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8E19C829-B519-4D52-AAA5-7CB4A9FF1B1E}" xr6:coauthVersionLast="45" xr6:coauthVersionMax="47" xr10:uidLastSave="{00000000-0000-0000-0000-000000000000}"/>
  <bookViews>
    <workbookView xWindow="-120" yWindow="-120" windowWidth="29040" windowHeight="15840" firstSheet="76" activeTab="83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 No Trip" sheetId="1320" r:id="rId85"/>
    <sheet name="24,09 R3 No Trip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 No Trip'!$A$1:$J$60</definedName>
    <definedName name="_xlnm.Print_Area" localSheetId="85">'24,09 R3 No Trip'!$A$1:$J$60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G49" i="1325" s="1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D54" i="1325" s="1"/>
  <c r="H14" i="1325" s="1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L26" i="1325"/>
  <c r="D26" i="1325"/>
  <c r="R25" i="1325"/>
  <c r="L25" i="1325"/>
  <c r="D25" i="1325"/>
  <c r="R24" i="1325"/>
  <c r="D24" i="1325"/>
  <c r="R23" i="1325"/>
  <c r="R22" i="1325"/>
  <c r="L22" i="1325"/>
  <c r="D22" i="1325" s="1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D29" i="1325" s="1"/>
  <c r="H13" i="1325" s="1"/>
  <c r="H15" i="1325" s="1"/>
  <c r="H29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G49" i="1324" s="1"/>
  <c r="D35" i="1324"/>
  <c r="D54" i="1324" s="1"/>
  <c r="H14" i="1324" s="1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G49" i="1323" s="1"/>
  <c r="D34" i="1323"/>
  <c r="D54" i="1323" s="1"/>
  <c r="H14" i="1323" s="1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D54" i="1319" l="1"/>
  <c r="H14" i="1319" s="1"/>
  <c r="D29" i="1319"/>
  <c r="H13" i="1319" s="1"/>
  <c r="G49" i="1317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G51" i="1325"/>
  <c r="D29" i="1324"/>
  <c r="H13" i="1324" s="1"/>
  <c r="H15" i="1324" s="1"/>
  <c r="H29" i="1324" s="1"/>
  <c r="G51" i="1324" s="1"/>
  <c r="D29" i="1323"/>
  <c r="H13" i="1323" s="1"/>
  <c r="H15" i="1323" s="1"/>
  <c r="H29" i="1323" s="1"/>
  <c r="G51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19" l="1"/>
  <c r="H29" i="1319" s="1"/>
  <c r="G51" i="1319" s="1"/>
  <c r="H15" i="1317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<sst xmlns="http://schemas.openxmlformats.org/spreadsheetml/2006/main" count="13842" uniqueCount="213">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</sst>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181</v>
      </c>
      <c r="D6" s="13">
        <f t="shared" ref="D6:D28" si="1">C6*L6</f>
        <v>133397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151025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22636.5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128388.5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99" t="s">
        <v>55</v>
      </c>
      <c r="G29" s="200"/>
      <c r="H29" s="203">
        <f>H15-H16-H17-H18-H19-H20-H22-H23-H24+H26+H27</f>
        <v>127156.5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31">
        <f>F34*G34</f>
        <v>121000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1">
        <f t="shared" ref="H35:H39" si="2">F35*G35</f>
        <v>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86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126223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9</v>
      </c>
      <c r="D50" s="12">
        <f>C50*1.5</f>
        <v>13.5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-933.5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22636.5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142</v>
      </c>
      <c r="D6" s="13">
        <f t="shared" ref="D6:D28" si="1">C6*L6</f>
        <v>104654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38</v>
      </c>
      <c r="D9" s="13">
        <f t="shared" si="1"/>
        <v>26866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144668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45607.5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99060.5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9">
        <v>80264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99" t="s">
        <v>55</v>
      </c>
      <c r="G29" s="200"/>
      <c r="H29" s="203">
        <f>H15-H16-H17-H18-H19-H20-H22-H23-H24+H26+H27</f>
        <v>178952.5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31">
        <f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31">
        <f>F35*G35</f>
        <v>43500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31">
        <f t="shared" si="2"/>
        <v>1800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31">
        <f t="shared" si="2"/>
        <v>1500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305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5">
        <v>6230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178335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-617.5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45607.5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149</v>
      </c>
      <c r="D6" s="13">
        <f t="shared" ref="D6:D28" si="1">C6*L6</f>
        <v>109813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147958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21412.5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126545.5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5">
        <v>71442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99" t="s">
        <v>55</v>
      </c>
      <c r="G29" s="200"/>
      <c r="H29" s="203">
        <f>H15-H16-H17-H18-H19-H20-H22-H23-H24+H26+H27+H28</f>
        <v>197987.5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31">
        <f t="shared" ref="H34:H39" si="2">F34*G34</f>
        <v>93000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1">
        <f t="shared" si="2"/>
        <v>17000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31">
        <f t="shared" si="2"/>
        <v>1400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3055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144</v>
      </c>
      <c r="G44" s="63"/>
      <c r="H44" s="215">
        <v>10200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5">
        <v>71442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14</v>
      </c>
      <c r="D46" s="12">
        <f>C46*1.5</f>
        <v>21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196907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-1080.5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246</v>
      </c>
      <c r="D6" s="13">
        <f t="shared" ref="D6:D28" si="1">C6*L6</f>
        <v>181302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</v>
      </c>
      <c r="D9" s="13">
        <f t="shared" si="1"/>
        <v>2828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195845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44124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151721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99" t="s">
        <v>55</v>
      </c>
      <c r="G29" s="200"/>
      <c r="H29" s="203">
        <f>H15-H16-H17-H18-H19-H20-H22-H23-H24+H26+H27</f>
        <v>149586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31">
        <f>F34*G34</f>
        <v>17000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5">
        <v>130091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149696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110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44124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156</v>
      </c>
      <c r="D6" s="13">
        <f t="shared" ref="D6:D28" si="1">C6*L6</f>
        <v>114972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149746.5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36773.25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112973.25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3">
        <v>50905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9">
        <v>118325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99" t="s">
        <v>55</v>
      </c>
      <c r="G29" s="200"/>
      <c r="H29" s="203">
        <f>H15-H16-H17-H18-H19-H20-H22-H23-H24+H26+H27</f>
        <v>180393.25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31">
        <f>F34*G34</f>
        <v>152000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31">
        <f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31">
        <f t="shared" si="2"/>
        <v>3200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180976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10</v>
      </c>
      <c r="D50" s="12">
        <f>C50*1.5</f>
        <v>15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582.75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36773.25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179</v>
      </c>
      <c r="D6" s="13">
        <f t="shared" ref="D6:D28" si="1">C6*L6</f>
        <v>131923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153915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</v>
      </c>
      <c r="D14" s="31">
        <f t="shared" si="1"/>
        <v>22</v>
      </c>
      <c r="F14" s="181" t="s">
        <v>39</v>
      </c>
      <c r="G14" s="182"/>
      <c r="H14" s="183">
        <f>D54</f>
        <v>23154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130761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99" t="s">
        <v>55</v>
      </c>
      <c r="G29" s="200"/>
      <c r="H29" s="203">
        <f>H15-H16-H17-H18-H19-H20-H22-H23-H24+H26+H27+H28</f>
        <v>130761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31">
        <f t="shared" ref="H34:H39" si="2">F34*G34</f>
        <v>110000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31">
        <f t="shared" si="2"/>
        <v>16000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130639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31</v>
      </c>
      <c r="D50" s="12">
        <f>C50*1.5</f>
        <v>46.5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-122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190</v>
      </c>
      <c r="D6" s="13">
        <f t="shared" ref="D6:D28" si="1">C6*L6</f>
        <v>140030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40</v>
      </c>
      <c r="D9" s="13">
        <f t="shared" si="1"/>
        <v>28280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173984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18</v>
      </c>
      <c r="D14" s="31">
        <f t="shared" si="1"/>
        <v>198</v>
      </c>
      <c r="F14" s="181" t="s">
        <v>39</v>
      </c>
      <c r="G14" s="182"/>
      <c r="H14" s="183">
        <f>D54</f>
        <v>22511.25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151472.75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99" t="s">
        <v>55</v>
      </c>
      <c r="G29" s="200"/>
      <c r="H29" s="203">
        <f>H15-H16-H17-H18-H19-H20-H22-H23-H24+H26+H27</f>
        <v>150224.75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31">
        <f>F34*G34</f>
        <v>37000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31">
        <f t="shared" ref="H35:H39" si="2"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f>24+1000</f>
        <v>1024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5">
        <v>97542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10</v>
      </c>
      <c r="D46" s="12">
        <f>C46*1.5</f>
        <v>15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148616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-1608.75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22511.25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266</v>
      </c>
      <c r="D6" s="13">
        <f t="shared" ref="D6:D28" si="1">C6*L6</f>
        <v>196042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14</v>
      </c>
      <c r="D7" s="13">
        <f t="shared" si="1"/>
        <v>10150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43</v>
      </c>
      <c r="D9" s="13">
        <f t="shared" si="1"/>
        <v>30401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241297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16107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225190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3">
        <v>183793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99" t="s">
        <v>55</v>
      </c>
      <c r="G29" s="200"/>
      <c r="H29" s="203">
        <f>H15-H16-H17-H18-H19-H20-H22-H23-H24+H26+H27</f>
        <v>41397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236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42286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889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16107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219</v>
      </c>
      <c r="D6" s="13">
        <f t="shared" ref="D6:D28" si="1">C6*L6</f>
        <v>161403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71</v>
      </c>
      <c r="D9" s="13">
        <f t="shared" si="1"/>
        <v>50197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14</v>
      </c>
      <c r="D13" s="48">
        <f t="shared" si="1"/>
        <v>4298</v>
      </c>
      <c r="F13" s="176" t="s">
        <v>36</v>
      </c>
      <c r="G13" s="177"/>
      <c r="H13" s="178">
        <f>D29</f>
        <v>244297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44481.75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199815.25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99" t="s">
        <v>55</v>
      </c>
      <c r="G29" s="200"/>
      <c r="H29" s="203">
        <f>H15-H16-H17-H18-H19-H20-H22-H23-H24+H26+H27+H28</f>
        <v>197421.25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31">
        <f t="shared" ref="H34:H39" si="2">F34*G34</f>
        <v>155000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31">
        <f t="shared" si="2"/>
        <v>2600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176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14</v>
      </c>
      <c r="D44" s="12">
        <f>C44*120</f>
        <v>1680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30</v>
      </c>
      <c r="D46" s="12">
        <f>C46*1.5</f>
        <v>45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197736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21</v>
      </c>
      <c r="D50" s="12">
        <f>C50*1.5</f>
        <v>31.5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314.75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238</v>
      </c>
      <c r="D6" s="13">
        <f t="shared" ref="D6:D28" si="1">C6*L6</f>
        <v>175406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39</v>
      </c>
      <c r="D9" s="13">
        <f t="shared" si="1"/>
        <v>27573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217493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44244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173249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9">
        <v>73700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22">
        <v>122895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99" t="s">
        <v>55</v>
      </c>
      <c r="G29" s="200"/>
      <c r="H29" s="203">
        <f>H15-H16-H17-H18-H19-H20-H22-H23-H24+H26+H27</f>
        <v>366596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1">
        <f>F34*G34</f>
        <v>101000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31">
        <f t="shared" ref="H35:H39" si="2">F35*G35</f>
        <v>15000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31">
        <f t="shared" si="2"/>
        <v>1000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5">
        <v>122895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5">
        <v>126698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10</v>
      </c>
      <c r="D49" s="12">
        <f>C49*42</f>
        <v>420</v>
      </c>
      <c r="F49" s="256" t="s">
        <v>86</v>
      </c>
      <c r="G49" s="203">
        <f>H34+H35+H36+H37+H38+H39+H40+H41+G42+H44+H45+H46</f>
        <v>366650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44244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293</v>
      </c>
      <c r="D6" s="13">
        <f t="shared" ref="D6:D28" si="1">C6*L6</f>
        <v>215941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114</v>
      </c>
      <c r="D9" s="13">
        <f t="shared" si="1"/>
        <v>80598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320954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87987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232967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99" t="s">
        <v>55</v>
      </c>
      <c r="G29" s="200"/>
      <c r="H29" s="203">
        <f>H15-H16-H17-H18-H19-H20-H22-H23-H24+H26+H27</f>
        <v>230855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31">
        <f>F34*G34</f>
        <v>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31">
        <f>F35*G35</f>
        <v>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130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5">
        <v>224064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230404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-451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87987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221</v>
      </c>
      <c r="D6" s="13">
        <f t="shared" ref="D6:D28" si="1">C6*L6</f>
        <v>162877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11</v>
      </c>
      <c r="D9" s="13">
        <f t="shared" si="1"/>
        <v>7777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205759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30394.5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175364.5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3">
        <v>22825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5">
        <v>7850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99" t="s">
        <v>55</v>
      </c>
      <c r="G29" s="200"/>
      <c r="H29" s="203">
        <f>H15-H16-H17-H18-H19-H20-H22-H23-H24+H26+H27+H28</f>
        <v>160389.5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31">
        <f t="shared" ref="H34:H39" si="2">F34*G34</f>
        <v>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31">
        <f t="shared" si="2"/>
        <v>35000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31">
        <f t="shared" si="2"/>
        <v>3600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40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5">
        <v>50562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15381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160403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26</v>
      </c>
      <c r="D50" s="12">
        <f>C50*1.5</f>
        <v>39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96</v>
      </c>
      <c r="D6" s="13">
        <f t="shared" ref="D6:D28" si="1">C6*L6</f>
        <v>70752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98240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26333.25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71906.75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3">
        <v>44220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9">
        <v>1348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22">
        <v>113620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99" t="s">
        <v>55</v>
      </c>
      <c r="G29" s="200"/>
      <c r="H29" s="203">
        <f>H15-H16-H17-H18-H19-H20-H22-H23-H24+H26+H27</f>
        <v>142654.75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31">
        <f>F34*G34</f>
        <v>130000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31">
        <f t="shared" ref="H35:H39" si="2">F35*G35</f>
        <v>8500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31">
        <f t="shared" si="2"/>
        <v>3700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142712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57.25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26333.25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170</v>
      </c>
      <c r="D6" s="13">
        <f t="shared" ref="D6:D28" si="1">C6*L6</f>
        <v>125290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155334.5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31404.75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123929.75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>
        <v>1</v>
      </c>
      <c r="D23" s="48">
        <f t="shared" si="1"/>
        <v>1175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99" t="s">
        <v>55</v>
      </c>
      <c r="G29" s="200"/>
      <c r="H29" s="203">
        <f>H15-H16-H17-H18-H19-H20-H22-H23-H24+H26+H27</f>
        <v>123208.75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31">
        <f>F35*G35</f>
        <v>13000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5">
        <v>70148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123189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31404.75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12">
        <v>185</v>
      </c>
      <c r="D6" s="13">
        <f t="shared" ref="D6:D28" si="1">C6*L6</f>
        <v>136345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12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12">
        <v>2</v>
      </c>
      <c r="D8" s="13">
        <f t="shared" si="1"/>
        <v>2066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12">
        <v>215</v>
      </c>
      <c r="D9" s="13">
        <f t="shared" si="1"/>
        <v>152005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12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12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12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12">
        <v>15</v>
      </c>
      <c r="D13" s="48">
        <f t="shared" si="1"/>
        <v>4605</v>
      </c>
      <c r="F13" s="176" t="s">
        <v>36</v>
      </c>
      <c r="G13" s="177"/>
      <c r="H13" s="178">
        <f>D29</f>
        <v>328219.5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12">
        <v>3</v>
      </c>
      <c r="D14" s="31">
        <f t="shared" si="1"/>
        <v>33</v>
      </c>
      <c r="F14" s="181" t="s">
        <v>39</v>
      </c>
      <c r="G14" s="182"/>
      <c r="H14" s="183">
        <f>D54</f>
        <v>213686.25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12"/>
      <c r="D15" s="31">
        <f t="shared" si="1"/>
        <v>0</v>
      </c>
      <c r="F15" s="186" t="s">
        <v>40</v>
      </c>
      <c r="G15" s="177"/>
      <c r="H15" s="187">
        <f>H13-H14</f>
        <v>114533.25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12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3">
        <v>103785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5">
        <v>84657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99" t="s">
        <v>55</v>
      </c>
      <c r="G29" s="200"/>
      <c r="H29" s="203">
        <f>H15-H16-H17-H18-H19-H20-H22-H23-H24+H26+H27+H28</f>
        <v>183292.25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31">
        <f t="shared" ref="H34:H39" si="2">F34*G34</f>
        <v>169000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31">
        <f t="shared" si="2"/>
        <v>40500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31">
        <f t="shared" si="2"/>
        <v>1900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31">
        <f t="shared" si="2"/>
        <v>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172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5">
        <v>3900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8</v>
      </c>
      <c r="D45" s="12">
        <f>C45*84</f>
        <v>672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216322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36</v>
      </c>
      <c r="D50" s="12">
        <f>C50*1.5</f>
        <v>54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33029.75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183431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28174.5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155256.5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99" t="s">
        <v>55</v>
      </c>
      <c r="G29" s="200"/>
      <c r="H29" s="203">
        <f>H15-H16-H17-H18-H19-H20-H22-H23-H24+H26+H27</f>
        <v>154568.5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31">
        <f>F34*G34</f>
        <v>126000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31">
        <f t="shared" ref="H35:H39" si="2">F35*G35</f>
        <v>23500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2948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153198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-1370.5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28174.5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242</v>
      </c>
      <c r="D6" s="13">
        <f t="shared" ref="D6:D28" si="1">C6*L6</f>
        <v>178354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10</v>
      </c>
      <c r="D9" s="13">
        <f t="shared" si="1"/>
        <v>7070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195312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73222.5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122089.5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3">
        <v>67913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99" t="s">
        <v>55</v>
      </c>
      <c r="G29" s="200"/>
      <c r="H29" s="203">
        <f>H15-H16-H17-H18-H19-H20-H22-H23-H24+H26+H27</f>
        <v>53316.5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31">
        <f>F34*G34</f>
        <v>36000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31">
        <f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31">
        <f t="shared" si="2"/>
        <v>4500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53055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-261.5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73222.5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239</v>
      </c>
      <c r="D6" s="13">
        <f t="shared" ref="D6:D28" si="1">C6*L6</f>
        <v>176143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179161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106446.75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72714.25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62600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99" t="s">
        <v>55</v>
      </c>
      <c r="G29" s="200"/>
      <c r="H29" s="203">
        <f>H15-H16-H17-H18-H19-H20-H22-H23-H24+H26+H27+H28</f>
        <v>133325.25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31">
        <f t="shared" ref="H34:H39" si="2">F34*G34</f>
        <v>56000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31">
        <f t="shared" si="2"/>
        <v>14000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31">
        <f t="shared" si="2"/>
        <v>3400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31">
        <f t="shared" si="2"/>
        <v>600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5">
        <v>63815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1300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24</v>
      </c>
      <c r="D49" s="12">
        <f>C49*42</f>
        <v>1008</v>
      </c>
      <c r="F49" s="256" t="s">
        <v>86</v>
      </c>
      <c r="G49" s="203">
        <f>H34+H35+H36+H37+H38+H39+H40+H41+G42+H44+H45+H46</f>
        <v>139121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5795.75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192</v>
      </c>
      <c r="D6" s="13">
        <f t="shared" ref="D6:D28" si="1">C6*L6</f>
        <v>141504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7</v>
      </c>
      <c r="D7" s="13">
        <f t="shared" si="1"/>
        <v>5075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26</v>
      </c>
      <c r="D9" s="13">
        <f t="shared" si="1"/>
        <v>18382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171501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20</v>
      </c>
      <c r="D14" s="31">
        <f t="shared" si="1"/>
        <v>220</v>
      </c>
      <c r="F14" s="181" t="s">
        <v>39</v>
      </c>
      <c r="G14" s="182"/>
      <c r="H14" s="183">
        <f>D54</f>
        <v>22729.5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148771.5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99" t="s">
        <v>55</v>
      </c>
      <c r="G29" s="200"/>
      <c r="H29" s="203">
        <f>H15-H16-H17-H18-H19-H20-H22-H23-H24+H26+H27</f>
        <v>146926.5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31">
        <f>F34*G34</f>
        <v>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31">
        <f t="shared" si="2"/>
        <v>1500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5">
        <v>127949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11</v>
      </c>
      <c r="D49" s="12">
        <f>C49*42</f>
        <v>462</v>
      </c>
      <c r="F49" s="256" t="s">
        <v>86</v>
      </c>
      <c r="G49" s="203">
        <f>H34+H35+H36+H37+H38+H39+H40+H41+G42+H44+H45+H46</f>
        <v>146801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34</v>
      </c>
      <c r="D50" s="12">
        <f>C50*1.5</f>
        <v>51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-125.5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22729.5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9</v>
      </c>
      <c r="D9" s="13">
        <f t="shared" si="1"/>
        <v>6363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149387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64248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85139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9">
        <v>229115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22">
        <v>50905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99" t="s">
        <v>55</v>
      </c>
      <c r="G29" s="200"/>
      <c r="H29" s="203">
        <f>H15-H16-H17-H18-H19-H20-H22-H23-H24+H26+H27</f>
        <v>363887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31">
        <f>F34*G34</f>
        <v>295000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31">
        <f>F35*G35</f>
        <v>67500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8</v>
      </c>
      <c r="D49" s="12">
        <f>C49*42</f>
        <v>336</v>
      </c>
      <c r="F49" s="256" t="s">
        <v>86</v>
      </c>
      <c r="G49" s="203">
        <f>H34+H35+H36+H37+H38+H39+H40+H41+G42+H44+H45+H46</f>
        <v>363924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37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64248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224</v>
      </c>
      <c r="D6" s="13">
        <f t="shared" ref="D6:D28" si="1">C6*L6</f>
        <v>165088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</v>
      </c>
      <c r="D9" s="13">
        <f t="shared" si="1"/>
        <v>2121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179452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28681.5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150770.5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99" t="s">
        <v>55</v>
      </c>
      <c r="G29" s="200"/>
      <c r="H29" s="203">
        <f>H15-H16-H17-H18-H19-H20-H22-H23-H24+H26+H27+H28</f>
        <v>149034.5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31">
        <f t="shared" ref="H34:H39" si="2">F34*G34</f>
        <v>132000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31">
        <f t="shared" si="2"/>
        <v>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31">
        <f t="shared" si="2"/>
        <v>5500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95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144395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-4639.5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212</v>
      </c>
      <c r="D6" s="13">
        <f t="shared" ref="D6:D28" si="1">C6*L6</f>
        <v>156244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</v>
      </c>
      <c r="D7" s="13">
        <f t="shared" si="1"/>
        <v>725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</v>
      </c>
      <c r="D9" s="13">
        <f t="shared" si="1"/>
        <v>707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164455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15850.5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148604.5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9">
        <v>3925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99" t="s">
        <v>55</v>
      </c>
      <c r="G29" s="200"/>
      <c r="H29" s="203">
        <f>H15-H16-H17-H18-H19-H20-H22-H23-H24+H26+H27</f>
        <v>150328.5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31">
        <f>F34*G34</f>
        <v>133000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31">
        <f t="shared" ref="H35:H39" si="2">F35*G35</f>
        <v>18000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62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5</v>
      </c>
      <c r="D49" s="12">
        <f>C49*42</f>
        <v>210</v>
      </c>
      <c r="F49" s="256" t="s">
        <v>86</v>
      </c>
      <c r="G49" s="203">
        <f>H34+H35+H36+H37+H38+H39+H40+H41+G42+H44+H45+H46</f>
        <v>152332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2003.5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15850.5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49</v>
      </c>
      <c r="D9" s="13">
        <f t="shared" si="1"/>
        <v>34643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192421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102906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89515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3">
        <v>85740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9">
        <v>183793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99" t="s">
        <v>55</v>
      </c>
      <c r="G29" s="200"/>
      <c r="H29" s="203">
        <f>H15-H16-H17-H18-H19-H20-H22-H23-H24+H26+H27</f>
        <v>187518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31">
        <f>F34*G34</f>
        <v>115000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31">
        <f>F35*G35</f>
        <v>51500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31">
        <f t="shared" ref="H36:H39" si="2">F36*G36</f>
        <v>1200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31">
        <f t="shared" si="2"/>
        <v>18500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52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6</v>
      </c>
      <c r="D45" s="12">
        <f>C45*84</f>
        <v>504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187402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-116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102906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141</v>
      </c>
      <c r="D6" s="13">
        <f t="shared" ref="D6:D28" si="1">C6*L6</f>
        <v>103917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17</v>
      </c>
      <c r="D8" s="13">
        <f t="shared" si="1"/>
        <v>17561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12</v>
      </c>
      <c r="D13" s="48">
        <f t="shared" si="1"/>
        <v>3684</v>
      </c>
      <c r="F13" s="176" t="s">
        <v>36</v>
      </c>
      <c r="G13" s="177"/>
      <c r="H13" s="178">
        <f>D29</f>
        <v>151099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24846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126253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3">
        <v>15521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57723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99" t="s">
        <v>55</v>
      </c>
      <c r="G29" s="200"/>
      <c r="H29" s="203">
        <f>H15-H16-H17-H18-H19-H20-H22-H23-H24+H26+H27+H28</f>
        <v>168455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31">
        <f t="shared" ref="H34:H39" si="2">F34*G34</f>
        <v>138000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31">
        <f t="shared" si="2"/>
        <v>9500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31">
        <f t="shared" si="2"/>
        <v>7700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5">
        <v>12299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7</v>
      </c>
      <c r="D46" s="12">
        <f>C46*1.5</f>
        <v>10.5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168452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8</v>
      </c>
      <c r="D50" s="12">
        <f>C50*1.5</f>
        <v>12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216</v>
      </c>
      <c r="D6" s="13">
        <f t="shared" ref="D6:D28" si="1">C6*L6</f>
        <v>159192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33</v>
      </c>
      <c r="D9" s="13">
        <f t="shared" si="1"/>
        <v>23331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191020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29871.75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161148.25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9">
        <v>44220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99" t="s">
        <v>55</v>
      </c>
      <c r="G29" s="200"/>
      <c r="H29" s="203">
        <f>H15-H16-H17-H18-H19-H20-H22-H23-H24+H26+H27</f>
        <v>204456.25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31">
        <f>F34*G34</f>
        <v>181000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1035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204675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218.75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29871.75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356</v>
      </c>
      <c r="D6" s="13">
        <f t="shared" ref="D6:D28" si="1">C6*L6</f>
        <v>262372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81</v>
      </c>
      <c r="D9" s="13">
        <f t="shared" si="1"/>
        <v>57267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342939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30052.5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312886.5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3">
        <v>298833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99" t="s">
        <v>55</v>
      </c>
      <c r="G29" s="200"/>
      <c r="H29" s="203">
        <f>H15-H16-H17-H18-H19-H20-H22-H23-H24+H26+H27</f>
        <v>13135.5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31">
        <f>F34*G34</f>
        <v>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31">
        <f>F35*G35</f>
        <v>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79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13079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-56.5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30052.5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288</v>
      </c>
      <c r="D6" s="13">
        <f t="shared" ref="D6:D28" si="1">C6*L6</f>
        <v>212256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45</v>
      </c>
      <c r="D9" s="13">
        <f t="shared" si="1"/>
        <v>31815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277087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33457.5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3</v>
      </c>
      <c r="D15" s="31">
        <f t="shared" si="1"/>
        <v>1860</v>
      </c>
      <c r="F15" s="186" t="s">
        <v>40</v>
      </c>
      <c r="G15" s="177"/>
      <c r="H15" s="187">
        <f>H13-H14</f>
        <v>243629.5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5">
        <v>15521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99" t="s">
        <v>55</v>
      </c>
      <c r="G29" s="200"/>
      <c r="H29" s="203">
        <f>H15-H16-H17-H18-H19-H20-H22-H23-H24+H26+H27+H28</f>
        <v>257854.5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31">
        <f t="shared" ref="H34:H39" si="2">F34*G34</f>
        <v>144000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31">
        <f t="shared" si="2"/>
        <v>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5">
        <v>98864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5">
        <v>9567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253756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-4098.5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276</v>
      </c>
      <c r="D6" s="13">
        <f t="shared" ref="D6:D28" si="1">C6*L6</f>
        <v>203412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5</v>
      </c>
      <c r="D10" s="13">
        <f t="shared" si="1"/>
        <v>4860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259072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29751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229321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99" t="s">
        <v>55</v>
      </c>
      <c r="G29" s="200"/>
      <c r="H29" s="203">
        <f>H15-H16-H17-H18-H19-H20-H22-H23-H24+H26+H27</f>
        <v>226524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31">
        <f>F34*G34</f>
        <v>70000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31">
        <f t="shared" ref="H35:H39" si="2">F35*G35</f>
        <v>20000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5">
        <v>135513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226443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-81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29751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884</v>
      </c>
      <c r="D6" s="13">
        <f t="shared" ref="D6:D28" si="1">C6*L6</f>
        <v>651508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242</v>
      </c>
      <c r="D9" s="13">
        <f t="shared" si="1"/>
        <v>171094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8</v>
      </c>
      <c r="D10" s="13">
        <f t="shared" si="1"/>
        <v>7776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2+3</f>
        <v>5</v>
      </c>
      <c r="D12" s="48">
        <f t="shared" si="1"/>
        <v>4760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39</v>
      </c>
      <c r="D13" s="48">
        <f t="shared" si="1"/>
        <v>11973</v>
      </c>
      <c r="F13" s="176" t="s">
        <v>36</v>
      </c>
      <c r="G13" s="177"/>
      <c r="H13" s="178">
        <f>D29</f>
        <v>899866.5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128250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771616.5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3">
        <v>190441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9">
        <v>674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99" t="s">
        <v>55</v>
      </c>
      <c r="G29" s="200"/>
      <c r="H29" s="203">
        <f>H15-H16-H17-H18-H19-H20-H22-H23-H24+H26+H27</f>
        <v>576083.5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31">
        <f>F34*G34</f>
        <v>300000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1">
        <f>F35*G35</f>
        <v>41000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31">
        <f t="shared" si="2"/>
        <v>10200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31">
        <f t="shared" si="2"/>
        <v>8200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67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5">
        <v>216247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20</v>
      </c>
      <c r="D49" s="12">
        <f>C49*42</f>
        <v>840</v>
      </c>
      <c r="F49" s="256" t="s">
        <v>86</v>
      </c>
      <c r="G49" s="203">
        <f>H34+H35+H36+H37+H38+H39+H40+H41+G42+H44+H45+H46</f>
        <v>575714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-369.5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128250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565</v>
      </c>
      <c r="D6" s="13">
        <f t="shared" ref="D6:D28" si="1">C6*L6</f>
        <v>416405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52</v>
      </c>
      <c r="D9" s="13">
        <f t="shared" si="1"/>
        <v>36764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457774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92242.5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365531.5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99" t="s">
        <v>55</v>
      </c>
      <c r="G29" s="200"/>
      <c r="H29" s="203">
        <f>H15-H16-H17-H18-H19-H20-H22-H23-H24+H26+H27+H28</f>
        <v>359996.5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31">
        <f t="shared" ref="H34:H39" si="2">F34*G34</f>
        <v>285000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31">
        <f t="shared" si="2"/>
        <v>71000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31">
        <f t="shared" si="2"/>
        <v>2850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107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10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28</v>
      </c>
      <c r="D49" s="12">
        <f>C49*42</f>
        <v>1176</v>
      </c>
      <c r="F49" s="256" t="s">
        <v>86</v>
      </c>
      <c r="G49" s="203">
        <f>H34+H35+H36+H37+H38+H39+H40+H41+G42+H44+H45+H46</f>
        <v>360060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287</v>
      </c>
      <c r="D6" s="13">
        <f t="shared" ref="D6:D28" si="1">C6*L6</f>
        <v>211519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11</v>
      </c>
      <c r="D8" s="13">
        <f t="shared" si="1"/>
        <v>11363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59</v>
      </c>
      <c r="D9" s="13">
        <f t="shared" si="1"/>
        <v>41713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11</v>
      </c>
      <c r="D10" s="13">
        <f t="shared" si="1"/>
        <v>10692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10</v>
      </c>
      <c r="D11" s="13">
        <f t="shared" si="1"/>
        <v>11250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f>30+5</f>
        <v>35</v>
      </c>
      <c r="D12" s="48">
        <f t="shared" si="1"/>
        <v>33320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383383.5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35080.5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348303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>
        <v>1</v>
      </c>
      <c r="D22" s="48">
        <f t="shared" si="1"/>
        <v>1582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99" t="s">
        <v>55</v>
      </c>
      <c r="G29" s="200"/>
      <c r="H29" s="203">
        <f>H15-H16-H17-H18-H19-H20-H22-H23-H24+H26+H27+H28</f>
        <v>348303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31">
        <f t="shared" ref="H34:H39" si="2">F34*G34</f>
        <v>65000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31">
        <f t="shared" si="2"/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31">
        <f t="shared" si="2"/>
        <v>2200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31">
        <f t="shared" si="2"/>
        <v>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18</v>
      </c>
      <c r="D42" s="12">
        <f>C42*2.25</f>
        <v>40.5</v>
      </c>
      <c r="F42" s="39" t="s">
        <v>79</v>
      </c>
      <c r="G42" s="231">
        <v>230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5">
        <v>275109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65</v>
      </c>
      <c r="D45" s="12">
        <f>C45*84</f>
        <v>5460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348439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136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250</v>
      </c>
      <c r="D6" s="13">
        <f t="shared" ref="D6:D28" si="1">C6*L6</f>
        <v>184250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203115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31695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171420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99" t="s">
        <v>55</v>
      </c>
      <c r="G29" s="200"/>
      <c r="H29" s="203">
        <f>H15-H16-H17-H18-H19-H20-H22-H23-H24+H26+H27</f>
        <v>169046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31">
        <f>F34*G34</f>
        <v>143000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31">
        <f t="shared" ref="H35:H39" si="2"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167617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-1429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31695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273</v>
      </c>
      <c r="D6" s="13">
        <f t="shared" ref="D6:D28" si="1">C6*L6</f>
        <v>201201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f>108-67</f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245627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25890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219737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3">
        <v>74747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99" t="s">
        <v>55</v>
      </c>
      <c r="G29" s="200"/>
      <c r="H29" s="203">
        <f>H15-H16-H17-H18-H19-H20-H22-H23-H24+H26+H27</f>
        <v>144990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31">
        <f>F34*G34</f>
        <v>119000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31">
        <f>F35*G35</f>
        <v>15500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31">
        <f t="shared" si="2"/>
        <v>4650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5204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13</v>
      </c>
      <c r="D46" s="12">
        <f>C46*1.5</f>
        <v>19.5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144854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-136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25890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336</v>
      </c>
      <c r="D6" s="13">
        <f t="shared" ref="D6:D28" si="1">C6*L6</f>
        <v>247632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50</v>
      </c>
      <c r="D9" s="13">
        <f t="shared" si="1"/>
        <v>35350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290191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44656.5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245534.5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99" t="s">
        <v>55</v>
      </c>
      <c r="G29" s="200"/>
      <c r="H29" s="203">
        <f>H15-H16-H17-H18-H19-H20-H22-H23-H24+H26+H27+H28</f>
        <v>245534.5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31">
        <f t="shared" ref="H34:H39" si="2">F34*G34</f>
        <v>200000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31">
        <f t="shared" si="2"/>
        <v>6700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31">
        <f t="shared" si="2"/>
        <v>1000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246712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1177.5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194756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15</v>
      </c>
      <c r="D14" s="31">
        <f t="shared" si="1"/>
        <v>165</v>
      </c>
      <c r="F14" s="181" t="s">
        <v>39</v>
      </c>
      <c r="G14" s="182"/>
      <c r="H14" s="183">
        <f>D54</f>
        <v>36596.25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158159.75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99" t="s">
        <v>55</v>
      </c>
      <c r="G29" s="200"/>
      <c r="H29" s="203">
        <f>H15-H16-H17-H18-H19-H20-H22-H23-H24+H26+H27</f>
        <v>156287.75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31">
        <f>F34*G34</f>
        <v>31000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31">
        <f t="shared" ref="H35:H39" si="2">F35*G35</f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108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5">
        <v>118227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154745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-1542.75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36596.25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496</v>
      </c>
      <c r="D6" s="13">
        <f t="shared" ref="D6:D28" si="1">C6*L6</f>
        <v>365552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54</v>
      </c>
      <c r="D7" s="13">
        <f t="shared" si="1"/>
        <v>39150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13</v>
      </c>
      <c r="D10" s="13">
        <f t="shared" si="1"/>
        <v>12636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19</v>
      </c>
      <c r="D11" s="13">
        <f t="shared" si="1"/>
        <v>21375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32+20</f>
        <v>52</v>
      </c>
      <c r="D12" s="48">
        <f t="shared" si="1"/>
        <v>49504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596084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69639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526445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93</v>
      </c>
      <c r="C22" s="10">
        <v>1</v>
      </c>
      <c r="D22" s="48">
        <f t="shared" si="1"/>
        <v>1447</v>
      </c>
      <c r="F22" s="78"/>
      <c r="G22" s="74"/>
      <c r="H22" s="213"/>
      <c r="I22" s="213"/>
      <c r="J22" s="213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99" t="s">
        <v>55</v>
      </c>
      <c r="G29" s="200"/>
      <c r="H29" s="203">
        <f>H15-H16-H17-H18-H19-H20-H22-H23-H24+H26+H27</f>
        <v>525995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31">
        <f>F34*G34</f>
        <v>134000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31">
        <f>F35*G35</f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8</v>
      </c>
      <c r="D42" s="12">
        <f>C42*2.25</f>
        <v>18</v>
      </c>
      <c r="F42" s="39" t="s">
        <v>79</v>
      </c>
      <c r="G42" s="231">
        <v>68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5">
        <v>388687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72</v>
      </c>
      <c r="D45" s="12">
        <f>C45*84</f>
        <v>6048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25</v>
      </c>
      <c r="D46" s="12">
        <f>C46*1.5</f>
        <v>37.5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526605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69639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772</v>
      </c>
      <c r="D6" s="13">
        <f t="shared" ref="D6:D28" si="1">C6*L6</f>
        <v>568964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29</v>
      </c>
      <c r="D13" s="48">
        <f t="shared" si="1"/>
        <v>8903</v>
      </c>
      <c r="F13" s="176" t="s">
        <v>36</v>
      </c>
      <c r="G13" s="177"/>
      <c r="H13" s="178">
        <f>D29</f>
        <v>602747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88657.5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514089.5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99" t="s">
        <v>55</v>
      </c>
      <c r="G29" s="200"/>
      <c r="H29" s="203">
        <f>H15-H16-H17-H18-H19-H20-H22-H23-H24+H26+H27+H28</f>
        <v>506926.5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31">
        <f t="shared" ref="H34:H39" si="2">F34*G34</f>
        <v>473000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31">
        <f t="shared" si="2"/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si="2"/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31">
        <f t="shared" si="2"/>
        <v>22500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31">
        <f t="shared" si="2"/>
        <v>7450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31">
        <f t="shared" si="2"/>
        <v>240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23</v>
      </c>
      <c r="D44" s="12">
        <f>C44*120</f>
        <v>2760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507031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104.5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516</v>
      </c>
      <c r="D6" s="13">
        <f t="shared" ref="D6:D28" si="1">C6*L6</f>
        <v>380292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80</v>
      </c>
      <c r="D9" s="13">
        <f t="shared" si="1"/>
        <v>56560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20</v>
      </c>
      <c r="D13" s="48">
        <f t="shared" si="1"/>
        <v>6140</v>
      </c>
      <c r="F13" s="176" t="s">
        <v>36</v>
      </c>
      <c r="G13" s="177"/>
      <c r="H13" s="178">
        <f>D29</f>
        <v>443025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64510.5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378514.5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99" t="s">
        <v>55</v>
      </c>
      <c r="G29" s="200"/>
      <c r="H29" s="203">
        <f>H15-H16-H17-H18-H19-H20-H22-H23-H24+H26+H27</f>
        <v>372745.5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31">
        <f>F34*G34</f>
        <v>220000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31">
        <f t="shared" ref="H35:H39" si="2">F35*G35</f>
        <v>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5">
        <v>152162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15</v>
      </c>
      <c r="D49" s="12">
        <f>C49*42</f>
        <v>630</v>
      </c>
      <c r="F49" s="256" t="s">
        <v>86</v>
      </c>
      <c r="G49" s="203">
        <f>H34+H35+H36+H37+H38+H39+H40+H41+G42+H44+H45+H46</f>
        <v>372838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92.5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64510.5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18</v>
      </c>
      <c r="D7" s="13">
        <f t="shared" si="1"/>
        <v>13050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141205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</v>
      </c>
      <c r="D14" s="31">
        <f t="shared" si="1"/>
        <v>11</v>
      </c>
      <c r="F14" s="181" t="s">
        <v>39</v>
      </c>
      <c r="G14" s="182"/>
      <c r="H14" s="183">
        <f>D54</f>
        <v>51893.25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89311.75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9">
        <v>85740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99" t="s">
        <v>55</v>
      </c>
      <c r="G29" s="200"/>
      <c r="H29" s="203">
        <f>H15-H16-H17-H18-H19-H20-H22-H23-H24+H26+H27</f>
        <v>174115.75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31">
        <f>F34*G34</f>
        <v>105000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31">
        <f>F35*G35</f>
        <v>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5">
        <v>55941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170340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-3775.75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51893.25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357</v>
      </c>
      <c r="D6" s="13">
        <f t="shared" ref="D6:D28" si="1">C6*L6</f>
        <v>263109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4</v>
      </c>
      <c r="D8" s="13">
        <f t="shared" si="1"/>
        <v>4132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</v>
      </c>
      <c r="D9" s="13">
        <f t="shared" si="1"/>
        <v>3535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16</v>
      </c>
      <c r="D13" s="48">
        <f t="shared" si="1"/>
        <v>4912</v>
      </c>
      <c r="F13" s="176" t="s">
        <v>36</v>
      </c>
      <c r="G13" s="177"/>
      <c r="H13" s="178">
        <f>D29</f>
        <v>284691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68273.25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216417.75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13">
        <v>84668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215">
        <v>103785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99" t="s">
        <v>55</v>
      </c>
      <c r="G29" s="200"/>
      <c r="H29" s="203">
        <f>H15-H16-H17-H18-H19-H20-H22-H23-H24+H26+H27+H28</f>
        <v>233662.75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231">
        <f t="shared" ref="H34:H39" si="2">F34*G34</f>
        <v>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231">
        <f t="shared" si="2"/>
        <v>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231">
        <f t="shared" si="2"/>
        <v>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1060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215">
        <v>65695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134" t="s">
        <v>200</v>
      </c>
      <c r="G45" s="63"/>
      <c r="H45" s="215">
        <v>103785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199260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-34402.75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290</v>
      </c>
      <c r="D6" s="13">
        <f t="shared" ref="D6:D28" si="1">C6*L6</f>
        <v>213730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11</v>
      </c>
      <c r="D13" s="48">
        <f t="shared" si="1"/>
        <v>3377</v>
      </c>
      <c r="F13" s="176" t="s">
        <v>36</v>
      </c>
      <c r="G13" s="177"/>
      <c r="H13" s="178">
        <f>D29</f>
        <v>237810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20693.25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217116.75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13">
        <v>134586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99" t="s">
        <v>55</v>
      </c>
      <c r="G29" s="200"/>
      <c r="H29" s="203">
        <f>H15-H16-H17-H18-H19-H20-H22-H23-H24+H26+H27</f>
        <v>80658.75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31">
        <f>F34*G34</f>
        <v>50000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ref="H35:H39" si="2">F35*G35</f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231">
        <f t="shared" si="2"/>
        <v>5700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4239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75609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-5049.75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20693.25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519</v>
      </c>
      <c r="D6" s="13">
        <f t="shared" ref="D6:D28" si="1">C6*L6</f>
        <v>382503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51</v>
      </c>
      <c r="D9" s="13">
        <f t="shared" si="1"/>
        <v>36057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450615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94737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355878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13">
        <v>168830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9">
        <v>298833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8</v>
      </c>
      <c r="D28" s="48">
        <f t="shared" si="1"/>
        <v>6280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99" t="s">
        <v>55</v>
      </c>
      <c r="G29" s="200"/>
      <c r="H29" s="203">
        <f>H15-H16-H17-H18-H19-H20-H22-H23-H24+H26+H27</f>
        <v>482833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231">
        <f>F34*G34</f>
        <v>177000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231">
        <f>F35*G35</f>
        <v>69000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231">
        <f t="shared" si="2"/>
        <v>12800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231">
        <f t="shared" si="2"/>
        <v>4450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147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215">
        <v>221823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6</v>
      </c>
      <c r="D46" s="12">
        <f>C46*1.5</f>
        <v>9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485620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2787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94737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249</v>
      </c>
      <c r="D6" s="13">
        <f t="shared" ref="D6:D28" si="1">C6*L6</f>
        <v>183513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247381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35139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212242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99" t="s">
        <v>55</v>
      </c>
      <c r="G29" s="200"/>
      <c r="H29" s="203">
        <f>H15-H16-H17-H18-H19-H20-H22-H23-H24+H26+H27+H28</f>
        <v>212242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231">
        <f t="shared" ref="H34:H39" si="2">F34*G34</f>
        <v>116000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si="2"/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231">
        <f t="shared" si="2"/>
        <v>300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215">
        <f>76713</f>
        <v>76713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20</v>
      </c>
      <c r="D46" s="12">
        <f>C46*1.5</f>
        <v>30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208489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-3753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3</v>
      </c>
      <c r="D13" s="48">
        <f t="shared" si="1"/>
        <v>921</v>
      </c>
      <c r="F13" s="176" t="s">
        <v>36</v>
      </c>
      <c r="G13" s="177"/>
      <c r="H13" s="178">
        <f>D29</f>
        <v>139062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22720.5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116341.5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99" t="s">
        <v>55</v>
      </c>
      <c r="G29" s="200"/>
      <c r="H29" s="203">
        <f>H15-H16-H17-H18-H19-H20-H22-H23-H24+H26+H27</f>
        <v>115141.5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31">
        <f>F34*G34</f>
        <v>84000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231">
        <f t="shared" si="2"/>
        <v>8200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218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15</v>
      </c>
      <c r="D46" s="12">
        <f>C46*1.5</f>
        <v>22.5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114188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-953.5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518</v>
      </c>
      <c r="D6" s="13">
        <f t="shared" ref="D6:D28" si="1">C6*L6</f>
        <v>381766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74</v>
      </c>
      <c r="D9" s="13">
        <f t="shared" si="1"/>
        <v>52318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21</v>
      </c>
      <c r="D13" s="48">
        <f t="shared" si="1"/>
        <v>6447</v>
      </c>
      <c r="F13" s="176" t="s">
        <v>36</v>
      </c>
      <c r="G13" s="177"/>
      <c r="H13" s="178">
        <f>D29</f>
        <v>453736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61890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391846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13">
        <v>113032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99" t="s">
        <v>55</v>
      </c>
      <c r="G29" s="200"/>
      <c r="H29" s="203">
        <f>H15-H16-H17-H18-H19-H20-H22-H23-H24+H26+H27</f>
        <v>275946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231">
        <f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231">
        <f>F35*G35</f>
        <v>96000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215">
        <v>67240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274375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-1571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61890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217</v>
      </c>
      <c r="D6" s="13">
        <f t="shared" ref="D6:D28" si="1">C6*L6</f>
        <v>159929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22</v>
      </c>
      <c r="D9" s="13">
        <f t="shared" si="1"/>
        <v>15554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193283.5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13</v>
      </c>
      <c r="D14" s="31">
        <f t="shared" si="1"/>
        <v>143</v>
      </c>
      <c r="F14" s="181" t="s">
        <v>39</v>
      </c>
      <c r="G14" s="182"/>
      <c r="H14" s="183">
        <f>D54</f>
        <v>28344.75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164938.75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99" t="s">
        <v>55</v>
      </c>
      <c r="G29" s="200"/>
      <c r="H29" s="203">
        <f>H15-H16-H17-H18-H19-H20-H22-H23-H24+H26+H27+H28</f>
        <v>164938.75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231">
        <f t="shared" ref="H34:H39" si="2"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31">
        <f t="shared" si="2"/>
        <v>22500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231">
        <f t="shared" si="2"/>
        <v>1600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231">
        <f t="shared" si="2"/>
        <v>950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f>129+2000</f>
        <v>2129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215">
        <v>12282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164701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-237.75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202</v>
      </c>
      <c r="D6" s="13">
        <f t="shared" ref="D6:D28" si="1">C6*L6</f>
        <v>148874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165103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24558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140545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9">
        <v>134586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22">
        <v>8088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99" t="s">
        <v>55</v>
      </c>
      <c r="G29" s="200"/>
      <c r="H29" s="203">
        <f>H15-H16-H17-H18-H19-H20-H22-H23-H24+H26+H27</f>
        <v>282419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231">
        <f>F34*G34</f>
        <v>98000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31">
        <f t="shared" ref="H35:H39" si="2">F35*G35</f>
        <v>50000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231">
        <f t="shared" si="2"/>
        <v>2200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215">
        <v>134586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289003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6584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24558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197</v>
      </c>
      <c r="D6" s="13">
        <f t="shared" ref="D6:D28" si="1">C6*L6</f>
        <v>145189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55</v>
      </c>
      <c r="D9" s="13">
        <f t="shared" si="1"/>
        <v>38885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189496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58539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130957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99" t="s">
        <v>55</v>
      </c>
      <c r="G29" s="200"/>
      <c r="H29" s="203">
        <f>H15-H16-H17-H18-H19-H20-H22-H23-H24+H26+H27</f>
        <v>130009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231">
        <f>F34*G34</f>
        <v>41000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231">
        <f>F35*G35</f>
        <v>10000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215">
        <v>50916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77"/>
      <c r="H45" s="215">
        <v>29452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13</v>
      </c>
      <c r="D49" s="12">
        <f>C49*42</f>
        <v>546</v>
      </c>
      <c r="F49" s="256" t="s">
        <v>86</v>
      </c>
      <c r="G49" s="203">
        <f>H34+H35+H36+H37+H38+H39+H40+H41+G42+H44+H45+H46</f>
        <v>131368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1359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58539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256</v>
      </c>
      <c r="D6" s="13">
        <f t="shared" ref="D6:D28" si="1">C6*L6</f>
        <v>188672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32</v>
      </c>
      <c r="D9" s="13">
        <f t="shared" si="1"/>
        <v>22624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227523.5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35205.75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192317.75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227523.5</v>
      </c>
      <c r="F29" s="199" t="s">
        <v>55</v>
      </c>
      <c r="G29" s="200"/>
      <c r="H29" s="203">
        <f>H15-H16-H17-H18-H19-H20-H22-H23-H24+H26+H27+H28</f>
        <v>192317.75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231">
        <f t="shared" ref="H34:H39" si="2"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231">
        <f t="shared" si="2"/>
        <v>52000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 t="shared" si="2"/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231">
        <f t="shared" si="2"/>
        <v>8800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8200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215">
        <v>11027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192387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69.25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514</v>
      </c>
      <c r="D6" s="13">
        <f t="shared" ref="D6:D28" si="1">C6*L6</f>
        <v>378818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415850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73156.5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342693.5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1989+1863</f>
        <v>3852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13">
        <v>118883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415850</v>
      </c>
      <c r="F29" s="199" t="s">
        <v>55</v>
      </c>
      <c r="G29" s="200"/>
      <c r="H29" s="203">
        <f>H15-H16-H17-H18-H19-H20-H22-H23-H24+H26+H27</f>
        <v>219958.5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231">
        <f>F34*G34</f>
        <v>62000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231">
        <f t="shared" ref="H35:H39" si="2">F35*G35</f>
        <v>21500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231">
        <f t="shared" si="2"/>
        <v>2900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199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215">
        <v>132620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12</v>
      </c>
      <c r="D49" s="12">
        <f>C49*42</f>
        <v>504</v>
      </c>
      <c r="F49" s="256" t="s">
        <v>86</v>
      </c>
      <c r="G49" s="203">
        <f>H34+H35+H36+H37+H38+H39+H40+H41+G42+H44+H45+H46</f>
        <v>219989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30.5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73156.5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160</v>
      </c>
      <c r="D6" s="13">
        <f t="shared" ref="D6:D28" si="1">C6*L6</f>
        <v>117920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150514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38856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111658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336</f>
        <v>336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13">
        <v>82701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19">
        <v>190441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150514</v>
      </c>
      <c r="F29" s="199" t="s">
        <v>55</v>
      </c>
      <c r="G29" s="200"/>
      <c r="H29" s="203">
        <f>H15-H16-H17-H18-H19-H20-H22-H23-H24+H26+H27</f>
        <v>219062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231">
        <f>F34*G34</f>
        <v>139000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231">
        <f>F35*G35</f>
        <v>78000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231">
        <f t="shared" si="2"/>
        <v>1700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5</v>
      </c>
      <c r="D46" s="12">
        <f>C46*1.5</f>
        <v>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219063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38856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R59"/>
  <sheetViews>
    <sheetView tabSelected="1" zoomScaleNormal="100" zoomScaleSheetLayoutView="85" workbookViewId="0">
      <selection activeCell="T15" sqref="T15:T18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541</v>
      </c>
      <c r="D6" s="13">
        <f t="shared" ref="D6:D28" si="1">C6*L6</f>
        <v>398717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22</v>
      </c>
      <c r="D13" s="48">
        <f t="shared" si="1"/>
        <v>6754</v>
      </c>
      <c r="F13" s="176" t="s">
        <v>36</v>
      </c>
      <c r="G13" s="177"/>
      <c r="H13" s="178">
        <f>D29</f>
        <v>438451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79904.25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358546.75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5058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438451</v>
      </c>
      <c r="F29" s="199" t="s">
        <v>55</v>
      </c>
      <c r="G29" s="200"/>
      <c r="H29" s="203">
        <f>H15-H16-H17-H18-H19-H20-H22-H23-H24+H26+H27+H28</f>
        <v>353488.75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246</v>
      </c>
      <c r="H34" s="231">
        <f t="shared" ref="H34:H39" si="2">F34*G34</f>
        <v>246000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200</v>
      </c>
      <c r="H35" s="231">
        <f t="shared" si="2"/>
        <v>100000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647</v>
      </c>
      <c r="D37" s="12">
        <f>C37*111</f>
        <v>71817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24</v>
      </c>
      <c r="D38" s="12">
        <f>C38*84</f>
        <v>2016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21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31</v>
      </c>
      <c r="D44" s="12">
        <f>C44*120</f>
        <v>3720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17</v>
      </c>
      <c r="D46" s="12">
        <f>C46*1.5</f>
        <v>25.5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347221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-6267.75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79904.25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 No Trip</vt:lpstr>
      <vt:lpstr>24,09 R3 No Trip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 No Trip'!Print_Area</vt:lpstr>
      <vt:lpstr>'24,09 R3 No Trip'!Print_Area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2025-09-25T00:38:25Z</cp:lastPrinted>
  <dcterms:created xsi:type="dcterms:W3CDTF">2024-09-01T23:36:50Z</dcterms:created>
  <dcterms:modified xsi:type="dcterms:W3CDTF">2025-09-25T00:38:38Z</dcterms:modified>
</cp:coreProperties>
</file>