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0EDF9C10-F205-4D80-8130-79806AA08F3A}" xr6:coauthVersionLast="45" xr6:coauthVersionMax="47" xr10:uidLastSave="{00000000-0000-0000-0000-000000000000}"/>
  <bookViews>
    <workbookView xWindow="-120" yWindow="-120" windowWidth="29040" windowHeight="15840" xr2:uid="{EAA847CC-C244-4239-B005-CBB8C204AC80}"/>
  </bookViews>
  <sheets>
    <sheet name="03-10-2025" sheetId="127" r:id="rId1"/>
  </sheets>
  <definedNames>
    <definedName name="_xlnm.Print_Area" localSheetId="0">'03-10-2025'!$A$1:$V$97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27" l="1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5" i="127" l="1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<sst xmlns="http://schemas.openxmlformats.org/spreadsheetml/2006/main" count="141" uniqueCount="134">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</sst>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0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abSelected="1" topLeftCell="A3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199" t="s">
        <v>130</v>
      </c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6" t="s">
        <v>1</v>
      </c>
      <c r="U2" s="7"/>
      <c r="W2" s="20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3"/>
      <c r="G4" s="203"/>
      <c r="H4" s="203"/>
      <c r="I4" s="203"/>
      <c r="J4" s="203"/>
      <c r="K4" s="203"/>
      <c r="L4" s="203"/>
      <c r="M4" s="203"/>
      <c r="S4" s="2" t="s">
        <v>4</v>
      </c>
      <c r="T4" s="204"/>
      <c r="U4" s="204"/>
      <c r="W4" s="20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5"/>
      <c r="G6" s="205"/>
      <c r="H6" s="205"/>
      <c r="I6" s="205"/>
      <c r="J6" s="205"/>
      <c r="K6" s="205"/>
      <c r="L6" s="205"/>
      <c r="M6" s="205"/>
      <c r="S6" s="11" t="s">
        <v>6</v>
      </c>
      <c r="T6" s="195" t="s">
        <v>7</v>
      </c>
      <c r="U6" s="12" t="s">
        <v>131</v>
      </c>
      <c r="W6" s="20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5"/>
      <c r="G7" s="205"/>
      <c r="H7" s="205"/>
      <c r="I7" s="205"/>
      <c r="J7" s="205"/>
      <c r="K7" s="205"/>
      <c r="L7" s="205"/>
      <c r="M7" s="205"/>
      <c r="N7" s="14"/>
      <c r="O7" s="14"/>
      <c r="P7" s="14"/>
      <c r="Q7" s="15"/>
      <c r="S7" s="14"/>
      <c r="T7" s="195" t="s">
        <v>11</v>
      </c>
      <c r="U7" s="12"/>
      <c r="W7" s="20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39" t="s">
        <v>14</v>
      </c>
      <c r="C9" s="242" t="s">
        <v>15</v>
      </c>
      <c r="D9" s="242" t="s">
        <v>16</v>
      </c>
      <c r="E9" s="242" t="s">
        <v>17</v>
      </c>
      <c r="F9" s="226" t="s">
        <v>18</v>
      </c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8"/>
      <c r="S9" s="226" t="s">
        <v>19</v>
      </c>
      <c r="T9" s="227"/>
      <c r="U9" s="228"/>
      <c r="X9" s="214" t="s">
        <v>20</v>
      </c>
      <c r="Y9" s="217" t="s">
        <v>21</v>
      </c>
      <c r="Z9" s="217" t="s">
        <v>128</v>
      </c>
      <c r="AA9" s="17"/>
      <c r="AB9" s="206" t="s">
        <v>22</v>
      </c>
      <c r="AC9" s="220" t="s">
        <v>23</v>
      </c>
      <c r="AD9" s="223" t="s">
        <v>24</v>
      </c>
      <c r="AE9" s="206" t="s">
        <v>25</v>
      </c>
      <c r="AG9" s="206" t="s">
        <v>26</v>
      </c>
      <c r="AH9" s="17"/>
      <c r="AI9" s="206" t="s">
        <v>27</v>
      </c>
    </row>
    <row r="10" spans="2:35" s="16" customFormat="1" ht="20.25" customHeight="1" x14ac:dyDescent="0.25">
      <c r="B10" s="240"/>
      <c r="C10" s="243"/>
      <c r="D10" s="243"/>
      <c r="E10" s="243"/>
      <c r="F10" s="210" t="s">
        <v>28</v>
      </c>
      <c r="G10" s="210" t="s">
        <v>29</v>
      </c>
      <c r="H10" s="210" t="s">
        <v>30</v>
      </c>
      <c r="I10" s="212" t="s">
        <v>31</v>
      </c>
      <c r="J10" s="212" t="s">
        <v>32</v>
      </c>
      <c r="K10" s="212" t="s">
        <v>33</v>
      </c>
      <c r="L10" s="212" t="s">
        <v>34</v>
      </c>
      <c r="M10" s="196" t="s">
        <v>35</v>
      </c>
      <c r="N10" s="197"/>
      <c r="O10" s="197"/>
      <c r="P10" s="197"/>
      <c r="Q10" s="198"/>
      <c r="S10" s="235" t="s">
        <v>36</v>
      </c>
      <c r="T10" s="236"/>
      <c r="U10" s="237"/>
      <c r="X10" s="215"/>
      <c r="Y10" s="218"/>
      <c r="Z10" s="218"/>
      <c r="AA10" s="17"/>
      <c r="AB10" s="207"/>
      <c r="AC10" s="221"/>
      <c r="AD10" s="224"/>
      <c r="AE10" s="207"/>
      <c r="AG10" s="207"/>
      <c r="AH10" s="17"/>
      <c r="AI10" s="207"/>
    </row>
    <row r="11" spans="2:35" s="21" customFormat="1" ht="12.75" customHeight="1" thickBot="1" x14ac:dyDescent="0.3">
      <c r="B11" s="241"/>
      <c r="C11" s="211"/>
      <c r="D11" s="211"/>
      <c r="E11" s="211"/>
      <c r="F11" s="211"/>
      <c r="G11" s="211"/>
      <c r="H11" s="211"/>
      <c r="I11" s="213"/>
      <c r="J11" s="213"/>
      <c r="K11" s="213"/>
      <c r="L11" s="21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16"/>
      <c r="Y11" s="219"/>
      <c r="Z11" s="219"/>
      <c r="AA11" s="17"/>
      <c r="AB11" s="209"/>
      <c r="AC11" s="222"/>
      <c r="AD11" s="225"/>
      <c r="AE11" s="209"/>
      <c r="AG11" s="208"/>
      <c r="AH11" s="17"/>
      <c r="AI11" s="20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38" t="s">
        <v>101</v>
      </c>
      <c r="C71" s="238"/>
      <c r="D71" s="238"/>
      <c r="E71" s="238"/>
      <c r="F71" s="238"/>
      <c r="G71" s="23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29">
        <f>SUM(I12:I70)</f>
        <v>1324098</v>
      </c>
      <c r="G73" s="229"/>
      <c r="H73" s="229"/>
      <c r="I73" s="230"/>
      <c r="J73" s="158"/>
      <c r="K73" s="158"/>
      <c r="L73" s="158"/>
      <c r="M73" s="231" t="s">
        <v>103</v>
      </c>
      <c r="N73" s="232"/>
      <c r="O73" s="229">
        <f>SUM(Q12:Q70)</f>
        <v>203796</v>
      </c>
      <c r="P73" s="229"/>
      <c r="Q73" s="230"/>
      <c r="R73" s="152"/>
      <c r="S73" s="159" t="s">
        <v>104</v>
      </c>
      <c r="T73" s="233">
        <f>SUM(Y12:Y68)</f>
        <v>50311.62</v>
      </c>
      <c r="U73" s="23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29">
        <f>SUM(I14:I72)</f>
        <v>1324098</v>
      </c>
      <c r="G75" s="229"/>
      <c r="H75" s="229"/>
      <c r="I75" s="230"/>
      <c r="J75" s="158"/>
      <c r="K75" s="158"/>
      <c r="L75" s="158"/>
      <c r="M75" s="231" t="s">
        <v>103</v>
      </c>
      <c r="N75" s="232"/>
      <c r="O75" s="229">
        <f>SUM(Q14:Q72)</f>
        <v>0</v>
      </c>
      <c r="P75" s="229"/>
      <c r="Q75" s="230"/>
      <c r="R75" s="152"/>
      <c r="S75" s="159" t="s">
        <v>129</v>
      </c>
      <c r="T75" s="233">
        <f>SUM(Z12:Z70)</f>
        <v>3492</v>
      </c>
      <c r="U75" s="23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29">
        <f>IF(U7&gt;0,"",(F73-O73-T79-P79+125.5))</f>
        <v>1066623.8799999999</v>
      </c>
      <c r="G77" s="229"/>
      <c r="H77" s="229"/>
      <c r="I77" s="230"/>
      <c r="J77" s="164"/>
      <c r="K77" s="164"/>
      <c r="L77" s="164"/>
      <c r="M77" s="254" t="s">
        <v>106</v>
      </c>
      <c r="N77" s="254"/>
      <c r="O77" s="168" t="s">
        <v>107</v>
      </c>
      <c r="P77" s="246"/>
      <c r="Q77" s="247"/>
      <c r="R77" s="152"/>
      <c r="S77" s="159" t="s">
        <v>108</v>
      </c>
      <c r="T77" s="233">
        <f>IF(SUM(X12:X68)*0.15&gt;P77,P77,SUM(X12:X68)*0.15)</f>
        <v>0</v>
      </c>
      <c r="U77" s="234"/>
      <c r="V77" s="160"/>
      <c r="W77" s="20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29"/>
      <c r="G79" s="229"/>
      <c r="H79" s="229"/>
      <c r="I79" s="230"/>
      <c r="J79" s="164"/>
      <c r="K79" s="164"/>
      <c r="L79" s="164"/>
      <c r="M79" s="244" t="str">
        <f>IF(U6&gt;0,"",T4+30)</f>
        <v/>
      </c>
      <c r="N79" s="245"/>
      <c r="O79" s="168" t="s">
        <v>111</v>
      </c>
      <c r="P79" s="246"/>
      <c r="Q79" s="247"/>
      <c r="R79" s="152"/>
      <c r="S79" s="159" t="s">
        <v>112</v>
      </c>
      <c r="T79" s="233">
        <f>T77+T73+T75</f>
        <v>53803.62</v>
      </c>
      <c r="U79" s="234"/>
      <c r="V79" s="160"/>
      <c r="W79" s="20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0" t="s">
        <v>113</v>
      </c>
      <c r="C81" s="271"/>
      <c r="D81" s="271"/>
      <c r="E81" s="271"/>
      <c r="F81" s="271"/>
      <c r="G81" s="271"/>
      <c r="H81" s="272"/>
      <c r="I81" s="279" t="s">
        <v>114</v>
      </c>
      <c r="J81" s="171"/>
      <c r="K81" s="171"/>
      <c r="L81" s="171"/>
      <c r="M81" s="281"/>
      <c r="N81" s="284" t="s">
        <v>115</v>
      </c>
      <c r="O81" s="287"/>
      <c r="P81" s="281"/>
      <c r="Q81" s="248" t="s">
        <v>116</v>
      </c>
      <c r="R81" s="249"/>
      <c r="S81" s="264"/>
      <c r="T81" s="248" t="s">
        <v>117</v>
      </c>
      <c r="U81" s="267"/>
    </row>
    <row r="82" spans="2:21" ht="15" customHeight="1" x14ac:dyDescent="0.25">
      <c r="B82" s="273"/>
      <c r="C82" s="274"/>
      <c r="D82" s="274"/>
      <c r="E82" s="274"/>
      <c r="F82" s="274"/>
      <c r="G82" s="274"/>
      <c r="H82" s="275"/>
      <c r="I82" s="261"/>
      <c r="J82" s="2"/>
      <c r="K82" s="2"/>
      <c r="L82" s="2"/>
      <c r="M82" s="282"/>
      <c r="N82" s="285"/>
      <c r="O82" s="288"/>
      <c r="P82" s="282"/>
      <c r="Q82" s="250"/>
      <c r="R82" s="251"/>
      <c r="S82" s="265"/>
      <c r="T82" s="250"/>
      <c r="U82" s="268"/>
    </row>
    <row r="83" spans="2:21" ht="15.75" customHeight="1" thickBot="1" x14ac:dyDescent="0.3">
      <c r="B83" s="276"/>
      <c r="C83" s="277"/>
      <c r="D83" s="277"/>
      <c r="E83" s="277"/>
      <c r="F83" s="277"/>
      <c r="G83" s="277"/>
      <c r="H83" s="278"/>
      <c r="I83" s="280"/>
      <c r="J83" s="172"/>
      <c r="K83" s="172"/>
      <c r="L83" s="172"/>
      <c r="M83" s="283"/>
      <c r="N83" s="286"/>
      <c r="O83" s="289"/>
      <c r="P83" s="283"/>
      <c r="Q83" s="252"/>
      <c r="R83" s="253"/>
      <c r="S83" s="266"/>
      <c r="T83" s="252"/>
      <c r="U83" s="26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5" t="s">
        <v>133</v>
      </c>
      <c r="C88" s="256"/>
      <c r="D88" s="256"/>
      <c r="E88" s="256"/>
      <c r="F88" s="256"/>
      <c r="G88" s="256"/>
      <c r="H88" s="256"/>
      <c r="I88" s="257"/>
      <c r="J88" s="185"/>
      <c r="K88" s="185"/>
      <c r="L88" s="185"/>
      <c r="M88" s="255"/>
      <c r="N88" s="256"/>
      <c r="O88" s="256"/>
      <c r="P88" s="256"/>
      <c r="Q88" s="257"/>
      <c r="R88" s="187"/>
      <c r="S88" s="188"/>
      <c r="T88" s="188"/>
      <c r="U88" s="189"/>
    </row>
    <row r="89" spans="2:21" ht="18" x14ac:dyDescent="0.25">
      <c r="B89" s="258" t="s">
        <v>122</v>
      </c>
      <c r="C89" s="259"/>
      <c r="D89" s="259"/>
      <c r="E89" s="259"/>
      <c r="F89" s="259"/>
      <c r="G89" s="259"/>
      <c r="H89" s="259"/>
      <c r="I89" s="260"/>
      <c r="M89" s="258" t="s">
        <v>122</v>
      </c>
      <c r="N89" s="259"/>
      <c r="O89" s="259"/>
      <c r="P89" s="259"/>
      <c r="Q89" s="260"/>
      <c r="R89" s="261" t="s">
        <v>123</v>
      </c>
      <c r="S89" s="262"/>
      <c r="T89" s="262"/>
      <c r="U89" s="26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5" t="s">
        <v>132</v>
      </c>
      <c r="C93" s="256"/>
      <c r="D93" s="256"/>
      <c r="E93" s="256"/>
      <c r="F93" s="256"/>
      <c r="G93" s="256"/>
      <c r="H93" s="256"/>
      <c r="I93" s="25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58" t="s">
        <v>126</v>
      </c>
      <c r="C94" s="259"/>
      <c r="D94" s="259"/>
      <c r="E94" s="259"/>
      <c r="F94" s="259"/>
      <c r="G94" s="259"/>
      <c r="H94" s="259"/>
      <c r="I94" s="260"/>
      <c r="M94" s="179"/>
      <c r="Q94" s="180"/>
      <c r="R94" s="261" t="s">
        <v>127</v>
      </c>
      <c r="S94" s="262"/>
      <c r="T94" s="262"/>
      <c r="U94" s="26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03-10-2025</vt:lpstr>
      <vt:lpstr>'03-10-2025'!Print_Area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2025-10-03T04:50:58Z</dcterms:modified>
</cp:coreProperties>
</file>