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A91EC964-A5E2-4367-AF42-107CC1849721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SEPTEMBER" sheetId="6" r:id="rId2"/>
  </sheets>
  <definedNames>
    <definedName name="_xlnm.Print_Area" localSheetId="1">'PE, SEPTEMBER'!#REF!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6" l="1"/>
  <c r="I20" i="6"/>
  <c r="I19" i="6"/>
  <c r="I18" i="6" l="1"/>
  <c r="I17" i="6" l="1"/>
  <c r="I16" i="6"/>
  <c r="I15" i="6" l="1"/>
  <c r="I14" i="6"/>
  <c r="G14" i="6"/>
  <c r="I13" i="6"/>
  <c r="I12" i="6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<sst xmlns="http://schemas.openxmlformats.org/spreadsheetml/2006/main" count="256" uniqueCount="81">
  <si>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</si>
  <si>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</si>
  <si>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</si>
  <si>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</si>
  <si>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</si>
  <si>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</si>
  <si>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</si>
  <si>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</si>
  <si>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</si>
  <si>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</si>
  <si>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</si>
  <si>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</si>
  <si>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</si>
  <si>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</si>
  <si>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</si>
  <si>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</si>
  <si>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</si>
  <si>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</si>
  <si>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</si>
  <si>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</si>
  <si>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</si>
  <si>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</si>
  <si>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</si>
  <si>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</si>
  <si>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</si>
  <si>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</si>
  <si>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</si>
  <si>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</si>
  <si>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</si>
  <si>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</si>
  <si>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</si>
  <si>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</si>
  <si>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</si>
  <si>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</si>
  <si>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</si>
  <si>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</si>
  <si>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</si>
  <si>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</si>
  <si>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</si>
  <si>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</si>
  <si>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</si>
  <si>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</si>
  <si>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</si>
  <si>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</si>
  <si>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</si>
  <si>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</si>
  <si>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</si>
  <si>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</si>
  <si>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</si>
  <si>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</si>
  <si>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</si>
  <si>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</si>
  <si>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</si>
  <si>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</si>
  <si>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</si>
  <si>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</si>
  <si>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</si>
  <si>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</si>
  <si>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</si>
  <si>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</si>
  <si>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</si>
  <si>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</si>
  <si>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</si>
  <si>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</si>
  <si>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</si>
  <si>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</si>
  <si>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</si>
  <si>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</si>
  <si>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</si>
  <si>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</si>
  <si>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</si>
  <si>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</si>
  <si>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</si>
  <si>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</si>
  <si>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</si>
  <si>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SEPTEMBER 2025</t>
  </si>
  <si>
    <t>CARL'S VULCANIZING SHOP</t>
  </si>
  <si>
    <t>MINDA S. BALBUENA</t>
  </si>
  <si>
    <t>POBLACION, SINDANGAN, ZAMBOANGA DEL NORTE</t>
  </si>
  <si>
    <t>001457</t>
  </si>
  <si>
    <t>139-892-671-00000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</si>
</sst>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H21" sqref="H21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45918</v>
      </c>
      <c r="D7" s="20" t="s">
        <v>68</v>
      </c>
      <c r="E7" s="12"/>
      <c r="F7" s="20" t="s">
        <v>70</v>
      </c>
      <c r="G7" s="20">
        <v>517917296</v>
      </c>
      <c r="H7" s="20" t="s">
        <v>74</v>
      </c>
      <c r="I7" s="21">
        <f>1329003-54050.85</f>
        <v>1274952.1499999999</v>
      </c>
      <c r="K7" s="21">
        <f>M7*12</f>
        <v>136602.01607142854</v>
      </c>
      <c r="L7" s="27">
        <f>I7-K7</f>
        <v>1138350.1339285714</v>
      </c>
      <c r="M7" s="33">
        <f>I7/112</f>
        <v>11383.501339285713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45919</v>
      </c>
      <c r="D8" s="20" t="s">
        <v>68</v>
      </c>
      <c r="E8" s="20"/>
      <c r="F8" s="20" t="s">
        <v>70</v>
      </c>
      <c r="G8" s="20">
        <v>517921412</v>
      </c>
      <c r="H8" s="20" t="s">
        <v>74</v>
      </c>
      <c r="I8" s="21">
        <f>1353132-56255.04</f>
        <v>1296876.96</v>
      </c>
      <c r="K8" s="21">
        <f>M8*12</f>
        <v>138951.10285714286</v>
      </c>
      <c r="L8" s="27">
        <f>I8-K8</f>
        <v>1157925.857142857</v>
      </c>
      <c r="M8" s="33">
        <f t="shared" ref="M8:M26" si="0">I8/112</f>
        <v>11579.258571428571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45920</v>
      </c>
      <c r="D9" s="20" t="s">
        <v>68</v>
      </c>
      <c r="E9" s="20"/>
      <c r="F9" s="20" t="s">
        <v>70</v>
      </c>
      <c r="G9" s="20">
        <v>517925391</v>
      </c>
      <c r="H9" s="20" t="s">
        <v>74</v>
      </c>
      <c r="I9" s="21">
        <f>1364882-130350.64</f>
        <v>1234531.3600000001</v>
      </c>
      <c r="K9" s="21">
        <f t="shared" ref="K9:K26" si="2">M9*12</f>
        <v>132271.21714285715</v>
      </c>
      <c r="L9" s="27">
        <f t="shared" ref="L9:L26" si="3">I9-K9</f>
        <v>1102260.142857143</v>
      </c>
      <c r="M9" s="33">
        <f t="shared" si="0"/>
        <v>11022.60142857143</v>
      </c>
    </row>
    <row r="10" spans="1:15" x14ac:dyDescent="0.25">
      <c r="A10">
        <f t="shared" si="1"/>
        <v>4</v>
      </c>
      <c r="B10" s="23">
        <f t="shared" si="1"/>
        <v>4</v>
      </c>
      <c r="C10" s="19">
        <v>45922</v>
      </c>
      <c r="D10" s="20" t="s">
        <v>68</v>
      </c>
      <c r="E10" s="20"/>
      <c r="F10" s="20" t="s">
        <v>70</v>
      </c>
      <c r="G10" s="20">
        <v>517928292</v>
      </c>
      <c r="H10" s="20" t="s">
        <v>74</v>
      </c>
      <c r="I10" s="21">
        <f>1379882-56984.04</f>
        <v>1322897.96</v>
      </c>
      <c r="K10" s="21">
        <f t="shared" si="2"/>
        <v>141739.06714285712</v>
      </c>
      <c r="L10" s="27">
        <f t="shared" si="3"/>
        <v>1181158.8928571427</v>
      </c>
      <c r="M10" s="33">
        <f t="shared" si="0"/>
        <v>11811.588928571427</v>
      </c>
    </row>
    <row r="11" spans="1:15" x14ac:dyDescent="0.25">
      <c r="A11">
        <f t="shared" si="1"/>
        <v>5</v>
      </c>
      <c r="B11" s="23">
        <f t="shared" si="1"/>
        <v>5</v>
      </c>
      <c r="C11" s="19">
        <v>45923</v>
      </c>
      <c r="D11" s="20" t="s">
        <v>68</v>
      </c>
      <c r="E11" s="20"/>
      <c r="F11" s="20" t="s">
        <v>70</v>
      </c>
      <c r="G11" s="20">
        <v>517931904</v>
      </c>
      <c r="H11" s="20" t="s">
        <v>74</v>
      </c>
      <c r="I11" s="21">
        <f>1366132-56838.24</f>
        <v>1309293.76</v>
      </c>
      <c r="K11" s="21">
        <f t="shared" si="2"/>
        <v>140281.47428571427</v>
      </c>
      <c r="L11" s="27">
        <f t="shared" si="3"/>
        <v>1169012.2857142857</v>
      </c>
      <c r="M11" s="33">
        <f t="shared" si="0"/>
        <v>11690.122857142856</v>
      </c>
    </row>
    <row r="12" spans="1:15" x14ac:dyDescent="0.25">
      <c r="A12">
        <f t="shared" si="1"/>
        <v>6</v>
      </c>
      <c r="B12" s="23">
        <f t="shared" si="1"/>
        <v>6</v>
      </c>
      <c r="C12" s="19">
        <v>45924</v>
      </c>
      <c r="D12" s="20" t="s">
        <v>68</v>
      </c>
      <c r="E12" s="20"/>
      <c r="F12" s="20" t="s">
        <v>70</v>
      </c>
      <c r="G12" s="20">
        <v>517936275</v>
      </c>
      <c r="H12" s="20" t="s">
        <v>74</v>
      </c>
      <c r="I12" s="21">
        <f>1330452-56255.04</f>
        <v>1274196.96</v>
      </c>
      <c r="K12" s="21">
        <f t="shared" si="2"/>
        <v>136521.10285714286</v>
      </c>
      <c r="L12" s="27">
        <f t="shared" si="3"/>
        <v>1137675.857142857</v>
      </c>
      <c r="M12" s="33">
        <f t="shared" si="0"/>
        <v>11376.758571428571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45924</v>
      </c>
      <c r="D13" s="20" t="s">
        <v>68</v>
      </c>
      <c r="E13" s="20"/>
      <c r="F13" s="20" t="s">
        <v>70</v>
      </c>
      <c r="G13" s="20">
        <v>517936283</v>
      </c>
      <c r="H13" s="20" t="s">
        <v>74</v>
      </c>
      <c r="I13" s="21">
        <f>1283160-53990.4</f>
        <v>1229169.6000000001</v>
      </c>
      <c r="K13" s="21">
        <f t="shared" si="2"/>
        <v>131696.74285714288</v>
      </c>
      <c r="L13" s="27">
        <f>I13-K13</f>
        <v>1097472.8571428573</v>
      </c>
      <c r="M13" s="33">
        <f>I13/112</f>
        <v>10974.728571428572</v>
      </c>
    </row>
    <row r="14" spans="1:15" x14ac:dyDescent="0.25">
      <c r="A14">
        <f t="shared" si="1"/>
        <v>8</v>
      </c>
      <c r="B14" s="23">
        <f t="shared" si="1"/>
        <v>8</v>
      </c>
      <c r="C14" s="19">
        <v>45924</v>
      </c>
      <c r="D14" s="20" t="s">
        <v>68</v>
      </c>
      <c r="E14" s="20"/>
      <c r="F14" s="20" t="s">
        <v>70</v>
      </c>
      <c r="G14" s="20">
        <f>517935815</f>
        <v>517935815</v>
      </c>
      <c r="H14" s="20" t="s">
        <v>74</v>
      </c>
      <c r="I14" s="38">
        <f>1324098-53803.62</f>
        <v>1270294.3799999999</v>
      </c>
      <c r="K14" s="21">
        <f t="shared" si="2"/>
        <v>136102.96928571427</v>
      </c>
      <c r="L14" s="27">
        <f t="shared" si="3"/>
        <v>1134191.4107142857</v>
      </c>
      <c r="M14" s="33">
        <f t="shared" si="0"/>
        <v>11341.914107142857</v>
      </c>
    </row>
    <row r="15" spans="1:15" x14ac:dyDescent="0.25">
      <c r="A15">
        <f t="shared" si="1"/>
        <v>9</v>
      </c>
      <c r="B15" s="23">
        <f t="shared" si="1"/>
        <v>9</v>
      </c>
      <c r="C15" s="19">
        <v>45924</v>
      </c>
      <c r="D15" s="20" t="s">
        <v>68</v>
      </c>
      <c r="E15" s="20"/>
      <c r="F15" s="20" t="s">
        <v>70</v>
      </c>
      <c r="G15" s="20">
        <v>517935830</v>
      </c>
      <c r="H15" s="20" t="s">
        <v>74</v>
      </c>
      <c r="I15" s="21">
        <f>1366356-56604.96</f>
        <v>1309751.04</v>
      </c>
      <c r="K15" s="21">
        <f t="shared" si="2"/>
        <v>140330.46857142856</v>
      </c>
      <c r="L15" s="27">
        <f>I15-K15</f>
        <v>1169420.5714285714</v>
      </c>
      <c r="M15" s="33">
        <f>I15/112</f>
        <v>11694.205714285714</v>
      </c>
    </row>
    <row r="16" spans="1:15" x14ac:dyDescent="0.25">
      <c r="A16">
        <f t="shared" si="1"/>
        <v>10</v>
      </c>
      <c r="B16" s="23">
        <f t="shared" si="1"/>
        <v>10</v>
      </c>
      <c r="C16" s="19">
        <v>45925</v>
      </c>
      <c r="D16" s="20" t="s">
        <v>68</v>
      </c>
      <c r="E16" s="20"/>
      <c r="F16" s="20" t="s">
        <v>70</v>
      </c>
      <c r="G16" s="20">
        <v>517939736</v>
      </c>
      <c r="H16" s="20" t="s">
        <v>74</v>
      </c>
      <c r="I16" s="21">
        <f>1264340-96409.05</f>
        <v>1167930.95</v>
      </c>
      <c r="K16" s="21">
        <f t="shared" si="2"/>
        <v>125135.45892857142</v>
      </c>
      <c r="L16" s="27">
        <f t="shared" si="3"/>
        <v>1042795.4910714285</v>
      </c>
      <c r="M16" s="33">
        <f t="shared" si="0"/>
        <v>10427.954910714285</v>
      </c>
    </row>
    <row r="17" spans="1:13" x14ac:dyDescent="0.25">
      <c r="A17">
        <f t="shared" si="1"/>
        <v>11</v>
      </c>
      <c r="B17" s="23">
        <f t="shared" si="1"/>
        <v>11</v>
      </c>
      <c r="C17" s="19">
        <v>45925</v>
      </c>
      <c r="D17" s="20" t="s">
        <v>68</v>
      </c>
      <c r="E17" s="20"/>
      <c r="F17" s="20" t="s">
        <v>70</v>
      </c>
      <c r="G17" s="20">
        <v>517940283</v>
      </c>
      <c r="H17" s="20" t="s">
        <v>74</v>
      </c>
      <c r="I17" s="21">
        <f>1320732-56255.04</f>
        <v>1264476.96</v>
      </c>
      <c r="K17" s="21">
        <f t="shared" si="2"/>
        <v>135479.67428571428</v>
      </c>
      <c r="L17" s="27">
        <f t="shared" si="3"/>
        <v>1128997.2857142857</v>
      </c>
      <c r="M17" s="33">
        <f t="shared" si="0"/>
        <v>11289.972857142857</v>
      </c>
    </row>
    <row r="18" spans="1:13" x14ac:dyDescent="0.25">
      <c r="A18">
        <f t="shared" si="1"/>
        <v>12</v>
      </c>
      <c r="B18" s="23">
        <f t="shared" si="1"/>
        <v>12</v>
      </c>
      <c r="C18" s="19">
        <v>45926</v>
      </c>
      <c r="D18" s="20" t="s">
        <v>68</v>
      </c>
      <c r="E18" s="20"/>
      <c r="F18" s="20" t="s">
        <v>70</v>
      </c>
      <c r="G18" s="20">
        <v>517944381</v>
      </c>
      <c r="H18" s="20" t="s">
        <v>74</v>
      </c>
      <c r="I18" s="21">
        <f>1323144-55284.48</f>
        <v>1267859.52</v>
      </c>
      <c r="K18" s="21">
        <f t="shared" si="2"/>
        <v>135842.09142857144</v>
      </c>
      <c r="L18" s="27">
        <f t="shared" si="3"/>
        <v>1132017.4285714286</v>
      </c>
      <c r="M18" s="33">
        <f t="shared" si="0"/>
        <v>11320.174285714285</v>
      </c>
    </row>
    <row r="19" spans="1:13" x14ac:dyDescent="0.25">
      <c r="A19">
        <f t="shared" si="1"/>
        <v>13</v>
      </c>
      <c r="B19" s="23">
        <f t="shared" si="1"/>
        <v>13</v>
      </c>
      <c r="C19" s="19">
        <v>45927</v>
      </c>
      <c r="D19" s="20" t="s">
        <v>68</v>
      </c>
      <c r="E19" s="20"/>
      <c r="F19" s="20" t="s">
        <v>70</v>
      </c>
      <c r="G19" s="20">
        <v>517948038</v>
      </c>
      <c r="H19" s="20" t="s">
        <v>74</v>
      </c>
      <c r="I19" s="21">
        <f>1353132-56255.04</f>
        <v>1296876.96</v>
      </c>
      <c r="K19" s="21">
        <f t="shared" si="2"/>
        <v>138951.10285714286</v>
      </c>
      <c r="L19" s="27">
        <f t="shared" si="3"/>
        <v>1157925.857142857</v>
      </c>
      <c r="M19" s="33">
        <f t="shared" si="0"/>
        <v>11579.258571428571</v>
      </c>
    </row>
    <row r="20" spans="1:13" x14ac:dyDescent="0.25">
      <c r="A20">
        <f t="shared" si="1"/>
        <v>14</v>
      </c>
      <c r="B20" s="23">
        <f t="shared" si="1"/>
        <v>14</v>
      </c>
      <c r="C20" s="19">
        <v>45927</v>
      </c>
      <c r="D20" s="20" t="s">
        <v>68</v>
      </c>
      <c r="E20" s="20"/>
      <c r="F20" s="20" t="s">
        <v>70</v>
      </c>
      <c r="G20" s="20">
        <v>517947574</v>
      </c>
      <c r="H20" s="20" t="s">
        <v>74</v>
      </c>
      <c r="I20" s="21">
        <f>1353132-56255.04</f>
        <v>1296876.96</v>
      </c>
      <c r="K20" s="21">
        <f t="shared" si="2"/>
        <v>138951.10285714286</v>
      </c>
      <c r="L20" s="27">
        <f t="shared" si="3"/>
        <v>1157925.857142857</v>
      </c>
      <c r="M20" s="33">
        <f t="shared" si="0"/>
        <v>11579.258571428571</v>
      </c>
    </row>
    <row r="21" spans="1:13" x14ac:dyDescent="0.25">
      <c r="A21">
        <f t="shared" si="1"/>
        <v>15</v>
      </c>
      <c r="B21" s="23">
        <f t="shared" si="1"/>
        <v>15</v>
      </c>
      <c r="C21" s="19">
        <v>45927</v>
      </c>
      <c r="D21" s="20" t="s">
        <v>68</v>
      </c>
      <c r="E21" s="20"/>
      <c r="F21" s="20" t="s">
        <v>70</v>
      </c>
      <c r="G21" s="20">
        <v>517947435</v>
      </c>
      <c r="H21" s="20" t="s">
        <v>74</v>
      </c>
      <c r="I21" s="21">
        <f>1353132-56255.04</f>
        <v>1296876.96</v>
      </c>
      <c r="K21" s="21">
        <f t="shared" si="2"/>
        <v>138951.10285714286</v>
      </c>
      <c r="L21" s="27">
        <f t="shared" si="3"/>
        <v>1157925.857142857</v>
      </c>
      <c r="M21" s="33">
        <f t="shared" si="0"/>
        <v>11579.258571428571</v>
      </c>
    </row>
    <row r="22" spans="1:13" x14ac:dyDescent="0.25">
      <c r="A22">
        <f t="shared" si="1"/>
        <v>16</v>
      </c>
      <c r="B22" s="23">
        <f t="shared" si="1"/>
        <v>16</v>
      </c>
      <c r="C22" s="19"/>
      <c r="D22" s="20" t="s">
        <v>68</v>
      </c>
      <c r="E22" s="20"/>
      <c r="F22" s="20" t="s">
        <v>70</v>
      </c>
      <c r="G22" s="20"/>
      <c r="H22" s="20" t="s">
        <v>74</v>
      </c>
      <c r="I22" s="21"/>
      <c r="K22" s="21">
        <f t="shared" si="2"/>
        <v>0</v>
      </c>
      <c r="L22" s="27">
        <f t="shared" si="3"/>
        <v>0</v>
      </c>
      <c r="M22" s="33">
        <f t="shared" si="0"/>
        <v>0</v>
      </c>
    </row>
    <row r="23" spans="1:13" x14ac:dyDescent="0.25">
      <c r="A23">
        <f t="shared" si="1"/>
        <v>17</v>
      </c>
      <c r="B23" s="23">
        <f t="shared" si="1"/>
        <v>17</v>
      </c>
      <c r="C23" s="19"/>
      <c r="D23" s="20" t="s">
        <v>68</v>
      </c>
      <c r="E23" s="20"/>
      <c r="F23" s="20" t="s">
        <v>70</v>
      </c>
      <c r="G23" s="20"/>
      <c r="H23" s="20" t="s">
        <v>74</v>
      </c>
      <c r="I23" s="21"/>
      <c r="K23" s="21">
        <f t="shared" si="2"/>
        <v>0</v>
      </c>
      <c r="L23" s="27">
        <f t="shared" si="3"/>
        <v>0</v>
      </c>
      <c r="M23" s="33">
        <f t="shared" si="0"/>
        <v>0</v>
      </c>
    </row>
    <row r="24" spans="1:13" x14ac:dyDescent="0.25">
      <c r="A24">
        <f t="shared" si="1"/>
        <v>18</v>
      </c>
      <c r="B24" s="23">
        <f t="shared" si="1"/>
        <v>18</v>
      </c>
      <c r="C24" s="19"/>
      <c r="D24" s="20" t="s">
        <v>68</v>
      </c>
      <c r="E24" s="20"/>
      <c r="F24" s="20" t="s">
        <v>70</v>
      </c>
      <c r="G24" s="20"/>
      <c r="H24" s="20" t="s">
        <v>74</v>
      </c>
      <c r="I24" s="21"/>
      <c r="K24" s="21">
        <f t="shared" si="2"/>
        <v>0</v>
      </c>
      <c r="L24" s="27">
        <f t="shared" si="3"/>
        <v>0</v>
      </c>
      <c r="M24" s="33">
        <f t="shared" si="0"/>
        <v>0</v>
      </c>
    </row>
    <row r="25" spans="1:13" x14ac:dyDescent="0.25">
      <c r="A25">
        <f t="shared" si="1"/>
        <v>19</v>
      </c>
      <c r="B25" s="23">
        <f t="shared" si="1"/>
        <v>19</v>
      </c>
      <c r="C25" s="19"/>
      <c r="D25" s="20" t="s">
        <v>68</v>
      </c>
      <c r="E25" s="20"/>
      <c r="F25" s="20" t="s">
        <v>70</v>
      </c>
      <c r="G25" s="20"/>
      <c r="H25" s="20" t="s">
        <v>74</v>
      </c>
      <c r="I25" s="21"/>
      <c r="K25" s="21">
        <f t="shared" si="2"/>
        <v>0</v>
      </c>
      <c r="L25" s="27">
        <f t="shared" si="3"/>
        <v>0</v>
      </c>
      <c r="M25" s="33">
        <f t="shared" si="0"/>
        <v>0</v>
      </c>
    </row>
    <row r="26" spans="1:13" x14ac:dyDescent="0.25">
      <c r="A26">
        <f t="shared" si="1"/>
        <v>20</v>
      </c>
      <c r="B26" s="23">
        <f t="shared" si="1"/>
        <v>20</v>
      </c>
      <c r="C26" s="19"/>
      <c r="D26" s="20" t="s">
        <v>68</v>
      </c>
      <c r="E26" s="20"/>
      <c r="F26" s="20" t="s">
        <v>70</v>
      </c>
      <c r="G26" s="20"/>
      <c r="H26" s="20" t="s">
        <v>74</v>
      </c>
      <c r="I26" s="21"/>
      <c r="K26" s="21">
        <f t="shared" si="2"/>
        <v>0</v>
      </c>
      <c r="L26" s="27">
        <f t="shared" si="3"/>
        <v>0</v>
      </c>
      <c r="M26" s="33">
        <f t="shared" si="0"/>
        <v>0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19112862.48</v>
      </c>
      <c r="K32" s="14">
        <f>SUM(K7:K31)</f>
        <v>2047806.6942857143</v>
      </c>
      <c r="L32" s="14">
        <f>SUM(L7:L31)</f>
        <v>17065055.785714284</v>
      </c>
      <c r="M32" s="36">
        <f>SUM(M7:M31)</f>
        <v>170650.55785714282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46000</v>
      </c>
      <c r="D40" s="20" t="s">
        <v>76</v>
      </c>
      <c r="E40" s="12" t="s">
        <v>77</v>
      </c>
      <c r="F40" s="20" t="s">
        <v>78</v>
      </c>
      <c r="G40" s="39" t="s">
        <v>79</v>
      </c>
      <c r="H40" s="20" t="s">
        <v>80</v>
      </c>
      <c r="I40" s="21">
        <v>200</v>
      </c>
      <c r="K40" s="21">
        <f t="shared" ref="K40:K59" si="7">M40*12</f>
        <v>21.428571428571431</v>
      </c>
      <c r="L40" s="27">
        <f>I40-K40</f>
        <v>178.57142857142856</v>
      </c>
      <c r="M40" s="33">
        <f t="shared" ref="M40:M59" si="8">I40/112</f>
        <v>1.7857142857142858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200</v>
      </c>
      <c r="K65" s="14">
        <f>SUM(K40:K64)</f>
        <v>21.428571428571431</v>
      </c>
      <c r="L65" s="14">
        <f>SUM(L40:L64)</f>
        <v>178.57142857142856</v>
      </c>
      <c r="M65" s="36">
        <f>SUM(M40:M64)</f>
        <v>1.7857142857142858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SEPTEMBER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2025-09-29T01:53:08Z</dcterms:modified>
</cp:coreProperties>
</file>