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\GBDS\"/>
    </mc:Choice>
  </mc:AlternateContent>
  <xr:revisionPtr revIDLastSave="0" documentId="13_ncr:1_{8E9CBE2B-FCB5-4F3C-837A-D745AD2BA877}" xr6:coauthVersionLast="45" xr6:coauthVersionMax="45" xr10:uidLastSave="{00000000-0000-0000-0000-000000000000}"/>
  <bookViews>
    <workbookView xWindow="-120" yWindow="-120" windowWidth="29040" windowHeight="15840" xr2:uid="{FEAACB22-872C-4DC8-9E1C-B0D3E1E8EA51}"/>
  </bookViews>
  <sheets>
    <sheet name="FSTAT" sheetId="1" r:id="rId1"/>
    <sheet name="Pa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K36" i="1"/>
  <c r="K11" i="1"/>
  <c r="I32" i="1"/>
  <c r="I25" i="1"/>
  <c r="I18" i="1"/>
  <c r="G32" i="1"/>
  <c r="G36" i="1" s="1"/>
  <c r="I11" i="1"/>
  <c r="E36" i="1"/>
  <c r="H59" i="2"/>
  <c r="J57" i="2"/>
  <c r="I57" i="2" s="1"/>
  <c r="J56" i="2"/>
  <c r="I56" i="2" s="1"/>
  <c r="J55" i="2"/>
  <c r="I55" i="2" s="1"/>
  <c r="J54" i="2"/>
  <c r="I54" i="2"/>
  <c r="J53" i="2"/>
  <c r="I53" i="2"/>
  <c r="J52" i="2"/>
  <c r="I52" i="2"/>
  <c r="J51" i="2"/>
  <c r="I51" i="2" s="1"/>
  <c r="J50" i="2"/>
  <c r="I50" i="2" s="1"/>
  <c r="J49" i="2"/>
  <c r="I49" i="2" s="1"/>
  <c r="J48" i="2"/>
  <c r="I48" i="2" s="1"/>
  <c r="J47" i="2"/>
  <c r="I47" i="2"/>
  <c r="J46" i="2"/>
  <c r="I46" i="2" s="1"/>
  <c r="J45" i="2"/>
  <c r="I45" i="2"/>
  <c r="J44" i="2"/>
  <c r="I44" i="2"/>
  <c r="J43" i="2"/>
  <c r="I43" i="2" s="1"/>
  <c r="J42" i="2"/>
  <c r="J59" i="2" s="1"/>
  <c r="J32" i="2"/>
  <c r="I32" i="2"/>
  <c r="H32" i="2"/>
  <c r="I36" i="1" l="1"/>
  <c r="I42" i="2"/>
  <c r="I59" i="2" s="1"/>
  <c r="I4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</calcChain>
</file>

<file path=xl/sharedStrings.xml><?xml version="1.0" encoding="utf-8"?>
<sst xmlns="http://schemas.openxmlformats.org/spreadsheetml/2006/main" count="203" uniqueCount="88">
  <si>
    <t>SAVINGS</t>
  </si>
  <si>
    <t>POCKET M.</t>
  </si>
  <si>
    <t>SALARY</t>
  </si>
  <si>
    <t>10 PERCENT</t>
  </si>
  <si>
    <t>TOTAL</t>
  </si>
  <si>
    <t>MON</t>
  </si>
  <si>
    <t>SUN</t>
  </si>
  <si>
    <t>TUE</t>
  </si>
  <si>
    <t>WED</t>
  </si>
  <si>
    <t>THU</t>
  </si>
  <si>
    <t>FRI</t>
  </si>
  <si>
    <t>SAT</t>
  </si>
  <si>
    <t>GUILLERMO BEVERAGE DISTRIBUTION SERVIVES</t>
  </si>
  <si>
    <t xml:space="preserve">MONTHLY PURCHASES </t>
  </si>
  <si>
    <t>O.R. NO./</t>
  </si>
  <si>
    <t>GROSS</t>
  </si>
  <si>
    <t xml:space="preserve">NET </t>
  </si>
  <si>
    <t>NO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</si>
  <si>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</si>
  <si>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</si>
  <si>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</si>
  <si>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</si>
  <si>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</si>
  <si>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</si>
  <si>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</si>
  <si>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</si>
  <si>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</si>
  <si>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SAN MIGUEL BREWERY INC.</t>
  </si>
  <si>
    <t>LILOY SALES OFFICE, BAYBAY, LILOY, ZAMBOANGA DEL NORTE</t>
  </si>
  <si>
    <t>006-807-251-091</t>
  </si>
  <si>
    <t>8/192024</t>
  </si>
  <si>
    <t>HOME MART ENTERPRISES</t>
  </si>
  <si>
    <t>MONTHLY EXPENSES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</si>
  <si>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</si>
  <si>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</si>
  <si>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</si>
  <si>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</si>
  <si>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</si>
  <si>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</si>
  <si>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</si>
  <si>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</si>
  <si>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</si>
  <si>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</si>
  <si>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</si>
  <si>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</si>
  <si>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</si>
  <si>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</si>
  <si>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</si>
  <si>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</si>
  <si>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</si>
  <si>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</si>
  <si>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</si>
  <si>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</si>
  <si>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</si>
  <si>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</si>
  <si>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</si>
  <si>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</si>
  <si>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</si>
  <si>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</si>
  <si>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</si>
  <si>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</si>
  <si>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</si>
  <si>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</si>
  <si>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</si>
  <si>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</si>
  <si>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</si>
  <si>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</si>
  <si>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</si>
  <si>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</si>
  <si>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</si>
  <si>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</si>
  <si>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</si>
  <si>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</si>
  <si>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</si>
  <si>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</si>
  <si>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</si>
  <si>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</si>
  <si>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</si>
  <si>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</si>
  <si>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</si>
  <si>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</si>
  <si>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</si>
  <si>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</si>
  <si>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</si>
  <si>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DECEMBER 2024</t>
  </si>
  <si>
    <t>SAL-10 PERCENT</t>
  </si>
  <si>
    <t>SAL-10%</t>
  </si>
  <si>
    <t>FSTAT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</si>
</sst>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#,##0.00;[Red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4" fillId="0" borderId="0" xfId="0" applyFont="1"/>
    <xf numFmtId="0" fontId="8" fillId="4" borderId="0" xfId="1" applyFont="1" applyFill="1"/>
    <xf numFmtId="0" fontId="9" fillId="4" borderId="0" xfId="1" applyFont="1" applyFill="1"/>
    <xf numFmtId="0" fontId="10" fillId="0" borderId="0" xfId="1" applyFont="1"/>
    <xf numFmtId="0" fontId="1" fillId="0" borderId="0" xfId="0" applyFont="1"/>
    <xf numFmtId="0" fontId="11" fillId="0" borderId="0" xfId="1" applyFont="1"/>
    <xf numFmtId="0" fontId="12" fillId="0" borderId="0" xfId="1" applyFont="1"/>
    <xf numFmtId="49" fontId="11" fillId="0" borderId="0" xfId="1" applyNumberFormat="1" applyFont="1"/>
    <xf numFmtId="0" fontId="13" fillId="0" borderId="0" xfId="0" applyFont="1"/>
    <xf numFmtId="0" fontId="14" fillId="0" borderId="0" xfId="1" applyFont="1" applyAlignment="1">
      <alignment horizontal="center"/>
    </xf>
    <xf numFmtId="4" fontId="14" fillId="0" borderId="0" xfId="1" applyNumberFormat="1" applyFont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13" fillId="0" borderId="1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3" fillId="5" borderId="0" xfId="0" applyNumberFormat="1" applyFont="1" applyFill="1"/>
    <xf numFmtId="14" fontId="13" fillId="0" borderId="1" xfId="0" applyNumberFormat="1" applyFont="1" applyBorder="1"/>
    <xf numFmtId="164" fontId="13" fillId="0" borderId="1" xfId="0" applyNumberFormat="1" applyFont="1" applyBorder="1"/>
    <xf numFmtId="14" fontId="13" fillId="0" borderId="3" xfId="0" applyNumberFormat="1" applyFont="1" applyBorder="1"/>
    <xf numFmtId="164" fontId="13" fillId="0" borderId="0" xfId="0" applyNumberFormat="1" applyFont="1"/>
    <xf numFmtId="164" fontId="13" fillId="0" borderId="4" xfId="0" applyNumberFormat="1" applyFont="1" applyBorder="1"/>
    <xf numFmtId="44" fontId="0" fillId="0" borderId="0" xfId="0" applyNumberFormat="1"/>
    <xf numFmtId="44" fontId="0" fillId="3" borderId="0" xfId="0" applyNumberFormat="1" applyFill="1"/>
    <xf numFmtId="44" fontId="15" fillId="0" borderId="0" xfId="0" applyNumberFormat="1" applyFont="1" applyFill="1"/>
    <xf numFmtId="44" fontId="0" fillId="0" borderId="0" xfId="0" applyNumberFormat="1" applyFill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4" fontId="2" fillId="6" borderId="7" xfId="0" applyNumberFormat="1" applyFont="1" applyFill="1" applyBorder="1"/>
    <xf numFmtId="0" fontId="2" fillId="2" borderId="7" xfId="0" applyFont="1" applyFill="1" applyBorder="1" applyAlignment="1">
      <alignment horizontal="center"/>
    </xf>
    <xf numFmtId="44" fontId="0" fillId="0" borderId="8" xfId="0" applyNumberFormat="1" applyBorder="1"/>
    <xf numFmtId="44" fontId="0" fillId="3" borderId="8" xfId="0" applyNumberFormat="1" applyFill="1" applyBorder="1"/>
    <xf numFmtId="44" fontId="0" fillId="0" borderId="8" xfId="0" applyNumberFormat="1" applyFill="1" applyBorder="1"/>
    <xf numFmtId="44" fontId="15" fillId="0" borderId="8" xfId="0" applyNumberFormat="1" applyFont="1" applyFill="1" applyBorder="1"/>
    <xf numFmtId="44" fontId="2" fillId="6" borderId="9" xfId="0" applyNumberFormat="1" applyFont="1" applyFill="1" applyBorder="1"/>
    <xf numFmtId="0" fontId="3" fillId="0" borderId="0" xfId="0" applyFont="1" applyAlignment="1">
      <alignment horizontal="center" vertical="center" textRotation="90"/>
    </xf>
  </cellXfs>
  <cellStyles count="2">
    <cellStyle name="Normal" xfId="0" builtinId="0"/>
    <cellStyle name="Normal 2" xfId="1" xr:uid="{1D57E0E7-26CD-4A97-961A-7BDE700CA3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8EA2-5BA2-4684-9D0C-EE1A42DE875E}">
  <dimension ref="A1:K36"/>
  <sheetViews>
    <sheetView tabSelected="1" workbookViewId="0">
      <selection activeCell="C11" sqref="C11"/>
    </sheetView>
  </sheetViews>
  <sheetFormatPr defaultRowHeight="15" x14ac:dyDescent="0.25"/>
  <cols>
    <col min="1" max="1" width="4.140625" customWidth="1"/>
    <col min="3" max="3" width="11.85546875" bestFit="1" customWidth="1"/>
    <col min="4" max="4" width="10.5703125" bestFit="1" customWidth="1"/>
    <col min="6" max="6" width="10.85546875" bestFit="1" customWidth="1"/>
    <col min="7" max="7" width="11.7109375" bestFit="1" customWidth="1"/>
    <col min="8" max="8" width="11.28515625" bestFit="1" customWidth="1"/>
    <col min="9" max="9" width="11.7109375" bestFit="1" customWidth="1"/>
    <col min="10" max="10" width="11.28515625" bestFit="1" customWidth="1"/>
    <col min="11" max="11" width="10.7109375" bestFit="1" customWidth="1"/>
  </cols>
  <sheetData>
    <row r="1" spans="1:11" ht="28.5" x14ac:dyDescent="0.45">
      <c r="B1" s="1"/>
    </row>
    <row r="2" spans="1:11" x14ac:dyDescent="0.25">
      <c r="B2" t="s">
        <v>87</v>
      </c>
    </row>
    <row r="4" spans="1:11" x14ac:dyDescent="0.25">
      <c r="B4" s="30" t="s">
        <v>0</v>
      </c>
      <c r="C4" s="31">
        <v>23000</v>
      </c>
      <c r="D4" s="30" t="s">
        <v>1</v>
      </c>
      <c r="E4" s="31">
        <v>300</v>
      </c>
      <c r="F4" s="30" t="s">
        <v>2</v>
      </c>
      <c r="G4" s="31">
        <v>2400</v>
      </c>
      <c r="H4" s="30" t="s">
        <v>86</v>
      </c>
      <c r="I4" s="31">
        <f>G4*0.1</f>
        <v>240</v>
      </c>
      <c r="J4" s="30" t="s">
        <v>3</v>
      </c>
      <c r="K4" s="31">
        <v>240</v>
      </c>
    </row>
    <row r="5" spans="1:11" x14ac:dyDescent="0.25">
      <c r="A5">
        <v>1</v>
      </c>
      <c r="B5" s="32" t="s">
        <v>6</v>
      </c>
      <c r="C5" s="26"/>
      <c r="G5" s="26"/>
      <c r="I5" s="26"/>
      <c r="K5" s="39"/>
    </row>
    <row r="6" spans="1:11" ht="15" customHeight="1" x14ac:dyDescent="0.25">
      <c r="A6">
        <f>A5+1</f>
        <v>2</v>
      </c>
      <c r="B6" s="33" t="s">
        <v>5</v>
      </c>
      <c r="C6" s="26">
        <v>400</v>
      </c>
      <c r="D6" s="44" t="s">
        <v>33</v>
      </c>
      <c r="E6" s="26">
        <v>-100</v>
      </c>
      <c r="F6" s="44" t="s">
        <v>2</v>
      </c>
      <c r="G6" s="26"/>
      <c r="H6" s="44" t="s">
        <v>85</v>
      </c>
      <c r="I6" s="26"/>
      <c r="J6" s="44" t="s">
        <v>3</v>
      </c>
      <c r="K6" s="39"/>
    </row>
    <row r="7" spans="1:11" x14ac:dyDescent="0.25">
      <c r="A7">
        <f t="shared" ref="A7:A35" si="0">A6+1</f>
        <v>3</v>
      </c>
      <c r="B7" s="33" t="s">
        <v>7</v>
      </c>
      <c r="C7" s="26">
        <v>400</v>
      </c>
      <c r="D7" s="44"/>
      <c r="E7" s="26"/>
      <c r="F7" s="44"/>
      <c r="G7" s="26"/>
      <c r="H7" s="44"/>
      <c r="I7" s="26"/>
      <c r="J7" s="44"/>
      <c r="K7" s="39"/>
    </row>
    <row r="8" spans="1:11" x14ac:dyDescent="0.25">
      <c r="A8">
        <f t="shared" si="0"/>
        <v>4</v>
      </c>
      <c r="B8" s="33" t="s">
        <v>8</v>
      </c>
      <c r="C8" s="26">
        <v>400</v>
      </c>
      <c r="D8" s="44"/>
      <c r="E8" s="26"/>
      <c r="F8" s="44"/>
      <c r="G8" s="26"/>
      <c r="H8" s="44"/>
      <c r="I8" s="26"/>
      <c r="J8" s="44"/>
      <c r="K8" s="39"/>
    </row>
    <row r="9" spans="1:11" x14ac:dyDescent="0.25">
      <c r="A9">
        <f t="shared" si="0"/>
        <v>5</v>
      </c>
      <c r="B9" s="33" t="s">
        <v>9</v>
      </c>
      <c r="C9" s="26">
        <v>400</v>
      </c>
      <c r="D9" s="44"/>
      <c r="E9" s="26"/>
      <c r="F9" s="44"/>
      <c r="G9" s="26"/>
      <c r="H9" s="44"/>
      <c r="I9" s="26"/>
      <c r="J9" s="44"/>
      <c r="K9" s="39"/>
    </row>
    <row r="10" spans="1:11" x14ac:dyDescent="0.25">
      <c r="A10">
        <f t="shared" si="0"/>
        <v>6</v>
      </c>
      <c r="B10" s="33" t="s">
        <v>10</v>
      </c>
      <c r="C10" s="26">
        <v>400</v>
      </c>
      <c r="D10" s="44"/>
      <c r="E10" s="26"/>
      <c r="F10" s="44"/>
      <c r="G10" s="26"/>
      <c r="H10" s="44"/>
      <c r="I10" s="26"/>
      <c r="J10" s="44"/>
      <c r="K10" s="39"/>
    </row>
    <row r="11" spans="1:11" x14ac:dyDescent="0.25">
      <c r="A11">
        <f t="shared" si="0"/>
        <v>7</v>
      </c>
      <c r="B11" s="34" t="s">
        <v>11</v>
      </c>
      <c r="C11" s="27"/>
      <c r="D11" s="44"/>
      <c r="E11" s="26"/>
      <c r="F11" s="44"/>
      <c r="G11" s="27">
        <v>2400</v>
      </c>
      <c r="H11" s="44"/>
      <c r="I11" s="27">
        <f>G11-240</f>
        <v>2160</v>
      </c>
      <c r="J11" s="44"/>
      <c r="K11" s="40">
        <f>240</f>
        <v>240</v>
      </c>
    </row>
    <row r="12" spans="1:11" x14ac:dyDescent="0.25">
      <c r="A12">
        <f t="shared" si="0"/>
        <v>8</v>
      </c>
      <c r="B12" s="35" t="s">
        <v>6</v>
      </c>
      <c r="C12" s="26"/>
      <c r="D12" s="44"/>
      <c r="E12" s="26"/>
      <c r="F12" s="44"/>
      <c r="G12" s="26"/>
      <c r="H12" s="44"/>
      <c r="I12" s="29"/>
      <c r="J12" s="44"/>
      <c r="K12" s="41"/>
    </row>
    <row r="13" spans="1:11" x14ac:dyDescent="0.25">
      <c r="A13">
        <f t="shared" si="0"/>
        <v>9</v>
      </c>
      <c r="B13" s="33" t="s">
        <v>5</v>
      </c>
      <c r="C13" s="26"/>
      <c r="D13" s="44"/>
      <c r="E13" s="26"/>
      <c r="F13" s="44"/>
      <c r="G13" s="26"/>
      <c r="H13" s="44"/>
      <c r="I13" s="29"/>
      <c r="J13" s="44"/>
      <c r="K13" s="41"/>
    </row>
    <row r="14" spans="1:11" x14ac:dyDescent="0.25">
      <c r="A14">
        <f t="shared" si="0"/>
        <v>10</v>
      </c>
      <c r="B14" s="33" t="s">
        <v>7</v>
      </c>
      <c r="C14" s="26"/>
      <c r="D14" s="44"/>
      <c r="E14" s="26"/>
      <c r="F14" s="44"/>
      <c r="G14" s="26"/>
      <c r="H14" s="44"/>
      <c r="I14" s="29"/>
      <c r="J14" s="44"/>
      <c r="K14" s="41"/>
    </row>
    <row r="15" spans="1:11" ht="15" customHeight="1" x14ac:dyDescent="0.25">
      <c r="A15">
        <f t="shared" si="0"/>
        <v>11</v>
      </c>
      <c r="B15" s="33" t="s">
        <v>8</v>
      </c>
      <c r="C15" s="26"/>
      <c r="D15" s="44"/>
      <c r="E15" s="26"/>
      <c r="F15" s="44"/>
      <c r="G15" s="26"/>
      <c r="H15" s="44"/>
      <c r="I15" s="29"/>
      <c r="J15" s="44"/>
      <c r="K15" s="41"/>
    </row>
    <row r="16" spans="1:11" x14ac:dyDescent="0.25">
      <c r="A16">
        <f t="shared" si="0"/>
        <v>12</v>
      </c>
      <c r="B16" s="33" t="s">
        <v>9</v>
      </c>
      <c r="C16" s="26"/>
      <c r="D16" s="44"/>
      <c r="E16" s="26"/>
      <c r="F16" s="44"/>
      <c r="G16" s="26"/>
      <c r="H16" s="44"/>
      <c r="I16" s="29"/>
      <c r="J16" s="44"/>
      <c r="K16" s="41"/>
    </row>
    <row r="17" spans="1:11" x14ac:dyDescent="0.25">
      <c r="A17">
        <f t="shared" si="0"/>
        <v>13</v>
      </c>
      <c r="B17" s="33" t="s">
        <v>10</v>
      </c>
      <c r="C17" s="26"/>
      <c r="D17" s="44"/>
      <c r="E17" s="26"/>
      <c r="F17" s="44"/>
      <c r="G17" s="26"/>
      <c r="H17" s="44"/>
      <c r="I17" s="29"/>
      <c r="J17" s="44"/>
      <c r="K17" s="41"/>
    </row>
    <row r="18" spans="1:11" x14ac:dyDescent="0.25">
      <c r="A18">
        <f t="shared" si="0"/>
        <v>14</v>
      </c>
      <c r="B18" s="34" t="s">
        <v>11</v>
      </c>
      <c r="C18" s="27"/>
      <c r="D18" s="44"/>
      <c r="E18" s="26"/>
      <c r="F18" s="44"/>
      <c r="G18" s="27">
        <v>2400</v>
      </c>
      <c r="H18" s="44"/>
      <c r="I18" s="27">
        <f>G18-240</f>
        <v>2160</v>
      </c>
      <c r="J18" s="44"/>
      <c r="K18" s="40">
        <v>240</v>
      </c>
    </row>
    <row r="19" spans="1:11" x14ac:dyDescent="0.25">
      <c r="A19">
        <f t="shared" si="0"/>
        <v>15</v>
      </c>
      <c r="B19" s="35" t="s">
        <v>6</v>
      </c>
      <c r="C19" s="26"/>
      <c r="D19" s="44"/>
      <c r="E19" s="26"/>
      <c r="F19" s="44"/>
      <c r="G19" s="26"/>
      <c r="H19" s="44"/>
      <c r="I19" s="29"/>
      <c r="J19" s="44"/>
      <c r="K19" s="41"/>
    </row>
    <row r="20" spans="1:11" x14ac:dyDescent="0.25">
      <c r="A20">
        <f t="shared" si="0"/>
        <v>16</v>
      </c>
      <c r="B20" s="33" t="s">
        <v>5</v>
      </c>
      <c r="C20" s="26"/>
      <c r="D20" s="44"/>
      <c r="E20" s="26"/>
      <c r="F20" s="44"/>
      <c r="G20" s="26"/>
      <c r="H20" s="44"/>
      <c r="I20" s="29"/>
      <c r="J20" s="44"/>
      <c r="K20" s="41"/>
    </row>
    <row r="21" spans="1:11" x14ac:dyDescent="0.25">
      <c r="A21">
        <f t="shared" si="0"/>
        <v>17</v>
      </c>
      <c r="B21" s="33" t="s">
        <v>7</v>
      </c>
      <c r="C21" s="26"/>
      <c r="D21" s="44"/>
      <c r="E21" s="26"/>
      <c r="F21" s="44"/>
      <c r="G21" s="26"/>
      <c r="H21" s="44"/>
      <c r="I21" s="29"/>
      <c r="J21" s="44"/>
      <c r="K21" s="41"/>
    </row>
    <row r="22" spans="1:11" x14ac:dyDescent="0.25">
      <c r="A22">
        <f t="shared" si="0"/>
        <v>18</v>
      </c>
      <c r="B22" s="33" t="s">
        <v>8</v>
      </c>
      <c r="C22" s="26"/>
      <c r="D22" s="44"/>
      <c r="E22" s="26"/>
      <c r="F22" s="44"/>
      <c r="G22" s="26"/>
      <c r="H22" s="44"/>
      <c r="I22" s="29"/>
      <c r="J22" s="44"/>
      <c r="K22" s="41"/>
    </row>
    <row r="23" spans="1:11" x14ac:dyDescent="0.25">
      <c r="A23">
        <f>A22+1</f>
        <v>19</v>
      </c>
      <c r="B23" s="33" t="s">
        <v>9</v>
      </c>
      <c r="C23" s="26"/>
      <c r="D23" s="44"/>
      <c r="E23" s="26"/>
      <c r="F23" s="44"/>
      <c r="G23" s="26"/>
      <c r="H23" s="44"/>
      <c r="I23" s="29"/>
      <c r="J23" s="44"/>
      <c r="K23" s="41"/>
    </row>
    <row r="24" spans="1:11" x14ac:dyDescent="0.25">
      <c r="A24">
        <f t="shared" si="0"/>
        <v>20</v>
      </c>
      <c r="B24" s="33" t="s">
        <v>10</v>
      </c>
      <c r="C24" s="26"/>
      <c r="D24" s="44"/>
      <c r="E24" s="26"/>
      <c r="F24" s="44"/>
      <c r="G24" s="26"/>
      <c r="H24" s="44"/>
      <c r="I24" s="29"/>
      <c r="J24" s="44"/>
      <c r="K24" s="41"/>
    </row>
    <row r="25" spans="1:11" x14ac:dyDescent="0.25">
      <c r="A25">
        <f t="shared" si="0"/>
        <v>21</v>
      </c>
      <c r="B25" s="34" t="s">
        <v>11</v>
      </c>
      <c r="C25" s="27"/>
      <c r="D25" s="44"/>
      <c r="E25" s="26"/>
      <c r="F25" s="44"/>
      <c r="G25" s="27">
        <v>2400</v>
      </c>
      <c r="H25" s="44"/>
      <c r="I25" s="27">
        <f>G25-240</f>
        <v>2160</v>
      </c>
      <c r="J25" s="44"/>
      <c r="K25" s="40">
        <v>240</v>
      </c>
    </row>
    <row r="26" spans="1:11" x14ac:dyDescent="0.25">
      <c r="A26">
        <f t="shared" si="0"/>
        <v>22</v>
      </c>
      <c r="B26" s="35" t="s">
        <v>6</v>
      </c>
      <c r="C26" s="26"/>
      <c r="D26" s="44"/>
      <c r="E26" s="26"/>
      <c r="F26" s="44"/>
      <c r="G26" s="26"/>
      <c r="H26" s="44"/>
      <c r="I26" s="29"/>
      <c r="J26" s="44"/>
      <c r="K26" s="41"/>
    </row>
    <row r="27" spans="1:11" x14ac:dyDescent="0.25">
      <c r="A27">
        <f t="shared" si="0"/>
        <v>23</v>
      </c>
      <c r="B27" s="33" t="s">
        <v>5</v>
      </c>
      <c r="C27" s="26"/>
      <c r="D27" s="44"/>
      <c r="E27" s="26"/>
      <c r="F27" s="44"/>
      <c r="G27" s="26"/>
      <c r="H27" s="44"/>
      <c r="I27" s="29"/>
      <c r="J27" s="44"/>
      <c r="K27" s="41"/>
    </row>
    <row r="28" spans="1:11" x14ac:dyDescent="0.25">
      <c r="A28">
        <f t="shared" si="0"/>
        <v>24</v>
      </c>
      <c r="B28" s="33" t="s">
        <v>7</v>
      </c>
      <c r="C28" s="26"/>
      <c r="D28" s="44"/>
      <c r="E28" s="26"/>
      <c r="F28" s="44"/>
      <c r="G28" s="26"/>
      <c r="H28" s="44"/>
      <c r="I28" s="29"/>
      <c r="J28" s="44"/>
      <c r="K28" s="41"/>
    </row>
    <row r="29" spans="1:11" x14ac:dyDescent="0.25">
      <c r="A29">
        <f>A28+1</f>
        <v>25</v>
      </c>
      <c r="B29" s="33" t="s">
        <v>8</v>
      </c>
      <c r="C29" s="26"/>
      <c r="D29" s="44"/>
      <c r="E29" s="26"/>
      <c r="F29" s="44"/>
      <c r="G29" s="26"/>
      <c r="H29" s="44"/>
      <c r="I29" s="29"/>
      <c r="J29" s="44"/>
      <c r="K29" s="41"/>
    </row>
    <row r="30" spans="1:11" x14ac:dyDescent="0.25">
      <c r="A30">
        <f t="shared" si="0"/>
        <v>26</v>
      </c>
      <c r="B30" s="33" t="s">
        <v>9</v>
      </c>
      <c r="C30" s="26"/>
      <c r="D30" s="44"/>
      <c r="E30" s="26"/>
      <c r="F30" s="44"/>
      <c r="G30" s="26"/>
      <c r="H30" s="44"/>
      <c r="I30" s="29"/>
      <c r="J30" s="44"/>
      <c r="K30" s="41"/>
    </row>
    <row r="31" spans="1:11" x14ac:dyDescent="0.25">
      <c r="A31">
        <f t="shared" si="0"/>
        <v>27</v>
      </c>
      <c r="B31" s="33" t="s">
        <v>10</v>
      </c>
      <c r="C31" s="26"/>
      <c r="D31" s="44"/>
      <c r="E31" s="26"/>
      <c r="F31" s="44"/>
      <c r="G31" s="26"/>
      <c r="H31" s="44"/>
      <c r="I31" s="29"/>
      <c r="J31" s="44"/>
      <c r="K31" s="41"/>
    </row>
    <row r="32" spans="1:11" x14ac:dyDescent="0.25">
      <c r="A32">
        <f>A31+1</f>
        <v>28</v>
      </c>
      <c r="B32" s="34" t="s">
        <v>11</v>
      </c>
      <c r="C32" s="27"/>
      <c r="D32" s="44"/>
      <c r="E32" s="26"/>
      <c r="F32" s="44"/>
      <c r="G32" s="27">
        <f>2400+1600</f>
        <v>4000</v>
      </c>
      <c r="H32" s="44"/>
      <c r="I32" s="27">
        <f>G32-240</f>
        <v>3760</v>
      </c>
      <c r="J32" s="44"/>
      <c r="K32" s="40">
        <v>240</v>
      </c>
    </row>
    <row r="33" spans="1:11" x14ac:dyDescent="0.25">
      <c r="A33">
        <f t="shared" si="0"/>
        <v>29</v>
      </c>
      <c r="B33" s="35" t="s">
        <v>6</v>
      </c>
      <c r="C33" s="26"/>
      <c r="D33" s="44"/>
      <c r="E33" s="26"/>
      <c r="F33" s="44"/>
      <c r="G33" s="26"/>
      <c r="H33" s="44"/>
      <c r="I33" s="28"/>
      <c r="J33" s="44"/>
      <c r="K33" s="42"/>
    </row>
    <row r="34" spans="1:11" x14ac:dyDescent="0.25">
      <c r="A34">
        <f t="shared" si="0"/>
        <v>30</v>
      </c>
      <c r="B34" s="33" t="s">
        <v>5</v>
      </c>
      <c r="C34" s="26"/>
      <c r="D34" s="44"/>
      <c r="E34" s="26"/>
      <c r="F34" s="44"/>
      <c r="G34" s="26"/>
      <c r="H34" s="44"/>
      <c r="I34" s="28"/>
      <c r="J34" s="44"/>
      <c r="K34" s="42"/>
    </row>
    <row r="35" spans="1:11" x14ac:dyDescent="0.25">
      <c r="A35">
        <f t="shared" si="0"/>
        <v>31</v>
      </c>
      <c r="B35" s="33" t="s">
        <v>7</v>
      </c>
      <c r="C35" s="26"/>
      <c r="D35" s="44"/>
      <c r="E35" s="26"/>
      <c r="F35" s="44"/>
      <c r="G35" s="26"/>
      <c r="H35" s="44"/>
      <c r="I35" s="28"/>
      <c r="J35" s="44"/>
      <c r="K35" s="42"/>
    </row>
    <row r="36" spans="1:11" x14ac:dyDescent="0.25">
      <c r="B36" s="36" t="s">
        <v>4</v>
      </c>
      <c r="C36" s="37">
        <f>SUM(C4:C35)</f>
        <v>25000</v>
      </c>
      <c r="D36" s="38" t="s">
        <v>4</v>
      </c>
      <c r="E36" s="37">
        <f>SUM(E4:E35)</f>
        <v>200</v>
      </c>
      <c r="F36" s="38" t="s">
        <v>4</v>
      </c>
      <c r="G36" s="37">
        <f>G11+G18+G25+G32</f>
        <v>11200</v>
      </c>
      <c r="H36" s="38" t="s">
        <v>4</v>
      </c>
      <c r="I36" s="37">
        <f>I11+I18+I25+I32</f>
        <v>10240</v>
      </c>
      <c r="J36" s="38" t="s">
        <v>4</v>
      </c>
      <c r="K36" s="43">
        <f>SUM(K5:K35)</f>
        <v>960</v>
      </c>
    </row>
  </sheetData>
  <mergeCells count="4">
    <mergeCell ref="D6:D35"/>
    <mergeCell ref="F6:F35"/>
    <mergeCell ref="H6:H35"/>
    <mergeCell ref="J6:J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3224-4DDB-418D-8EBA-D82BFD331457}">
  <dimension ref="A1:M59"/>
  <sheetViews>
    <sheetView topLeftCell="A22" workbookViewId="0">
      <selection activeCell="C56" sqref="C56"/>
    </sheetView>
  </sheetViews>
  <sheetFormatPr defaultRowHeight="15" x14ac:dyDescent="0.25"/>
  <cols>
    <col min="1" max="1" width="3.140625" customWidth="1"/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2" t="s">
        <v>12</v>
      </c>
      <c r="C1" s="3"/>
      <c r="D1" s="3"/>
      <c r="E1" s="4"/>
      <c r="F1" s="4"/>
      <c r="G1" s="4"/>
      <c r="H1" s="4"/>
      <c r="I1" s="4"/>
      <c r="J1" s="4"/>
    </row>
    <row r="2" spans="1:13" x14ac:dyDescent="0.25">
      <c r="B2" s="5"/>
      <c r="C2" s="5"/>
      <c r="D2" s="5"/>
      <c r="E2" s="5"/>
      <c r="F2" s="5"/>
      <c r="G2" s="5"/>
      <c r="H2" s="5"/>
      <c r="I2" s="5"/>
      <c r="J2" s="5"/>
    </row>
    <row r="3" spans="1:13" ht="15.75" x14ac:dyDescent="0.25">
      <c r="B3" s="6" t="s">
        <v>13</v>
      </c>
      <c r="C3" s="7"/>
      <c r="D3" s="7"/>
      <c r="E3" s="8" t="s">
        <v>84</v>
      </c>
      <c r="F3" s="4"/>
      <c r="G3" s="4"/>
      <c r="H3" s="4"/>
      <c r="I3" s="4"/>
      <c r="J3" s="4"/>
    </row>
    <row r="4" spans="1:13" x14ac:dyDescent="0.25">
      <c r="B4" s="9"/>
      <c r="C4" s="9"/>
      <c r="D4" s="9"/>
      <c r="E4" s="9"/>
      <c r="F4" s="9"/>
      <c r="G4" s="9"/>
      <c r="H4" s="9"/>
      <c r="I4" s="9"/>
      <c r="J4" s="9"/>
    </row>
    <row r="5" spans="1:13" x14ac:dyDescent="0.25">
      <c r="B5" s="10"/>
      <c r="C5" s="10"/>
      <c r="D5" s="10"/>
      <c r="E5" s="4"/>
      <c r="F5" s="10" t="s">
        <v>14</v>
      </c>
      <c r="G5" s="10"/>
      <c r="H5" s="11" t="s">
        <v>15</v>
      </c>
      <c r="I5" s="11"/>
      <c r="J5" s="11" t="s">
        <v>16</v>
      </c>
    </row>
    <row r="6" spans="1:13" x14ac:dyDescent="0.25">
      <c r="A6" t="s">
        <v>17</v>
      </c>
      <c r="B6" s="10" t="s">
        <v>18</v>
      </c>
      <c r="C6" s="10" t="s">
        <v>19</v>
      </c>
      <c r="D6" s="10" t="s">
        <v>20</v>
      </c>
      <c r="E6" s="10" t="s">
        <v>21</v>
      </c>
      <c r="F6" s="10" t="s">
        <v>22</v>
      </c>
      <c r="G6" s="10" t="s">
        <v>23</v>
      </c>
      <c r="H6" s="11" t="s">
        <v>24</v>
      </c>
      <c r="I6" s="11" t="s">
        <v>25</v>
      </c>
      <c r="J6" s="11" t="s">
        <v>26</v>
      </c>
    </row>
    <row r="7" spans="1:13" x14ac:dyDescent="0.25">
      <c r="A7">
        <v>2</v>
      </c>
      <c r="B7" s="12">
        <v>45509</v>
      </c>
      <c r="C7" s="13" t="s">
        <v>27</v>
      </c>
      <c r="D7" s="14"/>
      <c r="E7" s="13" t="s">
        <v>28</v>
      </c>
      <c r="F7" s="13">
        <v>516575379</v>
      </c>
      <c r="G7" s="13" t="s">
        <v>29</v>
      </c>
      <c r="H7" s="15">
        <v>1000944</v>
      </c>
      <c r="I7" s="15">
        <v>107244</v>
      </c>
      <c r="J7" s="15">
        <v>893700</v>
      </c>
      <c r="L7" s="16"/>
      <c r="M7" s="16"/>
    </row>
    <row r="8" spans="1:13" x14ac:dyDescent="0.25">
      <c r="A8">
        <v>3</v>
      </c>
      <c r="B8" s="12">
        <v>45511</v>
      </c>
      <c r="C8" s="13" t="s">
        <v>27</v>
      </c>
      <c r="D8" s="13"/>
      <c r="E8" s="13" t="s">
        <v>28</v>
      </c>
      <c r="F8" s="13">
        <v>51658275</v>
      </c>
      <c r="G8" s="13" t="s">
        <v>29</v>
      </c>
      <c r="H8" s="15">
        <v>1000944</v>
      </c>
      <c r="I8" s="15">
        <v>107244</v>
      </c>
      <c r="J8" s="15">
        <v>893700</v>
      </c>
    </row>
    <row r="9" spans="1:13" x14ac:dyDescent="0.25">
      <c r="A9">
        <v>4</v>
      </c>
      <c r="B9" s="12">
        <v>45513</v>
      </c>
      <c r="C9" s="13" t="s">
        <v>27</v>
      </c>
      <c r="D9" s="13"/>
      <c r="E9" s="13" t="s">
        <v>28</v>
      </c>
      <c r="F9" s="13">
        <v>516590411</v>
      </c>
      <c r="G9" s="13" t="s">
        <v>29</v>
      </c>
      <c r="H9" s="15">
        <v>807694</v>
      </c>
      <c r="I9" s="15">
        <v>86538.64</v>
      </c>
      <c r="J9" s="15">
        <v>721155.36</v>
      </c>
      <c r="K9" s="17"/>
    </row>
    <row r="10" spans="1:13" x14ac:dyDescent="0.25">
      <c r="A10">
        <v>5</v>
      </c>
      <c r="B10" s="12">
        <v>45517</v>
      </c>
      <c r="C10" s="13" t="s">
        <v>27</v>
      </c>
      <c r="D10" s="13"/>
      <c r="E10" s="13" t="s">
        <v>28</v>
      </c>
      <c r="F10" s="13">
        <v>516601389</v>
      </c>
      <c r="G10" s="13" t="s">
        <v>29</v>
      </c>
      <c r="H10" s="15">
        <v>951327</v>
      </c>
      <c r="I10" s="15">
        <v>101927.89</v>
      </c>
      <c r="J10" s="15">
        <v>849399.11</v>
      </c>
    </row>
    <row r="11" spans="1:13" x14ac:dyDescent="0.25">
      <c r="A11">
        <v>6</v>
      </c>
      <c r="B11" s="12">
        <v>45518</v>
      </c>
      <c r="C11" s="13" t="s">
        <v>27</v>
      </c>
      <c r="D11" s="13"/>
      <c r="E11" s="13" t="s">
        <v>28</v>
      </c>
      <c r="F11" s="13">
        <v>516605494</v>
      </c>
      <c r="G11" s="13" t="s">
        <v>29</v>
      </c>
      <c r="H11" s="15">
        <v>1000944</v>
      </c>
      <c r="I11" s="15">
        <v>107244</v>
      </c>
      <c r="J11" s="15">
        <v>893700</v>
      </c>
    </row>
    <row r="12" spans="1:13" x14ac:dyDescent="0.25">
      <c r="A12">
        <v>7</v>
      </c>
      <c r="B12" s="12">
        <v>45519</v>
      </c>
      <c r="C12" s="13" t="s">
        <v>27</v>
      </c>
      <c r="D12" s="13"/>
      <c r="E12" s="13" t="s">
        <v>28</v>
      </c>
      <c r="F12" s="13">
        <v>516609925</v>
      </c>
      <c r="G12" s="13" t="s">
        <v>29</v>
      </c>
      <c r="H12" s="15">
        <v>1000944</v>
      </c>
      <c r="I12" s="15">
        <v>107244</v>
      </c>
      <c r="J12" s="15">
        <v>893700</v>
      </c>
    </row>
    <row r="13" spans="1:13" x14ac:dyDescent="0.25">
      <c r="A13">
        <v>8</v>
      </c>
      <c r="B13" s="12">
        <v>45519</v>
      </c>
      <c r="C13" s="13" t="s">
        <v>27</v>
      </c>
      <c r="D13" s="13"/>
      <c r="E13" s="13" t="s">
        <v>28</v>
      </c>
      <c r="F13" s="13">
        <v>516609931</v>
      </c>
      <c r="G13" s="13" t="s">
        <v>29</v>
      </c>
      <c r="H13" s="15">
        <v>1000944</v>
      </c>
      <c r="I13" s="15">
        <v>107244</v>
      </c>
      <c r="J13" s="15">
        <v>893700</v>
      </c>
    </row>
    <row r="14" spans="1:13" x14ac:dyDescent="0.25">
      <c r="A14">
        <v>9</v>
      </c>
      <c r="B14" s="12">
        <v>45523</v>
      </c>
      <c r="C14" s="13" t="s">
        <v>27</v>
      </c>
      <c r="D14" s="13"/>
      <c r="E14" s="13" t="s">
        <v>28</v>
      </c>
      <c r="F14" s="13">
        <v>516621637</v>
      </c>
      <c r="G14" s="13" t="s">
        <v>29</v>
      </c>
      <c r="H14" s="15">
        <v>954072</v>
      </c>
      <c r="I14" s="15">
        <v>102222</v>
      </c>
      <c r="J14" s="15">
        <v>851850</v>
      </c>
    </row>
    <row r="15" spans="1:13" x14ac:dyDescent="0.25">
      <c r="A15">
        <v>10</v>
      </c>
      <c r="B15" s="12" t="s">
        <v>30</v>
      </c>
      <c r="C15" s="13" t="s">
        <v>27</v>
      </c>
      <c r="D15" s="13"/>
      <c r="E15" s="13" t="s">
        <v>28</v>
      </c>
      <c r="F15" s="13">
        <v>516621670</v>
      </c>
      <c r="G15" s="13" t="s">
        <v>29</v>
      </c>
      <c r="H15" s="15">
        <v>937272</v>
      </c>
      <c r="I15" s="15">
        <v>100422</v>
      </c>
      <c r="J15" s="15">
        <v>836850</v>
      </c>
    </row>
    <row r="16" spans="1:13" x14ac:dyDescent="0.25">
      <c r="A16">
        <v>11</v>
      </c>
      <c r="B16" s="12">
        <v>45524</v>
      </c>
      <c r="C16" s="13" t="s">
        <v>27</v>
      </c>
      <c r="D16" s="13"/>
      <c r="E16" s="13" t="s">
        <v>28</v>
      </c>
      <c r="F16" s="13">
        <v>516626723</v>
      </c>
      <c r="G16" s="13" t="s">
        <v>29</v>
      </c>
      <c r="H16" s="15">
        <v>954072</v>
      </c>
      <c r="I16" s="15">
        <v>102222</v>
      </c>
      <c r="J16" s="15">
        <v>851850</v>
      </c>
    </row>
    <row r="17" spans="1:10" x14ac:dyDescent="0.25">
      <c r="A17">
        <v>12</v>
      </c>
      <c r="B17" s="12">
        <v>45524</v>
      </c>
      <c r="C17" s="13" t="s">
        <v>27</v>
      </c>
      <c r="D17" s="13"/>
      <c r="E17" s="13" t="s">
        <v>28</v>
      </c>
      <c r="F17" s="13">
        <v>516627080</v>
      </c>
      <c r="G17" s="13" t="s">
        <v>29</v>
      </c>
      <c r="H17" s="15">
        <v>749628</v>
      </c>
      <c r="I17" s="15">
        <v>80317.289999999994</v>
      </c>
      <c r="J17" s="15">
        <v>669310.71</v>
      </c>
    </row>
    <row r="18" spans="1:10" x14ac:dyDescent="0.25">
      <c r="A18">
        <v>13</v>
      </c>
      <c r="B18" s="12">
        <v>45525</v>
      </c>
      <c r="C18" s="13" t="s">
        <v>27</v>
      </c>
      <c r="D18" s="13"/>
      <c r="E18" s="13" t="s">
        <v>28</v>
      </c>
      <c r="F18" s="13">
        <v>516631542</v>
      </c>
      <c r="G18" s="13" t="s">
        <v>29</v>
      </c>
      <c r="H18" s="15">
        <v>954072</v>
      </c>
      <c r="I18" s="15">
        <v>102222</v>
      </c>
      <c r="J18" s="15">
        <v>851850</v>
      </c>
    </row>
    <row r="19" spans="1:10" x14ac:dyDescent="0.25">
      <c r="A19">
        <v>14</v>
      </c>
      <c r="B19" s="12">
        <v>45526</v>
      </c>
      <c r="C19" s="13" t="s">
        <v>27</v>
      </c>
      <c r="D19" s="13"/>
      <c r="E19" s="13" t="s">
        <v>28</v>
      </c>
      <c r="F19" s="13">
        <v>516635844</v>
      </c>
      <c r="G19" s="13" t="s">
        <v>29</v>
      </c>
      <c r="H19" s="15">
        <v>1038460</v>
      </c>
      <c r="I19" s="15">
        <v>111263.57</v>
      </c>
      <c r="J19" s="15">
        <v>927196.43</v>
      </c>
    </row>
    <row r="20" spans="1:10" x14ac:dyDescent="0.25">
      <c r="A20">
        <v>15</v>
      </c>
      <c r="B20" s="12">
        <v>45526</v>
      </c>
      <c r="C20" s="13" t="s">
        <v>27</v>
      </c>
      <c r="D20" s="13"/>
      <c r="E20" s="13" t="s">
        <v>28</v>
      </c>
      <c r="F20" s="13">
        <v>516635832</v>
      </c>
      <c r="G20" s="13" t="s">
        <v>29</v>
      </c>
      <c r="H20" s="15">
        <v>1128816</v>
      </c>
      <c r="I20" s="15">
        <v>120944.57</v>
      </c>
      <c r="J20" s="15">
        <v>1007871.43</v>
      </c>
    </row>
    <row r="21" spans="1:10" x14ac:dyDescent="0.25">
      <c r="A21">
        <v>16</v>
      </c>
      <c r="B21" s="12">
        <v>45527</v>
      </c>
      <c r="C21" s="13" t="s">
        <v>27</v>
      </c>
      <c r="D21" s="13"/>
      <c r="E21" s="13" t="s">
        <v>28</v>
      </c>
      <c r="F21" s="13">
        <v>516641038</v>
      </c>
      <c r="G21" s="13" t="s">
        <v>29</v>
      </c>
      <c r="H21" s="15">
        <v>1138227</v>
      </c>
      <c r="I21" s="15">
        <v>121952.89</v>
      </c>
      <c r="J21" s="15">
        <v>1016247.11</v>
      </c>
    </row>
    <row r="22" spans="1:10" x14ac:dyDescent="0.25">
      <c r="A22">
        <v>17</v>
      </c>
      <c r="B22" s="12">
        <v>45527</v>
      </c>
      <c r="C22" s="13" t="s">
        <v>27</v>
      </c>
      <c r="D22" s="13"/>
      <c r="E22" s="13" t="s">
        <v>28</v>
      </c>
      <c r="F22" s="13">
        <v>516640949</v>
      </c>
      <c r="G22" s="13" t="s">
        <v>29</v>
      </c>
      <c r="H22" s="15">
        <v>1139022</v>
      </c>
      <c r="I22" s="15">
        <v>122038.07</v>
      </c>
      <c r="J22" s="15">
        <v>1016983.93</v>
      </c>
    </row>
    <row r="23" spans="1:10" x14ac:dyDescent="0.25">
      <c r="A23">
        <v>18</v>
      </c>
      <c r="B23" s="12">
        <v>45528</v>
      </c>
      <c r="C23" s="13" t="s">
        <v>27</v>
      </c>
      <c r="D23" s="13"/>
      <c r="E23" s="13" t="s">
        <v>28</v>
      </c>
      <c r="F23" s="13">
        <v>516645608</v>
      </c>
      <c r="G23" s="13" t="s">
        <v>29</v>
      </c>
      <c r="H23" s="15">
        <v>1143936</v>
      </c>
      <c r="I23" s="15">
        <v>122564.57</v>
      </c>
      <c r="J23" s="15">
        <v>122564.57</v>
      </c>
    </row>
    <row r="24" spans="1:10" x14ac:dyDescent="0.25">
      <c r="A24">
        <v>19</v>
      </c>
      <c r="B24" s="12">
        <v>45528</v>
      </c>
      <c r="C24" s="13" t="s">
        <v>27</v>
      </c>
      <c r="D24" s="13"/>
      <c r="E24" s="13" t="s">
        <v>28</v>
      </c>
      <c r="F24" s="13">
        <v>516645633</v>
      </c>
      <c r="G24" s="13" t="s">
        <v>29</v>
      </c>
      <c r="H24" s="15">
        <v>1110456</v>
      </c>
      <c r="I24" s="15">
        <v>118977.43</v>
      </c>
      <c r="J24" s="15">
        <v>991478.57</v>
      </c>
    </row>
    <row r="25" spans="1:10" x14ac:dyDescent="0.25">
      <c r="A25">
        <v>20</v>
      </c>
      <c r="B25" s="12">
        <v>45530</v>
      </c>
      <c r="C25" s="13" t="s">
        <v>27</v>
      </c>
      <c r="D25" s="13"/>
      <c r="E25" s="13" t="s">
        <v>28</v>
      </c>
      <c r="F25" s="13">
        <v>516649074</v>
      </c>
      <c r="G25" s="13" t="s">
        <v>29</v>
      </c>
      <c r="H25" s="15">
        <v>1127187</v>
      </c>
      <c r="I25" s="15">
        <v>120770</v>
      </c>
      <c r="J25" s="15">
        <v>1006416.96</v>
      </c>
    </row>
    <row r="26" spans="1:10" x14ac:dyDescent="0.25">
      <c r="A26">
        <v>21</v>
      </c>
      <c r="B26" s="12">
        <v>45531</v>
      </c>
      <c r="C26" s="13" t="s">
        <v>27</v>
      </c>
      <c r="D26" s="13"/>
      <c r="E26" s="13" t="s">
        <v>28</v>
      </c>
      <c r="F26" s="13">
        <v>516653430</v>
      </c>
      <c r="G26" s="13" t="s">
        <v>29</v>
      </c>
      <c r="H26" s="15">
        <v>1143936</v>
      </c>
      <c r="I26" s="15">
        <v>122564.57</v>
      </c>
      <c r="J26" s="15">
        <v>1021371.43</v>
      </c>
    </row>
    <row r="27" spans="1:10" x14ac:dyDescent="0.25">
      <c r="A27">
        <v>22</v>
      </c>
      <c r="B27" s="12">
        <v>45534</v>
      </c>
      <c r="C27" s="13" t="s">
        <v>27</v>
      </c>
      <c r="D27" s="13"/>
      <c r="E27" s="13" t="s">
        <v>28</v>
      </c>
      <c r="F27" s="13">
        <v>516666054</v>
      </c>
      <c r="G27" s="13" t="s">
        <v>29</v>
      </c>
      <c r="H27" s="15">
        <v>1033296.62</v>
      </c>
      <c r="I27" s="15">
        <v>110710.35</v>
      </c>
      <c r="J27" s="15">
        <v>922586.27</v>
      </c>
    </row>
    <row r="31" spans="1:10" x14ac:dyDescent="0.25">
      <c r="B31" s="18"/>
      <c r="C31" s="18"/>
      <c r="D31" s="18"/>
      <c r="E31" s="18"/>
      <c r="F31" s="18"/>
      <c r="G31" s="18"/>
      <c r="H31" s="19"/>
      <c r="I31" s="18"/>
      <c r="J31" s="18"/>
    </row>
    <row r="32" spans="1:10" x14ac:dyDescent="0.25">
      <c r="H32" s="20">
        <f>SUM(H7:H31)</f>
        <v>21316193.620000001</v>
      </c>
      <c r="I32" s="20">
        <f>SUM(I7:I31)</f>
        <v>2283877.8400000003</v>
      </c>
      <c r="J32" s="20">
        <f>SUM(J7:J31)</f>
        <v>18133481.879999999</v>
      </c>
    </row>
    <row r="36" spans="2:10" x14ac:dyDescent="0.25">
      <c r="B36" s="2" t="s">
        <v>31</v>
      </c>
      <c r="C36" s="3"/>
      <c r="D36" s="3"/>
      <c r="E36" s="4"/>
      <c r="F36" s="4"/>
      <c r="G36" s="4"/>
      <c r="H36" s="4"/>
      <c r="I36" s="4"/>
      <c r="J36" s="4"/>
    </row>
    <row r="37" spans="2:10" x14ac:dyDescent="0.25">
      <c r="B37" s="5"/>
      <c r="C37" s="5"/>
      <c r="D37" s="5"/>
      <c r="E37" s="5"/>
      <c r="F37" s="5"/>
      <c r="G37" s="5"/>
      <c r="H37" s="5"/>
      <c r="I37" s="5"/>
      <c r="J37" s="5"/>
    </row>
    <row r="38" spans="2:10" ht="15.75" x14ac:dyDescent="0.25">
      <c r="B38" s="6" t="s">
        <v>32</v>
      </c>
      <c r="C38" s="7"/>
      <c r="D38" s="7"/>
      <c r="E38" s="8" t="s">
        <v>84</v>
      </c>
      <c r="F38" s="4"/>
      <c r="G38" s="4"/>
      <c r="H38" s="4"/>
      <c r="I38" s="4"/>
      <c r="J38" s="4"/>
    </row>
    <row r="39" spans="2:10" x14ac:dyDescent="0.25">
      <c r="B39" s="5"/>
      <c r="C39" s="5"/>
      <c r="D39" s="5"/>
      <c r="E39" s="5"/>
      <c r="F39" s="5"/>
      <c r="G39" s="5"/>
      <c r="H39" s="5"/>
      <c r="I39" s="5"/>
      <c r="J39" s="5"/>
    </row>
    <row r="40" spans="2:10" x14ac:dyDescent="0.25">
      <c r="B40" s="10"/>
      <c r="C40" s="10"/>
      <c r="D40" s="10"/>
      <c r="E40" s="4"/>
      <c r="F40" s="10" t="s">
        <v>14</v>
      </c>
      <c r="G40" s="10"/>
      <c r="H40" s="11" t="s">
        <v>15</v>
      </c>
      <c r="I40" s="11"/>
      <c r="J40" s="11" t="s">
        <v>16</v>
      </c>
    </row>
    <row r="41" spans="2:10" x14ac:dyDescent="0.25">
      <c r="B41" s="10" t="s">
        <v>18</v>
      </c>
      <c r="C41" s="10" t="s">
        <v>19</v>
      </c>
      <c r="D41" s="10" t="s">
        <v>20</v>
      </c>
      <c r="E41" s="10" t="s">
        <v>21</v>
      </c>
      <c r="F41" s="10" t="s">
        <v>22</v>
      </c>
      <c r="G41" s="10" t="s">
        <v>23</v>
      </c>
      <c r="H41" s="11" t="s">
        <v>33</v>
      </c>
      <c r="I41" s="11" t="s">
        <v>25</v>
      </c>
      <c r="J41" s="11" t="s">
        <v>33</v>
      </c>
    </row>
    <row r="42" spans="2:10" x14ac:dyDescent="0.25">
      <c r="B42" s="21">
        <v>45413</v>
      </c>
      <c r="C42" s="14" t="s">
        <v>34</v>
      </c>
      <c r="D42" s="14"/>
      <c r="E42" s="14" t="s">
        <v>35</v>
      </c>
      <c r="F42" s="14" t="s">
        <v>36</v>
      </c>
      <c r="G42" s="14" t="s">
        <v>37</v>
      </c>
      <c r="H42" s="22">
        <v>9800</v>
      </c>
      <c r="I42" s="22">
        <f>SUM(J42*0.12)</f>
        <v>1050</v>
      </c>
      <c r="J42" s="22">
        <f>SUM(H42/1.12)</f>
        <v>8750</v>
      </c>
    </row>
    <row r="43" spans="2:10" x14ac:dyDescent="0.25">
      <c r="B43" s="21">
        <v>45413</v>
      </c>
      <c r="C43" s="14" t="s">
        <v>38</v>
      </c>
      <c r="D43" s="14"/>
      <c r="E43" s="14" t="s">
        <v>39</v>
      </c>
      <c r="F43" s="14" t="s">
        <v>40</v>
      </c>
      <c r="G43" s="14" t="s">
        <v>41</v>
      </c>
      <c r="H43" s="22">
        <v>3500</v>
      </c>
      <c r="I43" s="22">
        <f t="shared" ref="I43:I57" si="0">SUM(J43*0.12)</f>
        <v>374.99999999999994</v>
      </c>
      <c r="J43" s="22">
        <f t="shared" ref="J43:J57" si="1">SUM(H43/1.12)</f>
        <v>3124.9999999999995</v>
      </c>
    </row>
    <row r="44" spans="2:10" x14ac:dyDescent="0.25">
      <c r="B44" s="21">
        <v>45413</v>
      </c>
      <c r="C44" s="14" t="s">
        <v>42</v>
      </c>
      <c r="D44" s="14"/>
      <c r="E44" s="14" t="s">
        <v>43</v>
      </c>
      <c r="F44" s="14" t="s">
        <v>44</v>
      </c>
      <c r="G44" s="14" t="s">
        <v>45</v>
      </c>
      <c r="H44" s="22">
        <v>124</v>
      </c>
      <c r="I44" s="22">
        <f t="shared" si="0"/>
        <v>13.285714285714285</v>
      </c>
      <c r="J44" s="22">
        <f t="shared" si="1"/>
        <v>110.71428571428571</v>
      </c>
    </row>
    <row r="45" spans="2:10" x14ac:dyDescent="0.25">
      <c r="B45" s="21">
        <v>45414</v>
      </c>
      <c r="C45" s="14" t="s">
        <v>46</v>
      </c>
      <c r="D45" s="14"/>
      <c r="E45" s="14" t="s">
        <v>47</v>
      </c>
      <c r="F45" s="14" t="s">
        <v>48</v>
      </c>
      <c r="G45" s="14" t="s">
        <v>49</v>
      </c>
      <c r="H45" s="22">
        <v>10225.459999999999</v>
      </c>
      <c r="I45" s="22">
        <f t="shared" si="0"/>
        <v>1095.5849999999998</v>
      </c>
      <c r="J45" s="22">
        <f t="shared" si="1"/>
        <v>9129.8749999999982</v>
      </c>
    </row>
    <row r="46" spans="2:10" x14ac:dyDescent="0.25">
      <c r="B46" s="21">
        <v>45419</v>
      </c>
      <c r="C46" s="14" t="s">
        <v>50</v>
      </c>
      <c r="D46" s="14"/>
      <c r="E46" s="14" t="s">
        <v>51</v>
      </c>
      <c r="F46" s="14" t="s">
        <v>52</v>
      </c>
      <c r="G46" s="14" t="s">
        <v>53</v>
      </c>
      <c r="H46" s="22">
        <v>185.25</v>
      </c>
      <c r="I46" s="22">
        <f t="shared" si="0"/>
        <v>19.848214285714281</v>
      </c>
      <c r="J46" s="22">
        <f t="shared" si="1"/>
        <v>165.40178571428569</v>
      </c>
    </row>
    <row r="47" spans="2:10" x14ac:dyDescent="0.25">
      <c r="B47" s="21">
        <v>45420</v>
      </c>
      <c r="C47" s="14" t="s">
        <v>54</v>
      </c>
      <c r="D47" s="14"/>
      <c r="E47" s="14" t="s">
        <v>55</v>
      </c>
      <c r="F47" s="14" t="s">
        <v>56</v>
      </c>
      <c r="G47" s="14" t="s">
        <v>57</v>
      </c>
      <c r="H47" s="22">
        <v>210.5</v>
      </c>
      <c r="I47" s="22">
        <f t="shared" si="0"/>
        <v>22.553571428571427</v>
      </c>
      <c r="J47" s="22">
        <f t="shared" si="1"/>
        <v>187.94642857142856</v>
      </c>
    </row>
    <row r="48" spans="2:10" x14ac:dyDescent="0.25">
      <c r="B48" s="21">
        <v>45422</v>
      </c>
      <c r="C48" s="14" t="s">
        <v>58</v>
      </c>
      <c r="D48" s="14"/>
      <c r="E48" s="14" t="s">
        <v>59</v>
      </c>
      <c r="F48" s="14" t="s">
        <v>60</v>
      </c>
      <c r="G48" s="14" t="s">
        <v>61</v>
      </c>
      <c r="H48" s="22">
        <v>900</v>
      </c>
      <c r="I48" s="22">
        <f t="shared" si="0"/>
        <v>96.428571428571416</v>
      </c>
      <c r="J48" s="22">
        <f t="shared" si="1"/>
        <v>803.57142857142844</v>
      </c>
    </row>
    <row r="49" spans="2:10" x14ac:dyDescent="0.25">
      <c r="B49" s="21">
        <v>45424</v>
      </c>
      <c r="C49" s="14" t="s">
        <v>62</v>
      </c>
      <c r="D49" s="14"/>
      <c r="E49" s="14" t="s">
        <v>55</v>
      </c>
      <c r="F49" s="14" t="s">
        <v>63</v>
      </c>
      <c r="G49" s="14" t="s">
        <v>64</v>
      </c>
      <c r="H49" s="22">
        <v>7170</v>
      </c>
      <c r="I49" s="22">
        <f t="shared" si="0"/>
        <v>768.21428571428567</v>
      </c>
      <c r="J49" s="22">
        <f t="shared" si="1"/>
        <v>6401.7857142857138</v>
      </c>
    </row>
    <row r="50" spans="2:10" x14ac:dyDescent="0.25">
      <c r="B50" s="21">
        <v>45430</v>
      </c>
      <c r="C50" s="14" t="s">
        <v>65</v>
      </c>
      <c r="D50" s="14"/>
      <c r="E50" s="14" t="s">
        <v>66</v>
      </c>
      <c r="F50" s="14" t="s">
        <v>67</v>
      </c>
      <c r="G50" s="14" t="s">
        <v>68</v>
      </c>
      <c r="H50" s="22">
        <v>41563.74</v>
      </c>
      <c r="I50" s="22">
        <f t="shared" si="0"/>
        <v>4453.2578571428567</v>
      </c>
      <c r="J50" s="22">
        <f t="shared" si="1"/>
        <v>37110.482142857138</v>
      </c>
    </row>
    <row r="51" spans="2:10" x14ac:dyDescent="0.25">
      <c r="B51" s="21">
        <v>45430</v>
      </c>
      <c r="C51" s="14" t="s">
        <v>65</v>
      </c>
      <c r="D51" s="14"/>
      <c r="E51" s="14" t="s">
        <v>66</v>
      </c>
      <c r="F51" s="14" t="s">
        <v>69</v>
      </c>
      <c r="G51" s="14" t="s">
        <v>68</v>
      </c>
      <c r="H51" s="22">
        <v>10000.530000000001</v>
      </c>
      <c r="I51" s="22">
        <f t="shared" si="0"/>
        <v>1071.4853571428571</v>
      </c>
      <c r="J51" s="22">
        <f t="shared" si="1"/>
        <v>8929.0446428571431</v>
      </c>
    </row>
    <row r="52" spans="2:10" x14ac:dyDescent="0.25">
      <c r="B52" s="21">
        <v>45433</v>
      </c>
      <c r="C52" s="14" t="s">
        <v>70</v>
      </c>
      <c r="D52" s="14"/>
      <c r="E52" s="14" t="s">
        <v>71</v>
      </c>
      <c r="F52" s="14" t="s">
        <v>72</v>
      </c>
      <c r="G52" s="14" t="s">
        <v>73</v>
      </c>
      <c r="H52" s="22">
        <v>31516.89</v>
      </c>
      <c r="I52" s="22">
        <f t="shared" si="0"/>
        <v>3376.8096428571425</v>
      </c>
      <c r="J52" s="22">
        <f t="shared" si="1"/>
        <v>28140.080357142855</v>
      </c>
    </row>
    <row r="53" spans="2:10" x14ac:dyDescent="0.25">
      <c r="B53" s="21">
        <v>45435</v>
      </c>
      <c r="C53" s="14" t="s">
        <v>46</v>
      </c>
      <c r="D53" s="14"/>
      <c r="E53" s="14" t="s">
        <v>47</v>
      </c>
      <c r="F53" s="14" t="s">
        <v>74</v>
      </c>
      <c r="G53" s="14" t="s">
        <v>49</v>
      </c>
      <c r="H53" s="22">
        <v>395.35</v>
      </c>
      <c r="I53" s="22">
        <f t="shared" si="0"/>
        <v>42.358928571428564</v>
      </c>
      <c r="J53" s="22">
        <f t="shared" si="1"/>
        <v>352.99107142857139</v>
      </c>
    </row>
    <row r="54" spans="2:10" x14ac:dyDescent="0.25">
      <c r="B54" s="21">
        <v>45435</v>
      </c>
      <c r="C54" s="14" t="s">
        <v>75</v>
      </c>
      <c r="D54" s="14"/>
      <c r="E54" s="14" t="s">
        <v>76</v>
      </c>
      <c r="F54" s="14" t="s">
        <v>77</v>
      </c>
      <c r="G54" s="14" t="s">
        <v>78</v>
      </c>
      <c r="H54" s="22">
        <v>129</v>
      </c>
      <c r="I54" s="22">
        <f t="shared" si="0"/>
        <v>13.821428571428569</v>
      </c>
      <c r="J54" s="22">
        <f t="shared" si="1"/>
        <v>115.17857142857142</v>
      </c>
    </row>
    <row r="55" spans="2:10" x14ac:dyDescent="0.25">
      <c r="B55" s="21">
        <v>45439</v>
      </c>
      <c r="C55" s="14" t="s">
        <v>79</v>
      </c>
      <c r="D55" s="14"/>
      <c r="E55" s="14" t="s">
        <v>71</v>
      </c>
      <c r="F55" s="14" t="s">
        <v>80</v>
      </c>
      <c r="G55" s="14" t="s">
        <v>81</v>
      </c>
      <c r="H55" s="22">
        <v>120</v>
      </c>
      <c r="I55" s="22">
        <f t="shared" si="0"/>
        <v>12.857142857142856</v>
      </c>
      <c r="J55" s="22">
        <f t="shared" si="1"/>
        <v>107.14285714285714</v>
      </c>
    </row>
    <row r="56" spans="2:10" x14ac:dyDescent="0.25">
      <c r="B56" s="23">
        <v>45442</v>
      </c>
      <c r="C56" s="14" t="s">
        <v>79</v>
      </c>
      <c r="D56" s="14"/>
      <c r="E56" s="14" t="s">
        <v>71</v>
      </c>
      <c r="F56" s="14" t="s">
        <v>82</v>
      </c>
      <c r="G56" s="14" t="s">
        <v>81</v>
      </c>
      <c r="H56" s="22">
        <v>120</v>
      </c>
      <c r="I56" s="22">
        <f t="shared" si="0"/>
        <v>12.857142857142856</v>
      </c>
      <c r="J56" s="22">
        <f t="shared" si="1"/>
        <v>107.14285714285714</v>
      </c>
    </row>
    <row r="57" spans="2:10" x14ac:dyDescent="0.25">
      <c r="B57" s="21">
        <v>45443</v>
      </c>
      <c r="C57" s="14" t="s">
        <v>83</v>
      </c>
      <c r="D57" s="14"/>
      <c r="E57" s="14" t="s">
        <v>71</v>
      </c>
      <c r="F57" s="14"/>
      <c r="G57" s="14"/>
      <c r="H57" s="22">
        <v>157692.5</v>
      </c>
      <c r="I57" s="22">
        <f t="shared" si="0"/>
        <v>16895.625</v>
      </c>
      <c r="J57" s="22">
        <f t="shared" si="1"/>
        <v>140796.875</v>
      </c>
    </row>
    <row r="58" spans="2:10" x14ac:dyDescent="0.25">
      <c r="C58" s="9"/>
      <c r="D58" s="9"/>
      <c r="E58" s="9"/>
      <c r="F58" s="9"/>
      <c r="G58" s="9"/>
      <c r="H58" s="24"/>
      <c r="I58" s="25"/>
      <c r="J58" s="25"/>
    </row>
    <row r="59" spans="2:10" x14ac:dyDescent="0.25">
      <c r="C59" s="9"/>
      <c r="D59" s="9"/>
      <c r="E59" s="9"/>
      <c r="F59" s="9"/>
      <c r="G59" s="9"/>
      <c r="H59" s="20">
        <f>SUM(H42:H58)</f>
        <v>273653.21999999997</v>
      </c>
      <c r="I59" s="20">
        <f>SUM(I42:I58)</f>
        <v>29319.987857142856</v>
      </c>
      <c r="J59" s="20">
        <f>SUM(J42:J58)</f>
        <v>244333.2321428571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FSTAT</vt:lpstr>
      <vt:lpstr>PaE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2024-12-04T04:54:39Z</dcterms:created>
  <dcterms:modified xsi:type="dcterms:W3CDTF">2024-12-06T02:30:56Z</dcterms:modified>
</cp:coreProperties>
</file>