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4DB11EE9-E1AF-48C8-8856-BF16E2DB0449}" xr6:coauthVersionLast="45" xr6:coauthVersionMax="47" xr10:uidLastSave="{00000000-0000-0000-0000-000000000000}"/>
  <bookViews>
    <workbookView xWindow="810" yWindow="-120" windowWidth="28110" windowHeight="16440" firstSheet="64" activeTab="70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" sheetId="1411" r:id="rId75"/>
    <sheet name="22,10 R2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  <sheet name="(28)" sheetId="1430" r:id="rId94"/>
    <sheet name="28,10 R1" sheetId="1431" r:id="rId95"/>
    <sheet name="28,10 R2" sheetId="1432" r:id="rId96"/>
    <sheet name="28,10 R3" sheetId="1433" r:id="rId97"/>
    <sheet name="(29)" sheetId="1434" r:id="rId98"/>
    <sheet name="29,10 R1" sheetId="1435" r:id="rId99"/>
    <sheet name="29,10 R2" sheetId="1436" r:id="rId100"/>
    <sheet name="29,10 R3" sheetId="1437" r:id="rId101"/>
    <sheet name="(30)" sheetId="1438" r:id="rId102"/>
    <sheet name="30,10 R1" sheetId="1439" r:id="rId103"/>
    <sheet name="30,10 R2" sheetId="1440" r:id="rId104"/>
    <sheet name="30,10 R3" sheetId="1441" r:id="rId105"/>
    <sheet name="(31)" sheetId="1442" r:id="rId106"/>
    <sheet name="31,10 R1" sheetId="1443" r:id="rId107"/>
    <sheet name="31,10 R2" sheetId="1444" r:id="rId108"/>
    <sheet name="31,10 R3" sheetId="1445" r:id="rId109"/>
    <sheet name="(The End)" sheetId="1446" r:id="rId110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9">'(3)'!$A$1:$J$60</definedName>
    <definedName name="_xlnm.Print_Area" localSheetId="101">'(30)'!$A$1:$J$60</definedName>
    <definedName name="_xlnm.Print_Area" localSheetId="105">'(31)'!$A$1:$J$60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109">'(The End)'!$A$1:$J$60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R1'!$A$1:$J$60</definedName>
    <definedName name="_xlnm.Print_Area" localSheetId="75">'22,10 R2'!$A$1:$J$60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  <definedName name="_xlnm.Print_Area" localSheetId="94">'28,10 R1'!$A$1:$J$60</definedName>
    <definedName name="_xlnm.Print_Area" localSheetId="95">'28,10 R2'!$A$1:$J$60</definedName>
    <definedName name="_xlnm.Print_Area" localSheetId="96">'28,10 R3'!$A$1:$J$60</definedName>
    <definedName name="_xlnm.Print_Area" localSheetId="98">'29,10 R1'!$A$1:$J$60</definedName>
    <definedName name="_xlnm.Print_Area" localSheetId="99">'29,10 R2'!$A$1:$J$60</definedName>
    <definedName name="_xlnm.Print_Area" localSheetId="100">'29,10 R3'!$A$1:$J$60</definedName>
    <definedName name="_xlnm.Print_Area" localSheetId="102">'30,10 R1'!$A$1:$J$60</definedName>
    <definedName name="_xlnm.Print_Area" localSheetId="103">'30,10 R2'!$A$1:$J$60</definedName>
    <definedName name="_xlnm.Print_Area" localSheetId="104">'30,10 R3'!$A$1:$J$60</definedName>
    <definedName name="_xlnm.Print_Area" localSheetId="106">'31,10 R1'!$A$1:$J$60</definedName>
    <definedName name="_xlnm.Print_Area" localSheetId="107">'31,10 R2'!$A$1:$J$60</definedName>
    <definedName name="_xlnm.Print_Area" localSheetId="108">'31,10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409" l="1"/>
  <c r="R52" i="1446" l="1"/>
  <c r="R51" i="1446"/>
  <c r="D50" i="1446"/>
  <c r="R49" i="1446"/>
  <c r="G49" i="1446"/>
  <c r="D49" i="1446"/>
  <c r="R48" i="1446"/>
  <c r="D48" i="1446"/>
  <c r="D46" i="1446"/>
  <c r="D45" i="1446"/>
  <c r="D44" i="1446"/>
  <c r="R42" i="1446"/>
  <c r="L6" i="1446" s="1"/>
  <c r="D6" i="1446" s="1"/>
  <c r="D42" i="1446"/>
  <c r="R41" i="1446"/>
  <c r="L7" i="1446" s="1"/>
  <c r="D7" i="1446" s="1"/>
  <c r="D41" i="1446"/>
  <c r="R40" i="1446"/>
  <c r="D40" i="1446"/>
  <c r="R39" i="1446"/>
  <c r="D39" i="1446"/>
  <c r="R38" i="1446"/>
  <c r="L9" i="1446" s="1"/>
  <c r="D9" i="1446" s="1"/>
  <c r="D38" i="1446"/>
  <c r="R37" i="1446"/>
  <c r="D37" i="1446"/>
  <c r="R36" i="1446"/>
  <c r="L10" i="1446" s="1"/>
  <c r="D10" i="1446" s="1"/>
  <c r="D36" i="1446"/>
  <c r="R35" i="1446"/>
  <c r="D35" i="1446"/>
  <c r="R34" i="1446"/>
  <c r="L12" i="1446" s="1"/>
  <c r="D12" i="1446" s="1"/>
  <c r="D34" i="1446"/>
  <c r="D54" i="1446" s="1"/>
  <c r="H14" i="1446" s="1"/>
  <c r="R33" i="1446"/>
  <c r="L23" i="1446" s="1"/>
  <c r="D23" i="1446" s="1"/>
  <c r="R32" i="1446"/>
  <c r="R31" i="1446"/>
  <c r="R30" i="1446"/>
  <c r="R29" i="1446"/>
  <c r="R28" i="1446"/>
  <c r="D28" i="1446"/>
  <c r="R27" i="1446"/>
  <c r="D27" i="1446"/>
  <c r="R26" i="1446"/>
  <c r="L26" i="1446"/>
  <c r="D26" i="1446"/>
  <c r="R25" i="1446"/>
  <c r="L25" i="1446"/>
  <c r="D25" i="1446"/>
  <c r="R24" i="1446"/>
  <c r="D24" i="1446"/>
  <c r="R23" i="1446"/>
  <c r="R22" i="1446"/>
  <c r="L22" i="1446"/>
  <c r="D22" i="1446"/>
  <c r="R21" i="1446"/>
  <c r="D21" i="1446"/>
  <c r="R20" i="1446"/>
  <c r="L20" i="1446"/>
  <c r="D20" i="1446"/>
  <c r="R19" i="1446"/>
  <c r="L19" i="1446"/>
  <c r="D19" i="1446"/>
  <c r="R18" i="1446"/>
  <c r="D18" i="1446"/>
  <c r="R17" i="1446"/>
  <c r="D17" i="1446"/>
  <c r="R16" i="1446"/>
  <c r="L16" i="1446"/>
  <c r="D16" i="1446" s="1"/>
  <c r="S15" i="1446"/>
  <c r="R15" i="1446"/>
  <c r="D15" i="1446"/>
  <c r="S14" i="1446"/>
  <c r="R14" i="1446"/>
  <c r="D14" i="1446"/>
  <c r="R13" i="1446"/>
  <c r="D13" i="1446"/>
  <c r="R12" i="1446"/>
  <c r="R11" i="1446"/>
  <c r="L11" i="1446"/>
  <c r="D11" i="1446"/>
  <c r="L8" i="1446"/>
  <c r="D8" i="1446"/>
  <c r="R6" i="1446"/>
  <c r="R5" i="1446"/>
  <c r="R4" i="1446"/>
  <c r="R52" i="1445"/>
  <c r="R51" i="1445"/>
  <c r="D50" i="1445"/>
  <c r="R49" i="1445"/>
  <c r="D49" i="1445"/>
  <c r="R48" i="1445"/>
  <c r="D48" i="1445"/>
  <c r="D46" i="1445"/>
  <c r="D45" i="1445"/>
  <c r="D44" i="1445"/>
  <c r="R42" i="1445"/>
  <c r="D42" i="1445"/>
  <c r="R41" i="1445"/>
  <c r="D41" i="1445"/>
  <c r="R40" i="1445"/>
  <c r="D40" i="1445"/>
  <c r="R39" i="1445"/>
  <c r="H39" i="1445"/>
  <c r="G49" i="1445" s="1"/>
  <c r="D39" i="1445"/>
  <c r="R38" i="1445"/>
  <c r="L9" i="1445" s="1"/>
  <c r="D9" i="1445" s="1"/>
  <c r="H38" i="1445"/>
  <c r="D38" i="1445"/>
  <c r="R37" i="1445"/>
  <c r="H37" i="1445"/>
  <c r="D37" i="1445"/>
  <c r="R36" i="1445"/>
  <c r="H36" i="1445"/>
  <c r="D36" i="1445"/>
  <c r="R35" i="1445"/>
  <c r="H35" i="1445"/>
  <c r="D35" i="1445"/>
  <c r="R34" i="1445"/>
  <c r="L12" i="1445" s="1"/>
  <c r="D12" i="1445" s="1"/>
  <c r="H34" i="1445"/>
  <c r="D34" i="1445"/>
  <c r="D54" i="1445" s="1"/>
  <c r="H14" i="1445" s="1"/>
  <c r="R33" i="1445"/>
  <c r="L23" i="1445" s="1"/>
  <c r="D23" i="1445" s="1"/>
  <c r="R32" i="1445"/>
  <c r="L11" i="1445" s="1"/>
  <c r="D11" i="1445" s="1"/>
  <c r="R31" i="1445"/>
  <c r="R30" i="1445"/>
  <c r="R29" i="1445"/>
  <c r="R28" i="1445"/>
  <c r="D28" i="1445"/>
  <c r="R27" i="1445"/>
  <c r="D27" i="1445"/>
  <c r="R26" i="1445"/>
  <c r="L26" i="1445"/>
  <c r="D26" i="1445"/>
  <c r="R25" i="1445"/>
  <c r="L25" i="1445"/>
  <c r="D25" i="1445"/>
  <c r="R24" i="1445"/>
  <c r="D24" i="1445"/>
  <c r="R23" i="1445"/>
  <c r="R22" i="1445"/>
  <c r="L22" i="1445"/>
  <c r="D22" i="1445"/>
  <c r="R21" i="1445"/>
  <c r="D21" i="1445"/>
  <c r="R20" i="1445"/>
  <c r="L20" i="1445"/>
  <c r="D20" i="1445"/>
  <c r="R19" i="1445"/>
  <c r="L19" i="1445"/>
  <c r="D19" i="1445"/>
  <c r="R18" i="1445"/>
  <c r="D18" i="1445"/>
  <c r="R17" i="1445"/>
  <c r="D17" i="1445"/>
  <c r="R16" i="1445"/>
  <c r="L16" i="1445"/>
  <c r="D16" i="1445" s="1"/>
  <c r="R15" i="1445"/>
  <c r="D15" i="1445"/>
  <c r="R14" i="1445"/>
  <c r="D14" i="1445"/>
  <c r="R13" i="1445"/>
  <c r="D13" i="1445"/>
  <c r="R12" i="1445"/>
  <c r="R11" i="1445"/>
  <c r="L10" i="1445"/>
  <c r="D10" i="1445"/>
  <c r="L8" i="1445"/>
  <c r="D8" i="1445" s="1"/>
  <c r="L7" i="1445"/>
  <c r="D7" i="1445"/>
  <c r="R6" i="1445"/>
  <c r="L6" i="1445"/>
  <c r="D6" i="1445" s="1"/>
  <c r="R5" i="1445"/>
  <c r="R4" i="1445"/>
  <c r="R52" i="1444"/>
  <c r="R51" i="1444"/>
  <c r="D50" i="1444"/>
  <c r="R49" i="1444"/>
  <c r="D49" i="1444"/>
  <c r="R48" i="1444"/>
  <c r="D48" i="1444"/>
  <c r="D46" i="1444"/>
  <c r="D45" i="1444"/>
  <c r="D44" i="1444"/>
  <c r="R42" i="1444"/>
  <c r="L6" i="1444" s="1"/>
  <c r="D6" i="1444" s="1"/>
  <c r="D42" i="1444"/>
  <c r="R41" i="1444"/>
  <c r="D41" i="1444"/>
  <c r="R40" i="1444"/>
  <c r="D40" i="1444"/>
  <c r="R39" i="1444"/>
  <c r="L20" i="1444" s="1"/>
  <c r="D20" i="1444" s="1"/>
  <c r="H39" i="1444"/>
  <c r="D39" i="1444"/>
  <c r="R38" i="1444"/>
  <c r="L9" i="1444" s="1"/>
  <c r="D9" i="1444" s="1"/>
  <c r="H38" i="1444"/>
  <c r="D38" i="1444"/>
  <c r="R37" i="1444"/>
  <c r="H37" i="1444"/>
  <c r="D37" i="1444"/>
  <c r="R36" i="1444"/>
  <c r="H36" i="1444"/>
  <c r="D36" i="1444"/>
  <c r="R35" i="1444"/>
  <c r="H35" i="1444"/>
  <c r="D35" i="1444"/>
  <c r="R34" i="1444"/>
  <c r="L12" i="1444" s="1"/>
  <c r="D12" i="1444" s="1"/>
  <c r="H34" i="1444"/>
  <c r="G49" i="1444" s="1"/>
  <c r="D34" i="1444"/>
  <c r="D54" i="1444" s="1"/>
  <c r="H14" i="1444" s="1"/>
  <c r="R33" i="1444"/>
  <c r="L23" i="1444" s="1"/>
  <c r="D23" i="1444" s="1"/>
  <c r="R32" i="1444"/>
  <c r="L11" i="1444" s="1"/>
  <c r="D11" i="1444" s="1"/>
  <c r="R31" i="1444"/>
  <c r="R30" i="1444"/>
  <c r="R29" i="1444"/>
  <c r="R28" i="1444"/>
  <c r="D28" i="1444"/>
  <c r="R27" i="1444"/>
  <c r="D27" i="1444"/>
  <c r="R26" i="1444"/>
  <c r="L26" i="1444"/>
  <c r="D26" i="1444"/>
  <c r="R25" i="1444"/>
  <c r="L25" i="1444"/>
  <c r="D25" i="1444" s="1"/>
  <c r="R24" i="1444"/>
  <c r="L24" i="1444"/>
  <c r="D24" i="1444"/>
  <c r="R23" i="1444"/>
  <c r="R22" i="1444"/>
  <c r="L22" i="1444"/>
  <c r="D22" i="1444" s="1"/>
  <c r="R21" i="1444"/>
  <c r="D21" i="1444"/>
  <c r="R20" i="1444"/>
  <c r="R19" i="1444"/>
  <c r="L19" i="1444"/>
  <c r="D19" i="1444"/>
  <c r="R18" i="1444"/>
  <c r="D18" i="1444"/>
  <c r="R17" i="1444"/>
  <c r="L17" i="1444"/>
  <c r="D17" i="1444"/>
  <c r="R16" i="1444"/>
  <c r="L16" i="1444"/>
  <c r="D16" i="1444" s="1"/>
  <c r="R15" i="1444"/>
  <c r="D15" i="1444"/>
  <c r="R14" i="1444"/>
  <c r="D14" i="1444"/>
  <c r="R13" i="1444"/>
  <c r="D13" i="1444"/>
  <c r="R12" i="1444"/>
  <c r="R11" i="1444"/>
  <c r="L10" i="1444"/>
  <c r="D10" i="1444"/>
  <c r="L8" i="1444"/>
  <c r="D8" i="1444"/>
  <c r="L7" i="1444"/>
  <c r="D7" i="1444" s="1"/>
  <c r="R6" i="1444"/>
  <c r="R5" i="1444"/>
  <c r="R4" i="1444"/>
  <c r="R52" i="1443"/>
  <c r="R51" i="1443"/>
  <c r="D50" i="1443"/>
  <c r="R49" i="1443"/>
  <c r="D49" i="1443"/>
  <c r="R48" i="1443"/>
  <c r="D48" i="1443"/>
  <c r="D46" i="1443"/>
  <c r="D45" i="1443"/>
  <c r="P44" i="1443"/>
  <c r="R44" i="1443" s="1"/>
  <c r="D44" i="1443"/>
  <c r="R42" i="1443"/>
  <c r="L6" i="1443" s="1"/>
  <c r="D6" i="1443" s="1"/>
  <c r="D42" i="1443"/>
  <c r="R41" i="1443"/>
  <c r="D41" i="1443"/>
  <c r="R40" i="1443"/>
  <c r="D40" i="1443"/>
  <c r="R39" i="1443"/>
  <c r="H39" i="1443"/>
  <c r="D39" i="1443"/>
  <c r="R38" i="1443"/>
  <c r="H38" i="1443"/>
  <c r="D38" i="1443"/>
  <c r="R37" i="1443"/>
  <c r="H37" i="1443"/>
  <c r="D37" i="1443"/>
  <c r="R36" i="1443"/>
  <c r="H36" i="1443"/>
  <c r="D36" i="1443"/>
  <c r="D54" i="1443" s="1"/>
  <c r="H14" i="1443" s="1"/>
  <c r="R35" i="1443"/>
  <c r="H35" i="1443"/>
  <c r="D35" i="1443"/>
  <c r="R34" i="1443"/>
  <c r="H34" i="1443"/>
  <c r="G49" i="1443" s="1"/>
  <c r="D34" i="1443"/>
  <c r="R33" i="1443"/>
  <c r="R32" i="1443"/>
  <c r="R31" i="1443"/>
  <c r="R30" i="1443"/>
  <c r="R29" i="1443"/>
  <c r="R28" i="1443"/>
  <c r="D28" i="1443"/>
  <c r="R27" i="1443"/>
  <c r="L27" i="1443"/>
  <c r="D27" i="1443" s="1"/>
  <c r="R26" i="1443"/>
  <c r="L26" i="1443"/>
  <c r="D26" i="1443"/>
  <c r="R25" i="1443"/>
  <c r="D25" i="1443"/>
  <c r="R24" i="1443"/>
  <c r="L24" i="1443"/>
  <c r="D24" i="1443" s="1"/>
  <c r="R23" i="1443"/>
  <c r="L23" i="1443"/>
  <c r="D23" i="1443"/>
  <c r="R22" i="1443"/>
  <c r="D22" i="1443"/>
  <c r="R21" i="1443"/>
  <c r="D21" i="1443"/>
  <c r="R20" i="1443"/>
  <c r="L20" i="1443"/>
  <c r="D20" i="1443" s="1"/>
  <c r="R19" i="1443"/>
  <c r="D19" i="1443"/>
  <c r="R18" i="1443"/>
  <c r="D18" i="1443"/>
  <c r="R17" i="1443"/>
  <c r="L17" i="1443"/>
  <c r="D17" i="1443" s="1"/>
  <c r="R16" i="1443"/>
  <c r="L16" i="1443"/>
  <c r="D16" i="1443" s="1"/>
  <c r="R15" i="1443"/>
  <c r="D15" i="1443"/>
  <c r="R14" i="1443"/>
  <c r="D14" i="1443"/>
  <c r="R13" i="1443"/>
  <c r="D13" i="1443"/>
  <c r="R12" i="1443"/>
  <c r="L12" i="1443"/>
  <c r="D12" i="1443" s="1"/>
  <c r="R11" i="1443"/>
  <c r="L11" i="1443"/>
  <c r="D11" i="1443"/>
  <c r="L10" i="1443"/>
  <c r="D10" i="1443"/>
  <c r="L9" i="1443"/>
  <c r="D9" i="1443" s="1"/>
  <c r="L8" i="1443"/>
  <c r="D8" i="1443"/>
  <c r="L7" i="1443"/>
  <c r="D7" i="1443"/>
  <c r="R6" i="1443"/>
  <c r="R5" i="1443"/>
  <c r="R4" i="1443"/>
  <c r="R52" i="1442"/>
  <c r="R51" i="1442"/>
  <c r="D50" i="1442"/>
  <c r="R49" i="1442"/>
  <c r="G49" i="1442"/>
  <c r="D49" i="1442"/>
  <c r="R48" i="1442"/>
  <c r="D48" i="1442"/>
  <c r="D46" i="1442"/>
  <c r="D45" i="1442"/>
  <c r="D44" i="1442"/>
  <c r="R42" i="1442"/>
  <c r="L6" i="1442" s="1"/>
  <c r="D6" i="1442" s="1"/>
  <c r="D42" i="1442"/>
  <c r="R41" i="1442"/>
  <c r="L7" i="1442" s="1"/>
  <c r="D7" i="1442" s="1"/>
  <c r="D41" i="1442"/>
  <c r="R40" i="1442"/>
  <c r="L8" i="1442" s="1"/>
  <c r="D8" i="1442" s="1"/>
  <c r="D40" i="1442"/>
  <c r="R39" i="1442"/>
  <c r="D39" i="1442"/>
  <c r="R38" i="1442"/>
  <c r="D38" i="1442"/>
  <c r="R37" i="1442"/>
  <c r="D37" i="1442"/>
  <c r="R36" i="1442"/>
  <c r="D36" i="1442"/>
  <c r="R35" i="1442"/>
  <c r="D35" i="1442"/>
  <c r="R34" i="1442"/>
  <c r="D34" i="1442"/>
  <c r="D54" i="1442" s="1"/>
  <c r="H14" i="1442" s="1"/>
  <c r="R33" i="1442"/>
  <c r="R32" i="1442"/>
  <c r="R31" i="1442"/>
  <c r="R30" i="1442"/>
  <c r="R29" i="1442"/>
  <c r="R28" i="1442"/>
  <c r="L16" i="1442" s="1"/>
  <c r="D16" i="1442" s="1"/>
  <c r="D28" i="1442"/>
  <c r="R27" i="1442"/>
  <c r="D27" i="1442"/>
  <c r="R26" i="1442"/>
  <c r="L26" i="1442"/>
  <c r="D26" i="1442"/>
  <c r="R25" i="1442"/>
  <c r="L25" i="1442"/>
  <c r="D25" i="1442"/>
  <c r="R24" i="1442"/>
  <c r="D24" i="1442"/>
  <c r="R23" i="1442"/>
  <c r="L23" i="1442"/>
  <c r="D23" i="1442" s="1"/>
  <c r="R22" i="1442"/>
  <c r="L22" i="1442"/>
  <c r="D22" i="1442" s="1"/>
  <c r="R21" i="1442"/>
  <c r="D21" i="1442"/>
  <c r="R20" i="1442"/>
  <c r="L20" i="1442"/>
  <c r="D20" i="1442"/>
  <c r="R19" i="1442"/>
  <c r="L19" i="1442"/>
  <c r="D19" i="1442"/>
  <c r="R18" i="1442"/>
  <c r="D18" i="1442"/>
  <c r="R17" i="1442"/>
  <c r="D17" i="1442"/>
  <c r="R16" i="1442"/>
  <c r="S15" i="1442"/>
  <c r="R15" i="1442"/>
  <c r="D15" i="1442"/>
  <c r="S14" i="1442"/>
  <c r="R14" i="1442"/>
  <c r="D14" i="1442"/>
  <c r="R13" i="1442"/>
  <c r="D13" i="1442"/>
  <c r="R12" i="1442"/>
  <c r="L12" i="1442"/>
  <c r="D12" i="1442" s="1"/>
  <c r="R11" i="1442"/>
  <c r="L11" i="1442"/>
  <c r="D11" i="1442" s="1"/>
  <c r="L10" i="1442"/>
  <c r="D10" i="1442" s="1"/>
  <c r="L9" i="1442"/>
  <c r="D9" i="1442" s="1"/>
  <c r="R6" i="1442"/>
  <c r="R5" i="1442"/>
  <c r="R4" i="1442"/>
  <c r="R52" i="1441"/>
  <c r="R51" i="1441"/>
  <c r="D50" i="1441"/>
  <c r="R49" i="1441"/>
  <c r="G49" i="1441"/>
  <c r="D49" i="1441"/>
  <c r="R48" i="1441"/>
  <c r="D48" i="1441"/>
  <c r="D46" i="1441"/>
  <c r="D45" i="1441"/>
  <c r="D44" i="1441"/>
  <c r="R42" i="1441"/>
  <c r="L6" i="1441" s="1"/>
  <c r="D6" i="1441" s="1"/>
  <c r="D42" i="1441"/>
  <c r="R41" i="1441"/>
  <c r="L7" i="1441" s="1"/>
  <c r="D7" i="1441" s="1"/>
  <c r="D41" i="1441"/>
  <c r="R40" i="1441"/>
  <c r="D40" i="1441"/>
  <c r="R39" i="1441"/>
  <c r="H39" i="1441"/>
  <c r="D39" i="1441"/>
  <c r="R38" i="1441"/>
  <c r="L9" i="1441" s="1"/>
  <c r="D9" i="1441" s="1"/>
  <c r="H38" i="1441"/>
  <c r="D38" i="1441"/>
  <c r="R37" i="1441"/>
  <c r="H37" i="1441"/>
  <c r="D37" i="1441"/>
  <c r="R36" i="1441"/>
  <c r="H36" i="1441"/>
  <c r="D36" i="1441"/>
  <c r="R35" i="1441"/>
  <c r="L19" i="1441" s="1"/>
  <c r="D19" i="1441" s="1"/>
  <c r="H35" i="1441"/>
  <c r="D35" i="1441"/>
  <c r="R34" i="1441"/>
  <c r="H34" i="1441"/>
  <c r="D34" i="1441"/>
  <c r="D54" i="1441" s="1"/>
  <c r="H14" i="1441" s="1"/>
  <c r="R33" i="1441"/>
  <c r="L23" i="1441" s="1"/>
  <c r="D23" i="1441" s="1"/>
  <c r="R32" i="1441"/>
  <c r="L11" i="1441" s="1"/>
  <c r="D11" i="1441" s="1"/>
  <c r="R31" i="1441"/>
  <c r="R30" i="1441"/>
  <c r="R29" i="1441"/>
  <c r="R28" i="1441"/>
  <c r="L16" i="1441" s="1"/>
  <c r="D16" i="1441" s="1"/>
  <c r="D28" i="1441"/>
  <c r="R27" i="1441"/>
  <c r="D27" i="1441"/>
  <c r="R26" i="1441"/>
  <c r="L26" i="1441"/>
  <c r="D26" i="1441"/>
  <c r="R25" i="1441"/>
  <c r="L25" i="1441"/>
  <c r="D25" i="1441"/>
  <c r="R24" i="1441"/>
  <c r="D24" i="1441"/>
  <c r="R23" i="1441"/>
  <c r="R22" i="1441"/>
  <c r="L22" i="1441"/>
  <c r="D22" i="1441"/>
  <c r="R21" i="1441"/>
  <c r="D21" i="1441"/>
  <c r="R20" i="1441"/>
  <c r="L20" i="1441"/>
  <c r="D20" i="1441"/>
  <c r="R19" i="1441"/>
  <c r="R18" i="1441"/>
  <c r="D18" i="1441"/>
  <c r="R17" i="1441"/>
  <c r="D17" i="1441"/>
  <c r="R16" i="1441"/>
  <c r="R15" i="1441"/>
  <c r="D15" i="1441"/>
  <c r="R14" i="1441"/>
  <c r="D14" i="1441"/>
  <c r="R13" i="1441"/>
  <c r="D13" i="1441"/>
  <c r="R12" i="1441"/>
  <c r="L12" i="1441"/>
  <c r="D12" i="1441" s="1"/>
  <c r="R11" i="1441"/>
  <c r="L10" i="1441"/>
  <c r="D10" i="1441"/>
  <c r="L8" i="1441"/>
  <c r="D8" i="1441" s="1"/>
  <c r="R6" i="1441"/>
  <c r="R5" i="1441"/>
  <c r="R4" i="1441"/>
  <c r="R52" i="1440"/>
  <c r="R51" i="1440"/>
  <c r="D50" i="1440"/>
  <c r="R49" i="1440"/>
  <c r="D49" i="1440"/>
  <c r="R48" i="1440"/>
  <c r="D48" i="1440"/>
  <c r="D46" i="1440"/>
  <c r="D45" i="1440"/>
  <c r="D44" i="1440"/>
  <c r="R42" i="1440"/>
  <c r="L6" i="1440" s="1"/>
  <c r="D6" i="1440" s="1"/>
  <c r="D42" i="1440"/>
  <c r="R41" i="1440"/>
  <c r="L7" i="1440" s="1"/>
  <c r="D7" i="1440" s="1"/>
  <c r="D41" i="1440"/>
  <c r="R40" i="1440"/>
  <c r="L8" i="1440" s="1"/>
  <c r="D8" i="1440" s="1"/>
  <c r="D40" i="1440"/>
  <c r="R39" i="1440"/>
  <c r="L20" i="1440" s="1"/>
  <c r="D20" i="1440" s="1"/>
  <c r="H39" i="1440"/>
  <c r="D39" i="1440"/>
  <c r="R38" i="1440"/>
  <c r="H38" i="1440"/>
  <c r="D38" i="1440"/>
  <c r="R37" i="1440"/>
  <c r="H37" i="1440"/>
  <c r="D37" i="1440"/>
  <c r="R36" i="1440"/>
  <c r="L10" i="1440" s="1"/>
  <c r="D10" i="1440" s="1"/>
  <c r="H36" i="1440"/>
  <c r="D36" i="1440"/>
  <c r="R35" i="1440"/>
  <c r="H35" i="1440"/>
  <c r="D35" i="1440"/>
  <c r="R34" i="1440"/>
  <c r="H34" i="1440"/>
  <c r="G49" i="1440" s="1"/>
  <c r="D34" i="1440"/>
  <c r="D54" i="1440" s="1"/>
  <c r="H14" i="1440" s="1"/>
  <c r="R33" i="1440"/>
  <c r="L23" i="1440" s="1"/>
  <c r="D23" i="1440" s="1"/>
  <c r="R32" i="1440"/>
  <c r="R31" i="1440"/>
  <c r="R30" i="1440"/>
  <c r="R29" i="1440"/>
  <c r="R28" i="1440"/>
  <c r="L16" i="1440" s="1"/>
  <c r="D16" i="1440" s="1"/>
  <c r="D28" i="1440"/>
  <c r="R27" i="1440"/>
  <c r="D27" i="1440"/>
  <c r="R26" i="1440"/>
  <c r="L26" i="1440"/>
  <c r="D26" i="1440" s="1"/>
  <c r="R25" i="1440"/>
  <c r="L25" i="1440"/>
  <c r="D25" i="1440"/>
  <c r="R24" i="1440"/>
  <c r="L24" i="1440"/>
  <c r="D24" i="1440"/>
  <c r="R23" i="1440"/>
  <c r="R22" i="1440"/>
  <c r="L22" i="1440"/>
  <c r="D22" i="1440"/>
  <c r="R21" i="1440"/>
  <c r="L17" i="1440" s="1"/>
  <c r="D17" i="1440" s="1"/>
  <c r="D21" i="1440"/>
  <c r="R20" i="1440"/>
  <c r="R19" i="1440"/>
  <c r="L19" i="1440"/>
  <c r="D19" i="1440" s="1"/>
  <c r="R18" i="1440"/>
  <c r="D18" i="1440"/>
  <c r="R17" i="1440"/>
  <c r="R16" i="1440"/>
  <c r="R15" i="1440"/>
  <c r="D15" i="1440"/>
  <c r="R14" i="1440"/>
  <c r="D14" i="1440"/>
  <c r="R13" i="1440"/>
  <c r="D13" i="1440"/>
  <c r="R12" i="1440"/>
  <c r="L12" i="1440"/>
  <c r="D12" i="1440" s="1"/>
  <c r="R11" i="1440"/>
  <c r="L11" i="1440"/>
  <c r="D11" i="1440" s="1"/>
  <c r="L9" i="1440"/>
  <c r="D9" i="1440"/>
  <c r="R6" i="1440"/>
  <c r="R5" i="1440"/>
  <c r="R4" i="1440"/>
  <c r="D54" i="1439"/>
  <c r="R52" i="1439"/>
  <c r="R51" i="1439"/>
  <c r="D50" i="1439"/>
  <c r="R49" i="1439"/>
  <c r="G49" i="1439"/>
  <c r="G51" i="1439" s="1"/>
  <c r="D49" i="1439"/>
  <c r="R48" i="1439"/>
  <c r="D48" i="1439"/>
  <c r="D46" i="1439"/>
  <c r="D45" i="1439"/>
  <c r="R44" i="1439"/>
  <c r="P44" i="1439"/>
  <c r="D44" i="1439"/>
  <c r="R42" i="1439"/>
  <c r="D42" i="1439"/>
  <c r="R41" i="1439"/>
  <c r="D41" i="1439"/>
  <c r="R40" i="1439"/>
  <c r="D40" i="1439"/>
  <c r="R39" i="1439"/>
  <c r="H39" i="1439"/>
  <c r="D39" i="1439"/>
  <c r="R38" i="1439"/>
  <c r="H38" i="1439"/>
  <c r="D38" i="1439"/>
  <c r="R37" i="1439"/>
  <c r="H37" i="1439"/>
  <c r="D37" i="1439"/>
  <c r="R36" i="1439"/>
  <c r="H36" i="1439"/>
  <c r="D36" i="1439"/>
  <c r="R35" i="1439"/>
  <c r="H35" i="1439"/>
  <c r="D35" i="1439"/>
  <c r="R34" i="1439"/>
  <c r="H34" i="1439"/>
  <c r="D34" i="1439"/>
  <c r="R33" i="1439"/>
  <c r="R32" i="1439"/>
  <c r="R31" i="1439"/>
  <c r="R30" i="1439"/>
  <c r="R29" i="1439"/>
  <c r="R28" i="1439"/>
  <c r="D28" i="1439"/>
  <c r="R27" i="1439"/>
  <c r="L27" i="1439"/>
  <c r="D27" i="1439"/>
  <c r="R26" i="1439"/>
  <c r="L26" i="1439"/>
  <c r="D26" i="1439"/>
  <c r="R25" i="1439"/>
  <c r="D25" i="1439"/>
  <c r="R24" i="1439"/>
  <c r="L24" i="1439"/>
  <c r="D24" i="1439"/>
  <c r="R23" i="1439"/>
  <c r="L23" i="1439"/>
  <c r="D23" i="1439"/>
  <c r="R22" i="1439"/>
  <c r="D22" i="1439"/>
  <c r="R21" i="1439"/>
  <c r="D21" i="1439"/>
  <c r="R20" i="1439"/>
  <c r="L20" i="1439"/>
  <c r="D20" i="1439"/>
  <c r="D29" i="1439" s="1"/>
  <c r="H13" i="1439" s="1"/>
  <c r="H15" i="1439" s="1"/>
  <c r="H29" i="1439" s="1"/>
  <c r="R19" i="1439"/>
  <c r="D19" i="1439"/>
  <c r="R18" i="1439"/>
  <c r="D18" i="1439"/>
  <c r="R17" i="1439"/>
  <c r="L17" i="1439"/>
  <c r="D17" i="1439"/>
  <c r="R16" i="1439"/>
  <c r="L16" i="1439"/>
  <c r="D16" i="1439"/>
  <c r="R15" i="1439"/>
  <c r="D15" i="1439"/>
  <c r="R14" i="1439"/>
  <c r="H14" i="1439"/>
  <c r="D14" i="1439"/>
  <c r="R13" i="1439"/>
  <c r="D13" i="1439"/>
  <c r="R12" i="1439"/>
  <c r="L12" i="1439"/>
  <c r="D12" i="1439"/>
  <c r="R11" i="1439"/>
  <c r="L11" i="1439"/>
  <c r="D11" i="1439"/>
  <c r="L10" i="1439"/>
  <c r="D10" i="1439"/>
  <c r="L9" i="1439"/>
  <c r="D9" i="1439"/>
  <c r="L8" i="1439"/>
  <c r="D8" i="1439"/>
  <c r="L7" i="1439"/>
  <c r="D7" i="1439"/>
  <c r="R6" i="1439"/>
  <c r="L6" i="1439"/>
  <c r="D6" i="1439"/>
  <c r="R5" i="1439"/>
  <c r="R4" i="1439"/>
  <c r="R52" i="1438"/>
  <c r="R51" i="1438"/>
  <c r="D50" i="1438"/>
  <c r="R49" i="1438"/>
  <c r="G49" i="1438"/>
  <c r="D49" i="1438"/>
  <c r="R48" i="1438"/>
  <c r="D48" i="1438"/>
  <c r="D46" i="1438"/>
  <c r="D45" i="1438"/>
  <c r="D44" i="1438"/>
  <c r="R42" i="1438"/>
  <c r="L6" i="1438" s="1"/>
  <c r="D6" i="1438" s="1"/>
  <c r="D42" i="1438"/>
  <c r="R41" i="1438"/>
  <c r="L7" i="1438" s="1"/>
  <c r="D7" i="1438" s="1"/>
  <c r="D41" i="1438"/>
  <c r="R40" i="1438"/>
  <c r="D40" i="1438"/>
  <c r="R39" i="1438"/>
  <c r="D39" i="1438"/>
  <c r="R38" i="1438"/>
  <c r="L9" i="1438" s="1"/>
  <c r="D9" i="1438" s="1"/>
  <c r="D38" i="1438"/>
  <c r="D54" i="1438" s="1"/>
  <c r="H14" i="1438" s="1"/>
  <c r="R37" i="1438"/>
  <c r="D37" i="1438"/>
  <c r="R36" i="1438"/>
  <c r="D36" i="1438"/>
  <c r="R35" i="1438"/>
  <c r="L19" i="1438" s="1"/>
  <c r="D19" i="1438" s="1"/>
  <c r="D35" i="1438"/>
  <c r="R34" i="1438"/>
  <c r="L12" i="1438" s="1"/>
  <c r="D12" i="1438" s="1"/>
  <c r="D34" i="1438"/>
  <c r="R33" i="1438"/>
  <c r="L23" i="1438" s="1"/>
  <c r="D23" i="1438" s="1"/>
  <c r="R32" i="1438"/>
  <c r="R31" i="1438"/>
  <c r="R30" i="1438"/>
  <c r="R29" i="1438"/>
  <c r="R28" i="1438"/>
  <c r="L16" i="1438" s="1"/>
  <c r="D16" i="1438" s="1"/>
  <c r="D28" i="1438"/>
  <c r="R27" i="1438"/>
  <c r="D27" i="1438"/>
  <c r="R26" i="1438"/>
  <c r="L26" i="1438"/>
  <c r="D26" i="1438" s="1"/>
  <c r="R25" i="1438"/>
  <c r="L25" i="1438"/>
  <c r="D25" i="1438"/>
  <c r="R24" i="1438"/>
  <c r="D24" i="1438"/>
  <c r="R23" i="1438"/>
  <c r="R22" i="1438"/>
  <c r="L22" i="1438"/>
  <c r="D22" i="1438" s="1"/>
  <c r="R21" i="1438"/>
  <c r="D21" i="1438"/>
  <c r="R20" i="1438"/>
  <c r="L20" i="1438"/>
  <c r="D20" i="1438" s="1"/>
  <c r="R19" i="1438"/>
  <c r="R18" i="1438"/>
  <c r="D18" i="1438"/>
  <c r="R17" i="1438"/>
  <c r="D17" i="1438"/>
  <c r="R16" i="1438"/>
  <c r="S15" i="1438"/>
  <c r="R15" i="1438"/>
  <c r="D15" i="1438"/>
  <c r="S14" i="1438"/>
  <c r="R14" i="1438"/>
  <c r="D14" i="1438"/>
  <c r="R13" i="1438"/>
  <c r="D13" i="1438"/>
  <c r="R12" i="1438"/>
  <c r="R11" i="1438"/>
  <c r="L11" i="1438"/>
  <c r="D11" i="1438" s="1"/>
  <c r="L10" i="1438"/>
  <c r="D10" i="1438" s="1"/>
  <c r="L8" i="1438"/>
  <c r="D8" i="1438"/>
  <c r="R6" i="1438"/>
  <c r="R5" i="1438"/>
  <c r="R4" i="1438"/>
  <c r="R52" i="1437"/>
  <c r="R51" i="1437"/>
  <c r="D50" i="1437"/>
  <c r="R49" i="1437"/>
  <c r="D49" i="1437"/>
  <c r="R48" i="1437"/>
  <c r="D48" i="1437"/>
  <c r="D46" i="1437"/>
  <c r="D45" i="1437"/>
  <c r="D44" i="1437"/>
  <c r="R42" i="1437"/>
  <c r="D42" i="1437"/>
  <c r="R41" i="1437"/>
  <c r="D41" i="1437"/>
  <c r="R40" i="1437"/>
  <c r="D40" i="1437"/>
  <c r="R39" i="1437"/>
  <c r="H39" i="1437"/>
  <c r="D39" i="1437"/>
  <c r="R38" i="1437"/>
  <c r="H38" i="1437"/>
  <c r="D38" i="1437"/>
  <c r="R37" i="1437"/>
  <c r="H37" i="1437"/>
  <c r="D37" i="1437"/>
  <c r="R36" i="1437"/>
  <c r="H36" i="1437"/>
  <c r="D36" i="1437"/>
  <c r="R35" i="1437"/>
  <c r="H35" i="1437"/>
  <c r="D35" i="1437"/>
  <c r="R34" i="1437"/>
  <c r="L12" i="1437" s="1"/>
  <c r="D12" i="1437" s="1"/>
  <c r="H34" i="1437"/>
  <c r="G49" i="1437" s="1"/>
  <c r="D34" i="1437"/>
  <c r="D54" i="1437" s="1"/>
  <c r="H14" i="1437" s="1"/>
  <c r="R33" i="1437"/>
  <c r="L23" i="1437" s="1"/>
  <c r="D23" i="1437" s="1"/>
  <c r="R32" i="1437"/>
  <c r="R31" i="1437"/>
  <c r="R30" i="1437"/>
  <c r="R29" i="1437"/>
  <c r="R28" i="1437"/>
  <c r="D28" i="1437"/>
  <c r="R27" i="1437"/>
  <c r="D27" i="1437"/>
  <c r="R26" i="1437"/>
  <c r="L26" i="1437"/>
  <c r="D26" i="1437"/>
  <c r="R25" i="1437"/>
  <c r="L25" i="1437"/>
  <c r="D25" i="1437"/>
  <c r="R24" i="1437"/>
  <c r="D24" i="1437"/>
  <c r="R23" i="1437"/>
  <c r="R22" i="1437"/>
  <c r="L22" i="1437"/>
  <c r="D22" i="1437"/>
  <c r="R21" i="1437"/>
  <c r="D21" i="1437"/>
  <c r="R20" i="1437"/>
  <c r="L20" i="1437"/>
  <c r="D20" i="1437"/>
  <c r="R19" i="1437"/>
  <c r="L19" i="1437"/>
  <c r="D19" i="1437"/>
  <c r="R18" i="1437"/>
  <c r="D18" i="1437"/>
  <c r="R17" i="1437"/>
  <c r="D17" i="1437"/>
  <c r="R16" i="1437"/>
  <c r="L16" i="1437"/>
  <c r="D16" i="1437" s="1"/>
  <c r="R15" i="1437"/>
  <c r="D15" i="1437"/>
  <c r="R14" i="1437"/>
  <c r="D14" i="1437"/>
  <c r="R13" i="1437"/>
  <c r="D13" i="1437"/>
  <c r="R12" i="1437"/>
  <c r="R11" i="1437"/>
  <c r="L11" i="1437"/>
  <c r="D11" i="1437" s="1"/>
  <c r="L10" i="1437"/>
  <c r="D10" i="1437"/>
  <c r="L9" i="1437"/>
  <c r="D9" i="1437"/>
  <c r="L8" i="1437"/>
  <c r="D8" i="1437"/>
  <c r="L7" i="1437"/>
  <c r="D7" i="1437"/>
  <c r="R6" i="1437"/>
  <c r="L6" i="1437"/>
  <c r="D6" i="1437" s="1"/>
  <c r="R5" i="1437"/>
  <c r="R4" i="1437"/>
  <c r="R52" i="1436"/>
  <c r="R51" i="1436"/>
  <c r="D50" i="1436"/>
  <c r="R49" i="1436"/>
  <c r="G49" i="1436"/>
  <c r="D49" i="1436"/>
  <c r="R48" i="1436"/>
  <c r="D48" i="1436"/>
  <c r="D46" i="1436"/>
  <c r="D45" i="1436"/>
  <c r="D44" i="1436"/>
  <c r="R42" i="1436"/>
  <c r="L6" i="1436" s="1"/>
  <c r="D6" i="1436" s="1"/>
  <c r="D42" i="1436"/>
  <c r="R41" i="1436"/>
  <c r="D41" i="1436"/>
  <c r="R40" i="1436"/>
  <c r="D40" i="1436"/>
  <c r="R39" i="1436"/>
  <c r="L20" i="1436" s="1"/>
  <c r="D20" i="1436" s="1"/>
  <c r="H39" i="1436"/>
  <c r="D39" i="1436"/>
  <c r="R38" i="1436"/>
  <c r="L9" i="1436" s="1"/>
  <c r="D9" i="1436" s="1"/>
  <c r="H38" i="1436"/>
  <c r="D38" i="1436"/>
  <c r="R37" i="1436"/>
  <c r="H37" i="1436"/>
  <c r="D37" i="1436"/>
  <c r="R36" i="1436"/>
  <c r="L10" i="1436" s="1"/>
  <c r="D10" i="1436" s="1"/>
  <c r="H36" i="1436"/>
  <c r="D36" i="1436"/>
  <c r="R35" i="1436"/>
  <c r="H35" i="1436"/>
  <c r="D35" i="1436"/>
  <c r="R34" i="1436"/>
  <c r="L12" i="1436" s="1"/>
  <c r="D12" i="1436" s="1"/>
  <c r="H34" i="1436"/>
  <c r="D34" i="1436"/>
  <c r="D54" i="1436" s="1"/>
  <c r="H14" i="1436" s="1"/>
  <c r="R33" i="1436"/>
  <c r="L23" i="1436" s="1"/>
  <c r="D23" i="1436" s="1"/>
  <c r="R32" i="1436"/>
  <c r="L11" i="1436" s="1"/>
  <c r="D11" i="1436" s="1"/>
  <c r="R31" i="1436"/>
  <c r="R30" i="1436"/>
  <c r="R29" i="1436"/>
  <c r="R28" i="1436"/>
  <c r="L16" i="1436" s="1"/>
  <c r="D16" i="1436" s="1"/>
  <c r="D28" i="1436"/>
  <c r="R27" i="1436"/>
  <c r="D27" i="1436"/>
  <c r="R26" i="1436"/>
  <c r="L26" i="1436"/>
  <c r="D26" i="1436"/>
  <c r="R25" i="1436"/>
  <c r="L25" i="1436"/>
  <c r="D25" i="1436"/>
  <c r="R24" i="1436"/>
  <c r="L24" i="1436"/>
  <c r="D24" i="1436"/>
  <c r="R23" i="1436"/>
  <c r="R22" i="1436"/>
  <c r="L22" i="1436"/>
  <c r="D22" i="1436" s="1"/>
  <c r="R21" i="1436"/>
  <c r="L17" i="1436" s="1"/>
  <c r="D17" i="1436" s="1"/>
  <c r="D21" i="1436"/>
  <c r="R20" i="1436"/>
  <c r="R19" i="1436"/>
  <c r="L19" i="1436"/>
  <c r="D19" i="1436"/>
  <c r="R18" i="1436"/>
  <c r="D18" i="1436"/>
  <c r="R17" i="1436"/>
  <c r="R16" i="1436"/>
  <c r="R15" i="1436"/>
  <c r="D15" i="1436"/>
  <c r="R14" i="1436"/>
  <c r="D14" i="1436"/>
  <c r="R13" i="1436"/>
  <c r="D13" i="1436"/>
  <c r="R12" i="1436"/>
  <c r="R11" i="1436"/>
  <c r="L8" i="1436"/>
  <c r="D8" i="1436"/>
  <c r="L7" i="1436"/>
  <c r="D7" i="1436"/>
  <c r="R6" i="1436"/>
  <c r="R5" i="1436"/>
  <c r="R4" i="1436"/>
  <c r="R52" i="1435"/>
  <c r="R51" i="1435"/>
  <c r="D50" i="1435"/>
  <c r="R49" i="1435"/>
  <c r="D49" i="1435"/>
  <c r="R48" i="1435"/>
  <c r="D48" i="1435"/>
  <c r="D46" i="1435"/>
  <c r="D45" i="1435"/>
  <c r="P44" i="1435"/>
  <c r="R44" i="1435" s="1"/>
  <c r="D44" i="1435"/>
  <c r="R42" i="1435"/>
  <c r="L6" i="1435" s="1"/>
  <c r="D6" i="1435" s="1"/>
  <c r="D42" i="1435"/>
  <c r="R41" i="1435"/>
  <c r="L7" i="1435" s="1"/>
  <c r="D7" i="1435" s="1"/>
  <c r="D41" i="1435"/>
  <c r="R40" i="1435"/>
  <c r="L8" i="1435" s="1"/>
  <c r="D8" i="1435" s="1"/>
  <c r="D40" i="1435"/>
  <c r="R39" i="1435"/>
  <c r="H39" i="1435"/>
  <c r="D39" i="1435"/>
  <c r="R38" i="1435"/>
  <c r="L9" i="1435" s="1"/>
  <c r="D9" i="1435" s="1"/>
  <c r="H38" i="1435"/>
  <c r="D38" i="1435"/>
  <c r="R37" i="1435"/>
  <c r="H37" i="1435"/>
  <c r="D37" i="1435"/>
  <c r="R36" i="1435"/>
  <c r="H36" i="1435"/>
  <c r="G49" i="1435" s="1"/>
  <c r="D36" i="1435"/>
  <c r="R35" i="1435"/>
  <c r="H35" i="1435"/>
  <c r="D35" i="1435"/>
  <c r="R34" i="1435"/>
  <c r="H34" i="1435"/>
  <c r="D34" i="1435"/>
  <c r="D54" i="1435" s="1"/>
  <c r="H14" i="1435" s="1"/>
  <c r="R33" i="1435"/>
  <c r="R32" i="1435"/>
  <c r="L11" i="1435" s="1"/>
  <c r="D11" i="1435" s="1"/>
  <c r="R31" i="1435"/>
  <c r="R30" i="1435"/>
  <c r="R29" i="1435"/>
  <c r="R28" i="1435"/>
  <c r="L16" i="1435" s="1"/>
  <c r="D16" i="1435" s="1"/>
  <c r="D28" i="1435"/>
  <c r="R27" i="1435"/>
  <c r="L27" i="1435"/>
  <c r="D27" i="1435" s="1"/>
  <c r="R26" i="1435"/>
  <c r="L26" i="1435"/>
  <c r="D26" i="1435" s="1"/>
  <c r="R25" i="1435"/>
  <c r="D25" i="1435"/>
  <c r="R24" i="1435"/>
  <c r="L24" i="1435"/>
  <c r="D24" i="1435"/>
  <c r="R23" i="1435"/>
  <c r="L23" i="1435"/>
  <c r="D23" i="1435"/>
  <c r="R22" i="1435"/>
  <c r="D22" i="1435"/>
  <c r="R21" i="1435"/>
  <c r="D21" i="1435"/>
  <c r="R20" i="1435"/>
  <c r="L20" i="1435"/>
  <c r="D20" i="1435" s="1"/>
  <c r="R19" i="1435"/>
  <c r="D19" i="1435"/>
  <c r="R18" i="1435"/>
  <c r="D18" i="1435"/>
  <c r="R17" i="1435"/>
  <c r="L17" i="1435"/>
  <c r="D17" i="1435" s="1"/>
  <c r="R16" i="1435"/>
  <c r="R15" i="1435"/>
  <c r="D15" i="1435"/>
  <c r="R14" i="1435"/>
  <c r="D14" i="1435"/>
  <c r="R13" i="1435"/>
  <c r="D13" i="1435"/>
  <c r="R12" i="1435"/>
  <c r="L12" i="1435"/>
  <c r="D12" i="1435"/>
  <c r="R11" i="1435"/>
  <c r="L10" i="1435"/>
  <c r="D10" i="1435"/>
  <c r="R6" i="1435"/>
  <c r="R5" i="1435"/>
  <c r="R4" i="1435"/>
  <c r="R52" i="1434"/>
  <c r="R51" i="1434"/>
  <c r="D50" i="1434"/>
  <c r="R49" i="1434"/>
  <c r="G49" i="1434"/>
  <c r="D49" i="1434"/>
  <c r="R48" i="1434"/>
  <c r="D48" i="1434"/>
  <c r="D46" i="1434"/>
  <c r="D45" i="1434"/>
  <c r="D44" i="1434"/>
  <c r="R42" i="1434"/>
  <c r="L6" i="1434" s="1"/>
  <c r="D6" i="1434" s="1"/>
  <c r="D42" i="1434"/>
  <c r="R41" i="1434"/>
  <c r="L7" i="1434" s="1"/>
  <c r="D7" i="1434" s="1"/>
  <c r="D41" i="1434"/>
  <c r="R40" i="1434"/>
  <c r="D40" i="1434"/>
  <c r="R39" i="1434"/>
  <c r="D39" i="1434"/>
  <c r="R38" i="1434"/>
  <c r="D38" i="1434"/>
  <c r="R37" i="1434"/>
  <c r="D37" i="1434"/>
  <c r="R36" i="1434"/>
  <c r="L10" i="1434" s="1"/>
  <c r="D10" i="1434" s="1"/>
  <c r="D36" i="1434"/>
  <c r="R35" i="1434"/>
  <c r="D35" i="1434"/>
  <c r="R34" i="1434"/>
  <c r="L12" i="1434" s="1"/>
  <c r="D12" i="1434" s="1"/>
  <c r="D34" i="1434"/>
  <c r="D54" i="1434" s="1"/>
  <c r="H14" i="1434" s="1"/>
  <c r="R33" i="1434"/>
  <c r="L23" i="1434" s="1"/>
  <c r="D23" i="1434" s="1"/>
  <c r="R32" i="1434"/>
  <c r="R31" i="1434"/>
  <c r="R30" i="1434"/>
  <c r="R29" i="1434"/>
  <c r="R28" i="1434"/>
  <c r="D28" i="1434"/>
  <c r="R27" i="1434"/>
  <c r="D27" i="1434"/>
  <c r="R26" i="1434"/>
  <c r="L26" i="1434"/>
  <c r="D26" i="1434"/>
  <c r="R25" i="1434"/>
  <c r="L25" i="1434"/>
  <c r="D25" i="1434"/>
  <c r="R24" i="1434"/>
  <c r="D24" i="1434"/>
  <c r="R23" i="1434"/>
  <c r="R22" i="1434"/>
  <c r="L22" i="1434"/>
  <c r="D22" i="1434"/>
  <c r="R21" i="1434"/>
  <c r="D21" i="1434"/>
  <c r="R20" i="1434"/>
  <c r="L20" i="1434"/>
  <c r="D20" i="1434"/>
  <c r="R19" i="1434"/>
  <c r="L19" i="1434"/>
  <c r="D19" i="1434"/>
  <c r="R18" i="1434"/>
  <c r="D18" i="1434"/>
  <c r="R17" i="1434"/>
  <c r="D17" i="1434"/>
  <c r="R16" i="1434"/>
  <c r="L16" i="1434"/>
  <c r="D16" i="1434" s="1"/>
  <c r="S15" i="1434"/>
  <c r="R15" i="1434"/>
  <c r="D15" i="1434"/>
  <c r="S14" i="1434"/>
  <c r="R14" i="1434"/>
  <c r="D14" i="1434"/>
  <c r="R13" i="1434"/>
  <c r="D13" i="1434"/>
  <c r="R12" i="1434"/>
  <c r="R11" i="1434"/>
  <c r="L11" i="1434"/>
  <c r="D11" i="1434"/>
  <c r="L9" i="1434"/>
  <c r="D9" i="1434"/>
  <c r="L8" i="1434"/>
  <c r="D8" i="1434"/>
  <c r="R6" i="1434"/>
  <c r="R5" i="1434"/>
  <c r="R4" i="1434"/>
  <c r="R52" i="1433"/>
  <c r="R51" i="1433"/>
  <c r="D50" i="1433"/>
  <c r="R49" i="1433"/>
  <c r="D49" i="1433"/>
  <c r="R48" i="1433"/>
  <c r="D48" i="1433"/>
  <c r="D46" i="1433"/>
  <c r="D45" i="1433"/>
  <c r="D44" i="1433"/>
  <c r="R42" i="1433"/>
  <c r="L6" i="1433" s="1"/>
  <c r="D6" i="1433" s="1"/>
  <c r="D42" i="1433"/>
  <c r="R41" i="1433"/>
  <c r="L7" i="1433" s="1"/>
  <c r="D7" i="1433" s="1"/>
  <c r="D41" i="1433"/>
  <c r="R40" i="1433"/>
  <c r="L8" i="1433" s="1"/>
  <c r="D8" i="1433" s="1"/>
  <c r="D40" i="1433"/>
  <c r="R39" i="1433"/>
  <c r="H39" i="1433"/>
  <c r="D39" i="1433"/>
  <c r="R38" i="1433"/>
  <c r="H38" i="1433"/>
  <c r="D38" i="1433"/>
  <c r="R37" i="1433"/>
  <c r="H37" i="1433"/>
  <c r="D37" i="1433"/>
  <c r="R36" i="1433"/>
  <c r="H36" i="1433"/>
  <c r="D36" i="1433"/>
  <c r="R35" i="1433"/>
  <c r="L19" i="1433" s="1"/>
  <c r="D19" i="1433" s="1"/>
  <c r="H35" i="1433"/>
  <c r="D35" i="1433"/>
  <c r="D54" i="1433" s="1"/>
  <c r="H14" i="1433" s="1"/>
  <c r="R34" i="1433"/>
  <c r="H34" i="1433"/>
  <c r="G49" i="1433" s="1"/>
  <c r="D34" i="1433"/>
  <c r="R33" i="1433"/>
  <c r="R32" i="1433"/>
  <c r="R31" i="1433"/>
  <c r="R30" i="1433"/>
  <c r="R29" i="1433"/>
  <c r="R28" i="1433"/>
  <c r="D28" i="1433"/>
  <c r="R27" i="1433"/>
  <c r="D27" i="1433"/>
  <c r="R26" i="1433"/>
  <c r="L26" i="1433"/>
  <c r="D26" i="1433" s="1"/>
  <c r="R25" i="1433"/>
  <c r="L25" i="1433"/>
  <c r="D25" i="1433" s="1"/>
  <c r="R24" i="1433"/>
  <c r="D24" i="1433"/>
  <c r="R23" i="1433"/>
  <c r="L23" i="1433"/>
  <c r="D23" i="1433"/>
  <c r="R22" i="1433"/>
  <c r="L22" i="1433"/>
  <c r="D22" i="1433"/>
  <c r="R21" i="1433"/>
  <c r="D21" i="1433"/>
  <c r="R20" i="1433"/>
  <c r="L20" i="1433"/>
  <c r="D20" i="1433" s="1"/>
  <c r="R19" i="1433"/>
  <c r="R18" i="1433"/>
  <c r="D18" i="1433"/>
  <c r="R17" i="1433"/>
  <c r="D17" i="1433"/>
  <c r="R16" i="1433"/>
  <c r="L16" i="1433"/>
  <c r="D16" i="1433" s="1"/>
  <c r="R15" i="1433"/>
  <c r="D15" i="1433"/>
  <c r="R14" i="1433"/>
  <c r="D14" i="1433"/>
  <c r="R13" i="1433"/>
  <c r="D13" i="1433"/>
  <c r="R12" i="1433"/>
  <c r="L12" i="1433"/>
  <c r="D12" i="1433"/>
  <c r="R11" i="1433"/>
  <c r="L11" i="1433"/>
  <c r="D11" i="1433"/>
  <c r="L10" i="1433"/>
  <c r="D10" i="1433"/>
  <c r="L9" i="1433"/>
  <c r="D9" i="1433"/>
  <c r="R6" i="1433"/>
  <c r="R5" i="1433"/>
  <c r="R4" i="1433"/>
  <c r="R52" i="1432"/>
  <c r="R51" i="1432"/>
  <c r="D50" i="1432"/>
  <c r="R49" i="1432"/>
  <c r="D49" i="1432"/>
  <c r="R48" i="1432"/>
  <c r="D48" i="1432"/>
  <c r="D46" i="1432"/>
  <c r="D45" i="1432"/>
  <c r="D44" i="1432"/>
  <c r="R42" i="1432"/>
  <c r="D42" i="1432"/>
  <c r="R41" i="1432"/>
  <c r="L7" i="1432" s="1"/>
  <c r="D7" i="1432" s="1"/>
  <c r="D41" i="1432"/>
  <c r="R40" i="1432"/>
  <c r="L8" i="1432" s="1"/>
  <c r="D8" i="1432" s="1"/>
  <c r="D40" i="1432"/>
  <c r="R39" i="1432"/>
  <c r="L20" i="1432" s="1"/>
  <c r="D20" i="1432" s="1"/>
  <c r="H39" i="1432"/>
  <c r="D39" i="1432"/>
  <c r="R38" i="1432"/>
  <c r="H38" i="1432"/>
  <c r="D38" i="1432"/>
  <c r="R37" i="1432"/>
  <c r="H37" i="1432"/>
  <c r="D37" i="1432"/>
  <c r="R36" i="1432"/>
  <c r="H36" i="1432"/>
  <c r="D36" i="1432"/>
  <c r="R35" i="1432"/>
  <c r="L19" i="1432" s="1"/>
  <c r="D19" i="1432" s="1"/>
  <c r="H35" i="1432"/>
  <c r="G49" i="1432" s="1"/>
  <c r="D35" i="1432"/>
  <c r="R34" i="1432"/>
  <c r="H34" i="1432"/>
  <c r="D34" i="1432"/>
  <c r="D54" i="1432" s="1"/>
  <c r="H14" i="1432" s="1"/>
  <c r="R33" i="1432"/>
  <c r="L23" i="1432" s="1"/>
  <c r="D23" i="1432" s="1"/>
  <c r="R32" i="1432"/>
  <c r="L11" i="1432" s="1"/>
  <c r="D11" i="1432" s="1"/>
  <c r="R31" i="1432"/>
  <c r="R30" i="1432"/>
  <c r="R29" i="1432"/>
  <c r="R28" i="1432"/>
  <c r="D28" i="1432"/>
  <c r="R27" i="1432"/>
  <c r="D27" i="1432"/>
  <c r="R26" i="1432"/>
  <c r="L26" i="1432"/>
  <c r="D26" i="1432" s="1"/>
  <c r="R25" i="1432"/>
  <c r="L25" i="1432"/>
  <c r="D25" i="1432"/>
  <c r="R24" i="1432"/>
  <c r="L24" i="1432"/>
  <c r="D24" i="1432"/>
  <c r="R23" i="1432"/>
  <c r="R22" i="1432"/>
  <c r="L22" i="1432"/>
  <c r="D22" i="1432" s="1"/>
  <c r="R21" i="1432"/>
  <c r="L17" i="1432" s="1"/>
  <c r="D17" i="1432" s="1"/>
  <c r="D21" i="1432"/>
  <c r="R20" i="1432"/>
  <c r="R19" i="1432"/>
  <c r="R18" i="1432"/>
  <c r="D18" i="1432"/>
  <c r="R17" i="1432"/>
  <c r="R16" i="1432"/>
  <c r="L16" i="1432"/>
  <c r="D16" i="1432" s="1"/>
  <c r="R15" i="1432"/>
  <c r="D15" i="1432"/>
  <c r="R14" i="1432"/>
  <c r="D14" i="1432"/>
  <c r="R13" i="1432"/>
  <c r="D13" i="1432"/>
  <c r="R12" i="1432"/>
  <c r="L12" i="1432"/>
  <c r="D12" i="1432" s="1"/>
  <c r="R11" i="1432"/>
  <c r="L10" i="1432"/>
  <c r="D10" i="1432"/>
  <c r="L9" i="1432"/>
  <c r="D9" i="1432"/>
  <c r="R6" i="1432"/>
  <c r="L6" i="1432"/>
  <c r="D6" i="1432"/>
  <c r="R5" i="1432"/>
  <c r="R4" i="1432"/>
  <c r="R52" i="1431"/>
  <c r="R51" i="1431"/>
  <c r="D50" i="1431"/>
  <c r="R49" i="1431"/>
  <c r="D49" i="1431"/>
  <c r="R48" i="1431"/>
  <c r="D48" i="1431"/>
  <c r="D46" i="1431"/>
  <c r="D45" i="1431"/>
  <c r="R44" i="1431"/>
  <c r="P44" i="1431"/>
  <c r="D44" i="1431"/>
  <c r="R42" i="1431"/>
  <c r="L6" i="1431" s="1"/>
  <c r="D6" i="1431" s="1"/>
  <c r="D42" i="1431"/>
  <c r="R41" i="1431"/>
  <c r="D41" i="1431"/>
  <c r="R40" i="1431"/>
  <c r="L8" i="1431" s="1"/>
  <c r="D8" i="1431" s="1"/>
  <c r="D40" i="1431"/>
  <c r="R39" i="1431"/>
  <c r="H39" i="1431"/>
  <c r="D39" i="1431"/>
  <c r="R38" i="1431"/>
  <c r="H38" i="1431"/>
  <c r="D38" i="1431"/>
  <c r="R37" i="1431"/>
  <c r="H37" i="1431"/>
  <c r="D37" i="1431"/>
  <c r="R36" i="1431"/>
  <c r="H36" i="1431"/>
  <c r="D36" i="1431"/>
  <c r="D54" i="1431" s="1"/>
  <c r="H14" i="1431" s="1"/>
  <c r="R35" i="1431"/>
  <c r="H35" i="1431"/>
  <c r="G49" i="1431" s="1"/>
  <c r="D35" i="1431"/>
  <c r="R34" i="1431"/>
  <c r="L12" i="1431" s="1"/>
  <c r="D12" i="1431" s="1"/>
  <c r="H34" i="1431"/>
  <c r="D34" i="1431"/>
  <c r="R33" i="1431"/>
  <c r="R32" i="1431"/>
  <c r="R31" i="1431"/>
  <c r="R30" i="1431"/>
  <c r="R29" i="1431"/>
  <c r="R28" i="1431"/>
  <c r="L16" i="1431" s="1"/>
  <c r="D16" i="1431" s="1"/>
  <c r="D28" i="1431"/>
  <c r="R27" i="1431"/>
  <c r="L27" i="1431"/>
  <c r="D27" i="1431"/>
  <c r="R26" i="1431"/>
  <c r="L26" i="1431"/>
  <c r="D26" i="1431" s="1"/>
  <c r="R25" i="1431"/>
  <c r="D25" i="1431"/>
  <c r="R24" i="1431"/>
  <c r="L24" i="1431"/>
  <c r="D24" i="1431"/>
  <c r="R23" i="1431"/>
  <c r="L23" i="1431"/>
  <c r="D23" i="1431"/>
  <c r="R22" i="1431"/>
  <c r="D22" i="1431"/>
  <c r="R21" i="1431"/>
  <c r="D21" i="1431"/>
  <c r="R20" i="1431"/>
  <c r="L20" i="1431"/>
  <c r="D20" i="1431"/>
  <c r="R19" i="1431"/>
  <c r="D19" i="1431"/>
  <c r="R18" i="1431"/>
  <c r="D18" i="1431"/>
  <c r="R17" i="1431"/>
  <c r="L17" i="1431"/>
  <c r="D17" i="1431"/>
  <c r="R16" i="1431"/>
  <c r="R15" i="1431"/>
  <c r="D15" i="1431"/>
  <c r="R14" i="1431"/>
  <c r="D14" i="1431"/>
  <c r="R13" i="1431"/>
  <c r="D13" i="1431"/>
  <c r="R12" i="1431"/>
  <c r="R11" i="1431"/>
  <c r="L11" i="1431"/>
  <c r="D11" i="1431"/>
  <c r="L10" i="1431"/>
  <c r="D10" i="1431"/>
  <c r="L9" i="1431"/>
  <c r="D9" i="1431" s="1"/>
  <c r="L7" i="1431"/>
  <c r="D7" i="1431" s="1"/>
  <c r="R6" i="1431"/>
  <c r="R5" i="1431"/>
  <c r="R4" i="1431"/>
  <c r="R52" i="1430"/>
  <c r="R51" i="1430"/>
  <c r="D50" i="1430"/>
  <c r="R49" i="1430"/>
  <c r="G49" i="1430"/>
  <c r="D49" i="1430"/>
  <c r="R48" i="1430"/>
  <c r="D48" i="1430"/>
  <c r="D46" i="1430"/>
  <c r="D45" i="1430"/>
  <c r="D44" i="1430"/>
  <c r="R42" i="1430"/>
  <c r="D42" i="1430"/>
  <c r="R41" i="1430"/>
  <c r="L7" i="1430" s="1"/>
  <c r="D7" i="1430" s="1"/>
  <c r="D41" i="1430"/>
  <c r="R40" i="1430"/>
  <c r="L8" i="1430" s="1"/>
  <c r="D8" i="1430" s="1"/>
  <c r="D40" i="1430"/>
  <c r="R39" i="1430"/>
  <c r="D39" i="1430"/>
  <c r="R38" i="1430"/>
  <c r="L9" i="1430" s="1"/>
  <c r="D9" i="1430" s="1"/>
  <c r="D38" i="1430"/>
  <c r="R37" i="1430"/>
  <c r="D37" i="1430"/>
  <c r="R36" i="1430"/>
  <c r="D36" i="1430"/>
  <c r="D54" i="1430" s="1"/>
  <c r="H14" i="1430" s="1"/>
  <c r="R35" i="1430"/>
  <c r="L19" i="1430" s="1"/>
  <c r="D19" i="1430" s="1"/>
  <c r="D35" i="1430"/>
  <c r="R34" i="1430"/>
  <c r="D34" i="1430"/>
  <c r="R33" i="1430"/>
  <c r="R32" i="1430"/>
  <c r="R31" i="1430"/>
  <c r="R30" i="1430"/>
  <c r="R29" i="1430"/>
  <c r="R28" i="1430"/>
  <c r="L16" i="1430" s="1"/>
  <c r="D16" i="1430" s="1"/>
  <c r="D28" i="1430"/>
  <c r="R27" i="1430"/>
  <c r="D27" i="1430"/>
  <c r="R26" i="1430"/>
  <c r="L26" i="1430"/>
  <c r="D26" i="1430" s="1"/>
  <c r="R25" i="1430"/>
  <c r="L25" i="1430"/>
  <c r="D25" i="1430"/>
  <c r="R24" i="1430"/>
  <c r="D24" i="1430"/>
  <c r="R23" i="1430"/>
  <c r="L23" i="1430"/>
  <c r="D23" i="1430"/>
  <c r="R22" i="1430"/>
  <c r="L22" i="1430"/>
  <c r="D22" i="1430" s="1"/>
  <c r="R21" i="1430"/>
  <c r="D21" i="1430"/>
  <c r="R20" i="1430"/>
  <c r="L20" i="1430"/>
  <c r="D20" i="1430" s="1"/>
  <c r="R19" i="1430"/>
  <c r="R18" i="1430"/>
  <c r="D18" i="1430"/>
  <c r="R17" i="1430"/>
  <c r="D17" i="1430"/>
  <c r="R16" i="1430"/>
  <c r="S15" i="1430"/>
  <c r="R15" i="1430"/>
  <c r="D15" i="1430"/>
  <c r="S14" i="1430"/>
  <c r="R14" i="1430"/>
  <c r="D14" i="1430"/>
  <c r="R13" i="1430"/>
  <c r="D13" i="1430"/>
  <c r="R12" i="1430"/>
  <c r="L12" i="1430"/>
  <c r="D12" i="1430"/>
  <c r="R11" i="1430"/>
  <c r="L11" i="1430"/>
  <c r="D11" i="1430" s="1"/>
  <c r="L10" i="1430"/>
  <c r="D10" i="1430" s="1"/>
  <c r="R6" i="1430"/>
  <c r="L6" i="1430"/>
  <c r="D6" i="1430"/>
  <c r="R5" i="1430"/>
  <c r="R4" i="1430"/>
  <c r="D29" i="1446" l="1"/>
  <c r="H13" i="1446" s="1"/>
  <c r="H15" i="1446" s="1"/>
  <c r="H29" i="1446" s="1"/>
  <c r="G51" i="1446" s="1"/>
  <c r="D29" i="1445"/>
  <c r="H13" i="1445" s="1"/>
  <c r="H15" i="1445" s="1"/>
  <c r="H29" i="1445" s="1"/>
  <c r="G51" i="1445" s="1"/>
  <c r="D29" i="1444"/>
  <c r="H13" i="1444" s="1"/>
  <c r="H15" i="1444" s="1"/>
  <c r="H29" i="1444" s="1"/>
  <c r="G51" i="1444" s="1"/>
  <c r="D29" i="1443"/>
  <c r="H13" i="1443" s="1"/>
  <c r="H15" i="1443" s="1"/>
  <c r="H29" i="1443" s="1"/>
  <c r="G51" i="1443" s="1"/>
  <c r="D29" i="1442"/>
  <c r="H13" i="1442" s="1"/>
  <c r="H15" i="1442" s="1"/>
  <c r="H29" i="1442" s="1"/>
  <c r="G51" i="1442" s="1"/>
  <c r="D29" i="1441"/>
  <c r="H13" i="1441" s="1"/>
  <c r="H15" i="1441" s="1"/>
  <c r="H29" i="1441" s="1"/>
  <c r="G51" i="1441"/>
  <c r="D29" i="1440"/>
  <c r="H13" i="1440" s="1"/>
  <c r="H15" i="1440" s="1"/>
  <c r="H29" i="1440" s="1"/>
  <c r="G51" i="1440"/>
  <c r="D29" i="1438"/>
  <c r="H13" i="1438" s="1"/>
  <c r="H15" i="1438" s="1"/>
  <c r="H29" i="1438" s="1"/>
  <c r="G51" i="1438" s="1"/>
  <c r="D29" i="1437"/>
  <c r="H13" i="1437" s="1"/>
  <c r="H15" i="1437" s="1"/>
  <c r="H29" i="1437" s="1"/>
  <c r="G51" i="1437" s="1"/>
  <c r="D29" i="1436"/>
  <c r="H13" i="1436" s="1"/>
  <c r="H15" i="1436" s="1"/>
  <c r="H29" i="1436" s="1"/>
  <c r="G51" i="1436"/>
  <c r="D29" i="1435"/>
  <c r="H13" i="1435" s="1"/>
  <c r="H15" i="1435" s="1"/>
  <c r="H29" i="1435" s="1"/>
  <c r="G51" i="1435"/>
  <c r="D29" i="1434"/>
  <c r="H13" i="1434" s="1"/>
  <c r="H15" i="1434" s="1"/>
  <c r="H29" i="1434" s="1"/>
  <c r="G51" i="1434" s="1"/>
  <c r="D29" i="1433"/>
  <c r="H13" i="1433" s="1"/>
  <c r="H15" i="1433" s="1"/>
  <c r="H29" i="1433" s="1"/>
  <c r="G51" i="1433"/>
  <c r="D29" i="1432"/>
  <c r="H13" i="1432" s="1"/>
  <c r="H15" i="1432" s="1"/>
  <c r="H29" i="1432" s="1"/>
  <c r="G51" i="1432"/>
  <c r="D29" i="1431"/>
  <c r="H13" i="1431" s="1"/>
  <c r="H15" i="1431" s="1"/>
  <c r="H29" i="1431" s="1"/>
  <c r="G51" i="1431" s="1"/>
  <c r="D29" i="1430"/>
  <c r="H13" i="1430" s="1"/>
  <c r="H15" i="1430" s="1"/>
  <c r="H29" i="1430" s="1"/>
  <c r="G51" i="1430" s="1"/>
  <c r="H16" i="1405"/>
  <c r="H16" i="1404"/>
  <c r="C21" i="1405"/>
  <c r="H16" i="1401" l="1"/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29" i="1413" s="1"/>
  <c r="H13" i="1413" s="1"/>
  <c r="H15" i="1413" s="1"/>
  <c r="H29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D54" i="1413" s="1"/>
  <c r="H14" i="1413" s="1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L25" i="1413"/>
  <c r="D25" i="1413" s="1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R34" i="1409"/>
  <c r="L12" i="1409" s="1"/>
  <c r="D12" i="1409" s="1"/>
  <c r="H34" i="1409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D34" i="1408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D35" i="1407"/>
  <c r="R34" i="1407"/>
  <c r="H34" i="1407"/>
  <c r="D34" i="1407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D34" i="1405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D34" i="1404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G49" i="1409" l="1"/>
  <c r="G49" i="1408"/>
  <c r="G49" i="1407"/>
  <c r="D54" i="1409"/>
  <c r="H14" i="1409" s="1"/>
  <c r="D29" i="1409"/>
  <c r="H13" i="1409" s="1"/>
  <c r="D54" i="1408"/>
  <c r="H14" i="1408" s="1"/>
  <c r="D54" i="1407"/>
  <c r="H14" i="1407" s="1"/>
  <c r="G49" i="1405"/>
  <c r="G49" i="1404"/>
  <c r="G49" i="1403"/>
  <c r="D54" i="1405"/>
  <c r="H14" i="1405" s="1"/>
  <c r="D54" i="1404"/>
  <c r="H14" i="1404" s="1"/>
  <c r="D29" i="1404"/>
  <c r="H13" i="1404" s="1"/>
  <c r="D54" i="1403"/>
  <c r="H14" i="1403" s="1"/>
  <c r="D29" i="1429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G51" i="1413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D29" i="1408"/>
  <c r="H13" i="1408" s="1"/>
  <c r="D29" i="1407"/>
  <c r="H13" i="1407" s="1"/>
  <c r="D29" i="1406"/>
  <c r="H13" i="1406" s="1"/>
  <c r="H15" i="1406" s="1"/>
  <c r="H29" i="1406" s="1"/>
  <c r="G51" i="1406" s="1"/>
  <c r="D29" i="1405"/>
  <c r="H13" i="1405" s="1"/>
  <c r="D29" i="1403"/>
  <c r="H13" i="1403" s="1"/>
  <c r="H16" i="1381"/>
  <c r="H15" i="1409" l="1"/>
  <c r="H29" i="1409" s="1"/>
  <c r="G51" i="1409" s="1"/>
  <c r="H15" i="1408"/>
  <c r="H29" i="1408" s="1"/>
  <c r="G51" i="1408" s="1"/>
  <c r="H15" i="1407"/>
  <c r="H29" i="1407" s="1"/>
  <c r="G51" i="1407" s="1"/>
  <c r="H15" i="1405"/>
  <c r="H29" i="1405" s="1"/>
  <c r="G51" i="1405" s="1"/>
  <c r="H15" i="1404"/>
  <c r="H29" i="1404" s="1"/>
  <c r="G51" i="1404" s="1"/>
  <c r="H15" i="1403"/>
  <c r="H29" i="1403" s="1"/>
  <c r="G51" i="1403" s="1"/>
  <c r="C21" i="138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D34" i="1400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D35" i="1399"/>
  <c r="R34" i="1399"/>
  <c r="L12" i="1399" s="1"/>
  <c r="D12" i="1399" s="1"/>
  <c r="H34" i="1399"/>
  <c r="D34" i="1399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G49" i="1401" l="1"/>
  <c r="G49" i="1400"/>
  <c r="G49" i="1399"/>
  <c r="D54" i="1401"/>
  <c r="H14" i="1401" s="1"/>
  <c r="D54" i="1400"/>
  <c r="H14" i="1400" s="1"/>
  <c r="D54" i="1399"/>
  <c r="H14" i="1399" s="1"/>
  <c r="D54" i="1395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D29" i="1400"/>
  <c r="H13" i="1400" s="1"/>
  <c r="D29" i="1399"/>
  <c r="H13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401" l="1"/>
  <c r="H29" i="1401" s="1"/>
  <c r="G51" i="1401" s="1"/>
  <c r="H15" i="1400"/>
  <c r="H29" i="1400" s="1"/>
  <c r="G51" i="1400" s="1"/>
  <c r="H15" i="1399"/>
  <c r="H29" i="1399" s="1"/>
  <c r="G51" i="1399" s="1"/>
  <c r="H15" i="1395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<sst xmlns="http://schemas.openxmlformats.org/spreadsheetml/2006/main" count="14331" uniqueCount="197">
  <si>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</si>
  <si>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</si>
  <si>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</si>
  <si>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</si>
  <si>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</si>
  <si>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</si>
  <si>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</si>
  <si>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</si>
  <si>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</si>
  <si>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</si>
  <si>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</si>
  <si>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</si>
  <si>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</si>
  <si>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</si>
  <si>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</si>
  <si>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</si>
  <si>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</si>
  <si>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</si>
  <si>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</si>
  <si>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</si>
  <si>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</si>
  <si>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</si>
  <si>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</si>
  <si>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</si>
  <si>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</si>
  <si>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</si>
  <si>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</si>
  <si>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</si>
  <si>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</si>
  <si>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</si>
  <si>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</si>
  <si>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</si>
  <si>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</si>
  <si>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</si>
  <si>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</si>
  <si>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</si>
  <si>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</si>
  <si>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</si>
  <si>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</si>
  <si>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</si>
  <si>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</si>
  <si>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</si>
  <si>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</si>
  <si>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</si>
  <si>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</si>
  <si>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</si>
  <si>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</si>
  <si>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</si>
  <si>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</si>
  <si>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</si>
  <si>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</si>
  <si>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</si>
  <si>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</si>
  <si>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</si>
  <si>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</si>
  <si>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</si>
  <si>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</si>
  <si>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</si>
  <si>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</si>
  <si>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</si>
  <si>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</si>
  <si>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</si>
  <si>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</si>
  <si>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</si>
  <si>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</si>
  <si>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</si>
  <si>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</si>
  <si>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</si>
  <si>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</si>
  <si>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</si>
  <si>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</si>
  <si>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</si>
  <si>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</si>
  <si>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</si>
  <si>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</si>
  <si>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</si>
  <si>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</si>
  <si>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</si>
  <si>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</si>
  <si>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</si>
  <si>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</si>
  <si>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</si>
  <si>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</si>
  <si>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</si>
  <si>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</si>
  <si>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</si>
  <si>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</si>
  <si>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</si>
  <si>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</si>
  <si>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</si>
  <si>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</si>
  <si>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</si>
  <si>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</si>
  <si>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</si>
  <si>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</si>
  <si>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</si>
  <si>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</si>
  <si>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</si>
  <si>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</si>
  <si>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</si>
  <si>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</si>
  <si>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</si>
  <si>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</si>
  <si>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</si>
  <si>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</si>
  <si>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</si>
  <si>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</si>
  <si>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</si>
  <si>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</si>
  <si>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</si>
  <si>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</si>
  <si>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</si>
  <si>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</si>
  <si>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</si>
  <si>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</si>
  <si>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</si>
  <si>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</si>
  <si>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</si>
  <si>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</si>
  <si>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</si>
  <si>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</si>
  <si>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</si>
  <si>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</si>
  <si>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</si>
  <si>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</si>
  <si>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</si>
  <si>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</si>
  <si>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</si>
  <si>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</si>
  <si>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</si>
  <si>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</si>
  <si>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</si>
  <si>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</si>
  <si>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</si>
  <si>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</si>
  <si>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</si>
  <si>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</si>
  <si>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</si>
  <si>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</si>
  <si>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</si>
  <si>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</si>
  <si>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</si>
  <si>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</si>
  <si>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</si>
  <si>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</si>
  <si>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</si>
  <si>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</si>
  <si>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</si>
  <si>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</si>
  <si>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</si>
  <si>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</si>
  <si>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</si>
  <si>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</si>
  <si>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</si>
  <si>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</si>
  <si>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</si>
  <si>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</si>
  <si>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</si>
  <si>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</si>
  <si>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</si>
  <si>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</si>
  <si>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</si>
  <si>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</si>
  <si>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</si>
  <si>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</si>
  <si>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</si>
  <si>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</si>
  <si>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</si>
  <si>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</si>
  <si>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</si>
  <si>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</si>
  <si>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</si>
  <si>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</si>
  <si>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</si>
  <si>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</si>
  <si>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</si>
  <si>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</si>
  <si>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</si>
  <si>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</si>
  <si>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</si>
  <si>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</si>
  <si>
    <t>CASH</t>
  </si>
  <si>
    <t>2120012638</t>
  </si>
  <si>
    <t>SUERTE STORE</t>
  </si>
  <si>
    <t>SOUNDCHECK</t>
  </si>
  <si>
    <t>LOPEZ, GINA GRACE</t>
  </si>
  <si>
    <t xml:space="preserve">                           GINA GRACE LOPEZ</t>
  </si>
  <si>
    <t>MOCOY, JULIET</t>
  </si>
  <si>
    <t xml:space="preserve">                            JULIET MOCOY</t>
  </si>
  <si>
    <t>2000002510</t>
  </si>
  <si>
    <t>FBAC/FBLC</t>
  </si>
  <si>
    <t>KRYSTEL DAWN</t>
  </si>
  <si>
    <t xml:space="preserve">                            GINA GRACE LOPEZ</t>
  </si>
  <si>
    <t>42635</t>
  </si>
  <si>
    <t>CC/CIC/c10c</t>
  </si>
  <si>
    <t xml:space="preserve">1VB </t>
  </si>
  <si>
    <t>4820848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</si>
</sst>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54</xdr:row>
      <xdr:rowOff>15300</xdr:rowOff>
    </xdr:from>
    <xdr:to>
      <xdr:col>3</xdr:col>
      <xdr:colOff>314325</xdr:colOff>
      <xdr:row>59</xdr:row>
      <xdr:rowOff>51376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417FE-DC15-4993-A936-B64B46EAE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10569000"/>
          <a:ext cx="1181100" cy="98857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C0D03-BF5C-4C4E-A13F-83D74E016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B5F61-8A59-49A4-8505-FC0C2EE9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E86A2-F6DF-4487-AB0D-09F21F9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91693-D86E-45DC-BCA5-6B24BA2E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913AB-40DE-4AD7-BD42-DC9B24062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9B1CB-B78C-47B5-A2A6-6E36D880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15AA7E-F7B9-44FF-8C6D-27A15749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B6B1B-B15C-408C-9D5A-EB19C1968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12E7A-215D-4ACF-993A-43DDA886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56E25-6367-4177-83B1-E1FB133F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99EE3-78A3-45BC-AD67-0EDF9B01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1CC7F-B4DE-47F7-86DE-AD57F087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2CAF0-07AA-408D-85F0-F6E936F8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83F6E-B1DA-425F-8E7D-239C5F9F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7C95E-2AA9-4EC7-9AED-02BC86AC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DDC9FD-01E7-4911-9328-46E5E185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6DE99-325F-448C-BFD0-E63E4180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88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89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202">
        <v>54732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1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54732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72">
        <f>F34*G34</f>
        <v>50000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 t="shared" ref="H36:H39" si="2"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72">
        <f t="shared" si="2"/>
        <v>1100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172">
        <f t="shared" si="2"/>
        <v>720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88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54732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548</v>
      </c>
      <c r="D6" s="13">
        <f t="shared" ref="D6:D28" si="1">C6*L6</f>
        <v>403876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7</v>
      </c>
      <c r="D8" s="13">
        <f t="shared" si="1"/>
        <v>7231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445611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65116.5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380494.5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4</v>
      </c>
      <c r="D28" s="48">
        <f t="shared" si="1"/>
        <v>3140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445611</v>
      </c>
      <c r="F29" s="128" t="s">
        <v>55</v>
      </c>
      <c r="G29" s="190"/>
      <c r="H29" s="150">
        <f>H15-H16-H17-H18-H19-H20-H22-H23-H24+H26+H27+H28</f>
        <v>380494.5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172">
        <f t="shared" ref="H34:H39" si="2">F34*G34</f>
        <v>146000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172">
        <f t="shared" si="2"/>
        <v>56500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72">
        <f t="shared" si="2"/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172">
        <f t="shared" si="2"/>
        <v>9000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72">
        <f t="shared" si="2"/>
        <v>450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48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167">
        <v>163833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376831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8</v>
      </c>
      <c r="D50" s="12">
        <f>C50*1.5</f>
        <v>12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-3663.5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198</v>
      </c>
      <c r="D6" s="13">
        <f t="shared" ref="D6:D28" si="1">C6*L6</f>
        <v>145926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</v>
      </c>
      <c r="D13" s="48">
        <f t="shared" si="1"/>
        <v>614</v>
      </c>
      <c r="F13" s="256" t="s">
        <v>36</v>
      </c>
      <c r="G13" s="220"/>
      <c r="H13" s="211">
        <f>D29</f>
        <v>170771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3</v>
      </c>
      <c r="D14" s="31">
        <f t="shared" si="1"/>
        <v>33</v>
      </c>
      <c r="F14" s="214" t="s">
        <v>39</v>
      </c>
      <c r="G14" s="215"/>
      <c r="H14" s="216">
        <f>D54</f>
        <v>23892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146879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1818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145</v>
      </c>
      <c r="C22" s="10">
        <v>12</v>
      </c>
      <c r="D22" s="48">
        <f t="shared" si="1"/>
        <v>268</v>
      </c>
      <c r="F22" s="73"/>
      <c r="G22" s="74"/>
      <c r="H22" s="197"/>
      <c r="I22" s="197"/>
      <c r="J22" s="197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170771</v>
      </c>
      <c r="F29" s="128" t="s">
        <v>55</v>
      </c>
      <c r="G29" s="190"/>
      <c r="H29" s="150">
        <f>H15-H16-H17-H18-H19-H20-H22-H23-H24+H26+H27</f>
        <v>145061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72">
        <f>F34*G34</f>
        <v>121000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172">
        <f t="shared" ref="H35:H39" si="2">F35*G35</f>
        <v>23500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144988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146</v>
      </c>
      <c r="G51" s="262">
        <f>G49-H29</f>
        <v>-73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23892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375</v>
      </c>
      <c r="D6" s="13">
        <f t="shared" ref="D6:D28" si="1">C6*L6</f>
        <v>276375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60</v>
      </c>
      <c r="D9" s="13">
        <f t="shared" si="1"/>
        <v>42420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329185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30606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298579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97">
        <v>327612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8">
        <v>168830</v>
      </c>
      <c r="I26" s="269"/>
      <c r="J26" s="19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329185</v>
      </c>
      <c r="F29" s="128" t="s">
        <v>55</v>
      </c>
      <c r="G29" s="190"/>
      <c r="H29" s="150">
        <f>H15-H16-H17-H18-H19-H20-H22-H23-H24+H26+H27</f>
        <v>139797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172">
        <f>F34*G34</f>
        <v>116000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72">
        <f>F35*G35</f>
        <v>21500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172">
        <f t="shared" si="2"/>
        <v>1200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138888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-909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30606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582</v>
      </c>
      <c r="D6" s="13">
        <f t="shared" ref="D6:D28" si="1">C6*L6</f>
        <v>428934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25</v>
      </c>
      <c r="D8" s="13">
        <f t="shared" si="1"/>
        <v>25825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</v>
      </c>
      <c r="D9" s="13">
        <f t="shared" si="1"/>
        <v>2828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23</v>
      </c>
      <c r="D13" s="48">
        <f t="shared" si="1"/>
        <v>7061</v>
      </c>
      <c r="F13" s="256" t="s">
        <v>36</v>
      </c>
      <c r="G13" s="220"/>
      <c r="H13" s="211">
        <f>D29</f>
        <v>467530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23</v>
      </c>
      <c r="D14" s="31">
        <f t="shared" si="1"/>
        <v>253</v>
      </c>
      <c r="F14" s="214" t="s">
        <v>39</v>
      </c>
      <c r="G14" s="215"/>
      <c r="H14" s="216">
        <f>D54</f>
        <v>57573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409957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5067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467530</v>
      </c>
      <c r="F29" s="128" t="s">
        <v>55</v>
      </c>
      <c r="G29" s="190"/>
      <c r="H29" s="150">
        <f>H15-H16-H17-H18-H19-H20-H22-H23-H24+H26+H27</f>
        <v>404890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172">
        <f>F34*G34</f>
        <v>248000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172">
        <f t="shared" ref="H35:H39" si="2">F35*G35</f>
        <v>156500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72">
        <f t="shared" si="2"/>
        <v>80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158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26</v>
      </c>
      <c r="D44" s="12">
        <f>C44*120</f>
        <v>3120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24</v>
      </c>
      <c r="D46" s="12">
        <f>C46*1.5</f>
        <v>36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20</v>
      </c>
      <c r="D49" s="12">
        <f>C49*42</f>
        <v>840</v>
      </c>
      <c r="F49" s="148" t="s">
        <v>86</v>
      </c>
      <c r="G49" s="150">
        <f>H34+H35+H36+H37+H38+H39+H40+H41+G42+H44+H45+H46</f>
        <v>405138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248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57573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513</v>
      </c>
      <c r="D6" s="13">
        <f t="shared" ref="D6:D28" si="1">C6*L6</f>
        <v>378081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7</v>
      </c>
      <c r="D7" s="13">
        <f t="shared" si="1"/>
        <v>5075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154</v>
      </c>
      <c r="D9" s="13">
        <f t="shared" si="1"/>
        <v>108878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5</v>
      </c>
      <c r="D12" s="48">
        <f t="shared" si="1"/>
        <v>4760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18</v>
      </c>
      <c r="D13" s="48">
        <f t="shared" si="1"/>
        <v>5526</v>
      </c>
      <c r="F13" s="256" t="s">
        <v>36</v>
      </c>
      <c r="G13" s="220"/>
      <c r="H13" s="211">
        <f>D29</f>
        <v>508754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14</v>
      </c>
      <c r="D14" s="31">
        <f t="shared" si="1"/>
        <v>154</v>
      </c>
      <c r="F14" s="214" t="s">
        <v>39</v>
      </c>
      <c r="G14" s="215"/>
      <c r="H14" s="216">
        <f>D54</f>
        <v>78027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430727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1302+960+498</f>
        <v>2760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97">
        <v>170543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8</v>
      </c>
      <c r="D28" s="48">
        <f t="shared" si="1"/>
        <v>6280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508754</v>
      </c>
      <c r="F29" s="128" t="s">
        <v>55</v>
      </c>
      <c r="G29" s="190"/>
      <c r="H29" s="150">
        <f>H15-H16-H17-H18-H19-H20-H22-H23-H24+H26+H27</f>
        <v>257374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172">
        <f>F34*G34</f>
        <v>93000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172">
        <f>F35*G35</f>
        <v>41500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172">
        <f t="shared" ref="H36:H39" si="2">F36*G36</f>
        <v>1600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172">
        <f t="shared" si="2"/>
        <v>9200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172">
        <f t="shared" si="2"/>
        <v>3000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133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167">
        <v>108751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257204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6</v>
      </c>
      <c r="D50" s="12">
        <f>C50*1.5</f>
        <v>9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-170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78027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659</v>
      </c>
      <c r="D6" s="13">
        <f t="shared" ref="D6:D28" si="1">C6*L6</f>
        <v>485683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25</v>
      </c>
      <c r="D8" s="13">
        <f t="shared" si="1"/>
        <v>25825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3</v>
      </c>
      <c r="D11" s="13">
        <f t="shared" si="1"/>
        <v>3375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22</v>
      </c>
      <c r="D13" s="48">
        <f t="shared" si="1"/>
        <v>6754</v>
      </c>
      <c r="F13" s="256" t="s">
        <v>36</v>
      </c>
      <c r="G13" s="220"/>
      <c r="H13" s="211">
        <f>D29</f>
        <v>569956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73854.75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496101.25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5040+216</f>
        <v>5256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97">
        <v>24898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>
        <v>1</v>
      </c>
      <c r="D23" s="48">
        <f t="shared" si="1"/>
        <v>1175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>
        <v>1</v>
      </c>
      <c r="D24" s="48">
        <f t="shared" si="1"/>
        <v>1667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569956</v>
      </c>
      <c r="F29" s="128" t="s">
        <v>55</v>
      </c>
      <c r="G29" s="190"/>
      <c r="H29" s="150">
        <f>H15-H16-H17-H18-H19-H20-H22-H23-H24+H26+H27</f>
        <v>465947.25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172">
        <f>F34*G34</f>
        <v>318000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172">
        <f t="shared" ref="H35:H39" si="2">F35*G35</f>
        <v>147500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21</v>
      </c>
      <c r="D42" s="12">
        <f>C42*2.25</f>
        <v>47.25</v>
      </c>
      <c r="F42" s="39" t="s">
        <v>79</v>
      </c>
      <c r="G42" s="172">
        <v>24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32</v>
      </c>
      <c r="D44" s="12">
        <f>C44*120</f>
        <v>3840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11</v>
      </c>
      <c r="D49" s="12">
        <f>C49*42</f>
        <v>462</v>
      </c>
      <c r="F49" s="148" t="s">
        <v>86</v>
      </c>
      <c r="G49" s="150">
        <f>H34+H35+H36+H37+H38+H39+H40+H41+G42+H44+H45+H46</f>
        <v>465824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6</v>
      </c>
      <c r="D50" s="12">
        <f>C50*1.5</f>
        <v>9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-123.25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73854.75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539</v>
      </c>
      <c r="D6" s="13">
        <f t="shared" ref="D6:D28" si="1">C6*L6</f>
        <v>397243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9</v>
      </c>
      <c r="D7" s="13">
        <f t="shared" si="1"/>
        <v>6525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104</v>
      </c>
      <c r="D9" s="13">
        <f t="shared" si="1"/>
        <v>73528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5</v>
      </c>
      <c r="D10" s="13">
        <f t="shared" si="1"/>
        <v>4860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5</v>
      </c>
      <c r="D12" s="48">
        <f t="shared" si="1"/>
        <v>4760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30</v>
      </c>
      <c r="D13" s="48">
        <f t="shared" si="1"/>
        <v>9210</v>
      </c>
      <c r="F13" s="256" t="s">
        <v>36</v>
      </c>
      <c r="G13" s="220"/>
      <c r="H13" s="211">
        <f>D29</f>
        <v>496933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</v>
      </c>
      <c r="D14" s="31">
        <f t="shared" si="1"/>
        <v>22</v>
      </c>
      <c r="F14" s="214" t="s">
        <v>39</v>
      </c>
      <c r="G14" s="215"/>
      <c r="H14" s="216">
        <f>D54</f>
        <v>123766.5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373166.5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3834</f>
        <v>3834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97">
        <v>385437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97">
        <v>60092</v>
      </c>
      <c r="I23" s="197"/>
      <c r="J23" s="19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8">
        <v>256879</v>
      </c>
      <c r="I26" s="269"/>
      <c r="J26" s="19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496933</v>
      </c>
      <c r="F29" s="128" t="s">
        <v>55</v>
      </c>
      <c r="G29" s="190"/>
      <c r="H29" s="150">
        <f>H15-H16-H17-H18-H19-H20-H22-H23-H24+H26+H27</f>
        <v>180682.5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172">
        <f>F34*G34</f>
        <v>109000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172">
        <f>F35*G35</f>
        <v>11000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172">
        <f t="shared" si="2"/>
        <v>7600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172">
        <f t="shared" si="2"/>
        <v>10050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167">
        <v>35000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18</v>
      </c>
      <c r="D49" s="12">
        <f>C49*42</f>
        <v>756</v>
      </c>
      <c r="F49" s="148" t="s">
        <v>86</v>
      </c>
      <c r="G49" s="150">
        <f>H34+H35+H36+H37+H38+H39+H40+H41+G42+H44+H45+H46</f>
        <v>172870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-7812.5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123766.5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258</v>
      </c>
      <c r="D6" s="13">
        <f t="shared" ref="D6:D28" si="1">C6*L6</f>
        <v>190146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</v>
      </c>
      <c r="D8" s="13">
        <f t="shared" si="1"/>
        <v>3099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14</v>
      </c>
      <c r="D9" s="13">
        <f t="shared" si="1"/>
        <v>9898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f>2+1</f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227390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19</v>
      </c>
      <c r="D14" s="31">
        <f t="shared" si="1"/>
        <v>209</v>
      </c>
      <c r="F14" s="214" t="s">
        <v>39</v>
      </c>
      <c r="G14" s="215"/>
      <c r="H14" s="216">
        <f>D54</f>
        <v>61322.25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166067.75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97">
        <v>73222</v>
      </c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167">
        <v>92186</v>
      </c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8</v>
      </c>
      <c r="D28" s="48">
        <f t="shared" si="1"/>
        <v>6280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227390</v>
      </c>
      <c r="F29" s="128" t="s">
        <v>55</v>
      </c>
      <c r="G29" s="190"/>
      <c r="H29" s="150">
        <f>H15-H16-H17-H18-H19-H20-H22-H23-H24+H26+H27+H28</f>
        <v>185031.75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172">
        <f t="shared" ref="H34:H39" si="2">F34*G34</f>
        <v>92000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172">
        <f t="shared" si="2"/>
        <v>18000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172">
        <f t="shared" si="2"/>
        <v>3000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172">
        <f t="shared" si="2"/>
        <v>400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2">
        <v>70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167">
        <v>6771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108" t="s">
        <v>162</v>
      </c>
      <c r="H45" s="167">
        <v>92186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20</v>
      </c>
      <c r="D46" s="12">
        <f>C46*1.5</f>
        <v>30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3</v>
      </c>
      <c r="D49" s="12">
        <f>C49*42</f>
        <v>126</v>
      </c>
      <c r="F49" s="148" t="s">
        <v>86</v>
      </c>
      <c r="G49" s="150">
        <f>H34+H35+H36+H37+H38+H39+H40+H41+G42+H44+H45+H46</f>
        <v>212827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27795.25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272</v>
      </c>
      <c r="D6" s="13">
        <f t="shared" ref="D6:D28" si="1">C6*L6</f>
        <v>200464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19</v>
      </c>
      <c r="D9" s="13">
        <f t="shared" si="1"/>
        <v>13433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224009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13</v>
      </c>
      <c r="D14" s="31">
        <f t="shared" si="1"/>
        <v>143</v>
      </c>
      <c r="F14" s="214" t="s">
        <v>39</v>
      </c>
      <c r="G14" s="215"/>
      <c r="H14" s="216">
        <f>D54</f>
        <v>27720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196289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704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224009</v>
      </c>
      <c r="F29" s="128" t="s">
        <v>55</v>
      </c>
      <c r="G29" s="190"/>
      <c r="H29" s="150">
        <f>H15-H16-H17-H18-H19-H20-H22-H23-H24+H26+H27</f>
        <v>195585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172">
        <f>F34*G34</f>
        <v>153000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172">
        <f t="shared" ref="H35:H39" si="2">F35*G35</f>
        <v>39500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</v>
      </c>
      <c r="D42" s="12">
        <f>C42*2.25</f>
        <v>4.5</v>
      </c>
      <c r="F42" s="39" t="s">
        <v>79</v>
      </c>
      <c r="G42" s="172">
        <f>2738+2</f>
        <v>2740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195590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27720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231</v>
      </c>
      <c r="D6" s="13">
        <f t="shared" ref="D6:D28" si="1">C6*L6</f>
        <v>170247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10</v>
      </c>
      <c r="D7" s="13">
        <f t="shared" si="1"/>
        <v>7250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</v>
      </c>
      <c r="D8" s="13">
        <f t="shared" si="1"/>
        <v>2066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210304.5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19</v>
      </c>
      <c r="D14" s="31">
        <f t="shared" si="1"/>
        <v>209</v>
      </c>
      <c r="F14" s="214" t="s">
        <v>39</v>
      </c>
      <c r="G14" s="215"/>
      <c r="H14" s="216">
        <f>D54</f>
        <v>45045.75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165258.75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678</f>
        <v>678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202">
        <v>385437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210304.5</v>
      </c>
      <c r="F29" s="128" t="s">
        <v>55</v>
      </c>
      <c r="G29" s="190"/>
      <c r="H29" s="150">
        <f>H15-H16-H17-H18-H19-H20-H22-H23-H24+H26+H27</f>
        <v>550017.75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172">
        <f>F34*G34</f>
        <v>118000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172">
        <f>F35*G35</f>
        <v>40000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172">
        <f t="shared" si="2"/>
        <v>5200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172">
        <f t="shared" si="2"/>
        <v>800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2">
        <v>35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167">
        <v>385437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549672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25</v>
      </c>
      <c r="D50" s="12">
        <f>C50*1.5</f>
        <v>37.5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-345.75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45045.75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420</v>
      </c>
      <c r="D6" s="13">
        <f t="shared" ref="D6:D28" si="1">C6*L6</f>
        <v>309540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6</v>
      </c>
      <c r="D7" s="13">
        <f t="shared" si="1"/>
        <v>4350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26</v>
      </c>
      <c r="D9" s="13">
        <f t="shared" si="1"/>
        <v>18382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344285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21</v>
      </c>
      <c r="D14" s="31">
        <f t="shared" si="1"/>
        <v>231</v>
      </c>
      <c r="F14" s="214" t="s">
        <v>39</v>
      </c>
      <c r="G14" s="215"/>
      <c r="H14" s="216">
        <f>D54</f>
        <v>48756.75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295528.25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6</v>
      </c>
      <c r="D28" s="48">
        <f t="shared" si="1"/>
        <v>4710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344285</v>
      </c>
      <c r="F29" s="128" t="s">
        <v>55</v>
      </c>
      <c r="G29" s="190"/>
      <c r="H29" s="150">
        <f>H15-H16-H17-H18-H19-H20-H22-H23-H24+H26+H27+H28</f>
        <v>295528.25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172">
        <f t="shared" ref="H34:H39" si="2">F34*G34</f>
        <v>240000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72">
        <f t="shared" si="2"/>
        <v>28000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172">
        <f t="shared" si="2"/>
        <v>4800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2830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167">
        <v>18252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19</v>
      </c>
      <c r="D46" s="12">
        <f>C46*1.5</f>
        <v>28.5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294602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19</v>
      </c>
      <c r="D50" s="12">
        <f>C50*1.5</f>
        <v>28.5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-926.25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9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273</v>
      </c>
      <c r="D6" s="13">
        <f t="shared" ref="D6:D28" si="1">C6*L6</f>
        <v>201201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8</v>
      </c>
      <c r="D7" s="13">
        <f t="shared" si="1"/>
        <v>5800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7</v>
      </c>
      <c r="D12" s="48">
        <f t="shared" si="1"/>
        <v>6664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12</v>
      </c>
      <c r="D13" s="48">
        <f t="shared" si="1"/>
        <v>3684</v>
      </c>
      <c r="F13" s="256" t="s">
        <v>36</v>
      </c>
      <c r="G13" s="220"/>
      <c r="H13" s="211">
        <f>D29</f>
        <v>242872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15807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227065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366</f>
        <v>366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97">
        <v>172042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>
        <v>12</v>
      </c>
      <c r="D26" s="48">
        <f t="shared" si="1"/>
        <v>434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9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242872</v>
      </c>
      <c r="F29" s="128" t="s">
        <v>55</v>
      </c>
      <c r="G29" s="190"/>
      <c r="H29" s="150">
        <f>H15-H16-H17-H18-H19-H20-H22-H23-H24+H26+H27</f>
        <v>54657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172">
        <f>F34*G34</f>
        <v>47000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72">
        <f>F35*G35</f>
        <v>6000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172">
        <f t="shared" si="2"/>
        <v>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44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9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8</v>
      </c>
      <c r="D44" s="12">
        <f>C44*120</f>
        <v>960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19</v>
      </c>
      <c r="D46" s="12">
        <f>C46*1.5</f>
        <v>28.5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53434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-1223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15807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239</v>
      </c>
      <c r="D6" s="13">
        <f t="shared" ref="D6:D28" si="1">C6*L6</f>
        <v>176143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12</v>
      </c>
      <c r="D7" s="13">
        <f t="shared" si="1"/>
        <v>8700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35</v>
      </c>
      <c r="D9" s="13">
        <f t="shared" si="1"/>
        <v>24745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222101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20</v>
      </c>
      <c r="D14" s="31">
        <f t="shared" si="1"/>
        <v>220</v>
      </c>
      <c r="F14" s="214" t="s">
        <v>39</v>
      </c>
      <c r="G14" s="215"/>
      <c r="H14" s="216">
        <f>D54</f>
        <v>34447.5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187653.5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648</f>
        <v>648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f>50+50</f>
        <v>100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6</v>
      </c>
      <c r="D28" s="48">
        <f t="shared" si="1"/>
        <v>4710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222101</v>
      </c>
      <c r="F29" s="128" t="s">
        <v>55</v>
      </c>
      <c r="G29" s="190"/>
      <c r="H29" s="150">
        <f>H15-H16-H17-H18-H19-H20-H22-H23-H24+H26+H27</f>
        <v>186905.5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172">
        <f>F34*G34</f>
        <v>148000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172">
        <f>F35*G35</f>
        <v>30500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72">
        <f t="shared" ref="H36:H39" si="2">F36*G36</f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172">
        <f t="shared" si="2"/>
        <v>4000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172">
        <f t="shared" si="2"/>
        <v>3850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72">
        <f t="shared" si="2"/>
        <v>60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8</v>
      </c>
      <c r="D42" s="12">
        <f>C42*2.25</f>
        <v>18</v>
      </c>
      <c r="F42" s="39" t="s">
        <v>79</v>
      </c>
      <c r="G42" s="172">
        <v>180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186990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12</v>
      </c>
      <c r="D50" s="12">
        <f>C50*1.5</f>
        <v>18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84.5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34447.5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191</v>
      </c>
      <c r="D6" s="13">
        <f t="shared" ref="D6:D28" si="1">C6*L6</f>
        <v>140767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9</v>
      </c>
      <c r="D9" s="13">
        <f t="shared" si="1"/>
        <v>6363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4</v>
      </c>
      <c r="D13" s="48">
        <f t="shared" si="1"/>
        <v>1228</v>
      </c>
      <c r="F13" s="256" t="s">
        <v>36</v>
      </c>
      <c r="G13" s="220"/>
      <c r="H13" s="211">
        <f>D29</f>
        <v>150930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23319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127611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1160</f>
        <v>1160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150930</v>
      </c>
      <c r="F29" s="128" t="s">
        <v>55</v>
      </c>
      <c r="G29" s="190"/>
      <c r="H29" s="150">
        <f>H15-H16-H17-H18-H19-H20-H22-H23-H24+H26+H27+H28</f>
        <v>126451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172">
        <f t="shared" ref="H34:H39" si="2">F34*G34</f>
        <v>68000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172">
        <f t="shared" si="2"/>
        <v>38500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172">
        <f t="shared" si="2"/>
        <v>18600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172">
        <f t="shared" si="2"/>
        <v>750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80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9</v>
      </c>
      <c r="D46" s="12">
        <f>C46*1.5</f>
        <v>13.5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2</v>
      </c>
      <c r="D49" s="12">
        <f>C49*42</f>
        <v>84</v>
      </c>
      <c r="F49" s="148" t="s">
        <v>86</v>
      </c>
      <c r="G49" s="150">
        <f>H34+H35+H36+H37+H38+H39+H40+H41+G42+H44+H45+H46</f>
        <v>126530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79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325</v>
      </c>
      <c r="D6" s="13">
        <f t="shared" ref="D6:D28" si="1">C6*L6</f>
        <v>239525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50</v>
      </c>
      <c r="D9" s="13">
        <f t="shared" si="1"/>
        <v>35350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6</v>
      </c>
      <c r="D12" s="48">
        <f t="shared" si="1"/>
        <v>5712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15</v>
      </c>
      <c r="D13" s="48">
        <f t="shared" si="1"/>
        <v>4605</v>
      </c>
      <c r="F13" s="256" t="s">
        <v>36</v>
      </c>
      <c r="G13" s="220"/>
      <c r="H13" s="211">
        <f>D29</f>
        <v>288861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35074.5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253786.5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3591</f>
        <v>3591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202">
        <v>4710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288861</v>
      </c>
      <c r="F29" s="128" t="s">
        <v>55</v>
      </c>
      <c r="G29" s="190"/>
      <c r="H29" s="150">
        <f>H15-H16-H17-H18-H19-H20-H22-H23-H24+H26+H27</f>
        <v>254905.5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172">
        <f>F34*G34</f>
        <v>205000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172">
        <f t="shared" ref="H35:H39" si="2">F35*G35</f>
        <v>48500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253535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3</v>
      </c>
      <c r="D50" s="12">
        <f>C50*1.5</f>
        <v>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-1370.5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35074.5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45939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195</v>
      </c>
      <c r="D6" s="13">
        <f t="shared" ref="D6:D28" si="1">C6*L6</f>
        <v>143715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35</v>
      </c>
      <c r="D9" s="13">
        <f t="shared" si="1"/>
        <v>24745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10</v>
      </c>
      <c r="D13" s="48">
        <f t="shared" si="1"/>
        <v>3070</v>
      </c>
      <c r="F13" s="256" t="s">
        <v>36</v>
      </c>
      <c r="G13" s="220"/>
      <c r="H13" s="211">
        <f>D29</f>
        <v>193945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33312.75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160632.25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372</f>
        <v>372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193945</v>
      </c>
      <c r="F29" s="128" t="s">
        <v>55</v>
      </c>
      <c r="G29" s="190"/>
      <c r="H29" s="150">
        <f>H15-H16-H17-H18-H19-H20-H22-H23-H24+H26+H27</f>
        <v>160260.25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72">
        <f>F34*G34</f>
        <v>134000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72">
        <f>F35*G35</f>
        <v>21000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172">
        <f t="shared" ref="H36:H39" si="2">F36*G36</f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172">
        <f t="shared" si="2"/>
        <v>3600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72">
        <f t="shared" si="2"/>
        <v>250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27</v>
      </c>
      <c r="D42" s="12">
        <f>C42*2.25</f>
        <v>60.75</v>
      </c>
      <c r="F42" s="39" t="s">
        <v>79</v>
      </c>
      <c r="G42" s="172">
        <v>135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4</v>
      </c>
      <c r="D45" s="12">
        <f>C45*84</f>
        <v>336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5</v>
      </c>
      <c r="D46" s="12">
        <f>C46*1.5</f>
        <v>7.5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16</v>
      </c>
      <c r="D49" s="12">
        <f>C49*42</f>
        <v>672</v>
      </c>
      <c r="F49" s="148" t="s">
        <v>86</v>
      </c>
      <c r="G49" s="150">
        <f>H34+H35+H36+H37+H38+H39+H40+H41+G42+H44+H45+H46</f>
        <v>160005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19</v>
      </c>
      <c r="D50" s="12">
        <f>C50*1.5</f>
        <v>28.5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-255.25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33312.75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412</v>
      </c>
      <c r="D6" s="13">
        <f t="shared" ref="D6:D28" si="1">C6*L6</f>
        <v>303644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9</v>
      </c>
      <c r="D7" s="13">
        <f t="shared" si="1"/>
        <v>6525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76</v>
      </c>
      <c r="D9" s="13">
        <f t="shared" si="1"/>
        <v>53732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15</v>
      </c>
      <c r="D13" s="48">
        <f t="shared" si="1"/>
        <v>4605</v>
      </c>
      <c r="F13" s="256" t="s">
        <v>36</v>
      </c>
      <c r="G13" s="220"/>
      <c r="H13" s="211">
        <f>D29</f>
        <v>373046.125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</v>
      </c>
      <c r="D14" s="31">
        <f t="shared" si="1"/>
        <v>11</v>
      </c>
      <c r="F14" s="214" t="s">
        <v>39</v>
      </c>
      <c r="G14" s="215"/>
      <c r="H14" s="216">
        <f>D54</f>
        <v>49377.75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323668.375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2367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>
        <v>1</v>
      </c>
      <c r="D23" s="48">
        <f t="shared" si="1"/>
        <v>1175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202">
        <v>24898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373046.125</v>
      </c>
      <c r="F29" s="128" t="s">
        <v>55</v>
      </c>
      <c r="G29" s="190"/>
      <c r="H29" s="150">
        <f>H15-H16-H17-H18-H19-H20-H22-H23-H24+H26+H27</f>
        <v>346199.375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172">
        <f>F34*G34</f>
        <v>82000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172">
        <f t="shared" ref="H35:H39" si="2">F35*G35</f>
        <v>5000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72">
        <f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172">
        <f t="shared" si="2"/>
        <v>8400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172">
        <f t="shared" si="2"/>
        <v>5000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172">
        <f t="shared" si="2"/>
        <v>200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2">
        <v>287</v>
      </c>
      <c r="H42" s="173"/>
      <c r="I42" s="173"/>
      <c r="J42" s="174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167">
        <v>164202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167">
        <v>24898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167">
        <v>56000</v>
      </c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346587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21</v>
      </c>
      <c r="D50" s="12">
        <f>C50*1.5</f>
        <v>31.5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387.625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49377.75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140</v>
      </c>
      <c r="D6" s="13">
        <f t="shared" ref="D6:D28" si="1">C6*L6</f>
        <v>103180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95</v>
      </c>
      <c r="D9" s="13">
        <f t="shared" si="1"/>
        <v>67165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</v>
      </c>
      <c r="D13" s="48">
        <f t="shared" si="1"/>
        <v>614</v>
      </c>
      <c r="F13" s="256" t="s">
        <v>36</v>
      </c>
      <c r="G13" s="220"/>
      <c r="H13" s="211">
        <f>D29</f>
        <v>173892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34382.25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139509.75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1320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202">
        <v>60092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173892</v>
      </c>
      <c r="F29" s="128" t="s">
        <v>55</v>
      </c>
      <c r="G29" s="190"/>
      <c r="H29" s="150">
        <f>H15-H16-H17-H18-H19-H20-H22-H23-H24+H26+H27</f>
        <v>198281.75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172">
        <f>F34*G34</f>
        <v>61000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72">
        <f>F35*G35</f>
        <v>3000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72">
        <f t="shared" si="2"/>
        <v>300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23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167">
        <v>133984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268"/>
      <c r="I45" s="269"/>
      <c r="J45" s="198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198927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645.25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34382.25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482</v>
      </c>
      <c r="D6" s="13">
        <f t="shared" ref="D6:D28" si="1">C6*L6</f>
        <v>355234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30</v>
      </c>
      <c r="D8" s="13">
        <f t="shared" si="1"/>
        <v>30990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57</v>
      </c>
      <c r="D9" s="13">
        <f t="shared" si="1"/>
        <v>40299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442236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20</v>
      </c>
      <c r="D14" s="31">
        <f t="shared" si="1"/>
        <v>220</v>
      </c>
      <c r="F14" s="214" t="s">
        <v>39</v>
      </c>
      <c r="G14" s="215"/>
      <c r="H14" s="216">
        <f>D54</f>
        <v>55440.75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386795.25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442236</v>
      </c>
      <c r="F29" s="128" t="s">
        <v>55</v>
      </c>
      <c r="G29" s="190"/>
      <c r="H29" s="150">
        <f>H15-H16-H17-H18-H19-H20-H22-H23-H24+H26+H27+H28</f>
        <v>386795.25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172">
        <f t="shared" ref="H34:H39" si="2">F34*G34</f>
        <v>271000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172">
        <f t="shared" si="2"/>
        <v>47000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172">
        <f t="shared" si="2"/>
        <v>2500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>
        <v>40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167">
        <v>65079.5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386109.5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27</v>
      </c>
      <c r="D50" s="12">
        <f>C50*1.5</f>
        <v>40.5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-685.75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356</v>
      </c>
      <c r="D6" s="13">
        <f t="shared" ref="D6:D28" si="1">C6*L6</f>
        <v>262372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8</v>
      </c>
      <c r="D7" s="13">
        <f t="shared" si="1"/>
        <v>5800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31</v>
      </c>
      <c r="D9" s="13">
        <f t="shared" si="1"/>
        <v>21917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292589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54225.75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238363.25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1998</f>
        <v>1998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292589</v>
      </c>
      <c r="F29" s="128" t="s">
        <v>55</v>
      </c>
      <c r="G29" s="190"/>
      <c r="H29" s="150">
        <f>H15-H16-H17-H18-H19-H20-H22-H23-H24+H26+H27</f>
        <v>236365.25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172">
        <f>F34*G34</f>
        <v>70000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72">
        <f t="shared" ref="H35:H39" si="2">F35*G35</f>
        <v>27000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172">
        <f t="shared" si="2"/>
        <v>1600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172">
        <f t="shared" si="2"/>
        <v>650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2">
        <v>13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167">
        <v>124950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167">
        <f>12160</f>
        <v>12160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6</v>
      </c>
      <c r="D49" s="12">
        <f>C49*42</f>
        <v>252</v>
      </c>
      <c r="F49" s="148" t="s">
        <v>86</v>
      </c>
      <c r="G49" s="150">
        <f>H34+H35+H36+H37+H38+H39+H40+H41+G42+H44+H45+H46</f>
        <v>236373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13</v>
      </c>
      <c r="D50" s="12">
        <f>C50*1.5</f>
        <v>19.5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7.75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54225.75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321</v>
      </c>
      <c r="D6" s="13">
        <f t="shared" ref="D6:D28" si="1">C6*L6</f>
        <v>236577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56</v>
      </c>
      <c r="D9" s="13">
        <f t="shared" si="1"/>
        <v>39592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11</v>
      </c>
      <c r="D13" s="48">
        <f t="shared" si="1"/>
        <v>3377</v>
      </c>
      <c r="F13" s="256" t="s">
        <v>36</v>
      </c>
      <c r="G13" s="220"/>
      <c r="H13" s="211">
        <f>D29</f>
        <v>287879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5</v>
      </c>
      <c r="D14" s="31">
        <f t="shared" si="1"/>
        <v>55</v>
      </c>
      <c r="F14" s="214" t="s">
        <v>39</v>
      </c>
      <c r="G14" s="215"/>
      <c r="H14" s="216">
        <f>D54</f>
        <v>37788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250091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1788</f>
        <v>1788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97">
        <v>66009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287879</v>
      </c>
      <c r="F29" s="128" t="s">
        <v>55</v>
      </c>
      <c r="G29" s="190"/>
      <c r="H29" s="150">
        <f>H15-H16-H17-H18-H19-H20-H22-H23-H24+H26+H27</f>
        <v>182294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72">
        <f>F34*G34</f>
        <v>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2">
        <f>F35*G35</f>
        <v>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167">
        <v>180316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8</v>
      </c>
      <c r="D49" s="12">
        <f>C49*42</f>
        <v>336</v>
      </c>
      <c r="F49" s="148" t="s">
        <v>86</v>
      </c>
      <c r="G49" s="150">
        <f>H34+H35+H36+H37+H38+H39+H40+H41+G42+H44+H45+H46</f>
        <v>182166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-128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37788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176</v>
      </c>
      <c r="D6" s="13">
        <f t="shared" ref="D6:D28" si="1">C6*L6</f>
        <v>129712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11</v>
      </c>
      <c r="D7" s="13">
        <f t="shared" si="1"/>
        <v>7975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20</v>
      </c>
      <c r="D9" s="13">
        <f t="shared" si="1"/>
        <v>14140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13</v>
      </c>
      <c r="D13" s="48">
        <f t="shared" si="1"/>
        <v>3991</v>
      </c>
      <c r="F13" s="256" t="s">
        <v>36</v>
      </c>
      <c r="G13" s="220"/>
      <c r="H13" s="211">
        <f>D29</f>
        <v>164646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10</v>
      </c>
      <c r="D14" s="31">
        <f t="shared" si="1"/>
        <v>110</v>
      </c>
      <c r="F14" s="214" t="s">
        <v>39</v>
      </c>
      <c r="G14" s="215"/>
      <c r="H14" s="216">
        <f>D54</f>
        <v>24639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140007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164646</v>
      </c>
      <c r="F29" s="128" t="s">
        <v>55</v>
      </c>
      <c r="G29" s="190"/>
      <c r="H29" s="150">
        <f>H15-H16-H17-H18-H19-H20-H22-H23-H24+H26+H27+H28</f>
        <v>140007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172">
        <f t="shared" ref="H34:H39" si="2">F34*G34</f>
        <v>101000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172">
        <f t="shared" si="2"/>
        <v>34500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172">
        <f t="shared" si="2"/>
        <v>400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172">
        <f t="shared" si="2"/>
        <v>3900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142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15</v>
      </c>
      <c r="D46" s="12">
        <f>C46*1.5</f>
        <v>22.5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140092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54</v>
      </c>
      <c r="D50" s="12">
        <f>C50*1.5</f>
        <v>81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85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184</v>
      </c>
      <c r="D6" s="13">
        <f t="shared" ref="D6:D28" si="1">C6*L6</f>
        <v>135608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14</v>
      </c>
      <c r="D9" s="13">
        <f t="shared" si="1"/>
        <v>9898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148388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8</v>
      </c>
      <c r="D14" s="31">
        <f t="shared" si="1"/>
        <v>88</v>
      </c>
      <c r="F14" s="214" t="s">
        <v>39</v>
      </c>
      <c r="G14" s="215"/>
      <c r="H14" s="216">
        <f>D54</f>
        <v>28828.5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119559.5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800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148388</v>
      </c>
      <c r="F29" s="128" t="s">
        <v>55</v>
      </c>
      <c r="G29" s="190"/>
      <c r="H29" s="150">
        <f>H15-H16-H17-H18-H19-H20-H22-H23-H24+H26+H27</f>
        <v>118759.5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72">
        <f>F34*G34</f>
        <v>117000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72">
        <f t="shared" ref="H35:H39" si="2">F35*G35</f>
        <v>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72">
        <f>F36*G36</f>
        <v>1200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57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17</v>
      </c>
      <c r="D46" s="12">
        <f>C46*1.5</f>
        <v>25.5</v>
      </c>
      <c r="F46" s="37"/>
      <c r="G46" s="102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122807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23</v>
      </c>
      <c r="D50" s="12">
        <f>C50*1.5</f>
        <v>34.5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4047.5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28828.5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418</v>
      </c>
      <c r="D6" s="13">
        <f t="shared" ref="D6:D28" si="1">C6*L6</f>
        <v>308066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20</v>
      </c>
      <c r="D7" s="13">
        <f t="shared" si="1"/>
        <v>14500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136</v>
      </c>
      <c r="D9" s="13">
        <f t="shared" si="1"/>
        <v>96152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22</v>
      </c>
      <c r="D13" s="48">
        <f t="shared" si="1"/>
        <v>6754</v>
      </c>
      <c r="F13" s="256" t="s">
        <v>36</v>
      </c>
      <c r="G13" s="220"/>
      <c r="H13" s="211">
        <f>D29</f>
        <v>429683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5</v>
      </c>
      <c r="D14" s="31">
        <f t="shared" si="1"/>
        <v>55</v>
      </c>
      <c r="F14" s="214" t="s">
        <v>39</v>
      </c>
      <c r="G14" s="215"/>
      <c r="H14" s="216">
        <f>D54</f>
        <v>52871.25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376811.75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714+498</f>
        <v>1212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97">
        <v>237643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04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429683</v>
      </c>
      <c r="F29" s="128" t="s">
        <v>55</v>
      </c>
      <c r="G29" s="190"/>
      <c r="H29" s="150">
        <f>H15-H16-H17-H18-H19-H20-H22-H23-H24+H26+H27</f>
        <v>137906.75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172">
        <f>F34*G34</f>
        <v>77000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72">
        <f>F35*G35</f>
        <v>11500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>
        <v>13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01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167">
        <v>49749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3</v>
      </c>
      <c r="D46" s="12">
        <f>C46*1.5</f>
        <v>4.5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12</v>
      </c>
      <c r="D49" s="12">
        <f>C49*42</f>
        <v>504</v>
      </c>
      <c r="F49" s="148" t="s">
        <v>86</v>
      </c>
      <c r="G49" s="150">
        <f>H34+H35+H36+H37+H38+H39+H40+H41+G42+H44+H45+H46</f>
        <v>138362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17</v>
      </c>
      <c r="D50" s="12">
        <f>C50*1.5</f>
        <v>25.5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455.25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52871.25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20">
        <v>121</v>
      </c>
      <c r="D6" s="13">
        <f t="shared" ref="D6:D28" si="1">C6*L6</f>
        <v>89177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2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2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20">
        <v>10</v>
      </c>
      <c r="D9" s="13">
        <f t="shared" si="1"/>
        <v>7070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2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2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2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20">
        <v>2</v>
      </c>
      <c r="D13" s="48">
        <f t="shared" si="1"/>
        <v>614</v>
      </c>
      <c r="F13" s="256" t="s">
        <v>36</v>
      </c>
      <c r="G13" s="220"/>
      <c r="H13" s="211">
        <f>D29</f>
        <v>102414.375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20">
        <v>22</v>
      </c>
      <c r="D14" s="31">
        <f t="shared" si="1"/>
        <v>242</v>
      </c>
      <c r="F14" s="214" t="s">
        <v>39</v>
      </c>
      <c r="G14" s="215"/>
      <c r="H14" s="216">
        <f>D54</f>
        <v>14185.5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20">
        <v>1</v>
      </c>
      <c r="D15" s="31">
        <f t="shared" si="1"/>
        <v>620</v>
      </c>
      <c r="F15" s="219" t="s">
        <v>40</v>
      </c>
      <c r="G15" s="220"/>
      <c r="H15" s="221">
        <f>H13-H14</f>
        <v>88228.875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2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2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2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2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20">
        <v>2</v>
      </c>
      <c r="D28" s="48">
        <f t="shared" si="1"/>
        <v>1570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102414.375</v>
      </c>
      <c r="F29" s="128" t="s">
        <v>55</v>
      </c>
      <c r="G29" s="190"/>
      <c r="H29" s="150">
        <f>H15-H16-H17-H18-H19-H20-H22-H23-H24+H26+H27+H28</f>
        <v>88228.875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172">
        <f t="shared" ref="H34:H39" si="2">F34*G34</f>
        <v>71000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2">
        <f t="shared" si="2"/>
        <v>12000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si="2"/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172">
        <f t="shared" si="2"/>
        <v>2800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8</v>
      </c>
      <c r="D42" s="12">
        <f>C42*2.25</f>
        <v>18</v>
      </c>
      <c r="F42" s="39" t="s">
        <v>79</v>
      </c>
      <c r="G42" s="172">
        <v>2974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4</v>
      </c>
      <c r="D44" s="12">
        <f>C44*120</f>
        <v>480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13</v>
      </c>
      <c r="D46" s="12">
        <f>C46*1.5</f>
        <v>19.5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89024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795.125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102</v>
      </c>
      <c r="D6" s="13">
        <f t="shared" ref="D6:D28" si="1">C6*L6</f>
        <v>75174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16</v>
      </c>
      <c r="D9" s="13">
        <f t="shared" si="1"/>
        <v>11312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1</v>
      </c>
      <c r="D12" s="48">
        <f t="shared" si="1"/>
        <v>952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5</v>
      </c>
      <c r="D13" s="48">
        <f t="shared" si="1"/>
        <v>1535</v>
      </c>
      <c r="F13" s="256" t="s">
        <v>36</v>
      </c>
      <c r="G13" s="220"/>
      <c r="H13" s="211">
        <f>D29</f>
        <v>90179.5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12148.5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78031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90179.5</v>
      </c>
      <c r="F29" s="128" t="s">
        <v>55</v>
      </c>
      <c r="G29" s="190"/>
      <c r="H29" s="150">
        <f>H15-H16-H17-H18-H19-H20-H22-H23-H24+H26+H27</f>
        <v>78031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172">
        <f>F34*G34</f>
        <v>61000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2">
        <f t="shared" ref="H35:H39" si="2">F35*G35</f>
        <v>12000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172">
        <f t="shared" si="2"/>
        <v>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225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4</v>
      </c>
      <c r="D46" s="12">
        <f>C46*1.5</f>
        <v>6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74095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7</v>
      </c>
      <c r="D50" s="12">
        <f>C50*1.5</f>
        <v>10.5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-3936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12148.5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158</v>
      </c>
      <c r="D6" s="13">
        <f t="shared" ref="D6:D28" si="1">C6*L6</f>
        <v>116446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18</v>
      </c>
      <c r="D7" s="13">
        <f t="shared" si="1"/>
        <v>13050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30</v>
      </c>
      <c r="D9" s="13">
        <f t="shared" si="1"/>
        <v>21210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153173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</v>
      </c>
      <c r="D14" s="31">
        <f t="shared" si="1"/>
        <v>11</v>
      </c>
      <c r="F14" s="214" t="s">
        <v>39</v>
      </c>
      <c r="G14" s="215"/>
      <c r="H14" s="216">
        <f>D54</f>
        <v>53683.5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99489.5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312+312</f>
        <v>624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202">
        <v>172047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153173</v>
      </c>
      <c r="F29" s="128" t="s">
        <v>55</v>
      </c>
      <c r="G29" s="190"/>
      <c r="H29" s="150">
        <f>H15-H16-H17-H18-H19-H20-H22-H23-H24+H26+H27</f>
        <v>270912.5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172">
        <f>F34*G34</f>
        <v>194000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172">
        <f>F35*G35</f>
        <v>54500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172">
        <f t="shared" si="2"/>
        <v>12600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172">
        <f t="shared" si="2"/>
        <v>10150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262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17</v>
      </c>
      <c r="D46" s="12">
        <f>C46*1.5</f>
        <v>25.5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9</v>
      </c>
      <c r="D49" s="12">
        <f>C49*42</f>
        <v>378</v>
      </c>
      <c r="F49" s="148" t="s">
        <v>86</v>
      </c>
      <c r="G49" s="150">
        <f>H34+H35+H36+H37+H38+H39+H40+H41+G42+H44+H45+H46</f>
        <v>271712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799.5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53683.5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550</v>
      </c>
      <c r="D6" s="13">
        <f t="shared" ref="D6:D28" si="1">C6*L6</f>
        <v>405350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23</v>
      </c>
      <c r="D13" s="48">
        <f t="shared" si="1"/>
        <v>7061</v>
      </c>
      <c r="F13" s="256" t="s">
        <v>36</v>
      </c>
      <c r="G13" s="220"/>
      <c r="H13" s="211">
        <f>D29</f>
        <v>412455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21643.5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390811.5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5058</f>
        <v>5058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412455</v>
      </c>
      <c r="F29" s="128" t="s">
        <v>55</v>
      </c>
      <c r="G29" s="190"/>
      <c r="H29" s="150">
        <f>H15-H16-H17-H18-H19-H20-H22-H23-H24+H26+H27+H28</f>
        <v>385753.5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172">
        <f t="shared" ref="H34:H39" si="2">F34*G34</f>
        <v>260000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172">
        <f t="shared" si="2"/>
        <v>125000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172">
        <f t="shared" si="2"/>
        <v>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72">
        <f t="shared" si="2"/>
        <v>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>
        <v>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5</v>
      </c>
      <c r="D49" s="12">
        <f>C49*42</f>
        <v>210</v>
      </c>
      <c r="F49" s="148" t="s">
        <v>86</v>
      </c>
      <c r="G49" s="150">
        <f>H34+H35+H36+H37+H38+H39+H40+H41+G42+H44+H45+H46</f>
        <v>385555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10</v>
      </c>
      <c r="D50" s="12">
        <f>C50*1.5</f>
        <v>15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-198.5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351</v>
      </c>
      <c r="D6" s="13">
        <f t="shared" ref="D6:D28" si="1">C6*L6</f>
        <v>258687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80</v>
      </c>
      <c r="D9" s="13">
        <f t="shared" si="1"/>
        <v>56560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17</v>
      </c>
      <c r="D13" s="48">
        <f t="shared" si="1"/>
        <v>5219</v>
      </c>
      <c r="F13" s="256" t="s">
        <v>36</v>
      </c>
      <c r="G13" s="220"/>
      <c r="H13" s="211">
        <f>D29</f>
        <v>320510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38290.5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282219.5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3501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320510</v>
      </c>
      <c r="F29" s="128" t="s">
        <v>55</v>
      </c>
      <c r="G29" s="190"/>
      <c r="H29" s="150">
        <f>H15-H16-H17-H18-H19-H20-H22-H23-H24+H26+H27</f>
        <v>278718.5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172">
        <f>F34*G34</f>
        <v>227000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172">
        <f t="shared" ref="H35:H39" si="2">F35*G35</f>
        <v>49000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172">
        <f t="shared" si="2"/>
        <v>1000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172">
        <f t="shared" si="2"/>
        <v>200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103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>
        <v>1220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17</v>
      </c>
      <c r="D49" s="12">
        <f>C49*42</f>
        <v>714</v>
      </c>
      <c r="F49" s="148" t="s">
        <v>86</v>
      </c>
      <c r="G49" s="150">
        <f>H34+H35+H36+H37+H38+H39+H40+H41+G42+H44+H45+H46</f>
        <v>278723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4.5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38290.5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45946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190</v>
      </c>
      <c r="D6" s="13">
        <f t="shared" ref="D6:D28" si="1">C6*L6</f>
        <v>140030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16</v>
      </c>
      <c r="D7" s="13">
        <f t="shared" si="1"/>
        <v>11600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32</v>
      </c>
      <c r="D9" s="13">
        <f t="shared" si="1"/>
        <v>22624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1</v>
      </c>
      <c r="D11" s="13">
        <f t="shared" si="1"/>
        <v>1125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7</v>
      </c>
      <c r="D13" s="48">
        <f t="shared" si="1"/>
        <v>2149</v>
      </c>
      <c r="F13" s="256" t="s">
        <v>36</v>
      </c>
      <c r="G13" s="220"/>
      <c r="H13" s="211">
        <f>D29</f>
        <v>184373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</v>
      </c>
      <c r="D14" s="31">
        <f t="shared" si="1"/>
        <v>22</v>
      </c>
      <c r="F14" s="214" t="s">
        <v>39</v>
      </c>
      <c r="G14" s="215"/>
      <c r="H14" s="216">
        <f>D54</f>
        <v>47623.5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136749.5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197">
        <v>222436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202">
        <v>327612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3</v>
      </c>
      <c r="D28" s="48">
        <f t="shared" si="1"/>
        <v>2355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184373</v>
      </c>
      <c r="F29" s="128" t="s">
        <v>55</v>
      </c>
      <c r="G29" s="190"/>
      <c r="H29" s="150">
        <f>H15-H16-H17-H18-H19-H20-H22-H23-H24+H26+H27</f>
        <v>241925.5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172">
        <f>F34*G34</f>
        <v>101000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172">
        <f>F35*G35</f>
        <v>81000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26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167">
        <v>60000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122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242226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300.5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47623.5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206</v>
      </c>
      <c r="D6" s="13">
        <f t="shared" ref="D6:D28" si="1">C6*L6</f>
        <v>151822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29</v>
      </c>
      <c r="D8" s="13">
        <f t="shared" si="1"/>
        <v>29957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24</v>
      </c>
      <c r="D9" s="13">
        <f t="shared" si="1"/>
        <v>16968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3</v>
      </c>
      <c r="D11" s="13">
        <f t="shared" si="1"/>
        <v>3375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4</v>
      </c>
      <c r="D12" s="48">
        <f t="shared" si="1"/>
        <v>3808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10</v>
      </c>
      <c r="D13" s="48">
        <f t="shared" si="1"/>
        <v>3070</v>
      </c>
      <c r="F13" s="256" t="s">
        <v>36</v>
      </c>
      <c r="G13" s="220"/>
      <c r="H13" s="211">
        <f>D29</f>
        <v>231308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4</v>
      </c>
      <c r="D14" s="31">
        <f t="shared" si="1"/>
        <v>44</v>
      </c>
      <c r="F14" s="214" t="s">
        <v>39</v>
      </c>
      <c r="G14" s="215"/>
      <c r="H14" s="216">
        <f>D54</f>
        <v>33848.25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197459.75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>
        <v>1</v>
      </c>
      <c r="D22" s="48">
        <f t="shared" si="1"/>
        <v>1582</v>
      </c>
      <c r="F22" s="78" t="s">
        <v>161</v>
      </c>
      <c r="G22" s="74">
        <v>6507</v>
      </c>
      <c r="H22" s="197">
        <v>96636</v>
      </c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180</v>
      </c>
      <c r="C26" s="10">
        <v>12</v>
      </c>
      <c r="D26" s="48">
        <f t="shared" si="1"/>
        <v>268</v>
      </c>
      <c r="F26" s="76" t="s">
        <v>161</v>
      </c>
      <c r="G26" s="66">
        <v>6310</v>
      </c>
      <c r="H26" s="167">
        <v>73222</v>
      </c>
      <c r="I26" s="167"/>
      <c r="J26" s="167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11</v>
      </c>
      <c r="D28" s="48">
        <f t="shared" si="1"/>
        <v>8635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231308</v>
      </c>
      <c r="F29" s="128" t="s">
        <v>55</v>
      </c>
      <c r="G29" s="190"/>
      <c r="H29" s="150">
        <f>H15-H16-H17-H18-H19-H20-H22-H23-H24+H26+H27+H28</f>
        <v>174045.75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77</v>
      </c>
      <c r="H34" s="172">
        <f t="shared" ref="H34:H39" si="2">F34*G34</f>
        <v>77000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72">
        <f t="shared" si="2"/>
        <v>18500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2</v>
      </c>
      <c r="D36" s="12">
        <f>C36*1.5</f>
        <v>3</v>
      </c>
      <c r="F36" s="12">
        <v>200</v>
      </c>
      <c r="G36" s="37">
        <v>5</v>
      </c>
      <c r="H36" s="172">
        <f t="shared" si="2"/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>
        <v>43</v>
      </c>
      <c r="H37" s="172">
        <f t="shared" si="2"/>
        <v>4300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22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38</v>
      </c>
      <c r="D44" s="12">
        <f>C44*120</f>
        <v>4560</v>
      </c>
      <c r="F44" s="37" t="s">
        <v>161</v>
      </c>
      <c r="G44" s="63"/>
      <c r="H44" s="167">
        <v>73222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18</v>
      </c>
      <c r="D46" s="12">
        <f>C46*1.5</f>
        <v>27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174044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</v>
      </c>
      <c r="D50" s="12">
        <f>C50*1.5</f>
        <v>3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288</v>
      </c>
      <c r="D6" s="13">
        <f t="shared" ref="D6:D28" si="1">C6*L6</f>
        <v>212256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</v>
      </c>
      <c r="D7" s="13">
        <f t="shared" si="1"/>
        <v>725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215843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9</v>
      </c>
      <c r="D14" s="31">
        <f t="shared" si="1"/>
        <v>99</v>
      </c>
      <c r="F14" s="214" t="s">
        <v>39</v>
      </c>
      <c r="G14" s="215"/>
      <c r="H14" s="216">
        <f>D54</f>
        <v>3778.5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212064.5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2025</f>
        <v>2025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215843</v>
      </c>
      <c r="F29" s="128" t="s">
        <v>55</v>
      </c>
      <c r="G29" s="190"/>
      <c r="H29" s="150">
        <f>H15-H16-H17-H18-H19-H20-H22-H23-H24+H26+H27</f>
        <v>210039.5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172">
        <f>F34*G34</f>
        <v>155000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172">
        <f t="shared" si="2"/>
        <v>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72">
        <f t="shared" si="2"/>
        <v>80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6</v>
      </c>
      <c r="D42" s="12">
        <f>C42*2.25</f>
        <v>13.5</v>
      </c>
      <c r="F42" s="39" t="s">
        <v>79</v>
      </c>
      <c r="G42" s="172">
        <v>25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179</v>
      </c>
      <c r="G44" s="63"/>
      <c r="H44" s="167">
        <v>45700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200905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3</v>
      </c>
      <c r="D50" s="12">
        <f>C50*1.5</f>
        <v>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160</v>
      </c>
      <c r="G51" s="262">
        <f>G49-H29</f>
        <v>-9134.5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3778.5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474</v>
      </c>
      <c r="D6" s="13">
        <f t="shared" ref="D6:D28" si="1">C6*L6</f>
        <v>349338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20</v>
      </c>
      <c r="D7" s="13">
        <f t="shared" si="1"/>
        <v>14500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49</v>
      </c>
      <c r="D9" s="13">
        <f t="shared" si="1"/>
        <v>34643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5</v>
      </c>
      <c r="D13" s="48">
        <f t="shared" si="1"/>
        <v>1535</v>
      </c>
      <c r="F13" s="256" t="s">
        <v>36</v>
      </c>
      <c r="G13" s="220"/>
      <c r="H13" s="211">
        <f>D29</f>
        <v>408596.33333333331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17</v>
      </c>
      <c r="D14" s="31">
        <f t="shared" si="1"/>
        <v>187</v>
      </c>
      <c r="F14" s="214" t="s">
        <v>39</v>
      </c>
      <c r="G14" s="215"/>
      <c r="H14" s="216">
        <f>D54</f>
        <v>38358.75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370237.58333333331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1338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197">
        <v>255412</v>
      </c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202">
        <v>66009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7</v>
      </c>
      <c r="D28" s="48">
        <f t="shared" si="1"/>
        <v>5495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408596.33333333331</v>
      </c>
      <c r="F29" s="128" t="s">
        <v>55</v>
      </c>
      <c r="G29" s="190"/>
      <c r="H29" s="150">
        <f>H15-H16-H17-H18-H19-H20-H22-H23-H24+H26+H27</f>
        <v>179496.58333333331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72">
        <f>F34*G34</f>
        <v>41000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172">
        <f>F35*G35</f>
        <v>1500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172">
        <f t="shared" si="2"/>
        <v>200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11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167">
        <v>136580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</v>
      </c>
      <c r="D46" s="12">
        <f>C46*1.5</f>
        <v>3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179411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-85.583333333313931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38358.75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230</v>
      </c>
      <c r="D6" s="13">
        <f t="shared" ref="D6:D28" si="1">C6*L6</f>
        <v>169510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28</v>
      </c>
      <c r="D8" s="13">
        <f t="shared" si="1"/>
        <v>28924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26</v>
      </c>
      <c r="D9" s="13">
        <f t="shared" si="1"/>
        <v>18382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3</v>
      </c>
      <c r="D10" s="13">
        <f t="shared" si="1"/>
        <v>2916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>
        <v>2</v>
      </c>
      <c r="D11" s="13">
        <f t="shared" si="1"/>
        <v>2250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4</v>
      </c>
      <c r="D13" s="48">
        <f t="shared" si="1"/>
        <v>1228</v>
      </c>
      <c r="F13" s="256" t="s">
        <v>36</v>
      </c>
      <c r="G13" s="220"/>
      <c r="H13" s="211">
        <f>D29</f>
        <v>230375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6</v>
      </c>
      <c r="D14" s="31">
        <f t="shared" si="1"/>
        <v>66</v>
      </c>
      <c r="F14" s="214" t="s">
        <v>39</v>
      </c>
      <c r="G14" s="215"/>
      <c r="H14" s="216">
        <f>D54</f>
        <v>33543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196832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2</v>
      </c>
      <c r="D28" s="48">
        <f t="shared" si="1"/>
        <v>1570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230375</v>
      </c>
      <c r="F29" s="128" t="s">
        <v>55</v>
      </c>
      <c r="G29" s="190"/>
      <c r="H29" s="150">
        <f>H15-H16-H17-H18-H19-H20-H22-H23-H24+H26+H27+H28</f>
        <v>196832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83</v>
      </c>
      <c r="H34" s="172">
        <f t="shared" ref="H34:H39" si="2">F34*G34</f>
        <v>83000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62</v>
      </c>
      <c r="H35" s="172">
        <f t="shared" si="2"/>
        <v>31000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2</v>
      </c>
      <c r="H38" s="172">
        <f t="shared" si="2"/>
        <v>100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72">
        <f t="shared" si="2"/>
        <v>20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1071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32</v>
      </c>
      <c r="D44" s="12">
        <f>C44*120</f>
        <v>3840</v>
      </c>
      <c r="F44" s="37" t="s">
        <v>147</v>
      </c>
      <c r="G44" s="63" t="s">
        <v>182</v>
      </c>
      <c r="H44" s="167">
        <v>37765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 t="s">
        <v>155</v>
      </c>
      <c r="G45" s="122" t="s">
        <v>183</v>
      </c>
      <c r="H45" s="167">
        <v>10642</v>
      </c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8</v>
      </c>
      <c r="D46" s="12">
        <f>C46*1.5</f>
        <v>12</v>
      </c>
      <c r="F46" s="37" t="s">
        <v>181</v>
      </c>
      <c r="G46" s="122" t="s">
        <v>184</v>
      </c>
      <c r="H46" s="167">
        <v>30942</v>
      </c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196840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15</v>
      </c>
      <c r="D50" s="12">
        <f>C50*1.5</f>
        <v>22.5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8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33543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186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172</v>
      </c>
      <c r="D6" s="13">
        <f t="shared" ref="D6:D28" si="1">C6*L6</f>
        <v>126764</v>
      </c>
      <c r="F6" s="235" t="s">
        <v>16</v>
      </c>
      <c r="G6" s="237" t="s">
        <v>187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13</v>
      </c>
      <c r="D7" s="13">
        <f t="shared" si="1"/>
        <v>9425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34</v>
      </c>
      <c r="D9" s="13">
        <f t="shared" si="1"/>
        <v>24038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164758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15</v>
      </c>
      <c r="D14" s="31">
        <f t="shared" si="1"/>
        <v>165</v>
      </c>
      <c r="F14" s="214" t="s">
        <v>39</v>
      </c>
      <c r="G14" s="215"/>
      <c r="H14" s="216">
        <f>D54</f>
        <v>25174.5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139583.5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164758</v>
      </c>
      <c r="F29" s="128" t="s">
        <v>55</v>
      </c>
      <c r="G29" s="190"/>
      <c r="H29" s="150">
        <f>H15-H16-H17-H18-H19-H20-H22-H23-H24+H26+H27</f>
        <v>139583.5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118</v>
      </c>
      <c r="H34" s="172">
        <f>F34*G34</f>
        <v>118000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72">
        <f t="shared" ref="H35:H39" si="2">F35*G35</f>
        <v>18000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72">
        <f>F36*G36</f>
        <v>1000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213</v>
      </c>
      <c r="D37" s="12">
        <f>C37*111</f>
        <v>23643</v>
      </c>
      <c r="F37" s="12">
        <v>100</v>
      </c>
      <c r="G37" s="39">
        <v>23</v>
      </c>
      <c r="H37" s="172">
        <f t="shared" si="2"/>
        <v>2300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12</v>
      </c>
      <c r="D42" s="12">
        <f>C42*2.25</f>
        <v>27</v>
      </c>
      <c r="F42" s="39" t="s">
        <v>79</v>
      </c>
      <c r="G42" s="172">
        <v>136.5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18</v>
      </c>
      <c r="D46" s="12">
        <f>C46*1.5</f>
        <v>27</v>
      </c>
      <c r="F46" s="37"/>
      <c r="G46" s="111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139586.5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3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25174.5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45948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300</v>
      </c>
      <c r="D6" s="13">
        <f t="shared" ref="D6:D28" si="1">C6*L6</f>
        <v>221100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5</v>
      </c>
      <c r="D7" s="13">
        <f t="shared" si="1"/>
        <v>3625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53</v>
      </c>
      <c r="D9" s="13">
        <f t="shared" si="1"/>
        <v>37471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13</v>
      </c>
      <c r="D13" s="48">
        <f t="shared" si="1"/>
        <v>3991</v>
      </c>
      <c r="F13" s="256" t="s">
        <v>36</v>
      </c>
      <c r="G13" s="220"/>
      <c r="H13" s="211">
        <f>D29</f>
        <v>269063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40422.75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228640.25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450+1794</f>
        <v>2244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269063</v>
      </c>
      <c r="F29" s="128" t="s">
        <v>55</v>
      </c>
      <c r="G29" s="190"/>
      <c r="H29" s="150">
        <f>H15-H16-H17-H18-H19-H20-H22-H23-H24+H26+H27</f>
        <v>226396.25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45</v>
      </c>
      <c r="H34" s="172">
        <f>F34*G34</f>
        <v>45000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2">
        <f>F35*G35</f>
        <v>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325</v>
      </c>
      <c r="D37" s="12">
        <f>C37*111</f>
        <v>36075</v>
      </c>
      <c r="F37" s="12">
        <v>100</v>
      </c>
      <c r="G37" s="39">
        <v>4</v>
      </c>
      <c r="H37" s="172">
        <f t="shared" si="2"/>
        <v>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22</v>
      </c>
      <c r="D38" s="12">
        <f>C38*84</f>
        <v>1848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</v>
      </c>
      <c r="D42" s="12">
        <f>C42*2.25</f>
        <v>2.25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 t="s">
        <v>172</v>
      </c>
      <c r="G44" s="77" t="s">
        <v>189</v>
      </c>
      <c r="H44" s="167">
        <v>180455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2</v>
      </c>
      <c r="D45" s="12">
        <f>C45*84</f>
        <v>168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20</v>
      </c>
      <c r="D46" s="12">
        <f>C46*1.5</f>
        <v>30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11</v>
      </c>
      <c r="D49" s="12">
        <f>C49*42</f>
        <v>462</v>
      </c>
      <c r="F49" s="148" t="s">
        <v>86</v>
      </c>
      <c r="G49" s="150">
        <f>H34+H35+H36+H37+H38+H39+H40+H41+G42+H44+H45+H46</f>
        <v>226355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18</v>
      </c>
      <c r="D50" s="12">
        <f>C50*1.5</f>
        <v>27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-41.25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40422.75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3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0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184</v>
      </c>
      <c r="D6" s="13">
        <f t="shared" ref="D6:D28" si="1">C6*L6</f>
        <v>135608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15</v>
      </c>
      <c r="D7" s="13">
        <f t="shared" si="1"/>
        <v>10875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21</v>
      </c>
      <c r="D9" s="13">
        <f t="shared" si="1"/>
        <v>14847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2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2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20">
        <v>3</v>
      </c>
      <c r="D13" s="48">
        <f t="shared" si="1"/>
        <v>921</v>
      </c>
      <c r="F13" s="256" t="s">
        <v>36</v>
      </c>
      <c r="G13" s="220"/>
      <c r="H13" s="211">
        <f>D29</f>
        <v>168944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20">
        <v>4</v>
      </c>
      <c r="D14" s="31">
        <f t="shared" si="1"/>
        <v>44</v>
      </c>
      <c r="F14" s="214" t="s">
        <v>39</v>
      </c>
      <c r="G14" s="215"/>
      <c r="H14" s="216">
        <f>D54</f>
        <v>24835.5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20"/>
      <c r="D15" s="31">
        <f t="shared" si="1"/>
        <v>0</v>
      </c>
      <c r="F15" s="219" t="s">
        <v>40</v>
      </c>
      <c r="G15" s="220"/>
      <c r="H15" s="221">
        <f>H13-H14</f>
        <v>144108.5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2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2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190</v>
      </c>
      <c r="C19" s="120">
        <v>1</v>
      </c>
      <c r="D19" s="48">
        <f t="shared" si="1"/>
        <v>1102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2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2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2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168944</v>
      </c>
      <c r="F29" s="128" t="s">
        <v>55</v>
      </c>
      <c r="G29" s="190"/>
      <c r="H29" s="150">
        <f>H15-H16-H17-H18-H19-H20-H22-H23-H24+H26+H27+H28</f>
        <v>144108.5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72">
        <f t="shared" ref="H34:H39" si="2">F34*G34</f>
        <v>111000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72">
        <f t="shared" si="2"/>
        <v>15500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7</v>
      </c>
      <c r="D36" s="12">
        <f>C36*1.5</f>
        <v>10.5</v>
      </c>
      <c r="F36" s="12">
        <v>200</v>
      </c>
      <c r="G36" s="37">
        <v>3</v>
      </c>
      <c r="H36" s="172">
        <f t="shared" si="2"/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199</v>
      </c>
      <c r="D37" s="12">
        <f>C37*111</f>
        <v>22089</v>
      </c>
      <c r="F37" s="12">
        <v>100</v>
      </c>
      <c r="G37" s="39">
        <v>71</v>
      </c>
      <c r="H37" s="172">
        <f t="shared" si="2"/>
        <v>7100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12</v>
      </c>
      <c r="H38" s="172">
        <f t="shared" si="2"/>
        <v>600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138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>
        <v>3</v>
      </c>
      <c r="D44" s="12">
        <f>C44*120</f>
        <v>360</v>
      </c>
      <c r="F44" s="37" t="s">
        <v>155</v>
      </c>
      <c r="G44" s="107" t="s">
        <v>191</v>
      </c>
      <c r="H44" s="167">
        <v>7769</v>
      </c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7</v>
      </c>
      <c r="D46" s="12">
        <f>C46*1.5</f>
        <v>10.5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142707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-1401.5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24835.5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228</v>
      </c>
      <c r="D6" s="13">
        <f t="shared" ref="D6:D28" si="1">C6*L6</f>
        <v>168036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</v>
      </c>
      <c r="D7" s="13">
        <f t="shared" si="1"/>
        <v>1450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17</v>
      </c>
      <c r="D9" s="13">
        <f t="shared" si="1"/>
        <v>12019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3</v>
      </c>
      <c r="D12" s="48">
        <f t="shared" si="1"/>
        <v>2856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8</v>
      </c>
      <c r="D13" s="48">
        <f t="shared" si="1"/>
        <v>2456</v>
      </c>
      <c r="F13" s="256" t="s">
        <v>36</v>
      </c>
      <c r="G13" s="220"/>
      <c r="H13" s="211">
        <f>D29</f>
        <v>188164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28267.5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>
        <v>1</v>
      </c>
      <c r="D15" s="31">
        <f t="shared" si="1"/>
        <v>620</v>
      </c>
      <c r="F15" s="219" t="s">
        <v>40</v>
      </c>
      <c r="G15" s="220"/>
      <c r="H15" s="221">
        <f>H13-H14</f>
        <v>159896.5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896</f>
        <v>896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188164</v>
      </c>
      <c r="F29" s="128" t="s">
        <v>55</v>
      </c>
      <c r="G29" s="190"/>
      <c r="H29" s="150">
        <f>H15-H16-H17-H18-H19-H20-H22-H23-H24+H26+H27</f>
        <v>159000.5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72">
        <f>F34*G34</f>
        <v>117000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172">
        <f t="shared" ref="H35:H39" si="2">F35*G35</f>
        <v>33000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237</v>
      </c>
      <c r="D37" s="12">
        <f>C37*111</f>
        <v>26307</v>
      </c>
      <c r="F37" s="12">
        <v>100</v>
      </c>
      <c r="G37" s="39">
        <v>40</v>
      </c>
      <c r="H37" s="172">
        <f t="shared" si="2"/>
        <v>4000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23</v>
      </c>
      <c r="H38" s="172">
        <f t="shared" si="2"/>
        <v>1150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72">
        <f t="shared" si="2"/>
        <v>40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4</v>
      </c>
      <c r="D42" s="12">
        <f>C42*2.25</f>
        <v>9</v>
      </c>
      <c r="F42" s="39" t="s">
        <v>79</v>
      </c>
      <c r="G42" s="172">
        <v>4538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>
        <v>3</v>
      </c>
      <c r="D45" s="12">
        <f>C45*84</f>
        <v>252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21</v>
      </c>
      <c r="D46" s="12">
        <f>C46*1.5</f>
        <v>31.5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159728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23</v>
      </c>
      <c r="D50" s="12">
        <f>C50*1.5</f>
        <v>34.5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727.5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28267.5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209</v>
      </c>
      <c r="D6" s="13">
        <f t="shared" ref="D6:D28" si="1">C6*L6</f>
        <v>154033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4</v>
      </c>
      <c r="D7" s="13">
        <f t="shared" si="1"/>
        <v>2900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43</v>
      </c>
      <c r="D9" s="13">
        <f t="shared" si="1"/>
        <v>30401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2</v>
      </c>
      <c r="D10" s="13">
        <f t="shared" si="1"/>
        <v>1944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6</v>
      </c>
      <c r="D13" s="48">
        <f t="shared" si="1"/>
        <v>1842</v>
      </c>
      <c r="F13" s="256" t="s">
        <v>36</v>
      </c>
      <c r="G13" s="220"/>
      <c r="H13" s="211">
        <f>D29</f>
        <v>203677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23</v>
      </c>
      <c r="D14" s="31">
        <f t="shared" si="1"/>
        <v>253</v>
      </c>
      <c r="F14" s="214" t="s">
        <v>39</v>
      </c>
      <c r="G14" s="215"/>
      <c r="H14" s="216">
        <f>D54</f>
        <v>25210.5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178466.5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642</f>
        <v>642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194</v>
      </c>
      <c r="C21" s="10">
        <f>10+4+2</f>
        <v>16</v>
      </c>
      <c r="D21" s="48">
        <f t="shared" si="1"/>
        <v>10400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203677</v>
      </c>
      <c r="F29" s="128" t="s">
        <v>55</v>
      </c>
      <c r="G29" s="190"/>
      <c r="H29" s="150">
        <f>H15-H16-H17-H18-H19-H20-H22-H23-H24+H26+H27</f>
        <v>177824.5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72">
        <f>F34*G34</f>
        <v>106000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172">
        <f>F35*G35</f>
        <v>7000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203</v>
      </c>
      <c r="D37" s="12">
        <f>C37*111</f>
        <v>22533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7</v>
      </c>
      <c r="H38" s="172">
        <f t="shared" si="2"/>
        <v>350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2">
        <v>26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193</v>
      </c>
      <c r="H44" s="167">
        <v>64700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3</v>
      </c>
      <c r="D46" s="12">
        <f>C46*1.5</f>
        <v>4.5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178076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20</v>
      </c>
      <c r="D50" s="12">
        <f>C50*1.5</f>
        <v>30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251.5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25210.5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186</v>
      </c>
      <c r="D6" s="13">
        <f t="shared" ref="D6:D28" si="1">C6*L6</f>
        <v>137082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2</v>
      </c>
      <c r="D7" s="13">
        <f t="shared" si="1"/>
        <v>1450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1</v>
      </c>
      <c r="D8" s="13">
        <f t="shared" si="1"/>
        <v>1033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25</v>
      </c>
      <c r="D9" s="13">
        <f t="shared" si="1"/>
        <v>17675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</v>
      </c>
      <c r="D13" s="48">
        <f t="shared" si="1"/>
        <v>921</v>
      </c>
      <c r="F13" s="256" t="s">
        <v>36</v>
      </c>
      <c r="G13" s="220"/>
      <c r="H13" s="211">
        <f>D29</f>
        <v>159023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23985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135038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>
        <v>1</v>
      </c>
      <c r="D28" s="48">
        <f t="shared" si="1"/>
        <v>785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159023</v>
      </c>
      <c r="F29" s="128" t="s">
        <v>55</v>
      </c>
      <c r="G29" s="190"/>
      <c r="H29" s="150">
        <f>H15-H16-H17-H18-H19-H20-H22-H23-H24+H26+H27+H28</f>
        <v>135038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107</v>
      </c>
      <c r="H34" s="172">
        <f t="shared" ref="H34:H39" si="2">F34*G34</f>
        <v>107000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72">
        <f t="shared" si="2"/>
        <v>22500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207</v>
      </c>
      <c r="D37" s="12">
        <f>C37*111</f>
        <v>22977</v>
      </c>
      <c r="F37" s="12">
        <v>100</v>
      </c>
      <c r="G37" s="39">
        <v>44</v>
      </c>
      <c r="H37" s="172">
        <f t="shared" si="2"/>
        <v>4400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20</v>
      </c>
      <c r="H38" s="172">
        <f t="shared" si="2"/>
        <v>1000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>
        <v>54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>
        <v>1</v>
      </c>
      <c r="D45" s="12">
        <f>C45*84</f>
        <v>84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7</v>
      </c>
      <c r="D46" s="12">
        <f>C46*1.5</f>
        <v>10.5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134954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10</v>
      </c>
      <c r="D50" s="12">
        <f>C50*1.5</f>
        <v>15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-84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23985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74</v>
      </c>
      <c r="D6" s="13">
        <f t="shared" ref="D6:D28" si="1">C6*L6</f>
        <v>54538</v>
      </c>
      <c r="F6" s="235" t="s">
        <v>16</v>
      </c>
      <c r="G6" s="237" t="s">
        <v>185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6</v>
      </c>
      <c r="D9" s="13">
        <f t="shared" si="1"/>
        <v>4242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3</v>
      </c>
      <c r="D13" s="48">
        <f t="shared" si="1"/>
        <v>921</v>
      </c>
      <c r="F13" s="256" t="s">
        <v>36</v>
      </c>
      <c r="G13" s="220"/>
      <c r="H13" s="211">
        <f>D29</f>
        <v>61953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9384.75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52568.25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61953</v>
      </c>
      <c r="F29" s="128" t="s">
        <v>55</v>
      </c>
      <c r="G29" s="190"/>
      <c r="H29" s="150">
        <f>H15-H16-H17-H18-H19-H20-H22-H23-H24+H26+H27</f>
        <v>52568.25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47</v>
      </c>
      <c r="H34" s="172">
        <f>F34*G34</f>
        <v>47000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72">
        <f t="shared" ref="H35:H39" si="2">F35*G35</f>
        <v>2000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72">
        <f>F36*G36</f>
        <v>600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75</v>
      </c>
      <c r="D37" s="12">
        <f>C37*111</f>
        <v>8325</v>
      </c>
      <c r="F37" s="12">
        <v>100</v>
      </c>
      <c r="G37" s="39">
        <v>28</v>
      </c>
      <c r="H37" s="172">
        <f t="shared" si="2"/>
        <v>2800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172">
        <f t="shared" si="2"/>
        <v>150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3</v>
      </c>
      <c r="D42" s="12">
        <f>C42*2.25</f>
        <v>6.75</v>
      </c>
      <c r="F42" s="39" t="s">
        <v>79</v>
      </c>
      <c r="G42" s="172">
        <v>19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1</v>
      </c>
      <c r="D44" s="12">
        <f>C44*120</f>
        <v>120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>
        <v>1</v>
      </c>
      <c r="D46" s="12">
        <f>C46*1.5</f>
        <v>1.5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52569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>
        <v>4</v>
      </c>
      <c r="D50" s="12">
        <f>C50*1.5</f>
        <v>6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0.75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9384.75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>
        <v>220</v>
      </c>
      <c r="D6" s="13">
        <f t="shared" ref="D6:D28" si="1">C6*L6</f>
        <v>162140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>
        <v>3</v>
      </c>
      <c r="D7" s="13">
        <f t="shared" si="1"/>
        <v>2175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>
        <v>2</v>
      </c>
      <c r="D8" s="13">
        <f t="shared" si="1"/>
        <v>2066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>
        <v>15</v>
      </c>
      <c r="D9" s="13">
        <f t="shared" si="1"/>
        <v>10605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>
        <v>1</v>
      </c>
      <c r="D10" s="13">
        <f t="shared" si="1"/>
        <v>972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>
        <v>2</v>
      </c>
      <c r="D12" s="48">
        <f t="shared" si="1"/>
        <v>1904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>
        <v>9</v>
      </c>
      <c r="D13" s="48">
        <f t="shared" si="1"/>
        <v>2763</v>
      </c>
      <c r="F13" s="256" t="s">
        <v>36</v>
      </c>
      <c r="G13" s="220"/>
      <c r="H13" s="211">
        <f>D29</f>
        <v>184562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>
        <v>7</v>
      </c>
      <c r="D14" s="31">
        <f t="shared" si="1"/>
        <v>77</v>
      </c>
      <c r="F14" s="214" t="s">
        <v>39</v>
      </c>
      <c r="G14" s="215"/>
      <c r="H14" s="216">
        <f>D54</f>
        <v>37123.5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147438.5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</f>
        <v>312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184562</v>
      </c>
      <c r="F29" s="128" t="s">
        <v>55</v>
      </c>
      <c r="G29" s="190"/>
      <c r="H29" s="150">
        <f>H15-H16-H17-H18-H19-H20-H22-H23-H24+H26+H27</f>
        <v>147126.5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43</v>
      </c>
      <c r="H34" s="172">
        <f>F34*G34</f>
        <v>43000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>
        <v>76</v>
      </c>
      <c r="H35" s="172">
        <f>F35*G35</f>
        <v>38000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2">
        <f t="shared" ref="H36:H39" si="2">F36*G36</f>
        <v>200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>
        <v>55</v>
      </c>
      <c r="H37" s="172">
        <f t="shared" si="2"/>
        <v>5500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15</v>
      </c>
      <c r="H38" s="172">
        <f t="shared" si="2"/>
        <v>750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72">
        <f t="shared" si="2"/>
        <v>60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>
        <v>2</v>
      </c>
      <c r="D42" s="12">
        <f>C42*2.25</f>
        <v>4.5</v>
      </c>
      <c r="F42" s="39" t="s">
        <v>79</v>
      </c>
      <c r="G42" s="172">
        <v>55</v>
      </c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>
        <v>6</v>
      </c>
      <c r="D44" s="12">
        <f>C44*120</f>
        <v>720</v>
      </c>
      <c r="F44" s="37" t="s">
        <v>195</v>
      </c>
      <c r="G44" s="77" t="s">
        <v>196</v>
      </c>
      <c r="H44" s="167">
        <v>59116</v>
      </c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>
        <v>1</v>
      </c>
      <c r="D49" s="12">
        <f>C49*42</f>
        <v>42</v>
      </c>
      <c r="F49" s="148" t="s">
        <v>86</v>
      </c>
      <c r="G49" s="150">
        <f>H34+H35+H36+H37+H38+H39+H40+H41+G42+H44+H45+H46</f>
        <v>146681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149</v>
      </c>
      <c r="G51" s="262">
        <f>G49-H29</f>
        <v>-445.5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37123.5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45952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45953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45954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45955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16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45957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18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15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6586-4A9D-453B-A03D-C2ED8D5422E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A453-4FEF-41F1-8E60-B02C2B10D41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2543-4D3A-45D2-B7AE-BA9B11FEF41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038-B450-4B6C-A7DB-E4B192CBD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45958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0E16-F469-4C9C-A483-90332E914B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B935-7586-4599-ABF8-255DF6D2691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74C-E433-4E29-AC99-CA7C61200AA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BCEB-C5E3-4AD6-BDA3-229B3B78CB8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45959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38F9-9073-4592-A34C-AE526AA3239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46F8-FF35-46D7-91BB-4D5B23BE56C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0D3B-73BE-40C4-ACF4-E9AB4E2004F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91BD-659F-4FB9-8663-5E4585D2588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45960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1CD3-0EE7-4F3C-96C9-E62847F7664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D66-9ED8-40BA-9568-76DC66BEF9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1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139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112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142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131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v>1102</v>
      </c>
      <c r="Q19" s="4"/>
      <c r="R19" s="5">
        <f t="shared" si="0"/>
        <v>0</v>
      </c>
    </row>
    <row r="20" spans="1:18" ht="15.75" x14ac:dyDescent="0.25">
      <c r="A20" s="170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135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110</v>
      </c>
      <c r="C26" s="10"/>
      <c r="D26" s="48">
        <f t="shared" si="1"/>
        <v>0</v>
      </c>
      <c r="F26" s="76"/>
      <c r="G26" s="66"/>
      <c r="H26" s="167"/>
      <c r="I26" s="167"/>
      <c r="J26" s="167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H15-H16-H17-H18-H19-H20-H22-H23-H24+H26+H27+H28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2">
        <f t="shared" ref="H34:H39" si="2"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si="2"/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si="2"/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7"/>
      <c r="I46" s="167"/>
      <c r="J46" s="167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137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F62-C80B-4C62-8F2A-5914237CB3F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2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124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114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115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93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92"/>
      <c r="I20" s="192"/>
      <c r="J20" s="192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3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25"/>
      <c r="G23" s="37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128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 t="shared" ref="H35:H39" si="2"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63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63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124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140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2CE-93C7-40C4-9C8F-346E5DE5AF4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5" t="s">
        <v>7</v>
      </c>
      <c r="B4" s="176"/>
      <c r="C4" s="176"/>
      <c r="D4" s="177"/>
      <c r="F4" s="225" t="s">
        <v>8</v>
      </c>
      <c r="G4" s="227">
        <v>3</v>
      </c>
      <c r="H4" s="229" t="s">
        <v>9</v>
      </c>
      <c r="I4" s="231">
        <v>45961</v>
      </c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0"/>
      <c r="B6" s="16" t="s">
        <v>15</v>
      </c>
      <c r="C6" s="10"/>
      <c r="D6" s="13">
        <f t="shared" ref="D6:D28" si="1">C6*L6</f>
        <v>0</v>
      </c>
      <c r="F6" s="235" t="s">
        <v>16</v>
      </c>
      <c r="G6" s="237" t="s">
        <v>111</v>
      </c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0"/>
      <c r="B7" s="16" t="s">
        <v>18</v>
      </c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0"/>
      <c r="B8" s="16" t="s">
        <v>20</v>
      </c>
      <c r="C8" s="10"/>
      <c r="D8" s="13">
        <f t="shared" si="1"/>
        <v>0</v>
      </c>
      <c r="F8" s="243" t="s">
        <v>21</v>
      </c>
      <c r="G8" s="244" t="s">
        <v>120</v>
      </c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0"/>
      <c r="B9" s="16" t="s">
        <v>23</v>
      </c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0"/>
      <c r="B10" t="s">
        <v>25</v>
      </c>
      <c r="C10" s="10"/>
      <c r="D10" s="13">
        <f t="shared" si="1"/>
        <v>0</v>
      </c>
      <c r="F10" s="235" t="s">
        <v>26</v>
      </c>
      <c r="G10" s="250" t="s">
        <v>143</v>
      </c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8" ht="15.75" x14ac:dyDescent="0.25">
      <c r="A11" s="170"/>
      <c r="B11" s="17" t="s">
        <v>28</v>
      </c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0"/>
      <c r="B12" s="17" t="s">
        <v>30</v>
      </c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0"/>
      <c r="B13" s="17" t="s">
        <v>32</v>
      </c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0"/>
      <c r="B14" s="14" t="s">
        <v>35</v>
      </c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0"/>
      <c r="B15" s="14" t="s">
        <v>38</v>
      </c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B17" t="s">
        <v>113</v>
      </c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 t="s">
        <v>104</v>
      </c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 t="s">
        <v>107</v>
      </c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 t="s">
        <v>101</v>
      </c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 t="s">
        <v>97</v>
      </c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>
        <f>F34*G34</f>
        <v>0</v>
      </c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>
        <f>F35*G35</f>
        <v>0</v>
      </c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>
        <f t="shared" ref="H36:H39" si="2">F36*G36</f>
        <v>0</v>
      </c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>
        <f t="shared" si="2"/>
        <v>0</v>
      </c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>
        <f t="shared" si="2"/>
        <v>0</v>
      </c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>
        <f t="shared" si="2"/>
        <v>0</v>
      </c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141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886-6653-4548-906B-CFBF289D18F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24" t="s">
        <v>1</v>
      </c>
      <c r="O1" s="224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5" t="s">
        <v>7</v>
      </c>
      <c r="B4" s="176"/>
      <c r="C4" s="176"/>
      <c r="D4" s="177"/>
      <c r="F4" s="225" t="s">
        <v>8</v>
      </c>
      <c r="G4" s="227"/>
      <c r="H4" s="229" t="s">
        <v>9</v>
      </c>
      <c r="I4" s="231"/>
      <c r="J4" s="232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9" t="s">
        <v>7</v>
      </c>
      <c r="B5" s="15" t="s">
        <v>11</v>
      </c>
      <c r="C5" s="9" t="s">
        <v>12</v>
      </c>
      <c r="D5" s="25" t="s">
        <v>13</v>
      </c>
      <c r="F5" s="226"/>
      <c r="G5" s="228"/>
      <c r="H5" s="230"/>
      <c r="I5" s="233"/>
      <c r="J5" s="234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0"/>
      <c r="B6" s="16"/>
      <c r="C6" s="10"/>
      <c r="D6" s="13">
        <f t="shared" ref="D6:D28" si="1">C6*L6</f>
        <v>0</v>
      </c>
      <c r="F6" s="235" t="s">
        <v>16</v>
      </c>
      <c r="G6" s="237"/>
      <c r="H6" s="238"/>
      <c r="I6" s="238"/>
      <c r="J6" s="2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0"/>
      <c r="B7" s="16"/>
      <c r="C7" s="10"/>
      <c r="D7" s="13">
        <f t="shared" si="1"/>
        <v>0</v>
      </c>
      <c r="F7" s="236"/>
      <c r="G7" s="240"/>
      <c r="H7" s="241"/>
      <c r="I7" s="241"/>
      <c r="J7" s="2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0"/>
      <c r="B8" s="16"/>
      <c r="C8" s="10"/>
      <c r="D8" s="13">
        <f t="shared" si="1"/>
        <v>0</v>
      </c>
      <c r="F8" s="243" t="s">
        <v>21</v>
      </c>
      <c r="G8" s="244"/>
      <c r="H8" s="245"/>
      <c r="I8" s="245"/>
      <c r="J8" s="24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0"/>
      <c r="B9" s="16"/>
      <c r="C9" s="10"/>
      <c r="D9" s="13">
        <f t="shared" si="1"/>
        <v>0</v>
      </c>
      <c r="F9" s="236"/>
      <c r="G9" s="247"/>
      <c r="H9" s="248"/>
      <c r="I9" s="248"/>
      <c r="J9" s="24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0"/>
      <c r="C10" s="10"/>
      <c r="D10" s="13">
        <f t="shared" si="1"/>
        <v>0</v>
      </c>
      <c r="F10" s="235" t="s">
        <v>26</v>
      </c>
      <c r="G10" s="250"/>
      <c r="H10" s="251"/>
      <c r="I10" s="251"/>
      <c r="J10" s="252"/>
      <c r="K10" s="8"/>
      <c r="L10" s="6">
        <f>R36</f>
        <v>972</v>
      </c>
      <c r="P10" s="4"/>
      <c r="Q10" s="4"/>
      <c r="R10" s="5"/>
    </row>
    <row r="11" spans="1:19" ht="15.75" x14ac:dyDescent="0.25">
      <c r="A11" s="170"/>
      <c r="B11" s="17"/>
      <c r="C11" s="10"/>
      <c r="D11" s="13">
        <f t="shared" si="1"/>
        <v>0</v>
      </c>
      <c r="F11" s="236"/>
      <c r="G11" s="247"/>
      <c r="H11" s="248"/>
      <c r="I11" s="248"/>
      <c r="J11" s="24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0"/>
      <c r="B12" s="17"/>
      <c r="C12" s="10"/>
      <c r="D12" s="48">
        <f t="shared" si="1"/>
        <v>0</v>
      </c>
      <c r="F12" s="253" t="s">
        <v>33</v>
      </c>
      <c r="G12" s="254"/>
      <c r="H12" s="254"/>
      <c r="I12" s="254"/>
      <c r="J12" s="25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0"/>
      <c r="B13" s="17"/>
      <c r="C13" s="10"/>
      <c r="D13" s="48">
        <f t="shared" si="1"/>
        <v>0</v>
      </c>
      <c r="F13" s="256" t="s">
        <v>36</v>
      </c>
      <c r="G13" s="220"/>
      <c r="H13" s="211">
        <f>D29</f>
        <v>0</v>
      </c>
      <c r="I13" s="212"/>
      <c r="J13" s="21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0"/>
      <c r="B14" s="14"/>
      <c r="C14" s="10"/>
      <c r="D14" s="31">
        <f t="shared" si="1"/>
        <v>0</v>
      </c>
      <c r="F14" s="214" t="s">
        <v>39</v>
      </c>
      <c r="G14" s="215"/>
      <c r="H14" s="216">
        <f>D54</f>
        <v>0</v>
      </c>
      <c r="I14" s="217"/>
      <c r="J14" s="21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0"/>
      <c r="B15" s="14"/>
      <c r="C15" s="10"/>
      <c r="D15" s="31">
        <f t="shared" si="1"/>
        <v>0</v>
      </c>
      <c r="F15" s="219" t="s">
        <v>40</v>
      </c>
      <c r="G15" s="220"/>
      <c r="H15" s="221">
        <f>H13-H14</f>
        <v>0</v>
      </c>
      <c r="I15" s="222"/>
      <c r="J15" s="223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0"/>
      <c r="C17" s="10"/>
      <c r="D17" s="48">
        <f t="shared" si="1"/>
        <v>0</v>
      </c>
      <c r="F17" s="57"/>
      <c r="G17" s="67" t="s">
        <v>45</v>
      </c>
      <c r="H17" s="192"/>
      <c r="I17" s="192"/>
      <c r="J17" s="192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0"/>
      <c r="B18" s="19"/>
      <c r="C18" s="10"/>
      <c r="D18" s="48">
        <f t="shared" si="1"/>
        <v>0</v>
      </c>
      <c r="F18" s="57"/>
      <c r="G18" s="67" t="s">
        <v>47</v>
      </c>
      <c r="H18" s="192"/>
      <c r="I18" s="192"/>
      <c r="J18" s="192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0"/>
      <c r="B19" s="14"/>
      <c r="C19" s="10"/>
      <c r="D19" s="48">
        <f t="shared" si="1"/>
        <v>0</v>
      </c>
      <c r="F19" s="57"/>
      <c r="G19" s="69" t="s">
        <v>50</v>
      </c>
      <c r="H19" s="193"/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0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4" t="s">
        <v>13</v>
      </c>
      <c r="I21" s="195"/>
      <c r="J21" s="196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0"/>
      <c r="B22" s="46"/>
      <c r="C22" s="10"/>
      <c r="D22" s="48">
        <f t="shared" si="1"/>
        <v>0</v>
      </c>
      <c r="F22" s="78"/>
      <c r="G22" s="74"/>
      <c r="H22" s="197"/>
      <c r="I22" s="197"/>
      <c r="J22" s="197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0"/>
      <c r="B23" s="14"/>
      <c r="C23" s="10"/>
      <c r="D23" s="48">
        <f t="shared" si="1"/>
        <v>0</v>
      </c>
      <c r="F23" s="79"/>
      <c r="G23" s="80"/>
      <c r="H23" s="198"/>
      <c r="I23" s="167"/>
      <c r="J23" s="167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0"/>
      <c r="B24" s="14"/>
      <c r="C24" s="10"/>
      <c r="D24" s="48">
        <f t="shared" si="1"/>
        <v>0</v>
      </c>
      <c r="F24" s="38"/>
      <c r="G24" s="37"/>
      <c r="H24" s="198"/>
      <c r="I24" s="167"/>
      <c r="J24" s="167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0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0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1"/>
      <c r="B28" s="46"/>
      <c r="C28" s="10"/>
      <c r="D28" s="48">
        <f t="shared" si="1"/>
        <v>0</v>
      </c>
      <c r="F28" s="12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28" t="s">
        <v>55</v>
      </c>
      <c r="G29" s="190"/>
      <c r="H29" s="150">
        <f>H15-H16-H17-H18-H19-H20-H22-H23-H24+H26+H27</f>
        <v>0</v>
      </c>
      <c r="I29" s="151"/>
      <c r="J29" s="15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31"/>
      <c r="G30" s="191"/>
      <c r="H30" s="153"/>
      <c r="I30" s="154"/>
      <c r="J30" s="15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5" t="s">
        <v>58</v>
      </c>
      <c r="B32" s="176"/>
      <c r="C32" s="176"/>
      <c r="D32" s="177"/>
      <c r="F32" s="178" t="s">
        <v>59</v>
      </c>
      <c r="G32" s="179"/>
      <c r="H32" s="179"/>
      <c r="I32" s="179"/>
      <c r="J32" s="18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178" t="s">
        <v>13</v>
      </c>
      <c r="I33" s="179"/>
      <c r="J33" s="18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2"/>
      <c r="I34" s="173"/>
      <c r="J34" s="17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0"/>
      <c r="B35" s="27" t="s">
        <v>68</v>
      </c>
      <c r="C35" s="52"/>
      <c r="D35" s="30">
        <f>C35*84</f>
        <v>0</v>
      </c>
      <c r="F35" s="59">
        <v>500</v>
      </c>
      <c r="G35" s="41"/>
      <c r="H35" s="172"/>
      <c r="I35" s="173"/>
      <c r="J35" s="17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1"/>
      <c r="B36" s="26" t="s">
        <v>70</v>
      </c>
      <c r="C36" s="10"/>
      <c r="D36" s="12">
        <f>C36*1.5</f>
        <v>0</v>
      </c>
      <c r="F36" s="12">
        <v>200</v>
      </c>
      <c r="G36" s="37"/>
      <c r="H36" s="172"/>
      <c r="I36" s="173"/>
      <c r="J36" s="17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2"/>
      <c r="I37" s="173"/>
      <c r="J37" s="17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0"/>
      <c r="B38" s="29" t="s">
        <v>68</v>
      </c>
      <c r="C38" s="54"/>
      <c r="D38" s="12">
        <f>C38*84</f>
        <v>0</v>
      </c>
      <c r="F38" s="30">
        <v>50</v>
      </c>
      <c r="G38" s="39"/>
      <c r="H38" s="172"/>
      <c r="I38" s="173"/>
      <c r="J38" s="17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1"/>
      <c r="B39" s="29" t="s">
        <v>70</v>
      </c>
      <c r="C39" s="52"/>
      <c r="D39" s="31">
        <f>C39*4.5</f>
        <v>0</v>
      </c>
      <c r="F39" s="12">
        <v>20</v>
      </c>
      <c r="G39" s="37"/>
      <c r="H39" s="172"/>
      <c r="I39" s="173"/>
      <c r="J39" s="17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2"/>
      <c r="I40" s="173"/>
      <c r="J40" s="17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0"/>
      <c r="B41" s="27" t="s">
        <v>68</v>
      </c>
      <c r="C41" s="10"/>
      <c r="D41" s="12">
        <f>C41*84</f>
        <v>0</v>
      </c>
      <c r="F41" s="12">
        <v>5</v>
      </c>
      <c r="G41" s="42"/>
      <c r="H41" s="172"/>
      <c r="I41" s="173"/>
      <c r="J41" s="17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1"/>
      <c r="B42" s="27" t="s">
        <v>70</v>
      </c>
      <c r="C42" s="11"/>
      <c r="D42" s="12">
        <f>C42*2.25</f>
        <v>0</v>
      </c>
      <c r="F42" s="39" t="s">
        <v>79</v>
      </c>
      <c r="G42" s="172"/>
      <c r="H42" s="173"/>
      <c r="I42" s="173"/>
      <c r="J42" s="17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2" t="s">
        <v>81</v>
      </c>
      <c r="C43" s="11"/>
      <c r="D43" s="12"/>
      <c r="F43" s="60" t="s">
        <v>82</v>
      </c>
      <c r="G43" s="123" t="s">
        <v>83</v>
      </c>
      <c r="H43" s="164" t="s">
        <v>13</v>
      </c>
      <c r="I43" s="165"/>
      <c r="J43" s="166"/>
      <c r="K43" s="21"/>
      <c r="P43" s="4"/>
      <c r="Q43" s="4"/>
      <c r="R43" s="5"/>
    </row>
    <row r="44" spans="1:18" ht="15.75" x14ac:dyDescent="0.25">
      <c r="A44" s="143"/>
      <c r="B44" s="27" t="s">
        <v>66</v>
      </c>
      <c r="C44" s="10"/>
      <c r="D44" s="12">
        <f>C44*120</f>
        <v>0</v>
      </c>
      <c r="F44" s="37"/>
      <c r="G44" s="77"/>
      <c r="H44" s="167"/>
      <c r="I44" s="167"/>
      <c r="J44" s="167"/>
      <c r="K44" s="21"/>
      <c r="P44" s="4"/>
      <c r="Q44" s="4"/>
      <c r="R44" s="5"/>
    </row>
    <row r="45" spans="1:18" ht="15.75" x14ac:dyDescent="0.25">
      <c r="A45" s="143"/>
      <c r="B45" s="27" t="s">
        <v>68</v>
      </c>
      <c r="C45" s="33"/>
      <c r="D45" s="12">
        <f>C45*84</f>
        <v>0</v>
      </c>
      <c r="F45" s="37"/>
      <c r="G45" s="77"/>
      <c r="H45" s="167"/>
      <c r="I45" s="167"/>
      <c r="J45" s="167"/>
      <c r="K45" s="21"/>
      <c r="P45" s="4"/>
      <c r="Q45" s="4"/>
      <c r="R45" s="5"/>
    </row>
    <row r="46" spans="1:18" ht="15.75" x14ac:dyDescent="0.25">
      <c r="A46" s="143"/>
      <c r="B46" s="49" t="s">
        <v>70</v>
      </c>
      <c r="C46" s="82"/>
      <c r="D46" s="12">
        <f>C46*1.5</f>
        <v>0</v>
      </c>
      <c r="F46" s="37"/>
      <c r="G46" s="63"/>
      <c r="H46" s="168"/>
      <c r="I46" s="168"/>
      <c r="J46" s="168"/>
      <c r="K46" s="21"/>
      <c r="P46" s="4"/>
      <c r="Q46" s="4"/>
      <c r="R46" s="5"/>
    </row>
    <row r="47" spans="1:18" ht="15.75" x14ac:dyDescent="0.25">
      <c r="A47" s="144"/>
      <c r="B47" s="27"/>
      <c r="C47" s="11"/>
      <c r="D47" s="12"/>
      <c r="F47" s="60"/>
      <c r="G47" s="60"/>
      <c r="H47" s="145"/>
      <c r="I47" s="146"/>
      <c r="J47" s="147"/>
      <c r="K47" s="21"/>
      <c r="P47" s="4"/>
      <c r="Q47" s="4"/>
      <c r="R47" s="5"/>
    </row>
    <row r="48" spans="1:18" ht="15" customHeight="1" x14ac:dyDescent="0.25">
      <c r="A48" s="142" t="s">
        <v>32</v>
      </c>
      <c r="B48" s="27" t="s">
        <v>66</v>
      </c>
      <c r="C48" s="10"/>
      <c r="D48" s="12">
        <f>C48*78</f>
        <v>0</v>
      </c>
      <c r="F48" s="60"/>
      <c r="G48" s="60"/>
      <c r="H48" s="145"/>
      <c r="I48" s="146"/>
      <c r="J48" s="147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43"/>
      <c r="B49" s="29" t="s">
        <v>68</v>
      </c>
      <c r="C49" s="33"/>
      <c r="D49" s="12">
        <f>C49*42</f>
        <v>0</v>
      </c>
      <c r="F49" s="148" t="s">
        <v>86</v>
      </c>
      <c r="G49" s="150">
        <f>H34+H35+H36+H37+H38+H39+H40+H41+G42+H44+H45+H46</f>
        <v>0</v>
      </c>
      <c r="H49" s="151"/>
      <c r="I49" s="151"/>
      <c r="J49" s="15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43"/>
      <c r="B50" s="32" t="s">
        <v>70</v>
      </c>
      <c r="C50" s="11"/>
      <c r="D50" s="12">
        <f>C50*1.5</f>
        <v>0</v>
      </c>
      <c r="F50" s="149"/>
      <c r="G50" s="153"/>
      <c r="H50" s="154"/>
      <c r="I50" s="154"/>
      <c r="J50" s="155"/>
      <c r="P50" s="4"/>
      <c r="Q50" s="4"/>
      <c r="R50" s="5"/>
    </row>
    <row r="51" spans="1:18" ht="15" customHeight="1" x14ac:dyDescent="0.25">
      <c r="A51" s="143"/>
      <c r="B51" s="27"/>
      <c r="C51" s="10"/>
      <c r="D51" s="31"/>
      <c r="F51" s="156" t="s">
        <v>138</v>
      </c>
      <c r="G51" s="158">
        <f>G49-H29</f>
        <v>0</v>
      </c>
      <c r="H51" s="159"/>
      <c r="I51" s="159"/>
      <c r="J51" s="1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43"/>
      <c r="B52" s="29"/>
      <c r="C52" s="33"/>
      <c r="D52" s="45"/>
      <c r="F52" s="157"/>
      <c r="G52" s="161"/>
      <c r="H52" s="162"/>
      <c r="I52" s="162"/>
      <c r="J52" s="1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4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8" t="s">
        <v>90</v>
      </c>
      <c r="B54" s="129"/>
      <c r="C54" s="130"/>
      <c r="D54" s="134">
        <f>SUM(D34:D53)</f>
        <v>0</v>
      </c>
      <c r="F54" s="21"/>
      <c r="J54" s="34"/>
    </row>
    <row r="55" spans="1:18" x14ac:dyDescent="0.25">
      <c r="A55" s="131"/>
      <c r="B55" s="132"/>
      <c r="C55" s="133"/>
      <c r="D55" s="1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6" t="s">
        <v>91</v>
      </c>
      <c r="B58" s="137"/>
      <c r="C58" s="137"/>
      <c r="D58" s="138"/>
      <c r="F58" s="136" t="s">
        <v>92</v>
      </c>
      <c r="G58" s="137"/>
      <c r="H58" s="137"/>
      <c r="I58" s="137"/>
      <c r="J58" s="138"/>
    </row>
    <row r="59" spans="1:18" x14ac:dyDescent="0.25">
      <c r="A59" s="139"/>
      <c r="B59" s="140"/>
      <c r="C59" s="140"/>
      <c r="D59" s="141"/>
      <c r="F59" s="139"/>
      <c r="G59" s="140"/>
      <c r="H59" s="140"/>
      <c r="I59" s="140"/>
      <c r="J59" s="14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110</vt:i4>
      </vt:variant>
      <vt:variant>
        <vt:lpstr>Named Ranges</vt:lpstr>
      </vt:variant>
      <vt:variant>
        <vt:i4>109</vt:i4>
      </vt:variant>
    </vt:vector>
  </HeadingPairs>
  <TitlesOfParts>
    <vt:vector size="219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</vt:lpstr>
      <vt:lpstr>22,10 R2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(28)</vt:lpstr>
      <vt:lpstr>28,10 R1</vt:lpstr>
      <vt:lpstr>28,10 R2</vt:lpstr>
      <vt:lpstr>28,10 R3</vt:lpstr>
      <vt:lpstr>(29)</vt:lpstr>
      <vt:lpstr>29,10 R1</vt:lpstr>
      <vt:lpstr>29,10 R2</vt:lpstr>
      <vt:lpstr>29,10 R3</vt:lpstr>
      <vt:lpstr>(30)</vt:lpstr>
      <vt:lpstr>30,10 R1</vt:lpstr>
      <vt:lpstr>30,10 R2</vt:lpstr>
      <vt:lpstr>30,10 R3</vt:lpstr>
      <vt:lpstr>(31)</vt:lpstr>
      <vt:lpstr>31,10 R1</vt:lpstr>
      <vt:lpstr>31,10 R2</vt:lpstr>
      <vt:lpstr>31,10 R3</vt:lpstr>
      <vt:lpstr>(The End)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'(28)'!Print_Area</vt:lpstr>
      <vt:lpstr>'(29)'!Print_Area</vt:lpstr>
      <vt:lpstr>'(3)'!Print_Area</vt:lpstr>
      <vt:lpstr>'(30)'!Print_Area</vt:lpstr>
      <vt:lpstr>'(31)'!Print_Area</vt:lpstr>
      <vt:lpstr>'(4)'!Print_Area</vt:lpstr>
      <vt:lpstr>'(6)'!Print_Area</vt:lpstr>
      <vt:lpstr>'(7)'!Print_Area</vt:lpstr>
      <vt:lpstr>'(8)'!Print_Area</vt:lpstr>
      <vt:lpstr>'(9)'!Print_Area</vt:lpstr>
      <vt:lpstr>'(The End)'!Print_Area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R1'!Print_Area</vt:lpstr>
      <vt:lpstr>'22,10 R2'!Print_Area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  <vt:lpstr>'28,10 R1'!Print_Area</vt:lpstr>
      <vt:lpstr>'28,10 R2'!Print_Area</vt:lpstr>
      <vt:lpstr>'28,10 R3'!Print_Area</vt:lpstr>
      <vt:lpstr>'29,10 R1'!Print_Area</vt:lpstr>
      <vt:lpstr>'29,10 R2'!Print_Area</vt:lpstr>
      <vt:lpstr>'29,10 R3'!Print_Area</vt:lpstr>
      <vt:lpstr>'30,10 R1'!Print_Area</vt:lpstr>
      <vt:lpstr>'30,10 R2'!Print_Area</vt:lpstr>
      <vt:lpstr>'30,10 R3'!Print_Area</vt:lpstr>
      <vt:lpstr>'31,10 R1'!Print_Area</vt:lpstr>
      <vt:lpstr>'31,10 R2'!Print_Area</vt:lpstr>
      <vt:lpstr>'31,10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2025-10-22T00:45:33Z</cp:lastPrinted>
  <dcterms:created xsi:type="dcterms:W3CDTF">2024-09-01T23:36:50Z</dcterms:created>
  <dcterms:modified xsi:type="dcterms:W3CDTF">2025-10-22T00:46:17Z</dcterms:modified>
</cp:coreProperties>
</file>