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B9441DF-9E72-468F-86EB-8CF3D518D7B3}" xr6:coauthVersionLast="45" xr6:coauthVersionMax="47" xr10:uidLastSave="{00000000-0000-0000-0000-000000000000}"/>
  <bookViews>
    <workbookView xWindow="-120" yWindow="-120" windowWidth="29040" windowHeight="15840" firstSheet="87" activeTab="95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 NO TRIP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  <sheet name="(27)" sheetId="1730" r:id="rId91"/>
    <sheet name="01,27 R1" sheetId="1731" r:id="rId92"/>
    <sheet name="01,27 R2" sheetId="1732" r:id="rId93"/>
    <sheet name="01,27 R3" sheetId="1733" r:id="rId94"/>
    <sheet name="(28)" sheetId="1734" r:id="rId95"/>
    <sheet name="01,28 R1" sheetId="1735" r:id="rId96"/>
    <sheet name="01,28 R2" sheetId="1736" r:id="rId97"/>
    <sheet name="01,28 R3" sheetId="1737" r:id="rId98"/>
    <sheet name="(29)" sheetId="1738" r:id="rId99"/>
    <sheet name="01,29 R1" sheetId="1739" r:id="rId100"/>
    <sheet name="01,29 R2" sheetId="1740" r:id="rId101"/>
    <sheet name="01,29 R3" sheetId="1741" r:id="rId102"/>
    <sheet name="(30)" sheetId="1742" r:id="rId103"/>
    <sheet name="01,30 R1" sheetId="1743" r:id="rId104"/>
    <sheet name="01,30 R2" sheetId="1744" r:id="rId105"/>
    <sheet name="01,30 R3" sheetId="1745" r:id="rId106"/>
    <sheet name="(31)" sheetId="1746" r:id="rId107"/>
    <sheet name="01,31 R1" sheetId="1747" r:id="rId108"/>
    <sheet name="01,31 R2" sheetId="1748" r:id="rId109"/>
    <sheet name="01,31 R3" sheetId="1749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 NO TRIP'!$A$1:$J$60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  <definedName name="_xlnm.Print_Area" localSheetId="91">'01,27 R1'!$A$1:$J$60</definedName>
    <definedName name="_xlnm.Print_Area" localSheetId="92">'01,27 R2'!$A$1:$J$60</definedName>
    <definedName name="_xlnm.Print_Area" localSheetId="93">'01,27 R3'!$A$1:$J$60</definedName>
    <definedName name="_xlnm.Print_Area" localSheetId="95">'01,28 R1'!$A$1:$J$60</definedName>
    <definedName name="_xlnm.Print_Area" localSheetId="96">'01,28 R2'!$A$1:$J$60</definedName>
    <definedName name="_xlnm.Print_Area" localSheetId="97">'01,28 R3'!$A$1:$J$60</definedName>
    <definedName name="_xlnm.Print_Area" localSheetId="99">'01,29 R1'!$A$1:$J$60</definedName>
    <definedName name="_xlnm.Print_Area" localSheetId="100">'01,29 R2'!$A$1:$J$60</definedName>
    <definedName name="_xlnm.Print_Area" localSheetId="101">'01,29 R3'!$A$1:$J$60</definedName>
    <definedName name="_xlnm.Print_Area" localSheetId="103">'01,30 R1'!$A$1:$J$60</definedName>
    <definedName name="_xlnm.Print_Area" localSheetId="104">'01,30 R2'!$A$1:$J$60</definedName>
    <definedName name="_xlnm.Print_Area" localSheetId="105">'01,30 R3'!$A$1:$J$60</definedName>
    <definedName name="_xlnm.Print_Area" localSheetId="107">'01,31 R1'!$A$1:$J$60</definedName>
    <definedName name="_xlnm.Print_Area" localSheetId="108">'01,31 R2'!$A$1:$J$60</definedName>
    <definedName name="_xlnm.Print_Area" localSheetId="109">'01,31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37" l="1"/>
  <c r="H16" i="1736"/>
  <c r="C12" i="1735"/>
  <c r="H16" i="1733" l="1"/>
  <c r="H16" i="1728" l="1"/>
  <c r="H16" i="1727"/>
  <c r="R52" i="1749" l="1"/>
  <c r="R51" i="1749"/>
  <c r="D50" i="1749"/>
  <c r="R49" i="1749"/>
  <c r="D49" i="1749"/>
  <c r="R48" i="1749"/>
  <c r="D48" i="1749"/>
  <c r="D46" i="1749"/>
  <c r="D45" i="1749"/>
  <c r="R44" i="1749"/>
  <c r="D44" i="1749"/>
  <c r="R42" i="1749"/>
  <c r="L6" i="1749" s="1"/>
  <c r="D6" i="1749" s="1"/>
  <c r="D29" i="1749" s="1"/>
  <c r="H13" i="1749" s="1"/>
  <c r="H15" i="1749" s="1"/>
  <c r="H29" i="1749" s="1"/>
  <c r="D42" i="1749"/>
  <c r="R41" i="1749"/>
  <c r="D41" i="1749"/>
  <c r="R40" i="1749"/>
  <c r="D40" i="1749"/>
  <c r="R39" i="1749"/>
  <c r="H39" i="1749"/>
  <c r="D39" i="1749"/>
  <c r="R38" i="1749"/>
  <c r="L9" i="1749" s="1"/>
  <c r="D9" i="1749" s="1"/>
  <c r="H38" i="1749"/>
  <c r="D38" i="1749"/>
  <c r="R37" i="1749"/>
  <c r="H37" i="1749"/>
  <c r="D37" i="1749"/>
  <c r="R36" i="1749"/>
  <c r="H36" i="1749"/>
  <c r="D36" i="1749"/>
  <c r="R35" i="1749"/>
  <c r="H35" i="1749"/>
  <c r="D35" i="1749"/>
  <c r="R34" i="1749"/>
  <c r="L12" i="1749" s="1"/>
  <c r="D12" i="1749" s="1"/>
  <c r="H34" i="1749"/>
  <c r="G49" i="1749" s="1"/>
  <c r="D34" i="1749"/>
  <c r="D54" i="1749" s="1"/>
  <c r="H14" i="1749" s="1"/>
  <c r="R33" i="1749"/>
  <c r="R32" i="1749"/>
  <c r="R31" i="1749"/>
  <c r="R30" i="1749"/>
  <c r="R29" i="1749"/>
  <c r="R28" i="1749"/>
  <c r="L28" i="1749"/>
  <c r="D28" i="1749"/>
  <c r="R27" i="1749"/>
  <c r="D27" i="1749"/>
  <c r="R26" i="1749"/>
  <c r="L26" i="1749"/>
  <c r="D26" i="1749"/>
  <c r="R25" i="1749"/>
  <c r="L25" i="1749"/>
  <c r="D25" i="1749" s="1"/>
  <c r="R24" i="1749"/>
  <c r="D24" i="1749"/>
  <c r="R23" i="1749"/>
  <c r="L23" i="1749"/>
  <c r="D23" i="1749" s="1"/>
  <c r="R22" i="1749"/>
  <c r="L22" i="1749"/>
  <c r="D22" i="1749"/>
  <c r="R21" i="1749"/>
  <c r="D21" i="1749"/>
  <c r="R20" i="1749"/>
  <c r="L20" i="1749"/>
  <c r="D20" i="1749"/>
  <c r="R19" i="1749"/>
  <c r="L19" i="1749"/>
  <c r="D19" i="1749" s="1"/>
  <c r="R18" i="1749"/>
  <c r="D18" i="1749"/>
  <c r="R17" i="1749"/>
  <c r="D17" i="1749"/>
  <c r="R16" i="1749"/>
  <c r="L16" i="1749"/>
  <c r="D16" i="1749" s="1"/>
  <c r="R15" i="1749"/>
  <c r="D15" i="1749"/>
  <c r="R14" i="1749"/>
  <c r="D14" i="1749"/>
  <c r="R13" i="1749"/>
  <c r="D13" i="1749"/>
  <c r="R12" i="1749"/>
  <c r="R11" i="1749"/>
  <c r="L11" i="1749"/>
  <c r="D11" i="1749"/>
  <c r="L10" i="1749"/>
  <c r="D10" i="1749"/>
  <c r="L8" i="1749"/>
  <c r="D8" i="1749"/>
  <c r="L7" i="1749"/>
  <c r="D7" i="1749" s="1"/>
  <c r="R6" i="1749"/>
  <c r="R5" i="1749"/>
  <c r="R4" i="1749"/>
  <c r="R52" i="1748"/>
  <c r="R51" i="1748"/>
  <c r="D50" i="1748"/>
  <c r="R49" i="1748"/>
  <c r="D49" i="1748"/>
  <c r="R48" i="1748"/>
  <c r="D48" i="1748"/>
  <c r="D46" i="1748"/>
  <c r="D45" i="1748"/>
  <c r="R44" i="1748"/>
  <c r="D44" i="1748"/>
  <c r="R42" i="1748"/>
  <c r="L6" i="1748" s="1"/>
  <c r="D6" i="1748" s="1"/>
  <c r="D42" i="1748"/>
  <c r="R41" i="1748"/>
  <c r="D41" i="1748"/>
  <c r="R40" i="1748"/>
  <c r="D40" i="1748"/>
  <c r="R39" i="1748"/>
  <c r="H39" i="1748"/>
  <c r="D39" i="1748"/>
  <c r="R38" i="1748"/>
  <c r="L9" i="1748" s="1"/>
  <c r="D9" i="1748" s="1"/>
  <c r="H38" i="1748"/>
  <c r="D38" i="1748"/>
  <c r="R37" i="1748"/>
  <c r="H37" i="1748"/>
  <c r="D37" i="1748"/>
  <c r="R36" i="1748"/>
  <c r="H36" i="1748"/>
  <c r="D36" i="1748"/>
  <c r="R35" i="1748"/>
  <c r="L19" i="1748" s="1"/>
  <c r="D19" i="1748" s="1"/>
  <c r="H35" i="1748"/>
  <c r="G49" i="1748" s="1"/>
  <c r="D35" i="1748"/>
  <c r="R34" i="1748"/>
  <c r="H34" i="1748"/>
  <c r="D34" i="1748"/>
  <c r="D54" i="1748" s="1"/>
  <c r="H14" i="1748" s="1"/>
  <c r="R33" i="1748"/>
  <c r="L23" i="1748" s="1"/>
  <c r="D23" i="1748" s="1"/>
  <c r="R32" i="1748"/>
  <c r="R31" i="1748"/>
  <c r="R30" i="1748"/>
  <c r="R29" i="1748"/>
  <c r="R28" i="1748"/>
  <c r="L28" i="1748"/>
  <c r="D28" i="1748"/>
  <c r="R27" i="1748"/>
  <c r="D27" i="1748"/>
  <c r="R26" i="1748"/>
  <c r="L26" i="1748"/>
  <c r="D26" i="1748"/>
  <c r="R25" i="1748"/>
  <c r="L25" i="1748"/>
  <c r="D25" i="1748" s="1"/>
  <c r="R24" i="1748"/>
  <c r="L24" i="1748"/>
  <c r="D24" i="1748"/>
  <c r="R23" i="1748"/>
  <c r="R22" i="1748"/>
  <c r="L22" i="1748"/>
  <c r="D22" i="1748"/>
  <c r="R21" i="1748"/>
  <c r="L17" i="1748" s="1"/>
  <c r="D17" i="1748" s="1"/>
  <c r="D21" i="1748"/>
  <c r="R20" i="1748"/>
  <c r="L20" i="1748"/>
  <c r="D20" i="1748"/>
  <c r="R19" i="1748"/>
  <c r="R18" i="1748"/>
  <c r="D18" i="1748"/>
  <c r="R17" i="1748"/>
  <c r="R16" i="1748"/>
  <c r="L16" i="1748"/>
  <c r="D16" i="1748"/>
  <c r="R15" i="1748"/>
  <c r="D15" i="1748"/>
  <c r="R14" i="1748"/>
  <c r="D14" i="1748"/>
  <c r="R13" i="1748"/>
  <c r="D13" i="1748"/>
  <c r="R12" i="1748"/>
  <c r="L12" i="1748"/>
  <c r="D12" i="1748"/>
  <c r="R11" i="1748"/>
  <c r="L11" i="1748"/>
  <c r="D11" i="1748"/>
  <c r="L10" i="1748"/>
  <c r="D10" i="1748"/>
  <c r="L8" i="1748"/>
  <c r="D8" i="1748"/>
  <c r="L7" i="1748"/>
  <c r="D7" i="1748" s="1"/>
  <c r="R6" i="1748"/>
  <c r="R5" i="1748"/>
  <c r="R4" i="1748"/>
  <c r="R52" i="1747"/>
  <c r="R51" i="1747"/>
  <c r="D50" i="1747"/>
  <c r="R49" i="1747"/>
  <c r="D49" i="1747"/>
  <c r="R48" i="1747"/>
  <c r="D48" i="1747"/>
  <c r="D46" i="1747"/>
  <c r="D45" i="1747"/>
  <c r="R44" i="1747"/>
  <c r="D44" i="1747"/>
  <c r="R42" i="1747"/>
  <c r="L6" i="1747" s="1"/>
  <c r="D6" i="1747" s="1"/>
  <c r="D29" i="1747" s="1"/>
  <c r="H13" i="1747" s="1"/>
  <c r="D42" i="1747"/>
  <c r="R41" i="1747"/>
  <c r="L7" i="1747" s="1"/>
  <c r="D7" i="1747" s="1"/>
  <c r="D41" i="1747"/>
  <c r="R40" i="1747"/>
  <c r="D40" i="1747"/>
  <c r="R39" i="1747"/>
  <c r="H39" i="1747"/>
  <c r="D39" i="1747"/>
  <c r="R38" i="1747"/>
  <c r="H38" i="1747"/>
  <c r="D38" i="1747"/>
  <c r="R37" i="1747"/>
  <c r="H37" i="1747"/>
  <c r="D37" i="1747"/>
  <c r="R36" i="1747"/>
  <c r="H36" i="1747"/>
  <c r="D36" i="1747"/>
  <c r="R35" i="1747"/>
  <c r="H35" i="1747"/>
  <c r="D35" i="1747"/>
  <c r="D54" i="1747" s="1"/>
  <c r="H14" i="1747" s="1"/>
  <c r="R34" i="1747"/>
  <c r="H34" i="1747"/>
  <c r="G49" i="1747" s="1"/>
  <c r="D34" i="1747"/>
  <c r="R33" i="1747"/>
  <c r="R32" i="1747"/>
  <c r="L11" i="1747" s="1"/>
  <c r="D11" i="1747" s="1"/>
  <c r="R31" i="1747"/>
  <c r="R30" i="1747"/>
  <c r="R29" i="1747"/>
  <c r="R28" i="1747"/>
  <c r="L16" i="1747" s="1"/>
  <c r="D16" i="1747" s="1"/>
  <c r="L28" i="1747"/>
  <c r="D28" i="1747"/>
  <c r="R27" i="1747"/>
  <c r="D27" i="1747"/>
  <c r="R26" i="1747"/>
  <c r="L26" i="1747"/>
  <c r="D26" i="1747"/>
  <c r="R25" i="1747"/>
  <c r="L25" i="1747"/>
  <c r="D25" i="1747"/>
  <c r="R24" i="1747"/>
  <c r="L24" i="1747"/>
  <c r="D24" i="1747"/>
  <c r="R23" i="1747"/>
  <c r="D23" i="1747"/>
  <c r="R22" i="1747"/>
  <c r="D22" i="1747"/>
  <c r="R21" i="1747"/>
  <c r="D21" i="1747"/>
  <c r="R20" i="1747"/>
  <c r="L20" i="1747"/>
  <c r="D20" i="1747" s="1"/>
  <c r="R19" i="1747"/>
  <c r="D19" i="1747"/>
  <c r="R18" i="1747"/>
  <c r="D18" i="1747"/>
  <c r="R17" i="1747"/>
  <c r="L17" i="1747"/>
  <c r="D17" i="1747"/>
  <c r="R16" i="1747"/>
  <c r="R15" i="1747"/>
  <c r="D15" i="1747"/>
  <c r="R14" i="1747"/>
  <c r="D14" i="1747"/>
  <c r="R13" i="1747"/>
  <c r="D13" i="1747"/>
  <c r="R12" i="1747"/>
  <c r="L12" i="1747"/>
  <c r="D12" i="1747"/>
  <c r="R11" i="1747"/>
  <c r="L10" i="1747"/>
  <c r="D10" i="1747"/>
  <c r="L9" i="1747"/>
  <c r="D9" i="1747" s="1"/>
  <c r="L8" i="1747"/>
  <c r="D8" i="1747"/>
  <c r="R6" i="1747"/>
  <c r="R5" i="1747"/>
  <c r="R4" i="1747"/>
  <c r="R52" i="1746"/>
  <c r="R51" i="1746"/>
  <c r="D50" i="1746"/>
  <c r="R49" i="1746"/>
  <c r="G49" i="1746"/>
  <c r="D49" i="1746"/>
  <c r="R48" i="1746"/>
  <c r="D48" i="1746"/>
  <c r="D46" i="1746"/>
  <c r="D45" i="1746"/>
  <c r="D44" i="1746"/>
  <c r="R42" i="1746"/>
  <c r="L6" i="1746" s="1"/>
  <c r="D6" i="1746" s="1"/>
  <c r="D42" i="1746"/>
  <c r="R41" i="1746"/>
  <c r="L7" i="1746" s="1"/>
  <c r="D7" i="1746" s="1"/>
  <c r="D41" i="1746"/>
  <c r="R40" i="1746"/>
  <c r="D40" i="1746"/>
  <c r="R39" i="1746"/>
  <c r="D39" i="1746"/>
  <c r="R38" i="1746"/>
  <c r="D38" i="1746"/>
  <c r="R37" i="1746"/>
  <c r="D37" i="1746"/>
  <c r="R36" i="1746"/>
  <c r="D36" i="1746"/>
  <c r="R35" i="1746"/>
  <c r="D35" i="1746"/>
  <c r="R34" i="1746"/>
  <c r="L12" i="1746" s="1"/>
  <c r="D12" i="1746" s="1"/>
  <c r="D34" i="1746"/>
  <c r="D54" i="1746" s="1"/>
  <c r="H14" i="1746" s="1"/>
  <c r="R33" i="1746"/>
  <c r="L23" i="1746" s="1"/>
  <c r="D23" i="1746" s="1"/>
  <c r="R32" i="1746"/>
  <c r="R31" i="1746"/>
  <c r="R30" i="1746"/>
  <c r="R29" i="1746"/>
  <c r="R28" i="1746"/>
  <c r="D28" i="1746"/>
  <c r="R27" i="1746"/>
  <c r="D27" i="1746"/>
  <c r="R26" i="1746"/>
  <c r="L26" i="1746"/>
  <c r="D26" i="1746"/>
  <c r="R25" i="1746"/>
  <c r="L25" i="1746"/>
  <c r="D25" i="1746"/>
  <c r="R24" i="1746"/>
  <c r="D24" i="1746"/>
  <c r="R23" i="1746"/>
  <c r="R22" i="1746"/>
  <c r="L22" i="1746"/>
  <c r="D22" i="1746"/>
  <c r="R21" i="1746"/>
  <c r="D21" i="1746"/>
  <c r="R20" i="1746"/>
  <c r="L20" i="1746"/>
  <c r="D20" i="1746"/>
  <c r="R19" i="1746"/>
  <c r="L19" i="1746"/>
  <c r="D19" i="1746"/>
  <c r="R18" i="1746"/>
  <c r="D18" i="1746"/>
  <c r="R17" i="1746"/>
  <c r="D17" i="1746"/>
  <c r="R16" i="1746"/>
  <c r="L16" i="1746"/>
  <c r="D16" i="1746" s="1"/>
  <c r="S15" i="1746"/>
  <c r="R15" i="1746"/>
  <c r="D15" i="1746"/>
  <c r="S14" i="1746"/>
  <c r="R14" i="1746"/>
  <c r="D14" i="1746"/>
  <c r="R13" i="1746"/>
  <c r="D13" i="1746"/>
  <c r="R12" i="1746"/>
  <c r="R11" i="1746"/>
  <c r="L11" i="1746"/>
  <c r="D11" i="1746"/>
  <c r="L10" i="1746"/>
  <c r="D10" i="1746"/>
  <c r="L9" i="1746"/>
  <c r="D9" i="1746" s="1"/>
  <c r="L8" i="1746"/>
  <c r="D8" i="1746"/>
  <c r="R6" i="1746"/>
  <c r="R5" i="1746"/>
  <c r="R4" i="1746"/>
  <c r="R52" i="1745"/>
  <c r="R51" i="1745"/>
  <c r="D50" i="1745"/>
  <c r="R49" i="1745"/>
  <c r="D49" i="1745"/>
  <c r="R48" i="1745"/>
  <c r="D48" i="1745"/>
  <c r="D46" i="1745"/>
  <c r="D45" i="1745"/>
  <c r="R44" i="1745"/>
  <c r="L28" i="1745" s="1"/>
  <c r="D28" i="1745" s="1"/>
  <c r="D44" i="1745"/>
  <c r="D54" i="1745" s="1"/>
  <c r="H14" i="1745" s="1"/>
  <c r="R42" i="1745"/>
  <c r="L6" i="1745" s="1"/>
  <c r="D6" i="1745" s="1"/>
  <c r="D42" i="1745"/>
  <c r="R41" i="1745"/>
  <c r="L7" i="1745" s="1"/>
  <c r="D7" i="1745" s="1"/>
  <c r="D41" i="1745"/>
  <c r="R40" i="1745"/>
  <c r="D40" i="1745"/>
  <c r="R39" i="1745"/>
  <c r="H39" i="1745"/>
  <c r="D39" i="1745"/>
  <c r="R38" i="1745"/>
  <c r="H38" i="1745"/>
  <c r="D38" i="1745"/>
  <c r="R37" i="1745"/>
  <c r="H37" i="1745"/>
  <c r="D37" i="1745"/>
  <c r="R36" i="1745"/>
  <c r="L10" i="1745" s="1"/>
  <c r="D10" i="1745" s="1"/>
  <c r="H36" i="1745"/>
  <c r="D36" i="1745"/>
  <c r="R35" i="1745"/>
  <c r="L19" i="1745" s="1"/>
  <c r="D19" i="1745" s="1"/>
  <c r="H35" i="1745"/>
  <c r="D35" i="1745"/>
  <c r="R34" i="1745"/>
  <c r="H34" i="1745"/>
  <c r="G49" i="1745" s="1"/>
  <c r="D34" i="1745"/>
  <c r="R33" i="1745"/>
  <c r="R32" i="1745"/>
  <c r="R31" i="1745"/>
  <c r="R30" i="1745"/>
  <c r="R29" i="1745"/>
  <c r="R28" i="1745"/>
  <c r="R27" i="1745"/>
  <c r="D27" i="1745"/>
  <c r="R26" i="1745"/>
  <c r="L26" i="1745"/>
  <c r="D26" i="1745"/>
  <c r="R25" i="1745"/>
  <c r="L25" i="1745"/>
  <c r="D25" i="1745"/>
  <c r="R24" i="1745"/>
  <c r="D24" i="1745"/>
  <c r="R23" i="1745"/>
  <c r="L23" i="1745"/>
  <c r="D23" i="1745"/>
  <c r="R22" i="1745"/>
  <c r="L22" i="1745"/>
  <c r="D22" i="1745"/>
  <c r="R21" i="1745"/>
  <c r="D21" i="1745"/>
  <c r="R20" i="1745"/>
  <c r="L20" i="1745"/>
  <c r="D20" i="1745"/>
  <c r="R19" i="1745"/>
  <c r="R18" i="1745"/>
  <c r="D18" i="1745"/>
  <c r="R17" i="1745"/>
  <c r="D17" i="1745"/>
  <c r="R16" i="1745"/>
  <c r="L16" i="1745"/>
  <c r="D16" i="1745" s="1"/>
  <c r="R15" i="1745"/>
  <c r="D15" i="1745"/>
  <c r="R14" i="1745"/>
  <c r="D14" i="1745"/>
  <c r="R13" i="1745"/>
  <c r="D13" i="1745"/>
  <c r="R12" i="1745"/>
  <c r="L12" i="1745"/>
  <c r="D12" i="1745"/>
  <c r="R11" i="1745"/>
  <c r="L11" i="1745"/>
  <c r="D11" i="1745"/>
  <c r="L9" i="1745"/>
  <c r="D9" i="1745" s="1"/>
  <c r="L8" i="1745"/>
  <c r="D8" i="1745"/>
  <c r="R6" i="1745"/>
  <c r="R5" i="1745"/>
  <c r="R4" i="1745"/>
  <c r="R52" i="1744"/>
  <c r="R51" i="1744"/>
  <c r="D50" i="1744"/>
  <c r="R49" i="1744"/>
  <c r="D49" i="1744"/>
  <c r="R48" i="1744"/>
  <c r="D48" i="1744"/>
  <c r="D46" i="1744"/>
  <c r="D45" i="1744"/>
  <c r="R44" i="1744"/>
  <c r="L28" i="1744" s="1"/>
  <c r="D28" i="1744" s="1"/>
  <c r="D44" i="1744"/>
  <c r="R42" i="1744"/>
  <c r="L6" i="1744" s="1"/>
  <c r="D6" i="1744" s="1"/>
  <c r="D42" i="1744"/>
  <c r="R41" i="1744"/>
  <c r="L7" i="1744" s="1"/>
  <c r="D7" i="1744" s="1"/>
  <c r="D41" i="1744"/>
  <c r="R40" i="1744"/>
  <c r="D40" i="1744"/>
  <c r="R39" i="1744"/>
  <c r="L20" i="1744" s="1"/>
  <c r="D20" i="1744" s="1"/>
  <c r="H39" i="1744"/>
  <c r="D39" i="1744"/>
  <c r="R38" i="1744"/>
  <c r="H38" i="1744"/>
  <c r="D38" i="1744"/>
  <c r="R37" i="1744"/>
  <c r="H37" i="1744"/>
  <c r="D37" i="1744"/>
  <c r="D54" i="1744" s="1"/>
  <c r="H14" i="1744" s="1"/>
  <c r="R36" i="1744"/>
  <c r="H36" i="1744"/>
  <c r="D36" i="1744"/>
  <c r="R35" i="1744"/>
  <c r="L19" i="1744" s="1"/>
  <c r="D19" i="1744" s="1"/>
  <c r="H35" i="1744"/>
  <c r="D35" i="1744"/>
  <c r="R34" i="1744"/>
  <c r="H34" i="1744"/>
  <c r="G49" i="1744" s="1"/>
  <c r="D34" i="1744"/>
  <c r="R33" i="1744"/>
  <c r="R32" i="1744"/>
  <c r="L11" i="1744" s="1"/>
  <c r="D11" i="1744" s="1"/>
  <c r="R31" i="1744"/>
  <c r="R30" i="1744"/>
  <c r="R29" i="1744"/>
  <c r="R28" i="1744"/>
  <c r="R27" i="1744"/>
  <c r="D27" i="1744"/>
  <c r="R26" i="1744"/>
  <c r="L26" i="1744"/>
  <c r="D26" i="1744"/>
  <c r="R25" i="1744"/>
  <c r="L25" i="1744"/>
  <c r="D25" i="1744"/>
  <c r="R24" i="1744"/>
  <c r="L24" i="1744"/>
  <c r="D24" i="1744"/>
  <c r="R23" i="1744"/>
  <c r="L23" i="1744"/>
  <c r="D23" i="1744" s="1"/>
  <c r="R22" i="1744"/>
  <c r="L22" i="1744"/>
  <c r="D22" i="1744"/>
  <c r="R21" i="1744"/>
  <c r="D21" i="1744"/>
  <c r="R20" i="1744"/>
  <c r="R19" i="1744"/>
  <c r="R18" i="1744"/>
  <c r="D18" i="1744"/>
  <c r="R17" i="1744"/>
  <c r="L17" i="1744"/>
  <c r="D17" i="1744" s="1"/>
  <c r="R16" i="1744"/>
  <c r="L16" i="1744"/>
  <c r="D16" i="1744"/>
  <c r="R15" i="1744"/>
  <c r="D15" i="1744"/>
  <c r="R14" i="1744"/>
  <c r="D14" i="1744"/>
  <c r="R13" i="1744"/>
  <c r="D13" i="1744"/>
  <c r="R12" i="1744"/>
  <c r="L12" i="1744"/>
  <c r="D12" i="1744"/>
  <c r="R11" i="1744"/>
  <c r="L10" i="1744"/>
  <c r="D10" i="1744" s="1"/>
  <c r="L9" i="1744"/>
  <c r="D9" i="1744"/>
  <c r="L8" i="1744"/>
  <c r="D8" i="1744" s="1"/>
  <c r="R6" i="1744"/>
  <c r="R5" i="1744"/>
  <c r="R4" i="1744"/>
  <c r="R52" i="1743"/>
  <c r="R51" i="1743"/>
  <c r="D50" i="1743"/>
  <c r="R49" i="1743"/>
  <c r="D49" i="1743"/>
  <c r="R48" i="1743"/>
  <c r="D48" i="1743"/>
  <c r="D46" i="1743"/>
  <c r="D45" i="1743"/>
  <c r="R44" i="1743"/>
  <c r="L28" i="1743" s="1"/>
  <c r="D28" i="1743" s="1"/>
  <c r="D44" i="1743"/>
  <c r="R42" i="1743"/>
  <c r="L6" i="1743" s="1"/>
  <c r="D6" i="1743" s="1"/>
  <c r="D42" i="1743"/>
  <c r="R41" i="1743"/>
  <c r="L7" i="1743" s="1"/>
  <c r="D7" i="1743" s="1"/>
  <c r="D41" i="1743"/>
  <c r="R40" i="1743"/>
  <c r="L8" i="1743" s="1"/>
  <c r="D8" i="1743" s="1"/>
  <c r="D40" i="1743"/>
  <c r="R39" i="1743"/>
  <c r="H39" i="1743"/>
  <c r="D39" i="1743"/>
  <c r="R38" i="1743"/>
  <c r="H38" i="1743"/>
  <c r="D38" i="1743"/>
  <c r="R37" i="1743"/>
  <c r="H37" i="1743"/>
  <c r="D37" i="1743"/>
  <c r="R36" i="1743"/>
  <c r="H36" i="1743"/>
  <c r="D36" i="1743"/>
  <c r="R35" i="1743"/>
  <c r="H35" i="1743"/>
  <c r="D35" i="1743"/>
  <c r="R34" i="1743"/>
  <c r="H34" i="1743"/>
  <c r="G49" i="1743" s="1"/>
  <c r="D34" i="1743"/>
  <c r="D54" i="1743" s="1"/>
  <c r="H14" i="1743" s="1"/>
  <c r="R33" i="1743"/>
  <c r="R32" i="1743"/>
  <c r="R31" i="1743"/>
  <c r="R30" i="1743"/>
  <c r="R29" i="1743"/>
  <c r="R28" i="1743"/>
  <c r="L16" i="1743" s="1"/>
  <c r="D16" i="1743" s="1"/>
  <c r="R27" i="1743"/>
  <c r="D27" i="1743"/>
  <c r="R26" i="1743"/>
  <c r="L26" i="1743"/>
  <c r="D26" i="1743"/>
  <c r="R25" i="1743"/>
  <c r="L25" i="1743"/>
  <c r="D25" i="1743"/>
  <c r="R24" i="1743"/>
  <c r="L24" i="1743"/>
  <c r="D24" i="1743"/>
  <c r="R23" i="1743"/>
  <c r="D23" i="1743"/>
  <c r="R22" i="1743"/>
  <c r="D22" i="1743"/>
  <c r="R21" i="1743"/>
  <c r="D21" i="1743"/>
  <c r="R20" i="1743"/>
  <c r="L20" i="1743"/>
  <c r="D20" i="1743" s="1"/>
  <c r="R19" i="1743"/>
  <c r="D19" i="1743"/>
  <c r="R18" i="1743"/>
  <c r="D18" i="1743"/>
  <c r="R17" i="1743"/>
  <c r="L17" i="1743"/>
  <c r="D17" i="1743"/>
  <c r="R16" i="1743"/>
  <c r="R15" i="1743"/>
  <c r="D15" i="1743"/>
  <c r="R14" i="1743"/>
  <c r="D14" i="1743"/>
  <c r="R13" i="1743"/>
  <c r="D13" i="1743"/>
  <c r="R12" i="1743"/>
  <c r="L12" i="1743"/>
  <c r="D12" i="1743" s="1"/>
  <c r="R11" i="1743"/>
  <c r="L11" i="1743"/>
  <c r="D11" i="1743"/>
  <c r="L10" i="1743"/>
  <c r="D10" i="1743" s="1"/>
  <c r="L9" i="1743"/>
  <c r="D9" i="1743"/>
  <c r="R6" i="1743"/>
  <c r="R5" i="1743"/>
  <c r="R4" i="1743"/>
  <c r="R52" i="1742"/>
  <c r="R51" i="1742"/>
  <c r="D50" i="1742"/>
  <c r="R49" i="1742"/>
  <c r="G49" i="1742"/>
  <c r="D49" i="1742"/>
  <c r="R48" i="1742"/>
  <c r="D48" i="1742"/>
  <c r="D46" i="1742"/>
  <c r="D45" i="1742"/>
  <c r="D44" i="1742"/>
  <c r="R42" i="1742"/>
  <c r="L6" i="1742" s="1"/>
  <c r="D6" i="1742" s="1"/>
  <c r="D42" i="1742"/>
  <c r="R41" i="1742"/>
  <c r="L7" i="1742" s="1"/>
  <c r="D7" i="1742" s="1"/>
  <c r="D41" i="1742"/>
  <c r="R40" i="1742"/>
  <c r="D40" i="1742"/>
  <c r="R39" i="1742"/>
  <c r="D39" i="1742"/>
  <c r="R38" i="1742"/>
  <c r="D38" i="1742"/>
  <c r="R37" i="1742"/>
  <c r="D37" i="1742"/>
  <c r="R36" i="1742"/>
  <c r="L10" i="1742" s="1"/>
  <c r="D10" i="1742" s="1"/>
  <c r="D36" i="1742"/>
  <c r="R35" i="1742"/>
  <c r="D35" i="1742"/>
  <c r="R34" i="1742"/>
  <c r="D34" i="1742"/>
  <c r="D54" i="1742" s="1"/>
  <c r="H14" i="1742" s="1"/>
  <c r="R33" i="1742"/>
  <c r="L23" i="1742" s="1"/>
  <c r="D23" i="1742" s="1"/>
  <c r="R32" i="1742"/>
  <c r="R31" i="1742"/>
  <c r="R30" i="1742"/>
  <c r="R29" i="1742"/>
  <c r="R28" i="1742"/>
  <c r="D28" i="1742"/>
  <c r="R27" i="1742"/>
  <c r="D27" i="1742"/>
  <c r="R26" i="1742"/>
  <c r="L26" i="1742"/>
  <c r="D26" i="1742"/>
  <c r="R25" i="1742"/>
  <c r="L25" i="1742"/>
  <c r="D25" i="1742"/>
  <c r="R24" i="1742"/>
  <c r="D24" i="1742"/>
  <c r="R23" i="1742"/>
  <c r="R22" i="1742"/>
  <c r="L22" i="1742"/>
  <c r="D22" i="1742"/>
  <c r="R21" i="1742"/>
  <c r="D21" i="1742"/>
  <c r="R20" i="1742"/>
  <c r="L20" i="1742"/>
  <c r="D20" i="1742"/>
  <c r="R19" i="1742"/>
  <c r="L19" i="1742"/>
  <c r="D19" i="1742"/>
  <c r="R18" i="1742"/>
  <c r="D18" i="1742"/>
  <c r="R17" i="1742"/>
  <c r="D17" i="1742"/>
  <c r="R16" i="1742"/>
  <c r="L16" i="1742"/>
  <c r="D16" i="1742" s="1"/>
  <c r="S15" i="1742"/>
  <c r="R15" i="1742"/>
  <c r="D15" i="1742"/>
  <c r="S14" i="1742"/>
  <c r="R14" i="1742"/>
  <c r="D14" i="1742"/>
  <c r="R13" i="1742"/>
  <c r="D13" i="1742"/>
  <c r="R12" i="1742"/>
  <c r="L12" i="1742"/>
  <c r="D12" i="1742"/>
  <c r="R11" i="1742"/>
  <c r="L11" i="1742"/>
  <c r="D11" i="1742"/>
  <c r="L9" i="1742"/>
  <c r="D9" i="1742"/>
  <c r="L8" i="1742"/>
  <c r="D8" i="1742" s="1"/>
  <c r="R6" i="1742"/>
  <c r="R5" i="1742"/>
  <c r="R4" i="1742"/>
  <c r="R52" i="1741"/>
  <c r="R51" i="1741"/>
  <c r="D50" i="1741"/>
  <c r="R49" i="1741"/>
  <c r="D49" i="1741"/>
  <c r="R48" i="1741"/>
  <c r="D48" i="1741"/>
  <c r="D46" i="1741"/>
  <c r="D45" i="1741"/>
  <c r="R44" i="1741"/>
  <c r="D44" i="1741"/>
  <c r="R42" i="1741"/>
  <c r="L6" i="1741" s="1"/>
  <c r="D6" i="1741" s="1"/>
  <c r="D42" i="1741"/>
  <c r="R41" i="1741"/>
  <c r="D41" i="1741"/>
  <c r="R40" i="1741"/>
  <c r="D40" i="1741"/>
  <c r="R39" i="1741"/>
  <c r="H39" i="1741"/>
  <c r="D39" i="1741"/>
  <c r="R38" i="1741"/>
  <c r="H38" i="1741"/>
  <c r="D38" i="1741"/>
  <c r="R37" i="1741"/>
  <c r="H37" i="1741"/>
  <c r="D37" i="1741"/>
  <c r="R36" i="1741"/>
  <c r="H36" i="1741"/>
  <c r="D36" i="1741"/>
  <c r="R35" i="1741"/>
  <c r="H35" i="1741"/>
  <c r="D35" i="1741"/>
  <c r="R34" i="1741"/>
  <c r="L12" i="1741" s="1"/>
  <c r="D12" i="1741" s="1"/>
  <c r="H34" i="1741"/>
  <c r="G49" i="1741" s="1"/>
  <c r="D34" i="1741"/>
  <c r="D54" i="1741" s="1"/>
  <c r="H14" i="1741" s="1"/>
  <c r="R33" i="1741"/>
  <c r="R32" i="1741"/>
  <c r="R31" i="1741"/>
  <c r="R30" i="1741"/>
  <c r="R29" i="1741"/>
  <c r="R28" i="1741"/>
  <c r="L28" i="1741"/>
  <c r="D28" i="1741"/>
  <c r="R27" i="1741"/>
  <c r="D27" i="1741"/>
  <c r="R26" i="1741"/>
  <c r="L26" i="1741"/>
  <c r="D26" i="1741" s="1"/>
  <c r="R25" i="1741"/>
  <c r="L25" i="1741"/>
  <c r="D25" i="1741"/>
  <c r="R24" i="1741"/>
  <c r="D24" i="1741"/>
  <c r="R23" i="1741"/>
  <c r="L23" i="1741"/>
  <c r="D23" i="1741"/>
  <c r="R22" i="1741"/>
  <c r="L22" i="1741"/>
  <c r="D22" i="1741"/>
  <c r="R21" i="1741"/>
  <c r="D21" i="1741"/>
  <c r="R20" i="1741"/>
  <c r="L20" i="1741"/>
  <c r="D20" i="1741" s="1"/>
  <c r="R19" i="1741"/>
  <c r="L19" i="1741"/>
  <c r="D19" i="1741"/>
  <c r="R18" i="1741"/>
  <c r="D18" i="1741"/>
  <c r="R17" i="1741"/>
  <c r="D17" i="1741"/>
  <c r="R16" i="1741"/>
  <c r="L16" i="1741"/>
  <c r="D16" i="1741"/>
  <c r="R15" i="1741"/>
  <c r="D15" i="1741"/>
  <c r="R14" i="1741"/>
  <c r="D14" i="1741"/>
  <c r="R13" i="1741"/>
  <c r="D13" i="1741"/>
  <c r="R12" i="1741"/>
  <c r="R11" i="1741"/>
  <c r="L11" i="1741"/>
  <c r="D11" i="1741"/>
  <c r="L10" i="1741"/>
  <c r="D10" i="1741"/>
  <c r="L9" i="1741"/>
  <c r="D9" i="1741" s="1"/>
  <c r="L8" i="1741"/>
  <c r="D8" i="1741"/>
  <c r="L7" i="1741"/>
  <c r="D7" i="1741" s="1"/>
  <c r="R6" i="1741"/>
  <c r="R5" i="1741"/>
  <c r="R4" i="1741"/>
  <c r="R52" i="1740"/>
  <c r="R51" i="1740"/>
  <c r="D50" i="1740"/>
  <c r="R49" i="1740"/>
  <c r="D49" i="1740"/>
  <c r="R48" i="1740"/>
  <c r="D48" i="1740"/>
  <c r="D46" i="1740"/>
  <c r="D45" i="1740"/>
  <c r="R44" i="1740"/>
  <c r="L28" i="1740" s="1"/>
  <c r="D28" i="1740" s="1"/>
  <c r="D44" i="1740"/>
  <c r="R42" i="1740"/>
  <c r="L6" i="1740" s="1"/>
  <c r="D6" i="1740" s="1"/>
  <c r="D42" i="1740"/>
  <c r="R41" i="1740"/>
  <c r="D41" i="1740"/>
  <c r="R40" i="1740"/>
  <c r="D40" i="1740"/>
  <c r="R39" i="1740"/>
  <c r="H39" i="1740"/>
  <c r="D39" i="1740"/>
  <c r="R38" i="1740"/>
  <c r="L9" i="1740" s="1"/>
  <c r="D9" i="1740" s="1"/>
  <c r="H38" i="1740"/>
  <c r="D38" i="1740"/>
  <c r="R37" i="1740"/>
  <c r="H37" i="1740"/>
  <c r="D37" i="1740"/>
  <c r="R36" i="1740"/>
  <c r="L10" i="1740" s="1"/>
  <c r="D10" i="1740" s="1"/>
  <c r="H36" i="1740"/>
  <c r="D36" i="1740"/>
  <c r="R35" i="1740"/>
  <c r="H35" i="1740"/>
  <c r="D35" i="1740"/>
  <c r="R34" i="1740"/>
  <c r="H34" i="1740"/>
  <c r="G49" i="1740" s="1"/>
  <c r="D34" i="1740"/>
  <c r="D54" i="1740" s="1"/>
  <c r="H14" i="1740" s="1"/>
  <c r="R33" i="1740"/>
  <c r="R32" i="1740"/>
  <c r="R31" i="1740"/>
  <c r="R30" i="1740"/>
  <c r="R29" i="1740"/>
  <c r="R28" i="1740"/>
  <c r="L16" i="1740" s="1"/>
  <c r="D16" i="1740" s="1"/>
  <c r="R27" i="1740"/>
  <c r="D27" i="1740"/>
  <c r="R26" i="1740"/>
  <c r="L26" i="1740"/>
  <c r="D26" i="1740"/>
  <c r="R25" i="1740"/>
  <c r="L25" i="1740"/>
  <c r="D25" i="1740"/>
  <c r="R24" i="1740"/>
  <c r="L24" i="1740"/>
  <c r="D24" i="1740"/>
  <c r="R23" i="1740"/>
  <c r="L23" i="1740"/>
  <c r="D23" i="1740"/>
  <c r="R22" i="1740"/>
  <c r="L22" i="1740"/>
  <c r="D22" i="1740" s="1"/>
  <c r="R21" i="1740"/>
  <c r="D21" i="1740"/>
  <c r="R20" i="1740"/>
  <c r="L20" i="1740"/>
  <c r="D20" i="1740"/>
  <c r="R19" i="1740"/>
  <c r="L19" i="1740"/>
  <c r="D19" i="1740" s="1"/>
  <c r="R18" i="1740"/>
  <c r="D18" i="1740"/>
  <c r="R17" i="1740"/>
  <c r="L17" i="1740"/>
  <c r="D17" i="1740"/>
  <c r="R16" i="1740"/>
  <c r="R15" i="1740"/>
  <c r="D15" i="1740"/>
  <c r="R14" i="1740"/>
  <c r="D14" i="1740"/>
  <c r="R13" i="1740"/>
  <c r="D13" i="1740"/>
  <c r="R12" i="1740"/>
  <c r="L12" i="1740"/>
  <c r="D12" i="1740"/>
  <c r="R11" i="1740"/>
  <c r="L11" i="1740"/>
  <c r="D11" i="1740"/>
  <c r="L8" i="1740"/>
  <c r="D8" i="1740"/>
  <c r="L7" i="1740"/>
  <c r="D7" i="1740"/>
  <c r="R6" i="1740"/>
  <c r="R5" i="1740"/>
  <c r="R4" i="1740"/>
  <c r="R52" i="1739"/>
  <c r="R51" i="1739"/>
  <c r="D50" i="1739"/>
  <c r="R49" i="1739"/>
  <c r="D49" i="1739"/>
  <c r="R48" i="1739"/>
  <c r="D48" i="1739"/>
  <c r="D46" i="1739"/>
  <c r="D45" i="1739"/>
  <c r="R44" i="1739"/>
  <c r="L28" i="1739" s="1"/>
  <c r="D28" i="1739" s="1"/>
  <c r="D44" i="1739"/>
  <c r="R42" i="1739"/>
  <c r="L6" i="1739" s="1"/>
  <c r="D6" i="1739" s="1"/>
  <c r="D29" i="1739" s="1"/>
  <c r="H13" i="1739" s="1"/>
  <c r="D42" i="1739"/>
  <c r="R41" i="1739"/>
  <c r="D41" i="1739"/>
  <c r="R40" i="1739"/>
  <c r="L8" i="1739" s="1"/>
  <c r="D8" i="1739" s="1"/>
  <c r="D40" i="1739"/>
  <c r="R39" i="1739"/>
  <c r="H39" i="1739"/>
  <c r="D39" i="1739"/>
  <c r="R38" i="1739"/>
  <c r="H38" i="1739"/>
  <c r="D38" i="1739"/>
  <c r="R37" i="1739"/>
  <c r="H37" i="1739"/>
  <c r="D37" i="1739"/>
  <c r="R36" i="1739"/>
  <c r="L10" i="1739" s="1"/>
  <c r="D10" i="1739" s="1"/>
  <c r="H36" i="1739"/>
  <c r="D36" i="1739"/>
  <c r="R35" i="1739"/>
  <c r="H35" i="1739"/>
  <c r="D35" i="1739"/>
  <c r="R34" i="1739"/>
  <c r="H34" i="1739"/>
  <c r="G49" i="1739" s="1"/>
  <c r="D34" i="1739"/>
  <c r="D54" i="1739" s="1"/>
  <c r="H14" i="1739" s="1"/>
  <c r="R33" i="1739"/>
  <c r="R32" i="1739"/>
  <c r="R31" i="1739"/>
  <c r="R30" i="1739"/>
  <c r="R29" i="1739"/>
  <c r="R28" i="1739"/>
  <c r="L16" i="1739" s="1"/>
  <c r="D16" i="1739" s="1"/>
  <c r="R27" i="1739"/>
  <c r="D27" i="1739"/>
  <c r="R26" i="1739"/>
  <c r="L26" i="1739"/>
  <c r="D26" i="1739"/>
  <c r="R25" i="1739"/>
  <c r="L25" i="1739"/>
  <c r="D25" i="1739"/>
  <c r="R24" i="1739"/>
  <c r="L24" i="1739"/>
  <c r="D24" i="1739"/>
  <c r="R23" i="1739"/>
  <c r="D23" i="1739"/>
  <c r="R22" i="1739"/>
  <c r="D22" i="1739"/>
  <c r="R21" i="1739"/>
  <c r="D21" i="1739"/>
  <c r="R20" i="1739"/>
  <c r="L20" i="1739"/>
  <c r="D20" i="1739" s="1"/>
  <c r="R19" i="1739"/>
  <c r="D19" i="1739"/>
  <c r="R18" i="1739"/>
  <c r="D18" i="1739"/>
  <c r="R17" i="1739"/>
  <c r="L17" i="1739"/>
  <c r="D17" i="1739"/>
  <c r="R16" i="1739"/>
  <c r="R15" i="1739"/>
  <c r="D15" i="1739"/>
  <c r="R14" i="1739"/>
  <c r="D14" i="1739"/>
  <c r="R13" i="1739"/>
  <c r="D13" i="1739"/>
  <c r="R12" i="1739"/>
  <c r="L12" i="1739"/>
  <c r="D12" i="1739"/>
  <c r="R11" i="1739"/>
  <c r="L11" i="1739"/>
  <c r="D11" i="1739"/>
  <c r="L9" i="1739"/>
  <c r="D9" i="1739" s="1"/>
  <c r="L7" i="1739"/>
  <c r="D7" i="1739"/>
  <c r="R6" i="1739"/>
  <c r="R5" i="1739"/>
  <c r="R4" i="1739"/>
  <c r="R52" i="1738"/>
  <c r="R51" i="1738"/>
  <c r="D50" i="1738"/>
  <c r="R49" i="1738"/>
  <c r="G49" i="1738"/>
  <c r="D49" i="1738"/>
  <c r="R48" i="1738"/>
  <c r="D48" i="1738"/>
  <c r="D46" i="1738"/>
  <c r="D45" i="1738"/>
  <c r="D44" i="1738"/>
  <c r="R42" i="1738"/>
  <c r="L6" i="1738" s="1"/>
  <c r="D6" i="1738" s="1"/>
  <c r="D42" i="1738"/>
  <c r="R41" i="1738"/>
  <c r="L7" i="1738" s="1"/>
  <c r="D7" i="1738" s="1"/>
  <c r="D41" i="1738"/>
  <c r="R40" i="1738"/>
  <c r="D40" i="1738"/>
  <c r="R39" i="1738"/>
  <c r="D39" i="1738"/>
  <c r="R38" i="1738"/>
  <c r="D38" i="1738"/>
  <c r="R37" i="1738"/>
  <c r="D37" i="1738"/>
  <c r="R36" i="1738"/>
  <c r="D36" i="1738"/>
  <c r="R35" i="1738"/>
  <c r="L19" i="1738" s="1"/>
  <c r="D19" i="1738" s="1"/>
  <c r="D35" i="1738"/>
  <c r="R34" i="1738"/>
  <c r="L12" i="1738" s="1"/>
  <c r="D12" i="1738" s="1"/>
  <c r="D34" i="1738"/>
  <c r="D54" i="1738" s="1"/>
  <c r="H14" i="1738" s="1"/>
  <c r="R33" i="1738"/>
  <c r="L23" i="1738" s="1"/>
  <c r="D23" i="1738" s="1"/>
  <c r="R32" i="1738"/>
  <c r="R31" i="1738"/>
  <c r="R30" i="1738"/>
  <c r="R29" i="1738"/>
  <c r="R28" i="1738"/>
  <c r="L16" i="1738" s="1"/>
  <c r="D16" i="1738" s="1"/>
  <c r="D28" i="1738"/>
  <c r="R27" i="1738"/>
  <c r="D27" i="1738"/>
  <c r="R26" i="1738"/>
  <c r="L26" i="1738"/>
  <c r="D26" i="1738" s="1"/>
  <c r="R25" i="1738"/>
  <c r="L25" i="1738"/>
  <c r="D25" i="1738"/>
  <c r="R24" i="1738"/>
  <c r="D24" i="1738"/>
  <c r="R23" i="1738"/>
  <c r="R22" i="1738"/>
  <c r="L22" i="1738"/>
  <c r="D22" i="1738"/>
  <c r="R21" i="1738"/>
  <c r="D21" i="1738"/>
  <c r="R20" i="1738"/>
  <c r="L20" i="1738"/>
  <c r="D20" i="1738" s="1"/>
  <c r="R19" i="1738"/>
  <c r="R18" i="1738"/>
  <c r="D18" i="1738"/>
  <c r="R17" i="1738"/>
  <c r="D17" i="1738"/>
  <c r="R16" i="1738"/>
  <c r="S15" i="1738"/>
  <c r="R15" i="1738"/>
  <c r="D15" i="1738"/>
  <c r="S14" i="1738"/>
  <c r="R14" i="1738"/>
  <c r="D14" i="1738"/>
  <c r="R13" i="1738"/>
  <c r="D13" i="1738"/>
  <c r="R12" i="1738"/>
  <c r="R11" i="1738"/>
  <c r="L11" i="1738"/>
  <c r="D11" i="1738"/>
  <c r="L10" i="1738"/>
  <c r="D10" i="1738" s="1"/>
  <c r="L9" i="1738"/>
  <c r="D9" i="1738"/>
  <c r="L8" i="1738"/>
  <c r="D8" i="1738"/>
  <c r="R6" i="1738"/>
  <c r="R5" i="1738"/>
  <c r="R4" i="1738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R52" i="1733"/>
  <c r="R51" i="1733"/>
  <c r="D50" i="1733"/>
  <c r="R49" i="1733"/>
  <c r="D49" i="1733"/>
  <c r="R48" i="1733"/>
  <c r="D48" i="1733"/>
  <c r="D46" i="1733"/>
  <c r="D45" i="1733"/>
  <c r="R44" i="1733"/>
  <c r="D44" i="1733"/>
  <c r="R42" i="1733"/>
  <c r="L6" i="1733" s="1"/>
  <c r="D6" i="1733" s="1"/>
  <c r="D42" i="1733"/>
  <c r="R41" i="1733"/>
  <c r="D41" i="1733"/>
  <c r="R40" i="1733"/>
  <c r="D40" i="1733"/>
  <c r="R39" i="1733"/>
  <c r="H39" i="1733"/>
  <c r="D39" i="1733"/>
  <c r="R38" i="1733"/>
  <c r="L9" i="1733" s="1"/>
  <c r="D9" i="1733" s="1"/>
  <c r="H38" i="1733"/>
  <c r="D38" i="1733"/>
  <c r="R37" i="1733"/>
  <c r="H37" i="1733"/>
  <c r="D37" i="1733"/>
  <c r="R36" i="1733"/>
  <c r="H36" i="1733"/>
  <c r="D36" i="1733"/>
  <c r="R35" i="1733"/>
  <c r="H35" i="1733"/>
  <c r="D35" i="1733"/>
  <c r="R34" i="1733"/>
  <c r="H34" i="1733"/>
  <c r="D34" i="1733"/>
  <c r="R33" i="1733"/>
  <c r="R32" i="1733"/>
  <c r="R31" i="1733"/>
  <c r="R30" i="1733"/>
  <c r="R29" i="1733"/>
  <c r="R28" i="1733"/>
  <c r="L16" i="1733" s="1"/>
  <c r="D16" i="1733" s="1"/>
  <c r="L28" i="1733"/>
  <c r="D28" i="1733"/>
  <c r="R27" i="1733"/>
  <c r="D27" i="1733"/>
  <c r="R26" i="1733"/>
  <c r="L26" i="1733"/>
  <c r="D26" i="1733"/>
  <c r="R25" i="1733"/>
  <c r="L25" i="1733"/>
  <c r="D25" i="1733"/>
  <c r="R24" i="1733"/>
  <c r="D24" i="1733"/>
  <c r="R23" i="1733"/>
  <c r="L23" i="1733"/>
  <c r="D23" i="1733"/>
  <c r="R22" i="1733"/>
  <c r="L22" i="1733"/>
  <c r="D22" i="1733"/>
  <c r="R21" i="1733"/>
  <c r="D21" i="1733"/>
  <c r="R20" i="1733"/>
  <c r="L20" i="1733"/>
  <c r="D20" i="1733"/>
  <c r="R19" i="1733"/>
  <c r="L19" i="1733"/>
  <c r="D19" i="1733"/>
  <c r="R18" i="1733"/>
  <c r="D18" i="1733"/>
  <c r="R17" i="1733"/>
  <c r="D17" i="1733"/>
  <c r="R16" i="1733"/>
  <c r="R15" i="1733"/>
  <c r="D15" i="1733"/>
  <c r="R14" i="1733"/>
  <c r="D14" i="1733"/>
  <c r="R13" i="1733"/>
  <c r="D13" i="1733"/>
  <c r="R12" i="1733"/>
  <c r="L12" i="1733"/>
  <c r="D12" i="1733"/>
  <c r="R11" i="1733"/>
  <c r="L11" i="1733"/>
  <c r="D11" i="1733"/>
  <c r="L10" i="1733"/>
  <c r="D10" i="1733"/>
  <c r="L8" i="1733"/>
  <c r="D8" i="1733"/>
  <c r="L7" i="1733"/>
  <c r="D7" i="1733"/>
  <c r="R6" i="1733"/>
  <c r="R5" i="1733"/>
  <c r="R4" i="1733"/>
  <c r="R52" i="1732"/>
  <c r="R51" i="1732"/>
  <c r="D50" i="1732"/>
  <c r="R49" i="1732"/>
  <c r="D49" i="1732"/>
  <c r="R48" i="1732"/>
  <c r="D48" i="1732"/>
  <c r="D46" i="1732"/>
  <c r="D45" i="1732"/>
  <c r="R44" i="1732"/>
  <c r="L28" i="1732" s="1"/>
  <c r="D28" i="1732" s="1"/>
  <c r="D44" i="1732"/>
  <c r="R42" i="1732"/>
  <c r="L6" i="1732" s="1"/>
  <c r="D6" i="1732" s="1"/>
  <c r="D42" i="1732"/>
  <c r="R41" i="1732"/>
  <c r="D41" i="1732"/>
  <c r="R40" i="1732"/>
  <c r="D40" i="1732"/>
  <c r="R39" i="1732"/>
  <c r="H39" i="1732"/>
  <c r="D39" i="1732"/>
  <c r="R38" i="1732"/>
  <c r="H38" i="1732"/>
  <c r="D38" i="1732"/>
  <c r="R37" i="1732"/>
  <c r="H37" i="1732"/>
  <c r="D37" i="1732"/>
  <c r="R36" i="1732"/>
  <c r="L10" i="1732" s="1"/>
  <c r="D10" i="1732" s="1"/>
  <c r="H36" i="1732"/>
  <c r="D36" i="1732"/>
  <c r="R35" i="1732"/>
  <c r="H35" i="1732"/>
  <c r="D35" i="1732"/>
  <c r="R34" i="1732"/>
  <c r="L12" i="1732" s="1"/>
  <c r="D12" i="1732" s="1"/>
  <c r="H34" i="1732"/>
  <c r="D34" i="1732"/>
  <c r="R33" i="1732"/>
  <c r="L23" i="1732" s="1"/>
  <c r="D23" i="1732" s="1"/>
  <c r="R32" i="1732"/>
  <c r="R31" i="1732"/>
  <c r="R30" i="1732"/>
  <c r="R29" i="1732"/>
  <c r="R28" i="1732"/>
  <c r="R27" i="1732"/>
  <c r="D27" i="1732"/>
  <c r="R26" i="1732"/>
  <c r="L26" i="1732"/>
  <c r="D26" i="1732"/>
  <c r="R25" i="1732"/>
  <c r="L25" i="1732"/>
  <c r="D25" i="1732" s="1"/>
  <c r="R24" i="1732"/>
  <c r="L24" i="1732"/>
  <c r="D24" i="1732"/>
  <c r="R23" i="1732"/>
  <c r="R22" i="1732"/>
  <c r="L22" i="1732"/>
  <c r="D22" i="1732" s="1"/>
  <c r="R21" i="1732"/>
  <c r="D21" i="1732"/>
  <c r="R20" i="1732"/>
  <c r="L20" i="1732"/>
  <c r="D20" i="1732"/>
  <c r="R19" i="1732"/>
  <c r="L19" i="1732"/>
  <c r="D19" i="1732" s="1"/>
  <c r="R18" i="1732"/>
  <c r="D18" i="1732"/>
  <c r="R17" i="1732"/>
  <c r="L17" i="1732"/>
  <c r="D17" i="1732"/>
  <c r="R16" i="1732"/>
  <c r="L16" i="1732"/>
  <c r="D16" i="1732" s="1"/>
  <c r="R15" i="1732"/>
  <c r="D15" i="1732"/>
  <c r="R14" i="1732"/>
  <c r="D14" i="1732"/>
  <c r="R13" i="1732"/>
  <c r="D13" i="1732"/>
  <c r="R12" i="1732"/>
  <c r="R11" i="1732"/>
  <c r="L11" i="1732"/>
  <c r="D11" i="1732"/>
  <c r="L9" i="1732"/>
  <c r="D9" i="1732"/>
  <c r="L8" i="1732"/>
  <c r="D8" i="1732"/>
  <c r="L7" i="1732"/>
  <c r="D7" i="1732" s="1"/>
  <c r="R6" i="1732"/>
  <c r="R5" i="1732"/>
  <c r="R4" i="1732"/>
  <c r="R52" i="1731"/>
  <c r="R51" i="1731"/>
  <c r="D50" i="1731"/>
  <c r="R49" i="1731"/>
  <c r="D49" i="1731"/>
  <c r="R48" i="1731"/>
  <c r="D48" i="1731"/>
  <c r="D46" i="1731"/>
  <c r="D45" i="1731"/>
  <c r="R44" i="1731"/>
  <c r="L28" i="1731" s="1"/>
  <c r="D28" i="1731" s="1"/>
  <c r="D44" i="1731"/>
  <c r="R42" i="1731"/>
  <c r="D42" i="1731"/>
  <c r="R41" i="1731"/>
  <c r="D41" i="1731"/>
  <c r="R40" i="1731"/>
  <c r="L8" i="1731" s="1"/>
  <c r="D8" i="1731" s="1"/>
  <c r="D40" i="1731"/>
  <c r="R39" i="1731"/>
  <c r="L20" i="1731" s="1"/>
  <c r="D20" i="1731" s="1"/>
  <c r="H39" i="1731"/>
  <c r="D39" i="1731"/>
  <c r="R38" i="1731"/>
  <c r="L9" i="1731" s="1"/>
  <c r="D9" i="1731" s="1"/>
  <c r="H38" i="1731"/>
  <c r="D38" i="1731"/>
  <c r="R37" i="1731"/>
  <c r="H37" i="1731"/>
  <c r="D37" i="1731"/>
  <c r="R36" i="1731"/>
  <c r="H36" i="1731"/>
  <c r="D36" i="1731"/>
  <c r="R35" i="1731"/>
  <c r="H35" i="1731"/>
  <c r="D35" i="1731"/>
  <c r="R34" i="1731"/>
  <c r="H34" i="1731"/>
  <c r="D34" i="1731"/>
  <c r="R33" i="1731"/>
  <c r="R32" i="1731"/>
  <c r="L11" i="1731" s="1"/>
  <c r="D11" i="1731" s="1"/>
  <c r="R31" i="1731"/>
  <c r="R30" i="1731"/>
  <c r="R29" i="1731"/>
  <c r="R28" i="1731"/>
  <c r="L16" i="1731" s="1"/>
  <c r="D16" i="1731" s="1"/>
  <c r="R27" i="1731"/>
  <c r="D27" i="1731"/>
  <c r="R26" i="1731"/>
  <c r="L26" i="1731"/>
  <c r="D26" i="1731"/>
  <c r="R25" i="1731"/>
  <c r="L25" i="1731"/>
  <c r="D25" i="1731"/>
  <c r="R24" i="1731"/>
  <c r="L24" i="1731"/>
  <c r="D24" i="1731"/>
  <c r="R23" i="1731"/>
  <c r="D23" i="1731"/>
  <c r="R22" i="1731"/>
  <c r="D22" i="1731"/>
  <c r="R21" i="1731"/>
  <c r="D21" i="1731"/>
  <c r="R20" i="1731"/>
  <c r="R19" i="1731"/>
  <c r="D19" i="1731"/>
  <c r="R18" i="1731"/>
  <c r="D18" i="1731"/>
  <c r="R17" i="1731"/>
  <c r="L17" i="1731"/>
  <c r="D17" i="1731"/>
  <c r="R16" i="1731"/>
  <c r="R15" i="1731"/>
  <c r="D15" i="1731"/>
  <c r="R14" i="1731"/>
  <c r="D14" i="1731"/>
  <c r="R13" i="1731"/>
  <c r="D13" i="1731"/>
  <c r="R12" i="1731"/>
  <c r="L12" i="1731"/>
  <c r="D12" i="1731" s="1"/>
  <c r="R11" i="1731"/>
  <c r="L10" i="1731"/>
  <c r="D10" i="1731" s="1"/>
  <c r="L7" i="1731"/>
  <c r="D7" i="1731"/>
  <c r="R6" i="1731"/>
  <c r="L6" i="1731"/>
  <c r="D6" i="1731"/>
  <c r="R5" i="1731"/>
  <c r="R4" i="1731"/>
  <c r="L7" i="1723"/>
  <c r="L8" i="1723"/>
  <c r="G49" i="1725"/>
  <c r="G49" i="1737" l="1"/>
  <c r="G49" i="1736"/>
  <c r="G49" i="1735"/>
  <c r="D54" i="1737"/>
  <c r="H14" i="1737" s="1"/>
  <c r="D54" i="1736"/>
  <c r="H14" i="1736" s="1"/>
  <c r="D54" i="1735"/>
  <c r="H14" i="1735" s="1"/>
  <c r="G49" i="1733"/>
  <c r="G49" i="1732"/>
  <c r="G49" i="1731"/>
  <c r="D54" i="1733"/>
  <c r="H14" i="1733" s="1"/>
  <c r="D29" i="1733"/>
  <c r="H13" i="1733" s="1"/>
  <c r="D54" i="1732"/>
  <c r="H14" i="1732" s="1"/>
  <c r="D54" i="1731"/>
  <c r="H14" i="1731" s="1"/>
  <c r="G51" i="1749"/>
  <c r="G51" i="1748"/>
  <c r="D29" i="1748"/>
  <c r="H13" i="1748" s="1"/>
  <c r="H15" i="1748" s="1"/>
  <c r="H29" i="1748" s="1"/>
  <c r="H15" i="1747"/>
  <c r="H29" i="1747" s="1"/>
  <c r="G51" i="1747" s="1"/>
  <c r="D29" i="1746"/>
  <c r="H13" i="1746" s="1"/>
  <c r="H15" i="1746" s="1"/>
  <c r="H29" i="1746" s="1"/>
  <c r="G51" i="1746" s="1"/>
  <c r="D29" i="1745"/>
  <c r="H13" i="1745" s="1"/>
  <c r="H15" i="1745" s="1"/>
  <c r="H29" i="1745" s="1"/>
  <c r="G51" i="1745" s="1"/>
  <c r="D29" i="1744"/>
  <c r="H13" i="1744" s="1"/>
  <c r="H15" i="1744" s="1"/>
  <c r="H29" i="1744" s="1"/>
  <c r="G51" i="1744" s="1"/>
  <c r="D29" i="1743"/>
  <c r="H13" i="1743" s="1"/>
  <c r="H15" i="1743" s="1"/>
  <c r="H29" i="1743" s="1"/>
  <c r="G51" i="1743" s="1"/>
  <c r="D29" i="1742"/>
  <c r="H13" i="1742" s="1"/>
  <c r="H15" i="1742" s="1"/>
  <c r="H29" i="1742" s="1"/>
  <c r="G51" i="1742" s="1"/>
  <c r="D29" i="1741"/>
  <c r="H13" i="1741" s="1"/>
  <c r="H15" i="1741" s="1"/>
  <c r="H29" i="1741" s="1"/>
  <c r="G51" i="1741" s="1"/>
  <c r="D29" i="1740"/>
  <c r="H13" i="1740" s="1"/>
  <c r="H15" i="1740" s="1"/>
  <c r="H29" i="1740" s="1"/>
  <c r="G51" i="1740"/>
  <c r="H15" i="1739"/>
  <c r="H29" i="1739" s="1"/>
  <c r="G51" i="1739" s="1"/>
  <c r="D29" i="1738"/>
  <c r="H13" i="1738" s="1"/>
  <c r="H15" i="1738" s="1"/>
  <c r="H29" i="1738" s="1"/>
  <c r="G51" i="1738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D29" i="1732"/>
  <c r="H13" i="1732" s="1"/>
  <c r="D29" i="1731"/>
  <c r="H13" i="1731" s="1"/>
  <c r="R52" i="1730"/>
  <c r="R51" i="1730"/>
  <c r="D50" i="1730"/>
  <c r="R49" i="1730"/>
  <c r="G49" i="1730"/>
  <c r="D49" i="1730"/>
  <c r="R48" i="1730"/>
  <c r="D48" i="1730"/>
  <c r="D46" i="1730"/>
  <c r="D45" i="1730"/>
  <c r="D44" i="1730"/>
  <c r="R42" i="1730"/>
  <c r="L6" i="1730" s="1"/>
  <c r="D6" i="1730" s="1"/>
  <c r="D42" i="1730"/>
  <c r="R41" i="1730"/>
  <c r="L7" i="1730" s="1"/>
  <c r="D7" i="1730" s="1"/>
  <c r="D41" i="1730"/>
  <c r="R40" i="1730"/>
  <c r="D40" i="1730"/>
  <c r="R39" i="1730"/>
  <c r="D39" i="1730"/>
  <c r="R38" i="1730"/>
  <c r="D38" i="1730"/>
  <c r="R37" i="1730"/>
  <c r="D37" i="1730"/>
  <c r="R36" i="1730"/>
  <c r="L10" i="1730" s="1"/>
  <c r="D10" i="1730" s="1"/>
  <c r="D36" i="1730"/>
  <c r="R35" i="1730"/>
  <c r="D35" i="1730"/>
  <c r="R34" i="1730"/>
  <c r="L12" i="1730" s="1"/>
  <c r="D12" i="1730" s="1"/>
  <c r="D34" i="1730"/>
  <c r="D54" i="1730" s="1"/>
  <c r="H14" i="1730" s="1"/>
  <c r="R33" i="1730"/>
  <c r="L23" i="1730" s="1"/>
  <c r="D23" i="1730" s="1"/>
  <c r="R32" i="1730"/>
  <c r="L11" i="1730" s="1"/>
  <c r="D11" i="1730" s="1"/>
  <c r="R31" i="1730"/>
  <c r="R30" i="1730"/>
  <c r="R29" i="1730"/>
  <c r="R28" i="1730"/>
  <c r="D28" i="1730"/>
  <c r="R27" i="1730"/>
  <c r="D27" i="1730"/>
  <c r="R26" i="1730"/>
  <c r="L26" i="1730"/>
  <c r="D26" i="1730"/>
  <c r="R25" i="1730"/>
  <c r="L25" i="1730"/>
  <c r="D25" i="1730"/>
  <c r="R24" i="1730"/>
  <c r="D24" i="1730"/>
  <c r="R23" i="1730"/>
  <c r="R22" i="1730"/>
  <c r="L22" i="1730"/>
  <c r="D22" i="1730"/>
  <c r="R21" i="1730"/>
  <c r="D21" i="1730"/>
  <c r="R20" i="1730"/>
  <c r="L20" i="1730"/>
  <c r="D20" i="1730"/>
  <c r="R19" i="1730"/>
  <c r="L19" i="1730"/>
  <c r="D19" i="1730"/>
  <c r="R18" i="1730"/>
  <c r="D18" i="1730"/>
  <c r="R17" i="1730"/>
  <c r="D17" i="1730"/>
  <c r="R16" i="1730"/>
  <c r="L16" i="1730"/>
  <c r="D16" i="1730" s="1"/>
  <c r="S15" i="1730"/>
  <c r="R15" i="1730"/>
  <c r="D15" i="1730"/>
  <c r="S14" i="1730"/>
  <c r="R14" i="1730"/>
  <c r="D14" i="1730"/>
  <c r="R13" i="1730"/>
  <c r="D13" i="1730"/>
  <c r="R12" i="1730"/>
  <c r="R11" i="1730"/>
  <c r="L9" i="1730"/>
  <c r="D9" i="1730"/>
  <c r="L8" i="1730"/>
  <c r="D8" i="1730"/>
  <c r="R6" i="1730"/>
  <c r="R5" i="1730"/>
  <c r="R4" i="1730"/>
  <c r="H16" i="1724"/>
  <c r="H15" i="1737" l="1"/>
  <c r="H29" i="1737" s="1"/>
  <c r="G51" i="1737" s="1"/>
  <c r="H15" i="1736"/>
  <c r="H29" i="1736" s="1"/>
  <c r="G51" i="1736" s="1"/>
  <c r="H15" i="1735"/>
  <c r="H29" i="1735" s="1"/>
  <c r="G51" i="1735" s="1"/>
  <c r="H15" i="1733"/>
  <c r="H29" i="1733" s="1"/>
  <c r="G51" i="1733" s="1"/>
  <c r="H15" i="1732"/>
  <c r="H29" i="1732" s="1"/>
  <c r="G51" i="1732" s="1"/>
  <c r="H15" i="1731"/>
  <c r="H29" i="1731" s="1"/>
  <c r="G51" i="1731" s="1"/>
  <c r="D29" i="1730"/>
  <c r="H13" i="1730" s="1"/>
  <c r="H15" i="1730" s="1"/>
  <c r="H29" i="1730" s="1"/>
  <c r="G51" i="1730" s="1"/>
  <c r="H16" i="1717"/>
  <c r="H16" i="1715"/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D36" i="1729"/>
  <c r="R35" i="1729"/>
  <c r="H35" i="1729"/>
  <c r="D35" i="1729"/>
  <c r="R34" i="1729"/>
  <c r="L12" i="1729" s="1"/>
  <c r="D12" i="1729" s="1"/>
  <c r="H34" i="1729"/>
  <c r="D34" i="1729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D34" i="1728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D34" i="1725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D35" i="1724"/>
  <c r="R34" i="1724"/>
  <c r="L12" i="1724" s="1"/>
  <c r="D12" i="1724" s="1"/>
  <c r="H34" i="1724"/>
  <c r="D34" i="1724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D34" i="1723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D8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D34" i="1720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R37" i="1719"/>
  <c r="H37" i="1719"/>
  <c r="D37" i="1719"/>
  <c r="R36" i="1719"/>
  <c r="H36" i="1719"/>
  <c r="D36" i="1719"/>
  <c r="R35" i="1719"/>
  <c r="H35" i="1719"/>
  <c r="D35" i="1719"/>
  <c r="R34" i="1719"/>
  <c r="H34" i="1719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D34" i="1717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D34" i="1716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D34" i="1715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29" l="1"/>
  <c r="G49" i="1728"/>
  <c r="G49" i="1727"/>
  <c r="D54" i="1729"/>
  <c r="H14" i="1729" s="1"/>
  <c r="D54" i="1728"/>
  <c r="H14" i="1728" s="1"/>
  <c r="D54" i="1727"/>
  <c r="H14" i="1727" s="1"/>
  <c r="G49" i="1724"/>
  <c r="G49" i="1723"/>
  <c r="D54" i="1725"/>
  <c r="H14" i="1725" s="1"/>
  <c r="D54" i="1724"/>
  <c r="H14" i="1724" s="1"/>
  <c r="D54" i="1723"/>
  <c r="H14" i="1723" s="1"/>
  <c r="D54" i="1720"/>
  <c r="H14" i="1720" s="1"/>
  <c r="D54" i="1719"/>
  <c r="H14" i="1719" s="1"/>
  <c r="G49" i="1720"/>
  <c r="G49" i="1719"/>
  <c r="G49" i="1717"/>
  <c r="G49" i="1716"/>
  <c r="G49" i="1715"/>
  <c r="D54" i="1717"/>
  <c r="H14" i="1717" s="1"/>
  <c r="D54" i="1716"/>
  <c r="H14" i="1716" s="1"/>
  <c r="D54" i="1715"/>
  <c r="H14" i="1715" s="1"/>
  <c r="D29" i="1715"/>
  <c r="H13" i="1715" s="1"/>
  <c r="D54" i="1713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D29" i="1728"/>
  <c r="H13" i="1728" s="1"/>
  <c r="D29" i="1727"/>
  <c r="H13" i="1727" s="1"/>
  <c r="D29" i="1726"/>
  <c r="H13" i="1726" s="1"/>
  <c r="H15" i="1726" s="1"/>
  <c r="H29" i="1726" s="1"/>
  <c r="G51" i="1726" s="1"/>
  <c r="D29" i="1725"/>
  <c r="H13" i="1725" s="1"/>
  <c r="D29" i="1724"/>
  <c r="H13" i="1724" s="1"/>
  <c r="D29" i="1723"/>
  <c r="H13" i="1723" s="1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D29" i="1719"/>
  <c r="H13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D29" i="1716"/>
  <c r="H13" i="1716" s="1"/>
  <c r="H15" i="1716" s="1"/>
  <c r="H29" i="1716" s="1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29" l="1"/>
  <c r="H29" i="1729" s="1"/>
  <c r="G51" i="1729" s="1"/>
  <c r="H15" i="1728"/>
  <c r="H29" i="1728" s="1"/>
  <c r="G51" i="1728" s="1"/>
  <c r="H15" i="1727"/>
  <c r="H29" i="1727" s="1"/>
  <c r="G51" i="1727" s="1"/>
  <c r="H15" i="1725"/>
  <c r="H29" i="1725" s="1"/>
  <c r="G51" i="1725" s="1"/>
  <c r="H15" i="1724"/>
  <c r="H29" i="1724" s="1"/>
  <c r="G51" i="1724" s="1"/>
  <c r="H15" i="1723"/>
  <c r="H29" i="1723" s="1"/>
  <c r="G51" i="1723" s="1"/>
  <c r="H15" i="1720"/>
  <c r="H29" i="1720" s="1"/>
  <c r="G51" i="1720" s="1"/>
  <c r="H15" i="1719"/>
  <c r="H29" i="1719" s="1"/>
  <c r="G51" i="1719" s="1"/>
  <c r="G51" i="1717"/>
  <c r="G51" i="1716"/>
  <c r="H15" i="1715"/>
  <c r="H29" i="1715" s="1"/>
  <c r="G51" i="1715" s="1"/>
  <c r="H15" i="1713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<sst xmlns="http://schemas.openxmlformats.org/spreadsheetml/2006/main" count="14749" uniqueCount="238">
  <si>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</si>
  <si>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</si>
  <si>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</si>
  <si>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</si>
  <si>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</si>
  <si>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</si>
  <si>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</si>
  <si>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</si>
  <si>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</si>
  <si>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</si>
  <si>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</si>
  <si>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</si>
  <si>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</si>
  <si>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</si>
  <si>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</si>
  <si>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</si>
  <si>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</si>
  <si>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</si>
  <si>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</si>
  <si>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</si>
  <si>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</si>
  <si>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</si>
  <si>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</si>
  <si>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</si>
  <si>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</si>
  <si>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</si>
  <si>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</si>
  <si>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</si>
  <si>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</si>
  <si>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</si>
  <si>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</si>
  <si>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</si>
  <si>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</si>
  <si>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</si>
  <si>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</si>
  <si>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</si>
  <si>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</si>
  <si>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</si>
  <si>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</si>
  <si>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</si>
  <si>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</si>
  <si>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</si>
  <si>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</si>
  <si>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</si>
  <si>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</si>
  <si>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</si>
  <si>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</si>
  <si>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</si>
  <si>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</si>
  <si>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</si>
  <si>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</si>
  <si>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</si>
  <si>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</si>
  <si>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</si>
  <si>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</si>
  <si>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</si>
  <si>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</si>
  <si>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</si>
  <si>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</si>
  <si>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</si>
  <si>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</si>
  <si>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</si>
  <si>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</si>
  <si>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</si>
  <si>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</si>
  <si>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</si>
  <si>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</si>
  <si>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</si>
  <si>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</si>
  <si>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</si>
  <si>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</si>
  <si>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</si>
  <si>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</si>
  <si>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</si>
  <si>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</si>
  <si>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</si>
  <si>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</si>
  <si>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</si>
  <si>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</si>
  <si>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</si>
  <si>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</si>
  <si>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</si>
  <si>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</si>
  <si>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</si>
  <si>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</si>
  <si>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</si>
  <si>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</si>
  <si>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</si>
  <si>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</si>
  <si>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</si>
  <si>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</si>
  <si>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</si>
  <si>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</si>
  <si>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</si>
  <si>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</si>
  <si>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</si>
  <si>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</si>
  <si>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</si>
  <si>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</si>
  <si>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</si>
  <si>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</si>
  <si>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</si>
  <si>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</si>
  <si>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</si>
  <si>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</si>
  <si>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</si>
  <si>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</si>
  <si>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</si>
  <si>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</si>
  <si>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</si>
  <si>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</si>
  <si>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</si>
  <si>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</si>
  <si>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</si>
  <si>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</si>
  <si>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</si>
  <si>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</si>
  <si>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</si>
  <si>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</si>
  <si>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</si>
  <si>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</si>
  <si>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</si>
  <si>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</si>
  <si>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</si>
  <si>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</si>
  <si>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</si>
  <si>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</si>
  <si>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</si>
  <si>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</si>
  <si>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</si>
  <si>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</si>
  <si>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</si>
  <si>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</si>
  <si>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</si>
  <si>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</si>
  <si>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</si>
  <si>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</si>
  <si>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</si>
  <si>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</si>
  <si>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</si>
  <si>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</si>
  <si>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</si>
  <si>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</si>
  <si>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</si>
  <si>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</si>
  <si>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</si>
  <si>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</si>
  <si>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</si>
  <si>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</si>
  <si>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</si>
  <si>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</si>
  <si>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</si>
  <si>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</si>
  <si>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</si>
  <si>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</si>
  <si>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</si>
  <si>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</si>
  <si>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</si>
  <si>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</si>
  <si>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</si>
  <si>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</si>
  <si>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</si>
  <si>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</si>
  <si>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</si>
  <si>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</si>
  <si>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</si>
  <si>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</si>
  <si>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</si>
  <si>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</si>
  <si>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</si>
  <si>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</si>
  <si>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</si>
  <si>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</si>
  <si>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</si>
  <si>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</si>
  <si>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</si>
  <si>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</si>
  <si>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</si>
  <si>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</si>
  <si>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</si>
  <si>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</si>
  <si>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</si>
  <si>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</si>
  <si>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</si>
  <si>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</si>
  <si>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</si>
  <si>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</si>
  <si>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</si>
  <si>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</si>
  <si>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</si>
  <si>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</si>
  <si>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</si>
  <si>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</si>
  <si>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</si>
  <si>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</si>
  <si>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</si>
  <si>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</si>
  <si>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</si>
  <si>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</si>
  <si>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</si>
  <si>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</si>
  <si>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</si>
  <si>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</si>
  <si>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</si>
  <si>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</si>
  <si>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</si>
  <si>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</si>
  <si>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</si>
  <si>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</si>
  <si>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</si>
  <si>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</si>
  <si>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</si>
  <si>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</si>
  <si>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</si>
  <si>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</si>
  <si>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</si>
  <si>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</si>
  <si>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</si>
  <si>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</si>
  <si>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</si>
  <si>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</si>
  <si>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</si>
  <si>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2000007228</t>
  </si>
  <si>
    <t>200002736</t>
  </si>
  <si>
    <t xml:space="preserve">                           GINA GRACE A. LOPEZ</t>
  </si>
  <si>
    <t xml:space="preserve">                             ESTEMARK PORMENTO</t>
  </si>
  <si>
    <t>2120012816</t>
  </si>
  <si>
    <t xml:space="preserve">                           RONNEL DANDAYO</t>
  </si>
  <si>
    <t>146781</t>
  </si>
  <si>
    <t>5089351</t>
  </si>
  <si>
    <t xml:space="preserve">                            GINA GRACE LOPEZ</t>
  </si>
  <si>
    <t>145801</t>
  </si>
  <si>
    <t>146489</t>
  </si>
  <si>
    <t>42959</t>
  </si>
  <si>
    <t>2000002746</t>
  </si>
  <si>
    <t>GICA, GRACE</t>
  </si>
  <si>
    <t xml:space="preserve">                            GRACE B. GICA</t>
  </si>
  <si>
    <t xml:space="preserve">                            ESTEMARK PORMENTO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</si>
</sst>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52</xdr:row>
      <xdr:rowOff>171450</xdr:rowOff>
    </xdr:from>
    <xdr:to>
      <xdr:col>3</xdr:col>
      <xdr:colOff>619541</xdr:colOff>
      <xdr:row>60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B32FBA-EA52-4233-87B3-6D3688689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4" y="10334625"/>
          <a:ext cx="1638717" cy="13716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609600</xdr:colOff>
      <xdr:row>53</xdr:row>
      <xdr:rowOff>21370</xdr:rowOff>
    </xdr:from>
    <xdr:to>
      <xdr:col>3</xdr:col>
      <xdr:colOff>523875</xdr:colOff>
      <xdr:row>59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B4C3C3-54BF-4A60-A7BE-73D82DA08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0384570"/>
          <a:ext cx="1533525" cy="128355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47</xdr:row>
      <xdr:rowOff>52841</xdr:rowOff>
    </xdr:from>
    <xdr:to>
      <xdr:col>3</xdr:col>
      <xdr:colOff>1219199</xdr:colOff>
      <xdr:row>65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2C4E1D-7026-49D5-8FD1-50CF2D55F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234941"/>
          <a:ext cx="2647949" cy="352855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112841</xdr:rowOff>
    </xdr:from>
    <xdr:to>
      <xdr:col>3</xdr:col>
      <xdr:colOff>466725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469972-5473-426B-9522-20FBD881F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66541"/>
          <a:ext cx="1847850" cy="65868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46</xdr:row>
      <xdr:rowOff>171450</xdr:rowOff>
    </xdr:from>
    <xdr:to>
      <xdr:col>3</xdr:col>
      <xdr:colOff>1242146</xdr:colOff>
      <xdr:row>65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87562E-CA08-4F96-B17A-90BFA0A0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153525"/>
          <a:ext cx="2623271" cy="349567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53</xdr:row>
      <xdr:rowOff>24055</xdr:rowOff>
    </xdr:from>
    <xdr:to>
      <xdr:col>3</xdr:col>
      <xdr:colOff>542925</xdr:colOff>
      <xdr:row>60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712AF7-C957-4E4C-AABB-A4A889D7C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10387255"/>
          <a:ext cx="1666875" cy="139516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126698</xdr:colOff>
      <xdr:row>54</xdr:row>
      <xdr:rowOff>46216</xdr:rowOff>
    </xdr:from>
    <xdr:to>
      <xdr:col>3</xdr:col>
      <xdr:colOff>540199</xdr:colOff>
      <xdr:row>58</xdr:row>
      <xdr:rowOff>8809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B7DB22-2338-42E4-81F0-7A943669E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48523">
          <a:off x="317198" y="10599916"/>
          <a:ext cx="2032751" cy="72459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48</xdr:row>
      <xdr:rowOff>49495</xdr:rowOff>
    </xdr:from>
    <xdr:to>
      <xdr:col>3</xdr:col>
      <xdr:colOff>1047750</xdr:colOff>
      <xdr:row>65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01A4CB-2F0A-4870-BB8F-62BECDDE9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9422095"/>
          <a:ext cx="2428875" cy="323663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600075</xdr:colOff>
      <xdr:row>53</xdr:row>
      <xdr:rowOff>113724</xdr:rowOff>
    </xdr:from>
    <xdr:to>
      <xdr:col>3</xdr:col>
      <xdr:colOff>438150</xdr:colOff>
      <xdr:row>60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A2A945-F8C4-4641-9E47-BD2024B16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10476924"/>
          <a:ext cx="1457325" cy="1219776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68D8FE-13B9-4DF8-8FD2-AC588C459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54</xdr:row>
      <xdr:rowOff>51725</xdr:rowOff>
    </xdr:from>
    <xdr:to>
      <xdr:col>3</xdr:col>
      <xdr:colOff>552450</xdr:colOff>
      <xdr:row>58</xdr:row>
      <xdr:rowOff>9523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6B3C086-2559-4AA2-8621-027A50B93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42900" y="10605425"/>
          <a:ext cx="2019300" cy="719798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48</xdr:row>
      <xdr:rowOff>192216</xdr:rowOff>
    </xdr:from>
    <xdr:to>
      <xdr:col>3</xdr:col>
      <xdr:colOff>990601</xdr:colOff>
      <xdr:row>64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F91FFC-B19F-4247-A5B2-39742A15E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64816"/>
          <a:ext cx="2228850" cy="2970084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31973</xdr:rowOff>
    </xdr:from>
    <xdr:to>
      <xdr:col>3</xdr:col>
      <xdr:colOff>219075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FA7D54-85C3-433A-83C5-425EF8DFA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85673"/>
          <a:ext cx="1181099" cy="41570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C4A19-6252-476F-B739-5A8A94F25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946188-99B9-4256-99A5-839525DD9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D9CB3-9382-46B2-BFC1-6B93DBC3D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E921C-50C5-4198-8CE0-CE93FFAA5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515663-7911-4CE5-B6C7-9F547360F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19AB90-9590-4509-B40B-E768A7345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5150EB-8E1D-4200-848A-385563438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73FC2-4922-4C4F-B9C9-4FA54FFCC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93C06-1AC7-4467-A54B-D97E7A69C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014BEB-ED82-4019-A413-3E1B20756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F719D4-3220-41D1-8E40-B973F8AA1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CF21BB-39A5-486C-AF03-EC369629E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85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86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45658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8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85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480</v>
      </c>
      <c r="D6" s="13">
        <f t="shared" ref="D6:D28" si="1">C6*L6</f>
        <v>365280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75</v>
      </c>
      <c r="D9" s="13">
        <f t="shared" si="1"/>
        <v>54975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4</v>
      </c>
      <c r="D13" s="48">
        <f t="shared" si="1"/>
        <v>1228</v>
      </c>
      <c r="F13" s="173" t="s">
        <v>36</v>
      </c>
      <c r="G13" s="174"/>
      <c r="H13" s="175">
        <f>D29</f>
        <v>443015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77991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365024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1758+600+612</f>
        <v>2970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>
        <v>8</v>
      </c>
      <c r="D22" s="48">
        <f t="shared" si="1"/>
        <v>5360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443015</v>
      </c>
      <c r="F29" s="196" t="s">
        <v>55</v>
      </c>
      <c r="G29" s="197"/>
      <c r="H29" s="200">
        <f>H15-H16-H17-H18-H19-H20-H22-H23-H24+H26+H27</f>
        <v>362054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28">
        <f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28">
        <f>F35*G35</f>
        <v>43500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14</v>
      </c>
      <c r="D42" s="12">
        <f>C42*2.25</f>
        <v>31.5</v>
      </c>
      <c r="F42" s="39" t="s">
        <v>79</v>
      </c>
      <c r="G42" s="228">
        <v>47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212">
        <v>54216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212">
        <v>188602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365435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24</v>
      </c>
      <c r="D50" s="12">
        <f>C50*1.5</f>
        <v>36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3381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728</v>
      </c>
      <c r="D6" s="13">
        <f t="shared" ref="D6:D28" si="1">C6*L6</f>
        <v>554008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9</v>
      </c>
      <c r="D9" s="13">
        <f t="shared" si="1"/>
        <v>6597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5</v>
      </c>
      <c r="D10" s="13">
        <f t="shared" si="1"/>
        <v>5160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16</v>
      </c>
      <c r="D11" s="13">
        <f t="shared" si="1"/>
        <v>18720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23+3</f>
        <v>26</v>
      </c>
      <c r="D12" s="48">
        <f t="shared" si="1"/>
        <v>25792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21</v>
      </c>
      <c r="D13" s="48">
        <f t="shared" si="1"/>
        <v>6447</v>
      </c>
      <c r="F13" s="173" t="s">
        <v>36</v>
      </c>
      <c r="G13" s="174"/>
      <c r="H13" s="175">
        <f>D29</f>
        <v>685162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17</v>
      </c>
      <c r="D14" s="31">
        <f t="shared" si="1"/>
        <v>187</v>
      </c>
      <c r="F14" s="178" t="s">
        <v>39</v>
      </c>
      <c r="G14" s="179"/>
      <c r="H14" s="180">
        <f>D54</f>
        <v>145168.5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539993.5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2772</f>
        <v>2772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93"/>
      <c r="G28" s="61"/>
      <c r="H28" s="222"/>
      <c r="I28" s="223"/>
      <c r="J28" s="224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685162</v>
      </c>
      <c r="F29" s="196" t="s">
        <v>55</v>
      </c>
      <c r="G29" s="197"/>
      <c r="H29" s="200">
        <f>H15-H16-H17-H18-H19-H20-H22-H23-H24+H26+H27+H28</f>
        <v>537221.5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28">
        <f t="shared" ref="H34:H39" si="2">F34*G34</f>
        <v>229000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28">
        <f t="shared" si="2"/>
        <v>48500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212">
        <v>258954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536674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25</v>
      </c>
      <c r="D50" s="12">
        <f>C50*1.5</f>
        <v>37.5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-547.5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275">
        <v>46025</v>
      </c>
      <c r="J4" s="27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277"/>
      <c r="J5" s="27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480</v>
      </c>
      <c r="D6" s="13">
        <f t="shared" ref="D6:D28" si="1">C6*L6</f>
        <v>365280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15</v>
      </c>
      <c r="D7" s="13">
        <f t="shared" si="1"/>
        <v>11715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37</v>
      </c>
      <c r="D9" s="13">
        <f t="shared" si="1"/>
        <v>27121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419083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68183.25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350899.75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216*6+140*6</f>
        <v>2136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10">
        <v>1440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419083</v>
      </c>
      <c r="F29" s="196" t="s">
        <v>55</v>
      </c>
      <c r="G29" s="197"/>
      <c r="H29" s="200">
        <f>H15-H16-H17-H18-H19-H20-H22-H23-H24+H26+H27</f>
        <v>347323.75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28">
        <f>F34*G34</f>
        <v>133000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28">
        <f>F35*G35</f>
        <v>29000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24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212">
        <v>139104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212">
        <v>45689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19</v>
      </c>
      <c r="D46" s="12">
        <f>C46*1.5</f>
        <v>28.5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346817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-506.75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463</v>
      </c>
      <c r="D6" s="13">
        <f t="shared" ref="D6:D28" si="1">C6*L6</f>
        <v>352343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7</v>
      </c>
      <c r="D7" s="13">
        <f t="shared" si="1"/>
        <v>5467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2</v>
      </c>
      <c r="D8" s="13">
        <f t="shared" si="1"/>
        <v>2186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f>120-5</f>
        <v>115</v>
      </c>
      <c r="D9" s="13">
        <f t="shared" si="1"/>
        <v>84295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24</v>
      </c>
      <c r="D13" s="48">
        <f t="shared" si="1"/>
        <v>7368</v>
      </c>
      <c r="F13" s="173" t="s">
        <v>36</v>
      </c>
      <c r="G13" s="174"/>
      <c r="H13" s="175">
        <f>D29</f>
        <v>463474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12</v>
      </c>
      <c r="D14" s="31">
        <f t="shared" si="1"/>
        <v>132</v>
      </c>
      <c r="F14" s="178" t="s">
        <v>39</v>
      </c>
      <c r="G14" s="179"/>
      <c r="H14" s="180">
        <f>D54</f>
        <v>115968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347506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2592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10">
        <v>92560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212">
        <v>84449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463474</v>
      </c>
      <c r="F29" s="196" t="s">
        <v>55</v>
      </c>
      <c r="G29" s="197"/>
      <c r="H29" s="200">
        <f>H15-H16-H17-H18-H19-H20-H22-H23-H24+H26+H27+H28</f>
        <v>336803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28">
        <f t="shared" ref="H34:H39" si="2">F34*G34</f>
        <v>19000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28">
        <f t="shared" si="2"/>
        <v>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212">
        <v>188388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212">
        <v>84449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21</v>
      </c>
      <c r="D46" s="12">
        <f>C46*1.5</f>
        <v>31.5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292745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-44058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501</v>
      </c>
      <c r="D6" s="13">
        <f t="shared" ref="D6:D28" si="1">C6*L6</f>
        <v>381261</v>
      </c>
      <c r="F6" s="151" t="s">
        <v>16</v>
      </c>
      <c r="G6" s="153" t="s">
        <v>155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</v>
      </c>
      <c r="D9" s="13">
        <f t="shared" si="1"/>
        <v>5864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18</v>
      </c>
      <c r="D13" s="48">
        <f t="shared" si="1"/>
        <v>5526</v>
      </c>
      <c r="F13" s="173" t="s">
        <v>36</v>
      </c>
      <c r="G13" s="174"/>
      <c r="H13" s="175">
        <f>D29</f>
        <v>392761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57342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335419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1296+1284</f>
        <v>2580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392761</v>
      </c>
      <c r="F29" s="196" t="s">
        <v>55</v>
      </c>
      <c r="G29" s="197"/>
      <c r="H29" s="200">
        <f>H15-H16-H17-H18-H19-H20-H22-H23-H24+H26+H27</f>
        <v>332839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28">
        <f>F34*G34</f>
        <v>186000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28">
        <f t="shared" ref="H35:H39" si="2">F35*G35</f>
        <v>6500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32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212">
        <v>139756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332638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30</v>
      </c>
      <c r="D50" s="12">
        <f>C50*1.5</f>
        <v>45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-201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735</v>
      </c>
      <c r="D6" s="13">
        <f t="shared" ref="D6:D28" si="1">C6*L6</f>
        <v>559335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114</v>
      </c>
      <c r="D9" s="13">
        <f t="shared" si="1"/>
        <v>83562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5+1</f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22</v>
      </c>
      <c r="D13" s="48">
        <f t="shared" si="1"/>
        <v>6754</v>
      </c>
      <c r="F13" s="173" t="s">
        <v>36</v>
      </c>
      <c r="G13" s="174"/>
      <c r="H13" s="175">
        <f>D29</f>
        <v>667630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</v>
      </c>
      <c r="F14" s="178" t="s">
        <v>39</v>
      </c>
      <c r="G14" s="179"/>
      <c r="H14" s="180">
        <f>D54</f>
        <v>100451.25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567178.75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600+1050+456</f>
        <v>2106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667630</v>
      </c>
      <c r="F29" s="196" t="s">
        <v>55</v>
      </c>
      <c r="G29" s="197"/>
      <c r="H29" s="200">
        <f>H15-H16-H17-H18-H19-H20-H22-H23-H24+H26+H27</f>
        <v>565022.75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28">
        <f>F34*G34</f>
        <v>242000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28">
        <f>F35*G35</f>
        <v>67500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58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212">
        <v>112763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212">
        <v>142785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12</v>
      </c>
      <c r="D49" s="12">
        <f>C49*42</f>
        <v>504</v>
      </c>
      <c r="F49" s="253" t="s">
        <v>86</v>
      </c>
      <c r="G49" s="200">
        <f>H34+H35+H36+H37+H38+H39+H40+H41+G42+H44+H45+H46</f>
        <v>566156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1133.25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633</v>
      </c>
      <c r="D6" s="13">
        <f t="shared" ref="D6:D28" si="1">C6*L6</f>
        <v>481713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</v>
      </c>
      <c r="D8" s="13">
        <f t="shared" si="1"/>
        <v>1093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9</v>
      </c>
      <c r="D13" s="48">
        <f t="shared" si="1"/>
        <v>2763</v>
      </c>
      <c r="F13" s="173" t="s">
        <v>36</v>
      </c>
      <c r="G13" s="174"/>
      <c r="H13" s="175">
        <f>D29</f>
        <v>509943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74673.75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435269.25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169</v>
      </c>
      <c r="C23" s="84">
        <v>12</v>
      </c>
      <c r="D23" s="48">
        <f t="shared" si="1"/>
        <v>454</v>
      </c>
      <c r="F23" s="77"/>
      <c r="G23" s="79"/>
      <c r="H23" s="263"/>
      <c r="I23" s="264"/>
      <c r="J23" s="26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509943</v>
      </c>
      <c r="F29" s="196" t="s">
        <v>55</v>
      </c>
      <c r="G29" s="197"/>
      <c r="H29" s="200">
        <f>H15-H16-H17-H18-H19-H20-H22-H23-H24+H26+H27+H28</f>
        <v>435269.25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28">
        <f t="shared" ref="H34:H39" si="2">F34*G34</f>
        <v>225000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28">
        <f t="shared" si="2"/>
        <v>150000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28">
        <f t="shared" si="2"/>
        <v>3600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28">
        <f t="shared" si="2"/>
        <v>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72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212">
        <v>56000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</v>
      </c>
      <c r="D46" s="12">
        <f>C46*1.5</f>
        <v>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435392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581</v>
      </c>
      <c r="D6" s="13">
        <f t="shared" ref="D6:D28" si="1">C6*L6</f>
        <v>442141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41</v>
      </c>
      <c r="D9" s="13">
        <f t="shared" si="1"/>
        <v>30053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17</v>
      </c>
      <c r="D13" s="48">
        <f t="shared" si="1"/>
        <v>5219</v>
      </c>
      <c r="F13" s="173" t="s">
        <v>36</v>
      </c>
      <c r="G13" s="174"/>
      <c r="H13" s="175">
        <f>D29</f>
        <v>486638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78" t="s">
        <v>39</v>
      </c>
      <c r="G14" s="179"/>
      <c r="H14" s="180">
        <f>D54</f>
        <v>85668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74"/>
      <c r="H15" s="184">
        <f>H13-H14</f>
        <v>400970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324*6+201*6</f>
        <v>3150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10">
        <v>131647</v>
      </c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>
        <v>1</v>
      </c>
      <c r="D24" s="48">
        <f t="shared" si="1"/>
        <v>1667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486638</v>
      </c>
      <c r="F29" s="196" t="s">
        <v>55</v>
      </c>
      <c r="G29" s="197"/>
      <c r="H29" s="200">
        <f>H15-H16-H17-H18-H19-H20-H22-H23-H24+H26+H27</f>
        <v>266173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28">
        <f>F34*G34</f>
        <v>39000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28">
        <f t="shared" ref="H35:H37" si="2">F35*G35</f>
        <v>22500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28">
        <f t="shared" si="2"/>
        <v>4000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8">
        <f t="shared" ref="H38:H39" si="3">F38*G38</f>
        <v>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8">
        <f t="shared" si="3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18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212">
        <v>198198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24</v>
      </c>
      <c r="D46" s="12">
        <f>C46*1.5</f>
        <v>36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264236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21</v>
      </c>
      <c r="D50" s="12">
        <f>C50*1.5</f>
        <v>31.5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-1937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614-273</f>
        <v>341</v>
      </c>
      <c r="D6" s="13">
        <f t="shared" ref="D6:D28" si="1">C6*L6</f>
        <v>259501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13</v>
      </c>
      <c r="D9" s="13">
        <f t="shared" si="1"/>
        <v>9529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275314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52389.75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222924.25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268*6+51*6</f>
        <v>1914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10">
        <v>173644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275314</v>
      </c>
      <c r="F29" s="196" t="s">
        <v>55</v>
      </c>
      <c r="G29" s="197"/>
      <c r="H29" s="200">
        <f>H15-H16-H17-H18-H19-H20-H22-H23-H24+H26+H27</f>
        <v>47366.25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28">
        <f>F34*G34</f>
        <v>26000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28">
        <f>F35*G35</f>
        <v>17500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28">
        <f t="shared" si="2"/>
        <v>3400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142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7</v>
      </c>
      <c r="D46" s="12">
        <f>C46*1.5</f>
        <v>10.5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47242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16</v>
      </c>
      <c r="D50" s="12">
        <f>C50*1.5</f>
        <v>24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-124.25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523</v>
      </c>
      <c r="D6" s="13">
        <f t="shared" ref="D6:D28" si="1">C6*L6</f>
        <v>398003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2</v>
      </c>
      <c r="D8" s="13">
        <f t="shared" si="1"/>
        <v>2186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13</v>
      </c>
      <c r="D13" s="48">
        <f t="shared" si="1"/>
        <v>3991</v>
      </c>
      <c r="F13" s="173" t="s">
        <v>36</v>
      </c>
      <c r="G13" s="174"/>
      <c r="H13" s="175">
        <f>D29</f>
        <v>416738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3</v>
      </c>
      <c r="D14" s="31">
        <f t="shared" si="1"/>
        <v>33</v>
      </c>
      <c r="F14" s="178" t="s">
        <v>39</v>
      </c>
      <c r="G14" s="179"/>
      <c r="H14" s="180">
        <f>D54</f>
        <v>113626.5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303111.5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2586</f>
        <v>2586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169</v>
      </c>
      <c r="C23" s="84">
        <v>12</v>
      </c>
      <c r="D23" s="48">
        <f t="shared" si="1"/>
        <v>454</v>
      </c>
      <c r="F23" s="77"/>
      <c r="G23" s="79"/>
      <c r="H23" s="263"/>
      <c r="I23" s="264"/>
      <c r="J23" s="26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416738</v>
      </c>
      <c r="F29" s="196" t="s">
        <v>55</v>
      </c>
      <c r="G29" s="197"/>
      <c r="H29" s="200">
        <f>H15-H16-H17-H18-H19-H20-H22-H23-H24+H26+H27+H28</f>
        <v>300525.5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28">
        <f t="shared" ref="H34:H39" si="2">F34*G34</f>
        <v>51000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28">
        <f t="shared" si="2"/>
        <v>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28">
        <f t="shared" si="2"/>
        <v>4100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28">
        <f t="shared" si="2"/>
        <v>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30</v>
      </c>
      <c r="D42" s="12">
        <f>C42*2.25</f>
        <v>67.5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212">
        <v>234325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34</v>
      </c>
      <c r="D46" s="12">
        <f>C46*1.5</f>
        <v>51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300175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10</v>
      </c>
      <c r="D50" s="12">
        <f>C50*1.5</f>
        <v>15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-350.5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450</v>
      </c>
      <c r="D6" s="13">
        <f t="shared" ref="D6:D28" si="1">C6*L6</f>
        <v>342450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173" t="s">
        <v>36</v>
      </c>
      <c r="G13" s="174"/>
      <c r="H13" s="175">
        <f>D29</f>
        <v>364269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11</v>
      </c>
      <c r="D14" s="31">
        <f t="shared" si="1"/>
        <v>121</v>
      </c>
      <c r="F14" s="178" t="s">
        <v>39</v>
      </c>
      <c r="G14" s="179"/>
      <c r="H14" s="180">
        <f>D54</f>
        <v>53587.5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310681.5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2064</f>
        <v>2064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16">
        <v>131647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364269</v>
      </c>
      <c r="F29" s="196" t="s">
        <v>55</v>
      </c>
      <c r="G29" s="197"/>
      <c r="H29" s="200">
        <f>H15-H16-H17-H18-H19-H20-H22-H23-H24+H26+H27</f>
        <v>440264.5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28">
        <f>F34*G34</f>
        <v>243000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28">
        <f t="shared" ref="H35:H39" si="2">F35*G35</f>
        <v>50500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28">
        <f t="shared" si="2"/>
        <v>12800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28">
        <f t="shared" si="2"/>
        <v>2300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71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212">
        <v>131647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9</v>
      </c>
      <c r="D49" s="12">
        <f>C49*42</f>
        <v>378</v>
      </c>
      <c r="F49" s="253" t="s">
        <v>86</v>
      </c>
      <c r="G49" s="200">
        <f>H34+H35+H36+H37+H38+H39+H40+H41+G42+H44+H45+H46</f>
        <v>440318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53.5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 t="s">
        <v>179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178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16">
        <v>7281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16">
        <v>1000</v>
      </c>
      <c r="I27" s="217"/>
      <c r="J27" s="21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16">
        <v>3130</v>
      </c>
      <c r="I28" s="217"/>
      <c r="J28" s="21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11411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1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153</v>
      </c>
      <c r="G44" s="62"/>
      <c r="H44" s="212">
        <v>11411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0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11411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177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46029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380</v>
      </c>
      <c r="D6" s="13">
        <f t="shared" ref="D6:D28" si="1">C6*L6</f>
        <v>289180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19</v>
      </c>
      <c r="D7" s="13">
        <f t="shared" si="1"/>
        <v>14839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84</v>
      </c>
      <c r="D9" s="13">
        <f t="shared" si="1"/>
        <v>61572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3+1</f>
        <v>4</v>
      </c>
      <c r="D12" s="48">
        <f t="shared" si="1"/>
        <v>3968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173" t="s">
        <v>36</v>
      </c>
      <c r="G13" s="174"/>
      <c r="H13" s="175">
        <f>D29</f>
        <v>383641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52228.5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331412.5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16">
        <v>173644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383641</v>
      </c>
      <c r="F29" s="196" t="s">
        <v>55</v>
      </c>
      <c r="G29" s="197"/>
      <c r="H29" s="200">
        <f>H15-H16-H17-H18-H19-H20-H22-H23-H24+H26+H27</f>
        <v>503758.5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28">
        <f>F34*G34</f>
        <v>148000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28">
        <f>F35*G35</f>
        <v>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ref="H36:H39" si="2"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28">
        <f t="shared" si="2"/>
        <v>15100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28">
        <f t="shared" si="2"/>
        <v>16750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175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212">
        <v>139318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212">
        <v>173644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9</v>
      </c>
      <c r="D46" s="12">
        <f>C46*1.5</f>
        <v>13.5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5</v>
      </c>
      <c r="D49" s="12">
        <f>C49*42</f>
        <v>210</v>
      </c>
      <c r="F49" s="253" t="s">
        <v>86</v>
      </c>
      <c r="G49" s="200">
        <f>H34+H35+H36+H37+H38+H39+H40+H41+G42+H44+H45+H46</f>
        <v>503587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-171.5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707</v>
      </c>
      <c r="D6" s="13">
        <f t="shared" ref="D6:D28" si="1">C6*L6</f>
        <v>538027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26</v>
      </c>
      <c r="D13" s="48">
        <f t="shared" si="1"/>
        <v>7982</v>
      </c>
      <c r="F13" s="173" t="s">
        <v>36</v>
      </c>
      <c r="G13" s="174"/>
      <c r="H13" s="175">
        <f>D29</f>
        <v>555289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79440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475849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3882</f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555289</v>
      </c>
      <c r="F29" s="196" t="s">
        <v>55</v>
      </c>
      <c r="G29" s="197"/>
      <c r="H29" s="200">
        <f>H15-H16-H17-H18-H19-H20-H22-H23-H24+H26+H27+H28</f>
        <v>471967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28">
        <f t="shared" ref="H34:H39" si="2">F34*G34</f>
        <v>262000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28">
        <f t="shared" si="2"/>
        <v>201000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28">
        <f t="shared" si="2"/>
        <v>6800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470508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-1459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314</v>
      </c>
      <c r="D6" s="13">
        <f t="shared" ref="D6:D28" si="1">C6*L6</f>
        <v>238954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19</v>
      </c>
      <c r="D9" s="13">
        <f t="shared" si="1"/>
        <v>13927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2+1+1</f>
        <v>4</v>
      </c>
      <c r="D12" s="48">
        <f t="shared" si="1"/>
        <v>3968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263957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</v>
      </c>
      <c r="D14" s="31">
        <f t="shared" si="1"/>
        <v>22</v>
      </c>
      <c r="F14" s="178" t="s">
        <v>39</v>
      </c>
      <c r="G14" s="179"/>
      <c r="H14" s="180">
        <f>D54</f>
        <v>52866.75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211090.25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263957</v>
      </c>
      <c r="F29" s="196" t="s">
        <v>55</v>
      </c>
      <c r="G29" s="197"/>
      <c r="H29" s="200">
        <f>H15-H16-H17-H18-H19-H20-H22-H23-H24+H26+H27</f>
        <v>211090.25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28">
        <f>F34*G34</f>
        <v>199000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28">
        <f t="shared" ref="H35:H39" si="2">F35*G35</f>
        <v>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28">
        <f t="shared" si="2"/>
        <v>5600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10004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22</v>
      </c>
      <c r="D46" s="12">
        <f>C46*1.5</f>
        <v>33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</v>
      </c>
      <c r="D49" s="12">
        <f>C49*42</f>
        <v>126</v>
      </c>
      <c r="F49" s="253" t="s">
        <v>86</v>
      </c>
      <c r="G49" s="200">
        <f>H34+H35+H36+H37+H38+H39+H40+H41+G42+H44+H45+H46</f>
        <v>215154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36</v>
      </c>
      <c r="D50" s="12">
        <f>C50*1.5</f>
        <v>54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4063.75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529</v>
      </c>
      <c r="D6" s="13">
        <f t="shared" ref="D6:D28" si="1">C6*L6</f>
        <v>402569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15</v>
      </c>
      <c r="D7" s="13">
        <f t="shared" si="1"/>
        <v>11715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8+1+1</f>
        <v>10</v>
      </c>
      <c r="D12" s="48">
        <f t="shared" si="1"/>
        <v>9920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434667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66066.75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2</v>
      </c>
      <c r="D15" s="31">
        <f t="shared" si="1"/>
        <v>1240</v>
      </c>
      <c r="F15" s="183" t="s">
        <v>40</v>
      </c>
      <c r="G15" s="174"/>
      <c r="H15" s="184">
        <f>H13-H14</f>
        <v>368600.25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2772+330</f>
        <v>3102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434667</v>
      </c>
      <c r="F29" s="196" t="s">
        <v>55</v>
      </c>
      <c r="G29" s="197"/>
      <c r="H29" s="200">
        <f>H15-H16-H17-H18-H19-H20-H22-H23-H24+H26+H27</f>
        <v>365498.25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28">
        <f>F34*G34</f>
        <v>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8">
        <f>F35*G35</f>
        <v>15000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28">
        <f t="shared" si="2"/>
        <v>7300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165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212">
        <v>301634</v>
      </c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365419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-79.25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647</v>
      </c>
      <c r="D6" s="13">
        <f t="shared" ref="D6:D28" si="1">C6*L6</f>
        <v>492367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20</v>
      </c>
      <c r="D13" s="48">
        <f t="shared" si="1"/>
        <v>6140</v>
      </c>
      <c r="F13" s="173" t="s">
        <v>36</v>
      </c>
      <c r="G13" s="174"/>
      <c r="H13" s="175">
        <f>D29</f>
        <v>498507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99282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399225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v>3882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498507</v>
      </c>
      <c r="F29" s="196" t="s">
        <v>55</v>
      </c>
      <c r="G29" s="197"/>
      <c r="H29" s="200">
        <f>H15-H16-H17-H18-H19-H20-H22-H23-H24+H26+H27+H28</f>
        <v>395343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28">
        <f t="shared" ref="H34:H39" si="2">F34*G34</f>
        <v>395000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34</v>
      </c>
      <c r="D49" s="12">
        <f>C49*42</f>
        <v>1428</v>
      </c>
      <c r="F49" s="253" t="s">
        <v>86</v>
      </c>
      <c r="G49" s="200">
        <f>H34+H35+H36+H37+H38+H39+H40+H41+G42+H44+H45+H46</f>
        <v>395313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317</v>
      </c>
      <c r="D6" s="13">
        <f t="shared" ref="D6:D28" si="1">C6*L6</f>
        <v>241237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9</v>
      </c>
      <c r="D7" s="13">
        <f t="shared" si="1"/>
        <v>7029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23</v>
      </c>
      <c r="D9" s="13">
        <f t="shared" si="1"/>
        <v>16859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1+1</f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273073.33333333331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22</v>
      </c>
      <c r="D14" s="31">
        <f t="shared" si="1"/>
        <v>242</v>
      </c>
      <c r="F14" s="178" t="s">
        <v>39</v>
      </c>
      <c r="G14" s="179"/>
      <c r="H14" s="180">
        <f>D54</f>
        <v>45388.5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2</v>
      </c>
      <c r="D15" s="31">
        <f t="shared" si="1"/>
        <v>1240</v>
      </c>
      <c r="F15" s="183" t="s">
        <v>40</v>
      </c>
      <c r="G15" s="174"/>
      <c r="H15" s="184">
        <f>H13-H14</f>
        <v>227684.83333333331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1074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273073.33333333331</v>
      </c>
      <c r="F29" s="196" t="s">
        <v>55</v>
      </c>
      <c r="G29" s="197"/>
      <c r="H29" s="200">
        <f>H15-H16-H17-H18-H19-H20-H22-H23-H24+H26+H27</f>
        <v>226610.83333333331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28">
        <f>F34*G34</f>
        <v>148000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28">
        <f t="shared" ref="H35:H39" si="2">F35*G35</f>
        <v>73500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28">
        <f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28">
        <f t="shared" si="2"/>
        <v>2900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</v>
      </c>
      <c r="D46" s="12">
        <f>C46*1.5</f>
        <v>4.5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225050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-1560.8333333333139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344</v>
      </c>
      <c r="D6" s="13">
        <f t="shared" ref="D6:D28" si="1">C6*L6</f>
        <v>261784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78</v>
      </c>
      <c r="D9" s="13">
        <f t="shared" si="1"/>
        <v>57174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4+1+1</f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341782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14</v>
      </c>
      <c r="D14" s="31">
        <f t="shared" si="1"/>
        <v>154</v>
      </c>
      <c r="F14" s="178" t="s">
        <v>39</v>
      </c>
      <c r="G14" s="179"/>
      <c r="H14" s="180">
        <f>D54</f>
        <v>52036.5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289745.5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684+672</f>
        <v>1356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4</v>
      </c>
      <c r="D28" s="48">
        <f t="shared" si="1"/>
        <v>3244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341782</v>
      </c>
      <c r="F29" s="196" t="s">
        <v>55</v>
      </c>
      <c r="G29" s="197"/>
      <c r="H29" s="200">
        <f>H15-H16-H17-H18-H19-H20-H22-H23-H24+H26+H27</f>
        <v>288389.5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28">
        <f>F34*G34</f>
        <v>83000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28">
        <f>F35*G35</f>
        <v>25000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28">
        <f t="shared" ref="H36:H39" si="2">F36*G36</f>
        <v>1200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28">
        <f t="shared" si="2"/>
        <v>17100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28">
        <f t="shared" si="2"/>
        <v>2450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28">
        <f t="shared" si="2"/>
        <v>60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212">
        <v>84877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212">
        <v>74828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12</v>
      </c>
      <c r="D46" s="12">
        <f>C46*1.5</f>
        <v>18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288531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141.5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467</v>
      </c>
      <c r="D6" s="13">
        <f t="shared" ref="D6:D28" si="1">C6*L6</f>
        <v>355387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70</v>
      </c>
      <c r="D8" s="13">
        <f t="shared" si="1"/>
        <v>76510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</v>
      </c>
      <c r="D11" s="13">
        <f t="shared" si="1"/>
        <v>2340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8</v>
      </c>
      <c r="D13" s="48">
        <f t="shared" si="1"/>
        <v>2456</v>
      </c>
      <c r="F13" s="173" t="s">
        <v>36</v>
      </c>
      <c r="G13" s="174"/>
      <c r="H13" s="175">
        <f>D29</f>
        <v>458758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</v>
      </c>
      <c r="D14" s="31">
        <f t="shared" si="1"/>
        <v>22</v>
      </c>
      <c r="F14" s="178" t="s">
        <v>39</v>
      </c>
      <c r="G14" s="179"/>
      <c r="H14" s="180">
        <f>D54</f>
        <v>63504.75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395253.25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458758</v>
      </c>
      <c r="F29" s="196" t="s">
        <v>55</v>
      </c>
      <c r="G29" s="197"/>
      <c r="H29" s="200">
        <f>H15-H16-H17-H18-H19-H20-H22-H23-H24+H26+H27+H28</f>
        <v>395253.25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28">
        <f t="shared" ref="H34:H39" si="2">F34*G34</f>
        <v>233000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28">
        <f t="shared" si="2"/>
        <v>35500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si="2"/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28">
        <f t="shared" si="2"/>
        <v>4900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28">
        <f t="shared" si="2"/>
        <v>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62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212">
        <v>73477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12">
        <v>20198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212">
        <v>27000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395307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14</v>
      </c>
      <c r="D50" s="12">
        <f>C50*1.5</f>
        <v>21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53.75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264</v>
      </c>
      <c r="D6" s="13">
        <f t="shared" ref="D6:D28" si="1">C6*L6</f>
        <v>200904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19</v>
      </c>
      <c r="D7" s="13">
        <f t="shared" si="1"/>
        <v>14839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37</v>
      </c>
      <c r="D9" s="13">
        <f t="shared" si="1"/>
        <v>27121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250831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23</v>
      </c>
      <c r="D14" s="31">
        <f t="shared" si="1"/>
        <v>253</v>
      </c>
      <c r="F14" s="178" t="s">
        <v>39</v>
      </c>
      <c r="G14" s="179"/>
      <c r="H14" s="180">
        <f>D54</f>
        <v>44389.5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206441.5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1176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101</v>
      </c>
      <c r="C22" s="10">
        <v>1</v>
      </c>
      <c r="D22" s="48">
        <f t="shared" si="1"/>
        <v>1667</v>
      </c>
      <c r="F22" s="72"/>
      <c r="G22" s="73"/>
      <c r="H22" s="210"/>
      <c r="I22" s="210"/>
      <c r="J22" s="21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250831</v>
      </c>
      <c r="F29" s="196" t="s">
        <v>55</v>
      </c>
      <c r="G29" s="197"/>
      <c r="H29" s="200">
        <f>H15-H16-H17-H18-H19-H20-H22-H23-H24+H26+H27</f>
        <v>205265.5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28">
        <f>F34*G34</f>
        <v>49000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28">
        <f t="shared" ref="H35:H39" si="2">F35*G35</f>
        <v>16000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28">
        <f>F36*G36</f>
        <v>800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28">
        <f t="shared" si="2"/>
        <v>14200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28">
        <f t="shared" si="2"/>
        <v>650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16</v>
      </c>
      <c r="D42" s="12">
        <f>C42*2.25</f>
        <v>36</v>
      </c>
      <c r="F42" s="39" t="s">
        <v>79</v>
      </c>
      <c r="G42" s="228">
        <v>34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212">
        <v>124746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205450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184.5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394</v>
      </c>
      <c r="D6" s="13">
        <f t="shared" ref="D6:D28" si="1">C6*L6</f>
        <v>299834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</v>
      </c>
      <c r="D9" s="13">
        <f t="shared" si="1"/>
        <v>8063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317305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75464.25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241840.75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342+1296+666</f>
        <v>2304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317305</v>
      </c>
      <c r="F29" s="196" t="s">
        <v>55</v>
      </c>
      <c r="G29" s="197"/>
      <c r="H29" s="200">
        <f>H15-H16-H17-H18-H19-H20-H22-H23-H24+H26+H27</f>
        <v>239536.75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28">
        <f>F34*G34</f>
        <v>51000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28">
        <f>F35*G35</f>
        <v>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212">
        <v>44070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212">
        <v>139104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239452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-84.75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233</v>
      </c>
      <c r="D6" s="13">
        <f t="shared" ref="D6:D28" si="1">C6*L6</f>
        <v>177313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12</v>
      </c>
      <c r="D7" s="13">
        <f t="shared" si="1"/>
        <v>9372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3</v>
      </c>
      <c r="D8" s="13">
        <f t="shared" si="1"/>
        <v>3279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3</v>
      </c>
      <c r="D10" s="13">
        <f t="shared" si="1"/>
        <v>3096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3</v>
      </c>
      <c r="D11" s="13">
        <f t="shared" si="1"/>
        <v>3510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4+1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7</v>
      </c>
      <c r="D13" s="48">
        <f t="shared" si="1"/>
        <v>2149</v>
      </c>
      <c r="F13" s="173" t="s">
        <v>36</v>
      </c>
      <c r="G13" s="174"/>
      <c r="H13" s="175">
        <f>D29</f>
        <v>228543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19</v>
      </c>
      <c r="D14" s="31">
        <f t="shared" si="1"/>
        <v>209</v>
      </c>
      <c r="F14" s="178" t="s">
        <v>39</v>
      </c>
      <c r="G14" s="179"/>
      <c r="H14" s="180">
        <f>D54</f>
        <v>28542.75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200000.25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10">
        <v>99507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212">
        <v>92560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228543</v>
      </c>
      <c r="F29" s="196" t="s">
        <v>55</v>
      </c>
      <c r="G29" s="197"/>
      <c r="H29" s="200">
        <f>H15-H16-H17-H18-H19-H20-H22-H23-H24+H26+H27+H28</f>
        <v>193053.25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28">
        <f t="shared" ref="H34:H39" si="2">F34*G34</f>
        <v>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28">
        <f t="shared" si="2"/>
        <v>14500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28">
        <f t="shared" si="2"/>
        <v>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159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212">
        <v>11432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212">
        <v>30888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212">
        <v>92560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192239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42</v>
      </c>
      <c r="D50" s="12">
        <f>C50*1.5</f>
        <v>63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-814.25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351</v>
      </c>
      <c r="D6" s="13">
        <f t="shared" ref="D6:D28" si="1">C6*L6</f>
        <v>267111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11</v>
      </c>
      <c r="D7" s="13">
        <f t="shared" si="1"/>
        <v>8591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110</v>
      </c>
      <c r="D9" s="13">
        <f t="shared" si="1"/>
        <v>80630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360378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53643.75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306734.25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2652</f>
        <v>2652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3"/>
      <c r="G28" s="61"/>
      <c r="H28" s="222"/>
      <c r="I28" s="223"/>
      <c r="J28" s="22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360378</v>
      </c>
      <c r="F29" s="196" t="s">
        <v>55</v>
      </c>
      <c r="G29" s="197"/>
      <c r="H29" s="200">
        <f>H15-H16-H17-H18-H19-H20-H22-H23-H24+H26+H27</f>
        <v>304082.25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28">
        <f>F34*G34</f>
        <v>123000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28">
        <f t="shared" ref="H35:H39" si="2">F35*G35</f>
        <v>133500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28">
        <f t="shared" si="2"/>
        <v>38400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28">
        <f t="shared" si="2"/>
        <v>8850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8">
        <v>61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9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304011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-71.25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437</v>
      </c>
      <c r="D6" s="13">
        <f t="shared" ref="D6:D28" si="1">C6*L6</f>
        <v>332557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114</v>
      </c>
      <c r="D9" s="13">
        <f t="shared" si="1"/>
        <v>83562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4+1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429225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20</v>
      </c>
      <c r="D14" s="31">
        <f t="shared" si="1"/>
        <v>220</v>
      </c>
      <c r="F14" s="178" t="s">
        <v>39</v>
      </c>
      <c r="G14" s="179"/>
      <c r="H14" s="180">
        <f>D54</f>
        <v>84082.5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345142.5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1026+312</f>
        <v>1338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93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429225</v>
      </c>
      <c r="F29" s="196" t="s">
        <v>55</v>
      </c>
      <c r="G29" s="197"/>
      <c r="H29" s="200">
        <f>H15-H16-H17-H18-H19-H20-H22-H23-H24+H26+H27</f>
        <v>343754.5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28">
        <f>F34*G34</f>
        <v>66000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28">
        <f>F35*G35</f>
        <v>17500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 t="shared" ref="H36:H39" si="2"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28">
        <f t="shared" si="2"/>
        <v>8400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28">
        <f t="shared" si="2"/>
        <v>1750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9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212">
        <v>140724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212">
        <v>108088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17</v>
      </c>
      <c r="D46" s="12">
        <f>C46*1.5</f>
        <v>25.5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5</v>
      </c>
      <c r="D49" s="12">
        <f>C49*42</f>
        <v>210</v>
      </c>
      <c r="F49" s="253" t="s">
        <v>86</v>
      </c>
      <c r="G49" s="200">
        <f>H34+H35+H36+H37+H38+H39+H40+H41+G42+H44+H45+H46</f>
        <v>343062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14</v>
      </c>
      <c r="D50" s="12">
        <f>C50*1.5</f>
        <v>21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-692.5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4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355</v>
      </c>
      <c r="D6" s="13">
        <f t="shared" ref="D6:D28" si="1">C6*L6</f>
        <v>270155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5</v>
      </c>
      <c r="D10" s="13">
        <f t="shared" si="1"/>
        <v>5160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5</v>
      </c>
      <c r="D11" s="13">
        <f t="shared" si="1"/>
        <v>5850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6</v>
      </c>
      <c r="D12" s="48">
        <f t="shared" si="1"/>
        <v>5952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8</v>
      </c>
      <c r="D13" s="48">
        <f t="shared" si="1"/>
        <v>2456</v>
      </c>
      <c r="F13" s="173" t="s">
        <v>36</v>
      </c>
      <c r="G13" s="174"/>
      <c r="H13" s="175">
        <f>D29</f>
        <v>308880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23</v>
      </c>
      <c r="D14" s="31">
        <f t="shared" si="1"/>
        <v>253</v>
      </c>
      <c r="F14" s="178" t="s">
        <v>39</v>
      </c>
      <c r="G14" s="179"/>
      <c r="H14" s="180">
        <f>D54</f>
        <v>123354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185526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1314</f>
        <v>1314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7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</v>
      </c>
      <c r="D28" s="48">
        <f t="shared" si="1"/>
        <v>811</v>
      </c>
      <c r="F28" s="104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308880</v>
      </c>
      <c r="F29" s="196" t="s">
        <v>55</v>
      </c>
      <c r="G29" s="197"/>
      <c r="H29" s="200">
        <f>H15-H16-H17-H18-H19-H20-H22-H23-H24+H26+H27+H28</f>
        <v>184212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28">
        <f t="shared" ref="H34:H39" si="2"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28">
        <f t="shared" si="2"/>
        <v>10500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28">
        <f t="shared" si="2"/>
        <v>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28">
        <f t="shared" si="2"/>
        <v>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20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212">
        <v>69378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12">
        <v>25500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22</v>
      </c>
      <c r="D46" s="12">
        <f>C46*1.5</f>
        <v>33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184548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336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394-63</f>
        <v>331</v>
      </c>
      <c r="D6" s="13">
        <f t="shared" ref="D6:D28" si="1">C6*L6</f>
        <v>251891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6</v>
      </c>
      <c r="D7" s="13">
        <f t="shared" si="1"/>
        <v>4686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f>54-14</f>
        <v>40</v>
      </c>
      <c r="D9" s="13">
        <f t="shared" si="1"/>
        <v>29320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295463.33333333331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22</v>
      </c>
      <c r="D14" s="31">
        <f t="shared" si="1"/>
        <v>242</v>
      </c>
      <c r="F14" s="178" t="s">
        <v>39</v>
      </c>
      <c r="G14" s="179"/>
      <c r="H14" s="180">
        <f>D54</f>
        <v>42937.5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252525.83333333331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22"/>
      <c r="I28" s="223"/>
      <c r="J28" s="224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295463.33333333331</v>
      </c>
      <c r="F29" s="196" t="s">
        <v>55</v>
      </c>
      <c r="G29" s="197"/>
      <c r="H29" s="200">
        <f>H15-H16-H17-H18-H19-H20-H22-H23-H24+H26+H27</f>
        <v>251343.83333333331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28">
        <f>F34*G34</f>
        <v>93000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28">
        <f t="shared" ref="H35:H39" si="2">F35*G35</f>
        <v>14000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28">
        <f>F36*G36</f>
        <v>1400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28">
        <f t="shared" si="2"/>
        <v>10000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12</v>
      </c>
      <c r="D42" s="12">
        <f>C42*2.25</f>
        <v>27</v>
      </c>
      <c r="F42" s="39" t="s">
        <v>79</v>
      </c>
      <c r="G42" s="228">
        <v>50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212">
        <v>131773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6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30</v>
      </c>
      <c r="D49" s="12">
        <f>C49*42</f>
        <v>1260</v>
      </c>
      <c r="F49" s="253" t="s">
        <v>86</v>
      </c>
      <c r="G49" s="200">
        <f>H34+H35+H36+H37+H38+H39+H40+H41+G42+H44+H45+H46</f>
        <v>250423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-920.83333333331393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363</v>
      </c>
      <c r="D6" s="13">
        <f t="shared" ref="D6:D28" si="1">C6*L6</f>
        <v>276243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302382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67329.75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235052.25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1296+324</f>
        <v>1620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5" t="s">
        <v>150</v>
      </c>
      <c r="C23" s="10">
        <v>1</v>
      </c>
      <c r="D23" s="48">
        <f t="shared" si="1"/>
        <v>1175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>
        <v>1</v>
      </c>
      <c r="D24" s="48">
        <f t="shared" si="1"/>
        <v>1667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4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302382</v>
      </c>
      <c r="F29" s="196" t="s">
        <v>55</v>
      </c>
      <c r="G29" s="197"/>
      <c r="H29" s="200">
        <f>H15-H16-H17-H18-H19-H20-H22-H23-H24+H26+H27</f>
        <v>233432.25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28">
        <f>F34*G34</f>
        <v>87000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28">
        <f>F35*G35</f>
        <v>24000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28">
        <f t="shared" si="2"/>
        <v>3900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28">
        <f t="shared" si="2"/>
        <v>1350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8">
        <v>59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7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212">
        <v>117189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233498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65.75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509</v>
      </c>
      <c r="D6" s="13">
        <f t="shared" ref="D6:D28" si="1">C6*L6</f>
        <v>387349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82</v>
      </c>
      <c r="D9" s="13">
        <f t="shared" si="1"/>
        <v>60106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19</v>
      </c>
      <c r="D13" s="48">
        <f t="shared" si="1"/>
        <v>5833</v>
      </c>
      <c r="F13" s="173" t="s">
        <v>36</v>
      </c>
      <c r="G13" s="174"/>
      <c r="H13" s="175">
        <f>D29</f>
        <v>453420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</v>
      </c>
      <c r="F14" s="178" t="s">
        <v>39</v>
      </c>
      <c r="G14" s="179"/>
      <c r="H14" s="180">
        <f>D54</f>
        <v>80525.25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372894.75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235*6+350*6</f>
        <v>3510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453420</v>
      </c>
      <c r="F29" s="196" t="s">
        <v>55</v>
      </c>
      <c r="G29" s="197"/>
      <c r="H29" s="200">
        <f>H15-H16-H17-H18-H19-H20-H22-H23-H24+H26+H27</f>
        <v>369384.75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28">
        <f>F34*G34</f>
        <v>101000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28">
        <f t="shared" ref="H35:H39" si="2">F35*G35</f>
        <v>48000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4035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212">
        <v>216075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35</v>
      </c>
      <c r="D46" s="12">
        <f>C46*1.5</f>
        <v>52.5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3</v>
      </c>
      <c r="D49" s="12">
        <f>C49*42</f>
        <v>126</v>
      </c>
      <c r="F49" s="253" t="s">
        <v>86</v>
      </c>
      <c r="G49" s="200">
        <f>H34+H35+H36+H37+H38+H39+H40+H41+G42+H44+H45+H46</f>
        <v>369410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23</v>
      </c>
      <c r="D50" s="12">
        <f>C50*1.5</f>
        <v>34.5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25.25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205</v>
      </c>
      <c r="D6" s="13">
        <f t="shared" ref="D6:D28" si="1">C6*L6</f>
        <v>156005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</v>
      </c>
      <c r="D9" s="13">
        <f t="shared" si="1"/>
        <v>3665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164919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24184.5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140734.5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128*6+50*6</f>
        <v>1068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164919</v>
      </c>
      <c r="F29" s="196" t="s">
        <v>55</v>
      </c>
      <c r="G29" s="197"/>
      <c r="H29" s="200">
        <f>H15-H16-H17-H18-H19-H20-H22-H23-H24+H26+H27</f>
        <v>139666.5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28">
        <f>F34*G34</f>
        <v>38000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28">
        <f>F35*G35</f>
        <v>17000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28">
        <f t="shared" si="2"/>
        <v>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212">
        <v>84323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4</v>
      </c>
      <c r="D49" s="12">
        <f>C49*42</f>
        <v>168</v>
      </c>
      <c r="F49" s="253" t="s">
        <v>86</v>
      </c>
      <c r="G49" s="200">
        <f>H34+H35+H36+H37+H38+H39+H40+H41+G42+H44+H45+H46</f>
        <v>139523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23</v>
      </c>
      <c r="D50" s="12">
        <f>C50*1.5</f>
        <v>34.5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-143.5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503</v>
      </c>
      <c r="D6" s="13">
        <f t="shared" ref="D6:D28" si="1">C6*L6</f>
        <v>382783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25</v>
      </c>
      <c r="D7" s="13">
        <f t="shared" si="1"/>
        <v>19525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10</v>
      </c>
      <c r="D9" s="13">
        <f t="shared" si="1"/>
        <v>7330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16</v>
      </c>
      <c r="D13" s="48">
        <f t="shared" si="1"/>
        <v>4912</v>
      </c>
      <c r="F13" s="173" t="s">
        <v>36</v>
      </c>
      <c r="G13" s="174"/>
      <c r="H13" s="175">
        <f>D29</f>
        <v>414803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23</v>
      </c>
      <c r="D14" s="31">
        <f t="shared" si="1"/>
        <v>253</v>
      </c>
      <c r="F14" s="178" t="s">
        <v>39</v>
      </c>
      <c r="G14" s="179"/>
      <c r="H14" s="180">
        <f>D54</f>
        <v>93813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320990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432*6</f>
        <v>2592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414803</v>
      </c>
      <c r="F29" s="196" t="s">
        <v>55</v>
      </c>
      <c r="G29" s="197"/>
      <c r="H29" s="200">
        <f>H15-H16-H17-H18-H19-H20-H22-H23-H24+H26+H27+H28</f>
        <v>318398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28">
        <f t="shared" ref="H34:H39" si="2">F34*G34</f>
        <v>61000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 t="shared" si="2"/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28">
        <f t="shared" si="2"/>
        <v>1100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212">
        <v>252228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23</v>
      </c>
      <c r="D46" s="12">
        <f>C46*1.5</f>
        <v>34.5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318366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13</v>
      </c>
      <c r="D50" s="12">
        <f>C50*1.5</f>
        <v>19.5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-32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285</v>
      </c>
      <c r="D6" s="13">
        <f t="shared" ref="D6:D28" si="1">C6*L6</f>
        <v>216885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21</v>
      </c>
      <c r="D9" s="13">
        <f t="shared" si="1"/>
        <v>15393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173" t="s">
        <v>36</v>
      </c>
      <c r="G13" s="174"/>
      <c r="H13" s="175">
        <f>D29</f>
        <v>238821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19</v>
      </c>
      <c r="D14" s="31">
        <f t="shared" si="1"/>
        <v>209</v>
      </c>
      <c r="F14" s="178" t="s">
        <v>39</v>
      </c>
      <c r="G14" s="179"/>
      <c r="H14" s="180">
        <f>D54</f>
        <v>59093.25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179727.75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238821</v>
      </c>
      <c r="F29" s="196" t="s">
        <v>55</v>
      </c>
      <c r="G29" s="197"/>
      <c r="H29" s="200">
        <f>H15-H16-H17-H18-H19-H20-H22-H23-H24+H26+H27</f>
        <v>178431.75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28">
        <f>F34*G34</f>
        <v>44000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28">
        <f t="shared" ref="H35:H39" si="2">F35*G35</f>
        <v>11000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28">
        <f t="shared" si="2"/>
        <v>4500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28">
        <f t="shared" si="2"/>
        <v>1050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243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212">
        <v>117436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9</v>
      </c>
      <c r="D49" s="12">
        <f>C49*42</f>
        <v>378</v>
      </c>
      <c r="F49" s="253" t="s">
        <v>86</v>
      </c>
      <c r="G49" s="200">
        <f>H34+H35+H36+H37+H38+H39+H40+H41+G42+H44+H45+H46</f>
        <v>178429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44</v>
      </c>
      <c r="D50" s="12">
        <f>C50*1.5</f>
        <v>66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46037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421</v>
      </c>
      <c r="D6" s="13">
        <f t="shared" ref="D6:D28" si="1">C6*L6</f>
        <v>320381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334136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59604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274532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291*6+56*6</f>
        <v>2082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334136</v>
      </c>
      <c r="F29" s="196" t="s">
        <v>55</v>
      </c>
      <c r="G29" s="197"/>
      <c r="H29" s="200">
        <f>H15-H16-H17-H18-H19-H20-H22-H23-H24+H26+H27</f>
        <v>272450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28">
        <f>F34*G34</f>
        <v>78000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28">
        <f>F35*G35</f>
        <v>7000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28">
        <f t="shared" si="2"/>
        <v>3000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28">
        <f t="shared" si="2"/>
        <v>6300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212">
        <v>177449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8</v>
      </c>
      <c r="D46" s="12">
        <f>C46*1.5</f>
        <v>12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272007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-443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210</v>
      </c>
      <c r="D6" s="13">
        <f t="shared" ref="D6:D28" si="1">C6*L6</f>
        <v>159810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11</v>
      </c>
      <c r="D7" s="13">
        <f t="shared" si="1"/>
        <v>8591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51</v>
      </c>
      <c r="D9" s="13">
        <f t="shared" si="1"/>
        <v>37383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3+2</f>
        <v>5</v>
      </c>
      <c r="D12" s="48">
        <f t="shared" si="1"/>
        <v>4960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6</v>
      </c>
      <c r="D13" s="48">
        <f t="shared" si="1"/>
        <v>1842</v>
      </c>
      <c r="F13" s="173" t="s">
        <v>36</v>
      </c>
      <c r="G13" s="174"/>
      <c r="H13" s="175">
        <f>D29</f>
        <v>213357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11</v>
      </c>
      <c r="D14" s="31">
        <f t="shared" si="1"/>
        <v>121</v>
      </c>
      <c r="F14" s="178" t="s">
        <v>39</v>
      </c>
      <c r="G14" s="179"/>
      <c r="H14" s="180">
        <f>D54</f>
        <v>30288.75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183068.25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313.88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213357</v>
      </c>
      <c r="F29" s="196" t="s">
        <v>55</v>
      </c>
      <c r="G29" s="197"/>
      <c r="H29" s="200">
        <f>H15-H16-H17-H18-H19-H20-H22-H23-H24+H26+H27+H28</f>
        <v>182754.37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28">
        <f t="shared" ref="H34:H39" si="2">F34*G34</f>
        <v>149000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28">
        <f t="shared" si="2"/>
        <v>28000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28">
        <f t="shared" si="2"/>
        <v>4800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28">
        <f t="shared" si="2"/>
        <v>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131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</v>
      </c>
      <c r="D44" s="12">
        <f>C44*120</f>
        <v>720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18</v>
      </c>
      <c r="D46" s="12">
        <f>C46*1.5</f>
        <v>27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182881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20</v>
      </c>
      <c r="D50" s="12">
        <f>C50*1.5</f>
        <v>30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126.63000000000466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346</v>
      </c>
      <c r="D6" s="13">
        <f t="shared" ref="D6:D28" si="1">C6*L6</f>
        <v>263306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18</v>
      </c>
      <c r="D9" s="13">
        <f t="shared" si="1"/>
        <v>13194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173" t="s">
        <v>36</v>
      </c>
      <c r="G13" s="174"/>
      <c r="H13" s="175">
        <f>D29</f>
        <v>282677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41862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240815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1296</f>
        <v>1296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282677</v>
      </c>
      <c r="F29" s="196" t="s">
        <v>55</v>
      </c>
      <c r="G29" s="197"/>
      <c r="H29" s="200">
        <f>H15-H16-H17-H18-H19-H20-H22-H23-H24+H26+H27</f>
        <v>239519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28">
        <f>F34*G34</f>
        <v>180000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28">
        <f t="shared" ref="H35:H39" si="2">F35*G35</f>
        <v>12000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28">
        <f>F36*G36</f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28">
        <f t="shared" si="2"/>
        <v>33800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28">
        <f t="shared" si="2"/>
        <v>10400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103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212">
        <v>3308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</v>
      </c>
      <c r="D49" s="12">
        <f>C49*42</f>
        <v>294</v>
      </c>
      <c r="F49" s="253" t="s">
        <v>86</v>
      </c>
      <c r="G49" s="200">
        <f>H34+H35+H36+H37+H38+H39+H40+H41+G42+H44+H45+H46</f>
        <v>240031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13</v>
      </c>
      <c r="D50" s="12">
        <f>C50*1.5</f>
        <v>19.5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512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241</v>
      </c>
      <c r="D6" s="13">
        <f t="shared" ref="D6:D28" si="1">C6*L6</f>
        <v>183401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10</v>
      </c>
      <c r="D8" s="13">
        <f t="shared" si="1"/>
        <v>10930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107</v>
      </c>
      <c r="D9" s="13">
        <f t="shared" si="1"/>
        <v>78431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10</v>
      </c>
      <c r="D10" s="13">
        <f t="shared" si="1"/>
        <v>10320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20</v>
      </c>
      <c r="D11" s="13">
        <f t="shared" si="1"/>
        <v>23400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21+3+3</f>
        <v>27</v>
      </c>
      <c r="D12" s="48">
        <f t="shared" si="1"/>
        <v>26784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400123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77359.5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f>15</f>
        <v>15</v>
      </c>
      <c r="D15" s="31">
        <f t="shared" si="1"/>
        <v>9300</v>
      </c>
      <c r="F15" s="183" t="s">
        <v>40</v>
      </c>
      <c r="G15" s="174"/>
      <c r="H15" s="184">
        <f>H13-H14</f>
        <v>322763.5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138</v>
      </c>
      <c r="C24" s="10">
        <v>1</v>
      </c>
      <c r="D24" s="48">
        <f t="shared" si="1"/>
        <v>1277</v>
      </c>
      <c r="F24" s="38"/>
      <c r="G24" s="37"/>
      <c r="H24" s="211"/>
      <c r="I24" s="212"/>
      <c r="J24" s="212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205</v>
      </c>
      <c r="C26" s="10">
        <v>1</v>
      </c>
      <c r="D26" s="48">
        <f t="shared" si="1"/>
        <v>1242</v>
      </c>
      <c r="F26" s="64"/>
      <c r="G26" s="59"/>
      <c r="H26" s="216"/>
      <c r="I26" s="217"/>
      <c r="J26" s="218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>
        <v>1</v>
      </c>
      <c r="D27" s="44">
        <f t="shared" si="1"/>
        <v>1582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10</v>
      </c>
      <c r="D28" s="48">
        <f t="shared" si="1"/>
        <v>8110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400123</v>
      </c>
      <c r="F29" s="196" t="s">
        <v>55</v>
      </c>
      <c r="G29" s="197"/>
      <c r="H29" s="200">
        <f>H15-H16-H17-H18-H19-H20-H22-H23-H24+H26+H27</f>
        <v>322763.5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28">
        <f>F34*G34</f>
        <v>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28">
        <f>F35*G35</f>
        <v>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28">
        <f t="shared" si="2"/>
        <v>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28">
        <f t="shared" si="2"/>
        <v>100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2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212">
        <v>296913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71</v>
      </c>
      <c r="D45" s="12">
        <f>C45*84</f>
        <v>5964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321515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-1248.5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347</v>
      </c>
      <c r="D6" s="13">
        <f t="shared" ref="D6:D28" si="1">C6*L6</f>
        <v>264067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6</v>
      </c>
      <c r="D7" s="13">
        <f t="shared" si="1"/>
        <v>4686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3</v>
      </c>
      <c r="D10" s="13">
        <f t="shared" si="1"/>
        <v>3096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9</v>
      </c>
      <c r="D13" s="48">
        <f t="shared" si="1"/>
        <v>2763</v>
      </c>
      <c r="F13" s="173" t="s">
        <v>36</v>
      </c>
      <c r="G13" s="174"/>
      <c r="H13" s="175">
        <f>D29</f>
        <v>360136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6</v>
      </c>
      <c r="D14" s="31">
        <f t="shared" si="1"/>
        <v>66</v>
      </c>
      <c r="F14" s="178" t="s">
        <v>39</v>
      </c>
      <c r="G14" s="179"/>
      <c r="H14" s="180">
        <f>D54</f>
        <v>47431.5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312704.5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2</v>
      </c>
      <c r="D28" s="48">
        <f t="shared" si="1"/>
        <v>1622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360136</v>
      </c>
      <c r="F29" s="196" t="s">
        <v>55</v>
      </c>
      <c r="G29" s="197"/>
      <c r="H29" s="200">
        <f>H15-H16-H17-H18-H19-H20-H22-H23-H24+H26+H27+H28</f>
        <v>312704.5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228">
        <f t="shared" ref="H34:H39" si="2">F34*G34</f>
        <v>268000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228">
        <f t="shared" si="2"/>
        <v>35500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228">
        <f t="shared" si="2"/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228">
        <f t="shared" si="2"/>
        <v>5400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228">
        <f t="shared" si="2"/>
        <v>2050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228">
        <f t="shared" si="2"/>
        <v>1140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67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212">
        <v>458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</v>
      </c>
      <c r="D46" s="12">
        <f>C46*1.5</f>
        <v>6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313215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510.5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156</v>
      </c>
      <c r="D6" s="13">
        <f t="shared" ref="D6:D28" si="1">C6*L6</f>
        <v>118716</v>
      </c>
      <c r="F6" s="151" t="s">
        <v>16</v>
      </c>
      <c r="G6" s="153" t="s">
        <v>140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39</v>
      </c>
      <c r="D9" s="13">
        <f t="shared" si="1"/>
        <v>28587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150960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23</v>
      </c>
      <c r="D14" s="31">
        <f t="shared" si="1"/>
        <v>253</v>
      </c>
      <c r="F14" s="178" t="s">
        <v>39</v>
      </c>
      <c r="G14" s="179"/>
      <c r="H14" s="180">
        <f>D54</f>
        <v>23091.75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127868.25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150960</v>
      </c>
      <c r="F29" s="196" t="s">
        <v>55</v>
      </c>
      <c r="G29" s="197"/>
      <c r="H29" s="200">
        <f>H15-H16-H17-H18-H19-H20-H22-H23-H24+H26+H27</f>
        <v>127868.25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28">
        <f>F34*G34</f>
        <v>123000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228">
        <f t="shared" si="2"/>
        <v>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228">
        <f t="shared" si="2"/>
        <v>950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623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125173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18</v>
      </c>
      <c r="D50" s="12">
        <f>C50*1.5</f>
        <v>27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-2695.25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46039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231</v>
      </c>
      <c r="D6" s="13">
        <f t="shared" ref="D6:D28" si="1">C6*L6</f>
        <v>175791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33</v>
      </c>
      <c r="D9" s="13">
        <f t="shared" si="1"/>
        <v>24189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173" t="s">
        <v>36</v>
      </c>
      <c r="G13" s="174"/>
      <c r="H13" s="175">
        <f>D29</f>
        <v>205815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83061.75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122753.25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468+648</f>
        <v>1116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205815</v>
      </c>
      <c r="F29" s="196" t="s">
        <v>55</v>
      </c>
      <c r="G29" s="197"/>
      <c r="H29" s="200">
        <f>H15-H16-H17-H18-H19-H20-H22-H23-H24+H26+H27</f>
        <v>121637.25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228">
        <f>F34*G34</f>
        <v>84000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228">
        <f>F35*G35</f>
        <v>21500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228">
        <f t="shared" ref="H36:H39" si="2">F36*G36</f>
        <v>1000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228">
        <f t="shared" si="2"/>
        <v>12200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228">
        <f t="shared" si="2"/>
        <v>2450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8">
        <v>30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10</v>
      </c>
      <c r="D44" s="12">
        <f>C44*120</f>
        <v>1200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121200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-437.25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1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168</v>
      </c>
      <c r="D6" s="13">
        <f t="shared" ref="D6:D28" si="1">C6*L6</f>
        <v>127848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11</v>
      </c>
      <c r="D8" s="13">
        <f t="shared" si="1"/>
        <v>12023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117</v>
      </c>
      <c r="D9" s="13">
        <f t="shared" si="1"/>
        <v>85761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21</v>
      </c>
      <c r="D10" s="13">
        <f t="shared" si="1"/>
        <v>21672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29</v>
      </c>
      <c r="D11" s="13">
        <f t="shared" si="1"/>
        <v>33930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15+6</f>
        <v>21</v>
      </c>
      <c r="D12" s="48">
        <f t="shared" si="1"/>
        <v>20832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173" t="s">
        <v>36</v>
      </c>
      <c r="G13" s="174"/>
      <c r="H13" s="175">
        <f>D29</f>
        <v>346953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14</v>
      </c>
      <c r="D14" s="31">
        <f t="shared" si="1"/>
        <v>154</v>
      </c>
      <c r="F14" s="178" t="s">
        <v>39</v>
      </c>
      <c r="G14" s="179"/>
      <c r="H14" s="180">
        <f>D54</f>
        <v>73926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16</f>
        <v>16</v>
      </c>
      <c r="D15" s="31">
        <f t="shared" si="1"/>
        <v>9920</v>
      </c>
      <c r="F15" s="183" t="s">
        <v>40</v>
      </c>
      <c r="G15" s="174"/>
      <c r="H15" s="184">
        <f>H13-H14</f>
        <v>273027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208</v>
      </c>
      <c r="C24" s="84">
        <v>1</v>
      </c>
      <c r="D24" s="48">
        <f t="shared" si="1"/>
        <v>1728</v>
      </c>
      <c r="F24" s="77"/>
      <c r="G24" s="79"/>
      <c r="H24" s="263"/>
      <c r="I24" s="264"/>
      <c r="J24" s="264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212"/>
      <c r="I26" s="212"/>
      <c r="J26" s="21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8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346953</v>
      </c>
      <c r="F29" s="196" t="s">
        <v>55</v>
      </c>
      <c r="G29" s="197"/>
      <c r="H29" s="200">
        <f>H15-H16-H17-H18-H19-H20-H22-H23-H24+H26+H27+H28</f>
        <v>273027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228">
        <f t="shared" ref="H34:H39" si="2">F34*G34</f>
        <v>45000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228">
        <f t="shared" si="2"/>
        <v>14000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228">
        <f t="shared" si="2"/>
        <v>800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228">
        <f t="shared" si="2"/>
        <v>2300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22</v>
      </c>
      <c r="D42" s="12">
        <f>C42*2.25</f>
        <v>49.5</v>
      </c>
      <c r="F42" s="39" t="s">
        <v>79</v>
      </c>
      <c r="G42" s="228">
        <v>73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212">
        <v>164812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212">
        <v>20176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212">
        <v>26000</v>
      </c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273161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5</v>
      </c>
      <c r="D50" s="12">
        <f>C50*1.5</f>
        <v>7.5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134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250</v>
      </c>
      <c r="D6" s="13">
        <f t="shared" ref="D6:D28" si="1">C6*L6</f>
        <v>190250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51</v>
      </c>
      <c r="D9" s="13">
        <f t="shared" si="1"/>
        <v>37383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11</v>
      </c>
      <c r="D13" s="48">
        <f t="shared" si="1"/>
        <v>3377</v>
      </c>
      <c r="F13" s="173" t="s">
        <v>36</v>
      </c>
      <c r="G13" s="174"/>
      <c r="H13" s="175">
        <f>D29</f>
        <v>231241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21</v>
      </c>
      <c r="D14" s="31">
        <f t="shared" si="1"/>
        <v>231</v>
      </c>
      <c r="F14" s="178" t="s">
        <v>39</v>
      </c>
      <c r="G14" s="179"/>
      <c r="H14" s="180">
        <f>D54</f>
        <v>34290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196951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266*6</f>
        <v>1596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231241</v>
      </c>
      <c r="F29" s="196" t="s">
        <v>55</v>
      </c>
      <c r="G29" s="197"/>
      <c r="H29" s="200">
        <f>H15-H16-H17-H18-H19-H20-H22-H23-H24+H26+H27</f>
        <v>195355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228">
        <f>F34*G34</f>
        <v>139000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228">
        <f t="shared" ref="H35:H39" si="2">F35*G35</f>
        <v>53500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228">
        <f t="shared" si="2"/>
        <v>2300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228">
        <f t="shared" si="2"/>
        <v>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63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0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19</v>
      </c>
      <c r="D49" s="12">
        <f>C49*42</f>
        <v>798</v>
      </c>
      <c r="F49" s="253" t="s">
        <v>86</v>
      </c>
      <c r="G49" s="200">
        <f>H34+H35+H36+H37+H38+H39+H40+H41+G42+H44+H45+H46</f>
        <v>195363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8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499</v>
      </c>
      <c r="D6" s="13">
        <f t="shared" ref="D6:D28" si="1">C6*L6</f>
        <v>379739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86</v>
      </c>
      <c r="D9" s="13">
        <f t="shared" si="1"/>
        <v>63038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448931.5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21</v>
      </c>
      <c r="D14" s="31">
        <f t="shared" si="1"/>
        <v>231</v>
      </c>
      <c r="F14" s="178" t="s">
        <v>39</v>
      </c>
      <c r="G14" s="179"/>
      <c r="H14" s="180">
        <f>D54</f>
        <v>79731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369200.5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318*6</f>
        <v>1908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10">
        <v>127768</v>
      </c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11"/>
      <c r="I24" s="212"/>
      <c r="J24" s="212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1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448931.5</v>
      </c>
      <c r="F29" s="196" t="s">
        <v>55</v>
      </c>
      <c r="G29" s="197"/>
      <c r="H29" s="200">
        <f>H15-H16-H17-H18-H19-H20-H22-H23-H24+H26+H27</f>
        <v>239524.5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28">
        <f>F34*G34</f>
        <v>12000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28">
        <f>F35*G35</f>
        <v>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08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212">
        <v>20442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 t="s">
        <v>147</v>
      </c>
      <c r="G45" s="76"/>
      <c r="H45" s="212">
        <v>203392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27</v>
      </c>
      <c r="D49" s="12">
        <f>C49*42</f>
        <v>1134</v>
      </c>
      <c r="F49" s="253" t="s">
        <v>86</v>
      </c>
      <c r="G49" s="200">
        <f>H34+H35+H36+H37+H38+H39+H40+H41+G42+H44+H45+H46</f>
        <v>239834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309.5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772</v>
      </c>
      <c r="D6" s="13">
        <f t="shared" ref="D6:D28" si="1">C6*L6</f>
        <v>587492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50</v>
      </c>
      <c r="D7" s="13">
        <f t="shared" si="1"/>
        <v>39050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63</v>
      </c>
      <c r="D9" s="13">
        <f t="shared" si="1"/>
        <v>46179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28</v>
      </c>
      <c r="D13" s="48">
        <f t="shared" si="1"/>
        <v>8596</v>
      </c>
      <c r="F13" s="173" t="s">
        <v>36</v>
      </c>
      <c r="G13" s="174"/>
      <c r="H13" s="175">
        <f>D29</f>
        <v>684428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</v>
      </c>
      <c r="D14" s="31">
        <f t="shared" si="1"/>
        <v>11</v>
      </c>
      <c r="F14" s="178" t="s">
        <v>39</v>
      </c>
      <c r="G14" s="179"/>
      <c r="H14" s="180">
        <f>D54</f>
        <v>157947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526481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2646+2574</f>
        <v>5220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684428</v>
      </c>
      <c r="F29" s="196" t="s">
        <v>55</v>
      </c>
      <c r="G29" s="197"/>
      <c r="H29" s="200">
        <f>H15-H16-H17-H18-H19-H20-H22-H23-H24+H26+H27+H28</f>
        <v>521261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228">
        <f t="shared" ref="H34:H39" si="2">F34*G34</f>
        <v>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228">
        <f t="shared" si="2"/>
        <v>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228">
        <f t="shared" si="2"/>
        <v>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212">
        <v>288122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212">
        <v>222876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16</v>
      </c>
      <c r="D46" s="12">
        <f>C46*1.5</f>
        <v>24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75</v>
      </c>
      <c r="D49" s="12">
        <f>C49*42</f>
        <v>3150</v>
      </c>
      <c r="F49" s="253" t="s">
        <v>86</v>
      </c>
      <c r="G49" s="200">
        <f>H34+H35+H36+H37+H38+H39+H40+H41+G42+H44+H45+H46</f>
        <v>521325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64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f>474-64</f>
        <v>410</v>
      </c>
      <c r="D6" s="13">
        <f t="shared" ref="D6:D28" si="1">C6*L6</f>
        <v>312010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17</v>
      </c>
      <c r="D13" s="48">
        <f t="shared" si="1"/>
        <v>5219</v>
      </c>
      <c r="F13" s="173" t="s">
        <v>36</v>
      </c>
      <c r="G13" s="174"/>
      <c r="H13" s="175">
        <f>D29</f>
        <v>336779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73817.25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262961.75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216*6+1224</f>
        <v>2520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336779</v>
      </c>
      <c r="F29" s="196" t="s">
        <v>55</v>
      </c>
      <c r="G29" s="197"/>
      <c r="H29" s="200">
        <f>H15-H16-H17-H18-H19-H20-H22-H23-H24+H26+H27</f>
        <v>260441.75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228">
        <f>F34*G34</f>
        <v>10000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228">
        <f t="shared" ref="H35:H39" si="2">F35*G35</f>
        <v>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73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212">
        <v>117513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212">
        <v>131604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18</v>
      </c>
      <c r="D46" s="12">
        <f>C46*1.5</f>
        <v>27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17</v>
      </c>
      <c r="D49" s="12">
        <f>C49*42</f>
        <v>714</v>
      </c>
      <c r="F49" s="253" t="s">
        <v>86</v>
      </c>
      <c r="G49" s="200">
        <f>H34+H35+H36+H37+H38+H39+H40+H41+G42+H44+H45+H46</f>
        <v>260490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6</v>
      </c>
      <c r="D50" s="12">
        <f>C50*1.5</f>
        <v>9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48.25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162</v>
      </c>
      <c r="D6" s="13">
        <f t="shared" ref="D6:D28" si="1">C6*L6</f>
        <v>123282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9</v>
      </c>
      <c r="D7" s="13">
        <f t="shared" si="1"/>
        <v>7029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30</v>
      </c>
      <c r="D9" s="13">
        <f t="shared" si="1"/>
        <v>21990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156237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78" t="s">
        <v>39</v>
      </c>
      <c r="G14" s="179"/>
      <c r="H14" s="180">
        <f>D54</f>
        <v>22064.25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134172.75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372</f>
        <v>372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156237</v>
      </c>
      <c r="F29" s="196" t="s">
        <v>55</v>
      </c>
      <c r="G29" s="197"/>
      <c r="H29" s="200">
        <f>H15-H16-H17-H18-H19-H20-H22-H23-H24+H26+H27</f>
        <v>133800.75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228">
        <f>F34*G34</f>
        <v>124000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28">
        <f>F35*G35</f>
        <v>8500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228">
        <f t="shared" si="2"/>
        <v>1000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28">
        <f t="shared" si="2"/>
        <v>150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48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8</v>
      </c>
      <c r="D46" s="12">
        <f>C46*1.5</f>
        <v>12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133698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-102.75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584</v>
      </c>
      <c r="D6" s="13">
        <f t="shared" ref="D6:D28" si="1">C6*L6</f>
        <v>444424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</v>
      </c>
      <c r="D8" s="13">
        <f t="shared" si="1"/>
        <v>1093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46</v>
      </c>
      <c r="D9" s="13">
        <f t="shared" si="1"/>
        <v>33718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21</v>
      </c>
      <c r="D13" s="48">
        <f t="shared" si="1"/>
        <v>6447</v>
      </c>
      <c r="F13" s="173" t="s">
        <v>36</v>
      </c>
      <c r="G13" s="174"/>
      <c r="H13" s="175">
        <f>D29</f>
        <v>498306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</v>
      </c>
      <c r="D14" s="31">
        <f t="shared" si="1"/>
        <v>22</v>
      </c>
      <c r="F14" s="178" t="s">
        <v>39</v>
      </c>
      <c r="G14" s="179"/>
      <c r="H14" s="180">
        <f>D54</f>
        <v>117753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f>1</f>
        <v>1</v>
      </c>
      <c r="D15" s="31">
        <f t="shared" si="1"/>
        <v>620</v>
      </c>
      <c r="F15" s="183" t="s">
        <v>40</v>
      </c>
      <c r="G15" s="174"/>
      <c r="H15" s="184">
        <f>H13-H14</f>
        <v>380553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2802</f>
        <v>2802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10">
        <v>86324</v>
      </c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212">
        <v>99507</v>
      </c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3</v>
      </c>
      <c r="D28" s="48">
        <f t="shared" si="1"/>
        <v>2433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498306</v>
      </c>
      <c r="F29" s="196" t="s">
        <v>55</v>
      </c>
      <c r="G29" s="197"/>
      <c r="H29" s="200">
        <f>H15-H16-H17-H18-H19-H20-H22-H23-H24+H26+H27+H28</f>
        <v>390934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228">
        <f t="shared" ref="H34:H39" si="2">F34*G34</f>
        <v>201000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28">
        <f t="shared" si="2"/>
        <v>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228">
        <f t="shared" si="2"/>
        <v>2400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228">
        <f t="shared" si="2"/>
        <v>35600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228">
        <f t="shared" si="2"/>
        <v>11350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15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212">
        <v>32860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212">
        <v>99507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23</v>
      </c>
      <c r="D46" s="12">
        <f>C46*1.5</f>
        <v>34.5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16</v>
      </c>
      <c r="D49" s="12">
        <f>C49*42</f>
        <v>672</v>
      </c>
      <c r="F49" s="253" t="s">
        <v>86</v>
      </c>
      <c r="G49" s="200">
        <f>H34+H35+H36+H37+H38+H39+H40+H41+G42+H44+H45+H46</f>
        <v>390732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221</v>
      </c>
      <c r="G51" s="267">
        <f>G49-H29</f>
        <v>-202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336</v>
      </c>
      <c r="D6" s="13">
        <f t="shared" ref="D6:D28" si="1">C6*L6</f>
        <v>255696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282218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15</v>
      </c>
      <c r="D14" s="31">
        <f t="shared" si="1"/>
        <v>165</v>
      </c>
      <c r="F14" s="178" t="s">
        <v>39</v>
      </c>
      <c r="G14" s="179"/>
      <c r="H14" s="180">
        <f>D54</f>
        <v>36882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245336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1248</f>
        <v>1248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282218</v>
      </c>
      <c r="F29" s="196" t="s">
        <v>55</v>
      </c>
      <c r="G29" s="197"/>
      <c r="H29" s="200">
        <f>H15-H16-H17-H18-H19-H20-H22-H23-H24+H26+H27</f>
        <v>244088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228">
        <f>F34*G34</f>
        <v>211000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228">
        <f t="shared" ref="H35:H39" si="2">F35*G35</f>
        <v>32000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28">
        <f t="shared" si="2"/>
        <v>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28">
        <f t="shared" si="2"/>
        <v>250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244180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92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435</v>
      </c>
      <c r="D6" s="13">
        <f t="shared" ref="D6:D28" si="1">C6*L6</f>
        <v>331035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85</v>
      </c>
      <c r="D9" s="13">
        <f t="shared" si="1"/>
        <v>62305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173" t="s">
        <v>36</v>
      </c>
      <c r="G13" s="174"/>
      <c r="H13" s="175">
        <f>D29</f>
        <v>414974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67197.75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347776.25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600+630+1248</f>
        <v>2478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414974</v>
      </c>
      <c r="F29" s="196" t="s">
        <v>55</v>
      </c>
      <c r="G29" s="197"/>
      <c r="H29" s="200">
        <f>H15-H16-H17-H18-H19-H20-H22-H23-H24+H26+H27</f>
        <v>345248.25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228">
        <f>F34*G34</f>
        <v>141000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>F35*G35</f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228">
        <v>131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212">
        <v>132552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212">
        <v>68636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19</v>
      </c>
      <c r="D46" s="12">
        <f>C46*1.5</f>
        <v>28.5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7</v>
      </c>
      <c r="D49" s="12">
        <f>C49*42</f>
        <v>294</v>
      </c>
      <c r="F49" s="253" t="s">
        <v>86</v>
      </c>
      <c r="G49" s="200">
        <f>H34+H35+H36+H37+H38+H39+H40+H41+G42+H44+H45+H46</f>
        <v>345319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70.75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662</v>
      </c>
      <c r="D6" s="13">
        <f t="shared" ref="D6:D28" si="1">C6*L6</f>
        <v>503782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52</v>
      </c>
      <c r="D9" s="13">
        <f t="shared" si="1"/>
        <v>38116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20</v>
      </c>
      <c r="D13" s="48">
        <f t="shared" si="1"/>
        <v>6140</v>
      </c>
      <c r="F13" s="173" t="s">
        <v>36</v>
      </c>
      <c r="G13" s="174"/>
      <c r="H13" s="175">
        <f>D29</f>
        <v>550407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17</v>
      </c>
      <c r="D14" s="31">
        <f t="shared" si="1"/>
        <v>187</v>
      </c>
      <c r="F14" s="178" t="s">
        <v>39</v>
      </c>
      <c r="G14" s="179"/>
      <c r="H14" s="180">
        <f>D54</f>
        <v>89728.5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460678.5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4182</f>
        <v>4182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550407</v>
      </c>
      <c r="F29" s="196" t="s">
        <v>55</v>
      </c>
      <c r="G29" s="197"/>
      <c r="H29" s="200">
        <f>H15-H16-H17-H18-H19-H20-H22-H23-H24+H26+H27+H28</f>
        <v>456496.5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400</v>
      </c>
      <c r="H34" s="228">
        <f t="shared" ref="H34:H39" si="2">F34*G34</f>
        <v>400000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28">
        <f t="shared" si="2"/>
        <v>46500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>
        <v>42</v>
      </c>
      <c r="H37" s="228">
        <f t="shared" si="2"/>
        <v>4200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96" t="s">
        <v>158</v>
      </c>
      <c r="H44" s="212">
        <v>6000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20</v>
      </c>
      <c r="D49" s="12">
        <f>C49*42</f>
        <v>840</v>
      </c>
      <c r="F49" s="253" t="s">
        <v>86</v>
      </c>
      <c r="G49" s="200">
        <f>H34+H35+H36+H37+H38+H39+H40+H41+G42+H44+H45+H46</f>
        <v>456790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17</v>
      </c>
      <c r="D50" s="12">
        <f>C50*1.5</f>
        <v>25.5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293.5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89728.5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363</v>
      </c>
      <c r="D6" s="13">
        <f t="shared" ref="D6:D28" si="1">C6*L6</f>
        <v>276243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15</v>
      </c>
      <c r="D9" s="13">
        <f t="shared" si="1"/>
        <v>10995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292484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43891.5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248592.5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1944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292484</v>
      </c>
      <c r="F29" s="196" t="s">
        <v>55</v>
      </c>
      <c r="G29" s="197"/>
      <c r="H29" s="200">
        <f>H15-H16-H17-H18-H19-H20-H22-H23-H24+H26+H27</f>
        <v>246648.5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246</v>
      </c>
      <c r="H34" s="228">
        <f>F34*G34</f>
        <v>246000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>
        <v>3</v>
      </c>
      <c r="H37" s="228">
        <f t="shared" si="2"/>
        <v>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80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11</v>
      </c>
      <c r="D49" s="12">
        <f>C49*42</f>
        <v>462</v>
      </c>
      <c r="F49" s="253" t="s">
        <v>86</v>
      </c>
      <c r="G49" s="200">
        <f>H34+H35+H36+H37+H38+H39+H40+H41+G42+H44+H45+H46</f>
        <v>246580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-68.5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43891.5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46044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587</v>
      </c>
      <c r="D6" s="13">
        <f t="shared" ref="D6:D28" si="1">C6*L6</f>
        <v>446707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81</v>
      </c>
      <c r="D9" s="13">
        <f t="shared" si="1"/>
        <v>59373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28</v>
      </c>
      <c r="D13" s="48">
        <f t="shared" si="1"/>
        <v>8596</v>
      </c>
      <c r="F13" s="173" t="s">
        <v>36</v>
      </c>
      <c r="G13" s="174"/>
      <c r="H13" s="175">
        <f>D29</f>
        <v>518120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</v>
      </c>
      <c r="D14" s="31">
        <f t="shared" si="1"/>
        <v>22</v>
      </c>
      <c r="F14" s="178" t="s">
        <v>39</v>
      </c>
      <c r="G14" s="179"/>
      <c r="H14" s="180">
        <f>D54</f>
        <v>77724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74"/>
      <c r="H15" s="184">
        <f>H13-H14</f>
        <v>440396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2424+1296+300</f>
        <v>4020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518120</v>
      </c>
      <c r="F29" s="196" t="s">
        <v>55</v>
      </c>
      <c r="G29" s="197"/>
      <c r="H29" s="200">
        <f>H15-H16-H17-H18-H19-H20-H22-H23-H24+H26+H27</f>
        <v>436376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28">
        <f>F34*G34</f>
        <v>25000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8">
        <f>F35*G35</f>
        <v>3000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ref="H36:H39" si="2"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676</v>
      </c>
      <c r="D37" s="12">
        <f>C37*111</f>
        <v>75036</v>
      </c>
      <c r="F37" s="12">
        <v>100</v>
      </c>
      <c r="G37" s="39">
        <v>18</v>
      </c>
      <c r="H37" s="228">
        <f t="shared" si="2"/>
        <v>1800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28">
        <f t="shared" si="2"/>
        <v>200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14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 t="s">
        <v>156</v>
      </c>
      <c r="G44" s="76" t="s">
        <v>222</v>
      </c>
      <c r="H44" s="212">
        <v>141165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 t="s">
        <v>156</v>
      </c>
      <c r="G45" s="76" t="s">
        <v>223</v>
      </c>
      <c r="H45" s="212">
        <v>263329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20</v>
      </c>
      <c r="D46" s="12">
        <f>C46*1.5</f>
        <v>30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434708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</v>
      </c>
      <c r="D50" s="12">
        <f>C50*1.5</f>
        <v>1.5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-1668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77724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132</v>
      </c>
      <c r="D6" s="13">
        <f t="shared" ref="D6:D28" si="1">C6*L6</f>
        <v>100452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8</v>
      </c>
      <c r="D7" s="13">
        <f t="shared" si="1"/>
        <v>6248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173" t="s">
        <v>36</v>
      </c>
      <c r="G13" s="174"/>
      <c r="H13" s="175">
        <f>D29</f>
        <v>123193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4</v>
      </c>
      <c r="D14" s="31">
        <f t="shared" si="1"/>
        <v>44</v>
      </c>
      <c r="F14" s="178" t="s">
        <v>39</v>
      </c>
      <c r="G14" s="179"/>
      <c r="H14" s="180">
        <f>D54</f>
        <v>17837.25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105355.75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123193</v>
      </c>
      <c r="F29" s="196" t="s">
        <v>55</v>
      </c>
      <c r="G29" s="197"/>
      <c r="H29" s="200">
        <f>H15-H16-H17-H18-H19-H20-H22-H23-H24+H26+H27+H28</f>
        <v>105355.75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228">
        <f t="shared" ref="H34:H39" si="2">F34*G34</f>
        <v>85000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8">
        <f t="shared" si="2"/>
        <v>15000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si="2"/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153</v>
      </c>
      <c r="D37" s="12">
        <f>C37*111</f>
        <v>16983</v>
      </c>
      <c r="F37" s="12">
        <v>100</v>
      </c>
      <c r="G37" s="39">
        <v>38</v>
      </c>
      <c r="H37" s="228">
        <f t="shared" si="2"/>
        <v>3800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23</v>
      </c>
      <c r="H38" s="228">
        <f t="shared" si="2"/>
        <v>1150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38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105388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44</v>
      </c>
      <c r="D50" s="12">
        <f>C50*1.5</f>
        <v>66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32.25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17837.25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224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184</v>
      </c>
      <c r="D6" s="13">
        <f t="shared" ref="D6:D28" si="1">C6*L6</f>
        <v>140024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27</v>
      </c>
      <c r="D9" s="13">
        <f t="shared" si="1"/>
        <v>19791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173" t="s">
        <v>36</v>
      </c>
      <c r="G13" s="174"/>
      <c r="H13" s="175">
        <f>D29</f>
        <v>168509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78" t="s">
        <v>39</v>
      </c>
      <c r="G14" s="179"/>
      <c r="H14" s="180">
        <f>D54</f>
        <v>24777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143732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168509</v>
      </c>
      <c r="F29" s="196" t="s">
        <v>55</v>
      </c>
      <c r="G29" s="197"/>
      <c r="H29" s="200">
        <f>H15-H16-H17-H18-H19-H20-H22-H23-H24+H26+H27</f>
        <v>143732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143</v>
      </c>
      <c r="H34" s="228">
        <f>F34*G34</f>
        <v>143000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11</v>
      </c>
      <c r="H37" s="228">
        <f t="shared" si="2"/>
        <v>1100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28">
        <f t="shared" si="2"/>
        <v>250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228">
        <v>45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144595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22</v>
      </c>
      <c r="D50" s="12">
        <f>C50*1.5</f>
        <v>33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863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24777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46045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311</v>
      </c>
      <c r="D6" s="13">
        <f t="shared" ref="D6:D28" si="1">C6*L6</f>
        <v>236671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60</v>
      </c>
      <c r="D8" s="13">
        <f t="shared" si="1"/>
        <v>65580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5</v>
      </c>
      <c r="D13" s="48">
        <f t="shared" si="1"/>
        <v>1535</v>
      </c>
      <c r="F13" s="173" t="s">
        <v>36</v>
      </c>
      <c r="G13" s="174"/>
      <c r="H13" s="175">
        <f>D29</f>
        <v>337127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7</v>
      </c>
      <c r="D14" s="31">
        <f t="shared" si="1"/>
        <v>77</v>
      </c>
      <c r="F14" s="178" t="s">
        <v>39</v>
      </c>
      <c r="G14" s="179"/>
      <c r="H14" s="180">
        <f>D54</f>
        <v>46752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290375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10</v>
      </c>
      <c r="D28" s="48">
        <f t="shared" si="1"/>
        <v>8110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337127</v>
      </c>
      <c r="F29" s="196" t="s">
        <v>55</v>
      </c>
      <c r="G29" s="197"/>
      <c r="H29" s="200">
        <f>H15-H16-H17-H18-H19-H20-H22-H23-H24+H26+H27+H28</f>
        <v>290325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221</v>
      </c>
      <c r="H34" s="228">
        <f t="shared" ref="H34:H39" si="2">F34*G34</f>
        <v>221000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28">
        <f t="shared" si="2"/>
        <v>18000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333</v>
      </c>
      <c r="D37" s="12">
        <f>C37*111</f>
        <v>36963</v>
      </c>
      <c r="F37" s="12">
        <v>100</v>
      </c>
      <c r="G37" s="39">
        <v>64</v>
      </c>
      <c r="H37" s="228">
        <f t="shared" si="2"/>
        <v>6400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</v>
      </c>
      <c r="H38" s="228">
        <f t="shared" si="2"/>
        <v>850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>
        <v>160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62</v>
      </c>
      <c r="D44" s="12">
        <f>C44*120</f>
        <v>7440</v>
      </c>
      <c r="F44" s="37" t="s">
        <v>181</v>
      </c>
      <c r="G44" s="62" t="s">
        <v>226</v>
      </c>
      <c r="H44" s="212">
        <v>43488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17</v>
      </c>
      <c r="D46" s="12">
        <f>C46*1.5</f>
        <v>25.5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289898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10</v>
      </c>
      <c r="D50" s="12">
        <f>C50*1.5</f>
        <v>15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-427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46752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190</v>
      </c>
      <c r="D6" s="13">
        <f t="shared" ref="D6:D28" si="1">C6*L6</f>
        <v>144590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25</v>
      </c>
      <c r="D9" s="13">
        <f t="shared" si="1"/>
        <v>18325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168298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26154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142144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840</f>
        <v>840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168298</v>
      </c>
      <c r="F29" s="196" t="s">
        <v>55</v>
      </c>
      <c r="G29" s="197"/>
      <c r="H29" s="200">
        <f>H15-H16-H17-H18-H19-H20-H22-H23-H24+H26+H27</f>
        <v>141304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38</v>
      </c>
      <c r="H34" s="228">
        <f>F34*G34</f>
        <v>38000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28">
        <f t="shared" ref="H35:H39" si="2">F35*G35</f>
        <v>11000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8">
        <f>F36*G36</f>
        <v>600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13</v>
      </c>
      <c r="H37" s="228">
        <f t="shared" si="2"/>
        <v>1300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228">
        <f t="shared" si="2"/>
        <v>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60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228</v>
      </c>
      <c r="H44" s="212">
        <v>90578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6</v>
      </c>
      <c r="D49" s="12">
        <f>C49*42</f>
        <v>252</v>
      </c>
      <c r="F49" s="253" t="s">
        <v>86</v>
      </c>
      <c r="G49" s="200">
        <f>H34+H35+H36+H37+H38+H39+H40+H41+G42+H44+H45+H46</f>
        <v>141588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284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26154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46046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420</v>
      </c>
      <c r="D6" s="13">
        <f t="shared" ref="D6:D28" si="1">C6*L6</f>
        <v>319620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65</v>
      </c>
      <c r="D9" s="13">
        <f t="shared" si="1"/>
        <v>47645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173" t="s">
        <v>36</v>
      </c>
      <c r="G13" s="174"/>
      <c r="H13" s="175">
        <f>D29</f>
        <v>380674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13</v>
      </c>
      <c r="D14" s="31">
        <f t="shared" si="1"/>
        <v>143</v>
      </c>
      <c r="F14" s="178" t="s">
        <v>39</v>
      </c>
      <c r="G14" s="179"/>
      <c r="H14" s="180">
        <f>D54</f>
        <v>65655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315019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300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133" t="s">
        <v>213</v>
      </c>
      <c r="G26" s="59">
        <v>8511</v>
      </c>
      <c r="H26" s="216">
        <v>127768</v>
      </c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7</v>
      </c>
      <c r="D28" s="48">
        <f t="shared" si="1"/>
        <v>5677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380674</v>
      </c>
      <c r="F29" s="196" t="s">
        <v>55</v>
      </c>
      <c r="G29" s="197"/>
      <c r="H29" s="200">
        <f>H15-H16-H17-H18-H19-H20-H22-H23-H24+H26+H27</f>
        <v>442487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241</v>
      </c>
      <c r="H34" s="228">
        <f>F34*G34</f>
        <v>241000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68</v>
      </c>
      <c r="H35" s="228">
        <f>F35*G35</f>
        <v>34000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ref="H36:H39" si="2">F36*G36</f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335</v>
      </c>
      <c r="H37" s="228">
        <f t="shared" si="2"/>
        <v>33500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90</v>
      </c>
      <c r="H38" s="228">
        <f t="shared" si="2"/>
        <v>4500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14</v>
      </c>
      <c r="D39" s="31">
        <f>C39*4.5</f>
        <v>63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35</v>
      </c>
      <c r="D40" s="12">
        <f>C40*111</f>
        <v>3885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228">
        <v>1090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9</v>
      </c>
      <c r="D44" s="12">
        <f>C44*120</f>
        <v>1080</v>
      </c>
      <c r="F44" s="97" t="s">
        <v>162</v>
      </c>
      <c r="G44" s="76" t="s">
        <v>229</v>
      </c>
      <c r="H44" s="212">
        <v>128017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45</v>
      </c>
      <c r="D46" s="12">
        <f>C46*1.5</f>
        <v>67.5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</v>
      </c>
      <c r="D49" s="12">
        <f>C49*42</f>
        <v>84</v>
      </c>
      <c r="F49" s="253" t="s">
        <v>86</v>
      </c>
      <c r="G49" s="200">
        <f>H34+H35+H36+H37+H38+H39+H40+H41+G42+H44+H45+H46</f>
        <v>442507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15</v>
      </c>
      <c r="D50" s="12">
        <f>C50*1.5</f>
        <v>22.5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20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65655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17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323</v>
      </c>
      <c r="D6" s="13">
        <f t="shared" ref="D6:D28" si="1">C6*L6</f>
        <v>245803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</v>
      </c>
      <c r="D7" s="13">
        <f t="shared" si="1"/>
        <v>3905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98</v>
      </c>
      <c r="D9" s="13">
        <f t="shared" si="1"/>
        <v>71834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</v>
      </c>
      <c r="D10" s="13">
        <f t="shared" si="1"/>
        <v>1032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15</v>
      </c>
      <c r="D13" s="48">
        <f t="shared" si="1"/>
        <v>4605</v>
      </c>
      <c r="F13" s="173" t="s">
        <v>36</v>
      </c>
      <c r="G13" s="174"/>
      <c r="H13" s="175">
        <f>D29</f>
        <v>327289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10</v>
      </c>
      <c r="D14" s="31">
        <f t="shared" si="1"/>
        <v>110</v>
      </c>
      <c r="F14" s="178" t="s">
        <v>39</v>
      </c>
      <c r="G14" s="179"/>
      <c r="H14" s="180">
        <f>D54</f>
        <v>43527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283762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>
        <f>250*6+50*6</f>
        <v>1800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20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327289</v>
      </c>
      <c r="F29" s="196" t="s">
        <v>55</v>
      </c>
      <c r="G29" s="197"/>
      <c r="H29" s="200">
        <f>H15-H16-H17-H18-H19-H20-H22-H23-H24+H26+H27+H28</f>
        <v>281962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71</v>
      </c>
      <c r="H34" s="228">
        <f t="shared" ref="H34:H39" si="2">F34*G34</f>
        <v>71000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27</v>
      </c>
      <c r="H35" s="228">
        <f t="shared" si="2"/>
        <v>13500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8">
        <v>85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62" t="s">
        <v>231</v>
      </c>
      <c r="H44" s="212">
        <v>160909.75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 t="s">
        <v>147</v>
      </c>
      <c r="G45" s="62" t="s">
        <v>232</v>
      </c>
      <c r="H45" s="212">
        <v>37356</v>
      </c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6</v>
      </c>
      <c r="D46" s="12">
        <f>C46*1.5</f>
        <v>9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29</v>
      </c>
      <c r="D49" s="12">
        <f>C49*42</f>
        <v>1218</v>
      </c>
      <c r="F49" s="253" t="s">
        <v>86</v>
      </c>
      <c r="G49" s="200">
        <f>H34+H35+H36+H37+H38+H39+H40+H41+G42+H44+H45+H46</f>
        <v>282870.75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2</v>
      </c>
      <c r="D50" s="12">
        <f>C50*1.5</f>
        <v>3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908.75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43527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333</v>
      </c>
      <c r="D6" s="13">
        <f t="shared" ref="D6:D28" si="1">C6*L6</f>
        <v>253413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50</v>
      </c>
      <c r="D9" s="13">
        <f t="shared" si="1"/>
        <v>36650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173" t="s">
        <v>36</v>
      </c>
      <c r="G13" s="174"/>
      <c r="H13" s="175">
        <f>D29</f>
        <v>295647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18</v>
      </c>
      <c r="D14" s="31">
        <f t="shared" si="1"/>
        <v>198</v>
      </c>
      <c r="F14" s="178" t="s">
        <v>39</v>
      </c>
      <c r="G14" s="179"/>
      <c r="H14" s="180">
        <f>D54</f>
        <v>49492.5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246154.5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</f>
        <v>2244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295647</v>
      </c>
      <c r="F29" s="196" t="s">
        <v>55</v>
      </c>
      <c r="G29" s="197"/>
      <c r="H29" s="200">
        <f>H15-H16-H17-H18-H19-H20-H22-H23-H24+H26+H27</f>
        <v>243910.5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228">
        <f>F34*G34</f>
        <v>133000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220</v>
      </c>
      <c r="H35" s="228">
        <f t="shared" ref="H35:H39" si="2">F35*G35</f>
        <v>110000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436</v>
      </c>
      <c r="D37" s="12">
        <f>C37*111</f>
        <v>48396</v>
      </c>
      <c r="F37" s="12">
        <v>100</v>
      </c>
      <c r="G37" s="39">
        <v>5</v>
      </c>
      <c r="H37" s="228">
        <f t="shared" si="2"/>
        <v>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8">
        <f t="shared" si="2"/>
        <v>300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8">
        <v>86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19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8</v>
      </c>
      <c r="D49" s="12">
        <f>C49*42</f>
        <v>336</v>
      </c>
      <c r="F49" s="253" t="s">
        <v>86</v>
      </c>
      <c r="G49" s="200">
        <f>H34+H35+H36+H37+H38+H39+H40+H41+G42+H44+H45+H46</f>
        <v>243886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161</v>
      </c>
      <c r="G51" s="267">
        <f>G49-H29</f>
        <v>-24.5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49492.5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46048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324</v>
      </c>
      <c r="D6" s="13">
        <f t="shared" ref="D6:D28" si="1">C6*L6</f>
        <v>246564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17</v>
      </c>
      <c r="D7" s="13">
        <f t="shared" si="1"/>
        <v>13277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45</v>
      </c>
      <c r="D9" s="13">
        <f t="shared" si="1"/>
        <v>32985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173" t="s">
        <v>36</v>
      </c>
      <c r="G13" s="174"/>
      <c r="H13" s="175">
        <f>D29</f>
        <v>296741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43339.5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253401.5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v>1422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>
        <v>50</v>
      </c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17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296741</v>
      </c>
      <c r="F29" s="196" t="s">
        <v>55</v>
      </c>
      <c r="G29" s="197"/>
      <c r="H29" s="200">
        <f>H15-H16-H17-H18-H19-H20-H22-H23-H24+H26+H27</f>
        <v>251929.5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228">
        <f>F34*G34</f>
        <v>36000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118</v>
      </c>
      <c r="H35" s="228">
        <f>F35*G35</f>
        <v>59000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47</v>
      </c>
      <c r="H37" s="228">
        <f t="shared" si="2"/>
        <v>4700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228">
        <v>37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0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147</v>
      </c>
      <c r="G44" s="76" t="s">
        <v>233</v>
      </c>
      <c r="H44" s="212">
        <v>153015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</v>
      </c>
      <c r="D46" s="12">
        <f>C46*1.5</f>
        <v>1.5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253152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7</v>
      </c>
      <c r="D50" s="12">
        <f>C50*1.5</f>
        <v>10.5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1222.5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43339.5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230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63812-A82E-44CE-8FC0-0C2AE0A8891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6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24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C930F-1295-47C9-A5CF-5BDA201D98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223</v>
      </c>
      <c r="D6" s="13">
        <f t="shared" ref="D6:D28" si="1">C6*L6</f>
        <v>169703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72</v>
      </c>
      <c r="D9" s="13">
        <f t="shared" si="1"/>
        <v>52776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6</v>
      </c>
      <c r="D13" s="48">
        <f t="shared" si="1"/>
        <v>1842</v>
      </c>
      <c r="F13" s="173" t="s">
        <v>36</v>
      </c>
      <c r="G13" s="174"/>
      <c r="H13" s="175">
        <f>D29</f>
        <v>236559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12</v>
      </c>
      <c r="D14" s="31">
        <f t="shared" si="1"/>
        <v>132</v>
      </c>
      <c r="F14" s="178" t="s">
        <v>39</v>
      </c>
      <c r="G14" s="179"/>
      <c r="H14" s="180">
        <f>D54</f>
        <v>35406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83" t="s">
        <v>40</v>
      </c>
      <c r="G15" s="174"/>
      <c r="H15" s="184">
        <f>H13-H14</f>
        <v>201153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236559</v>
      </c>
      <c r="F29" s="196" t="s">
        <v>55</v>
      </c>
      <c r="G29" s="197"/>
      <c r="H29" s="200">
        <f>H15-H16-H17-H18-H19-H20-H22-H23-H24+H26+H27+H28</f>
        <v>201153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142</v>
      </c>
      <c r="H34" s="228">
        <f t="shared" ref="H34:H39" si="2">F34*G34</f>
        <v>142000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111</v>
      </c>
      <c r="H35" s="228">
        <f t="shared" si="2"/>
        <v>55500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300</v>
      </c>
      <c r="D37" s="12">
        <f>C37*111</f>
        <v>33300</v>
      </c>
      <c r="F37" s="12">
        <v>100</v>
      </c>
      <c r="G37" s="39">
        <v>29</v>
      </c>
      <c r="H37" s="228">
        <f t="shared" si="2"/>
        <v>2900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11</v>
      </c>
      <c r="H38" s="228">
        <f t="shared" si="2"/>
        <v>550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8">
        <f t="shared" si="2"/>
        <v>20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>
        <v>120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2</v>
      </c>
      <c r="D44" s="12">
        <f>C44*120</f>
        <v>240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</v>
      </c>
      <c r="D46" s="12">
        <f>C46*1.5</f>
        <v>3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201290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137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35406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F413-44F5-4A81-8501-2A18DDF87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227</v>
      </c>
      <c r="D6" s="13">
        <f t="shared" ref="D6:D28" si="1">C6*L6</f>
        <v>172747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29</v>
      </c>
      <c r="D9" s="13">
        <f t="shared" si="1"/>
        <v>21257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</v>
      </c>
      <c r="D13" s="48">
        <f t="shared" si="1"/>
        <v>614</v>
      </c>
      <c r="F13" s="173" t="s">
        <v>36</v>
      </c>
      <c r="G13" s="174"/>
      <c r="H13" s="175">
        <f>D29</f>
        <v>199167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78" t="s">
        <v>39</v>
      </c>
      <c r="G14" s="179"/>
      <c r="H14" s="180">
        <f>D54</f>
        <v>29311.5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169855.5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87">
        <v>50</v>
      </c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199167</v>
      </c>
      <c r="F29" s="196" t="s">
        <v>55</v>
      </c>
      <c r="G29" s="197"/>
      <c r="H29" s="200">
        <f>H15-H16-H17-H18-H19-H20-H22-H23-H24+H26+H27</f>
        <v>169805.5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228">
        <f>F34*G34</f>
        <v>146000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28">
        <f t="shared" ref="H35:H39" si="2">F35*G35</f>
        <v>22500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8">
        <f>F36*G36</f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9</v>
      </c>
      <c r="H37" s="228">
        <f t="shared" si="2"/>
        <v>900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228">
        <f t="shared" si="2"/>
        <v>400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97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1</v>
      </c>
      <c r="D44" s="12">
        <f>C44*120</f>
        <v>120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170097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6</v>
      </c>
      <c r="D50" s="12">
        <f>C50*1.5</f>
        <v>9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291.5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29311.5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83DB-6BA0-4404-8F45-213F4A5B2C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46049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427</v>
      </c>
      <c r="D6" s="13">
        <f t="shared" ref="D6:D28" si="1">C6*L6</f>
        <v>324947</v>
      </c>
      <c r="F6" s="151" t="s">
        <v>16</v>
      </c>
      <c r="G6" s="153" t="s">
        <v>235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49</v>
      </c>
      <c r="D9" s="13">
        <f t="shared" si="1"/>
        <v>35917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16</v>
      </c>
      <c r="D13" s="48">
        <f t="shared" si="1"/>
        <v>4912</v>
      </c>
      <c r="F13" s="173" t="s">
        <v>36</v>
      </c>
      <c r="G13" s="174"/>
      <c r="H13" s="175">
        <f>D29</f>
        <v>381495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9</v>
      </c>
      <c r="D14" s="31">
        <f t="shared" si="1"/>
        <v>99</v>
      </c>
      <c r="F14" s="178" t="s">
        <v>39</v>
      </c>
      <c r="G14" s="179"/>
      <c r="H14" s="180">
        <f>D54</f>
        <v>60725.25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320769.75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374*6+50*6</f>
        <v>2544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381495</v>
      </c>
      <c r="F29" s="196" t="s">
        <v>55</v>
      </c>
      <c r="G29" s="197"/>
      <c r="H29" s="200">
        <f>H15-H16-H17-H18-H19-H20-H22-H23-H24+H26+H27</f>
        <v>318225.75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70</v>
      </c>
      <c r="H34" s="228">
        <f>F34*G34</f>
        <v>70000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28">
        <f>F35*G35</f>
        <v>9000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515</v>
      </c>
      <c r="D37" s="12">
        <f>C37*111</f>
        <v>57165</v>
      </c>
      <c r="F37" s="12">
        <v>100</v>
      </c>
      <c r="G37" s="39">
        <v>7</v>
      </c>
      <c r="H37" s="228">
        <f t="shared" si="2"/>
        <v>700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8">
        <v>16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 t="s">
        <v>156</v>
      </c>
      <c r="G44" s="76" t="s">
        <v>234</v>
      </c>
      <c r="H44" s="212">
        <v>243622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5</v>
      </c>
      <c r="D46" s="12">
        <f>C46*1.5</f>
        <v>7.5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323338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11</v>
      </c>
      <c r="D50" s="12">
        <f>C50*1.5</f>
        <v>16.5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5112.25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60725.25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159</v>
      </c>
      <c r="D6" s="13">
        <f t="shared" ref="D6:D28" si="1">C6*L6</f>
        <v>120999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13</v>
      </c>
      <c r="D7" s="13">
        <f t="shared" si="1"/>
        <v>10153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2</v>
      </c>
      <c r="D8" s="13">
        <f t="shared" si="1"/>
        <v>2186</v>
      </c>
      <c r="F8" s="159" t="s">
        <v>21</v>
      </c>
      <c r="G8" s="161" t="s">
        <v>111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14</v>
      </c>
      <c r="D9" s="13">
        <f t="shared" si="1"/>
        <v>10262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2</v>
      </c>
      <c r="D10" s="13">
        <f t="shared" si="1"/>
        <v>2064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1</v>
      </c>
      <c r="D11" s="13">
        <f t="shared" si="1"/>
        <v>1170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2+1</f>
        <v>3</v>
      </c>
      <c r="D12" s="48">
        <f t="shared" si="1"/>
        <v>2976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3</v>
      </c>
      <c r="D13" s="48">
        <f t="shared" si="1"/>
        <v>921</v>
      </c>
      <c r="F13" s="173" t="s">
        <v>36</v>
      </c>
      <c r="G13" s="174"/>
      <c r="H13" s="175">
        <f>D29</f>
        <v>158642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</v>
      </c>
      <c r="D14" s="31">
        <f t="shared" si="1"/>
        <v>11</v>
      </c>
      <c r="F14" s="178" t="s">
        <v>39</v>
      </c>
      <c r="G14" s="179"/>
      <c r="H14" s="180">
        <f>D54</f>
        <v>19605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2</v>
      </c>
      <c r="D15" s="31">
        <f t="shared" si="1"/>
        <v>1240</v>
      </c>
      <c r="F15" s="183" t="s">
        <v>40</v>
      </c>
      <c r="G15" s="174"/>
      <c r="H15" s="184">
        <f>H13-H14</f>
        <v>139037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>
        <v>1</v>
      </c>
      <c r="D19" s="48">
        <f t="shared" si="1"/>
        <v>1102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3</v>
      </c>
      <c r="D28" s="48">
        <f t="shared" si="1"/>
        <v>2433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158642</v>
      </c>
      <c r="F29" s="196" t="s">
        <v>55</v>
      </c>
      <c r="G29" s="197"/>
      <c r="H29" s="200">
        <f>H15-H16-H17-H18-H19-H20-H22-H23-H24+H26+H27+H28</f>
        <v>139037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68</v>
      </c>
      <c r="H34" s="228">
        <f t="shared" ref="H34:H39" si="2">F34*G34</f>
        <v>68000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47</v>
      </c>
      <c r="H35" s="228">
        <f t="shared" si="2"/>
        <v>23500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228">
        <f t="shared" si="2"/>
        <v>200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164</v>
      </c>
      <c r="D37" s="12">
        <f>C37*111</f>
        <v>18204</v>
      </c>
      <c r="F37" s="12">
        <v>100</v>
      </c>
      <c r="G37" s="39">
        <v>33</v>
      </c>
      <c r="H37" s="228">
        <f t="shared" si="2"/>
        <v>3300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18</v>
      </c>
      <c r="H38" s="228">
        <f t="shared" si="2"/>
        <v>900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228">
        <f t="shared" si="2"/>
        <v>40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228">
        <v>175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>
        <v>3</v>
      </c>
      <c r="D44" s="12">
        <f>C44*120</f>
        <v>360</v>
      </c>
      <c r="F44" s="37" t="s">
        <v>156</v>
      </c>
      <c r="G44" s="96" t="s">
        <v>158</v>
      </c>
      <c r="H44" s="212">
        <v>42092</v>
      </c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2</v>
      </c>
      <c r="D45" s="12">
        <f>C45*84</f>
        <v>168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11</v>
      </c>
      <c r="D46" s="12">
        <f>C46*1.5</f>
        <v>16.5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138207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8</v>
      </c>
      <c r="D50" s="12">
        <f>C50*1.5</f>
        <v>12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-830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19605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198</v>
      </c>
      <c r="D6" s="13">
        <f t="shared" ref="D6:D28" si="1">C6*L6</f>
        <v>150678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30</v>
      </c>
      <c r="D9" s="13">
        <f t="shared" si="1"/>
        <v>21990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218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173" t="s">
        <v>36</v>
      </c>
      <c r="G13" s="174"/>
      <c r="H13" s="175">
        <f>D29</f>
        <v>176620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26856.75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149763.25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120*6</f>
        <v>720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176620</v>
      </c>
      <c r="F29" s="196" t="s">
        <v>55</v>
      </c>
      <c r="G29" s="197"/>
      <c r="H29" s="200">
        <f>H15-H16-H17-H18-H19-H20-H22-H23-H24+H26+H27</f>
        <v>149043.25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28">
        <f>F34*G34</f>
        <v>116000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19</v>
      </c>
      <c r="H35" s="228">
        <f t="shared" ref="H35:H39" si="2">F35*G35</f>
        <v>9500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12</v>
      </c>
      <c r="H36" s="228">
        <f>F36*G36</f>
        <v>2400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236</v>
      </c>
      <c r="D37" s="12">
        <f>C37*111</f>
        <v>26196</v>
      </c>
      <c r="F37" s="12">
        <v>100</v>
      </c>
      <c r="G37" s="39">
        <v>185</v>
      </c>
      <c r="H37" s="228">
        <f t="shared" si="2"/>
        <v>18500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52</v>
      </c>
      <c r="H38" s="228">
        <f t="shared" si="2"/>
        <v>2600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228">
        <v>131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>
        <v>1</v>
      </c>
      <c r="D45" s="12">
        <f>C45*84</f>
        <v>84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>
        <v>23</v>
      </c>
      <c r="D46" s="12">
        <f>C46*1.5</f>
        <v>34.5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>
        <v>1</v>
      </c>
      <c r="D49" s="12">
        <f>C49*42</f>
        <v>42</v>
      </c>
      <c r="F49" s="253" t="s">
        <v>86</v>
      </c>
      <c r="G49" s="200">
        <f>H34+H35+H36+H37+H38+H39+H40+H41+G42+H44+H45+H46</f>
        <v>149131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>
        <v>4</v>
      </c>
      <c r="D50" s="12">
        <f>C50*1.5</f>
        <v>6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87.75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26856.75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237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46050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210</v>
      </c>
      <c r="D6" s="13">
        <f t="shared" ref="D6:D28" si="1">C6*L6</f>
        <v>159810</v>
      </c>
      <c r="F6" s="151" t="s">
        <v>16</v>
      </c>
      <c r="G6" s="153" t="s">
        <v>235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134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70</v>
      </c>
      <c r="D9" s="13">
        <f t="shared" si="1"/>
        <v>51310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173" t="s">
        <v>36</v>
      </c>
      <c r="G13" s="174"/>
      <c r="H13" s="175">
        <f>D29</f>
        <v>229821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78" t="s">
        <v>39</v>
      </c>
      <c r="G14" s="179"/>
      <c r="H14" s="180">
        <f>D54</f>
        <v>39297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190524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>
        <f>165*6+120*6</f>
        <v>1710</v>
      </c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229821</v>
      </c>
      <c r="F29" s="196" t="s">
        <v>55</v>
      </c>
      <c r="G29" s="197"/>
      <c r="H29" s="200">
        <f>H15-H16-H17-H18-H19-H20-H22-H23-H24+H26+H27</f>
        <v>188814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52</v>
      </c>
      <c r="H34" s="228">
        <f>F34*G34</f>
        <v>52000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241</v>
      </c>
      <c r="H35" s="228">
        <f>F35*G35</f>
        <v>120500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8">
        <f t="shared" ref="H36:H39" si="2">F36*G36</f>
        <v>400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347</v>
      </c>
      <c r="D37" s="12">
        <f>C37*111</f>
        <v>38517</v>
      </c>
      <c r="F37" s="12">
        <v>100</v>
      </c>
      <c r="G37" s="39">
        <v>143</v>
      </c>
      <c r="H37" s="228">
        <f t="shared" si="2"/>
        <v>14300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34</v>
      </c>
      <c r="H38" s="228">
        <f t="shared" si="2"/>
        <v>1700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>
        <v>16</v>
      </c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188916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149</v>
      </c>
      <c r="G51" s="257">
        <f>G49-H29</f>
        <v>102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39297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236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3D20-D851-41FE-941A-DCDEE498955E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98214-4F9E-4EF9-A8CB-157E25703A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86C44-1301-48F2-8D68-3ADA61C7FF23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EC32-EE54-45CE-B661-AB8410B34F2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46051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426DE-792C-4258-BF79-1137F4BDD24B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75C9-3DA0-4F96-A92A-CFF59507A1B5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DE81-D560-483A-BB06-1282F2D2D95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69C2-AC14-4141-83A9-80A6193C7ACB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46052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84EBF-C7B6-46B5-B180-23FB2085AF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5" t="s">
        <v>7</v>
      </c>
      <c r="B4" s="136"/>
      <c r="C4" s="136"/>
      <c r="D4" s="137"/>
      <c r="F4" s="138" t="s">
        <v>8</v>
      </c>
      <c r="G4" s="140"/>
      <c r="H4" s="142" t="s">
        <v>9</v>
      </c>
      <c r="I4" s="144"/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151" t="s">
        <v>16</v>
      </c>
      <c r="G6" s="153"/>
      <c r="H6" s="154"/>
      <c r="I6" s="154"/>
      <c r="J6" s="15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159" t="s">
        <v>21</v>
      </c>
      <c r="G8" s="161"/>
      <c r="H8" s="162"/>
      <c r="I8" s="162"/>
      <c r="J8" s="16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151" t="s">
        <v>26</v>
      </c>
      <c r="G10" s="167"/>
      <c r="H10" s="168"/>
      <c r="I10" s="168"/>
      <c r="J10" s="169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206"/>
      <c r="I19" s="206"/>
      <c r="J19" s="20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29"/>
      <c r="G28" s="61"/>
      <c r="H28" s="222"/>
      <c r="I28" s="223"/>
      <c r="J28" s="22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/>
      <c r="I34" s="229"/>
      <c r="J34" s="23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/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/>
      <c r="I36" s="229"/>
      <c r="J36" s="23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/>
      <c r="I37" s="229"/>
      <c r="J37" s="23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/>
      <c r="I38" s="229"/>
      <c r="J38" s="23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/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P43" s="4"/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P44" s="4"/>
      <c r="Q44" s="4"/>
      <c r="R44" s="5"/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P50" s="4"/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128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B73A-1C2D-491D-A467-6D0CB7B094CF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1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151" t="s">
        <v>16</v>
      </c>
      <c r="G6" s="153" t="s">
        <v>111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159" t="s">
        <v>21</v>
      </c>
      <c r="G8" s="161" t="s">
        <v>112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151" t="s">
        <v>26</v>
      </c>
      <c r="G10" s="167" t="s">
        <v>115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137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127</v>
      </c>
      <c r="C22" s="84"/>
      <c r="D22" s="48">
        <f t="shared" si="1"/>
        <v>0</v>
      </c>
      <c r="F22" s="77"/>
      <c r="G22" s="73"/>
      <c r="H22" s="210"/>
      <c r="I22" s="210"/>
      <c r="J22" s="21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63"/>
      <c r="I23" s="264"/>
      <c r="J23" s="26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121</v>
      </c>
      <c r="C24" s="84"/>
      <c r="D24" s="48">
        <f t="shared" si="1"/>
        <v>0</v>
      </c>
      <c r="F24" s="77"/>
      <c r="G24" s="79"/>
      <c r="H24" s="263"/>
      <c r="I24" s="264"/>
      <c r="J24" s="26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136</v>
      </c>
      <c r="C26" s="84"/>
      <c r="D26" s="48">
        <f t="shared" si="1"/>
        <v>0</v>
      </c>
      <c r="F26" s="75"/>
      <c r="G26" s="65"/>
      <c r="H26" s="212"/>
      <c r="I26" s="212"/>
      <c r="J26" s="21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32"/>
      <c r="H27" s="265"/>
      <c r="I27" s="266"/>
      <c r="J27" s="26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H15-H16-H17-H18-H19-H20-H22-H23-H24+H26+H27+H28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8">
        <f t="shared" ref="H34:H39" si="2"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si="2"/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si="2"/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131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AB46-3C2E-4F83-9A83-1CCA9229788E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2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129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114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134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3"/>
      <c r="I19" s="273"/>
      <c r="J19" s="2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210"/>
      <c r="I22" s="210"/>
      <c r="J22" s="21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123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 t="shared" ref="H35:H39" si="2"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62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62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131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142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EF5C-E081-412C-8F49-5FE293D6F8C9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4" t="s">
        <v>1</v>
      </c>
      <c r="O1" s="134"/>
      <c r="P1" s="128" t="s">
        <v>2</v>
      </c>
      <c r="Q1" s="12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5" t="s">
        <v>7</v>
      </c>
      <c r="B4" s="136"/>
      <c r="C4" s="136"/>
      <c r="D4" s="137"/>
      <c r="F4" s="138" t="s">
        <v>8</v>
      </c>
      <c r="G4" s="140">
        <v>3</v>
      </c>
      <c r="H4" s="142" t="s">
        <v>9</v>
      </c>
      <c r="I4" s="144">
        <v>46053</v>
      </c>
      <c r="J4" s="14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139"/>
      <c r="G5" s="141"/>
      <c r="H5" s="143"/>
      <c r="I5" s="146"/>
      <c r="J5" s="14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151" t="s">
        <v>16</v>
      </c>
      <c r="G6" s="153" t="s">
        <v>212</v>
      </c>
      <c r="H6" s="154"/>
      <c r="I6" s="154"/>
      <c r="J6" s="15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152"/>
      <c r="G7" s="156"/>
      <c r="H7" s="157"/>
      <c r="I7" s="157"/>
      <c r="J7" s="15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159" t="s">
        <v>21</v>
      </c>
      <c r="G8" s="161" t="s">
        <v>119</v>
      </c>
      <c r="H8" s="162"/>
      <c r="I8" s="162"/>
      <c r="J8" s="16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152"/>
      <c r="G9" s="164"/>
      <c r="H9" s="165"/>
      <c r="I9" s="165"/>
      <c r="J9" s="16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151" t="s">
        <v>26</v>
      </c>
      <c r="G10" s="167" t="s">
        <v>130</v>
      </c>
      <c r="H10" s="168"/>
      <c r="I10" s="168"/>
      <c r="J10" s="169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152"/>
      <c r="G11" s="164"/>
      <c r="H11" s="165"/>
      <c r="I11" s="165"/>
      <c r="J11" s="16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170" t="s">
        <v>33</v>
      </c>
      <c r="G12" s="171"/>
      <c r="H12" s="171"/>
      <c r="I12" s="171"/>
      <c r="J12" s="17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173" t="s">
        <v>36</v>
      </c>
      <c r="G13" s="17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83" t="s">
        <v>40</v>
      </c>
      <c r="G15" s="174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7"/>
      <c r="I16" s="187"/>
      <c r="J16" s="18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87"/>
      <c r="I20" s="187"/>
      <c r="J20" s="18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207" t="s">
        <v>13</v>
      </c>
      <c r="I21" s="208"/>
      <c r="J21" s="20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210"/>
      <c r="I22" s="210"/>
      <c r="J22" s="21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211"/>
      <c r="I23" s="212"/>
      <c r="J23" s="21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211"/>
      <c r="I24" s="212"/>
      <c r="J24" s="21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13" t="s">
        <v>13</v>
      </c>
      <c r="I25" s="214"/>
      <c r="J25" s="21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216"/>
      <c r="I26" s="217"/>
      <c r="J26" s="21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219"/>
      <c r="I27" s="220"/>
      <c r="J27" s="22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29"/>
      <c r="G28" s="61"/>
      <c r="H28" s="222"/>
      <c r="I28" s="223"/>
      <c r="J28" s="22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8" t="s">
        <v>36</v>
      </c>
      <c r="B29" s="189"/>
      <c r="C29" s="190"/>
      <c r="D29" s="194">
        <f>SUM(D6:D28)</f>
        <v>0</v>
      </c>
      <c r="F29" s="196" t="s">
        <v>55</v>
      </c>
      <c r="G29" s="197"/>
      <c r="H29" s="200">
        <f>H15-H16-H17-H18-H19-H20-H22-H23-H24+H26+H27</f>
        <v>0</v>
      </c>
      <c r="I29" s="201"/>
      <c r="J29" s="20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1"/>
      <c r="B30" s="192"/>
      <c r="C30" s="193"/>
      <c r="D30" s="195"/>
      <c r="F30" s="198"/>
      <c r="G30" s="199"/>
      <c r="H30" s="203"/>
      <c r="I30" s="204"/>
      <c r="J30" s="20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5" t="s">
        <v>58</v>
      </c>
      <c r="B32" s="136"/>
      <c r="C32" s="136"/>
      <c r="D32" s="137"/>
      <c r="F32" s="225" t="s">
        <v>59</v>
      </c>
      <c r="G32" s="226"/>
      <c r="H32" s="226"/>
      <c r="I32" s="226"/>
      <c r="J32" s="22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0" t="s">
        <v>63</v>
      </c>
      <c r="H33" s="225" t="s">
        <v>13</v>
      </c>
      <c r="I33" s="226"/>
      <c r="J33" s="22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8">
        <f>F34*G34</f>
        <v>0</v>
      </c>
      <c r="I34" s="229"/>
      <c r="J34" s="23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228">
        <f>F35*G35</f>
        <v>0</v>
      </c>
      <c r="I35" s="229"/>
      <c r="J35" s="23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228">
        <f t="shared" ref="H36:H39" si="2">F36*G36</f>
        <v>0</v>
      </c>
      <c r="I36" s="229"/>
      <c r="J36" s="23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8">
        <f t="shared" si="2"/>
        <v>0</v>
      </c>
      <c r="I37" s="229"/>
      <c r="J37" s="23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228">
        <f t="shared" si="2"/>
        <v>0</v>
      </c>
      <c r="I38" s="229"/>
      <c r="J38" s="23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228">
        <f t="shared" si="2"/>
        <v>0</v>
      </c>
      <c r="I39" s="229"/>
      <c r="J39" s="23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8"/>
      <c r="I40" s="229"/>
      <c r="J40" s="23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228"/>
      <c r="I41" s="229"/>
      <c r="J41" s="23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228"/>
      <c r="H42" s="229"/>
      <c r="I42" s="229"/>
      <c r="J42" s="23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1" t="s">
        <v>81</v>
      </c>
      <c r="C43" s="11"/>
      <c r="D43" s="12"/>
      <c r="F43" s="59" t="s">
        <v>82</v>
      </c>
      <c r="G43" s="132" t="s">
        <v>83</v>
      </c>
      <c r="H43" s="234" t="s">
        <v>13</v>
      </c>
      <c r="I43" s="235"/>
      <c r="J43" s="23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2"/>
      <c r="B44" s="27" t="s">
        <v>66</v>
      </c>
      <c r="C44" s="10"/>
      <c r="D44" s="12">
        <f>C44*120</f>
        <v>0</v>
      </c>
      <c r="F44" s="37"/>
      <c r="G44" s="76"/>
      <c r="H44" s="212"/>
      <c r="I44" s="212"/>
      <c r="J44" s="21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2"/>
      <c r="B45" s="27" t="s">
        <v>68</v>
      </c>
      <c r="C45" s="33"/>
      <c r="D45" s="12">
        <f>C45*84</f>
        <v>0</v>
      </c>
      <c r="F45" s="37"/>
      <c r="G45" s="76"/>
      <c r="H45" s="212"/>
      <c r="I45" s="212"/>
      <c r="J45" s="212"/>
      <c r="K45" s="21"/>
      <c r="P45" s="4"/>
      <c r="Q45" s="4"/>
      <c r="R45" s="5"/>
    </row>
    <row r="46" spans="1:18" ht="15.75" x14ac:dyDescent="0.25">
      <c r="A46" s="232"/>
      <c r="B46" s="49" t="s">
        <v>70</v>
      </c>
      <c r="C46" s="81"/>
      <c r="D46" s="12">
        <f>C46*1.5</f>
        <v>0</v>
      </c>
      <c r="F46" s="37"/>
      <c r="G46" s="62"/>
      <c r="H46" s="237"/>
      <c r="I46" s="237"/>
      <c r="J46" s="237"/>
      <c r="K46" s="21"/>
      <c r="P46" s="4"/>
      <c r="Q46" s="4"/>
      <c r="R46" s="5"/>
    </row>
    <row r="47" spans="1:18" ht="15.75" x14ac:dyDescent="0.25">
      <c r="A47" s="233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231" t="s">
        <v>32</v>
      </c>
      <c r="B48" s="27" t="s">
        <v>66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2"/>
      <c r="B49" s="29" t="s">
        <v>68</v>
      </c>
      <c r="C49" s="33"/>
      <c r="D49" s="12">
        <f>C49*42</f>
        <v>0</v>
      </c>
      <c r="F49" s="253" t="s">
        <v>86</v>
      </c>
      <c r="G49" s="200">
        <f>H34+H35+H36+H37+H38+H39+H40+H41+G42+H44+H45+H46</f>
        <v>0</v>
      </c>
      <c r="H49" s="201"/>
      <c r="I49" s="201"/>
      <c r="J49" s="20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2"/>
      <c r="B50" s="32" t="s">
        <v>70</v>
      </c>
      <c r="C50" s="11"/>
      <c r="D50" s="12">
        <f>C50*1.5</f>
        <v>0</v>
      </c>
      <c r="F50" s="254"/>
      <c r="G50" s="203"/>
      <c r="H50" s="204"/>
      <c r="I50" s="204"/>
      <c r="J50" s="205"/>
      <c r="O50" t="s">
        <v>144</v>
      </c>
      <c r="P50" s="4">
        <v>1204</v>
      </c>
      <c r="Q50" s="4"/>
      <c r="R50" s="5"/>
    </row>
    <row r="51" spans="1:18" ht="15" customHeight="1" x14ac:dyDescent="0.25">
      <c r="A51" s="232"/>
      <c r="B51" s="27"/>
      <c r="C51" s="10"/>
      <c r="D51" s="31"/>
      <c r="F51" s="255" t="s">
        <v>139</v>
      </c>
      <c r="G51" s="267">
        <f>G49-H29</f>
        <v>0</v>
      </c>
      <c r="H51" s="268"/>
      <c r="I51" s="268"/>
      <c r="J51" s="26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2"/>
      <c r="B52" s="29"/>
      <c r="C52" s="33"/>
      <c r="D52" s="45"/>
      <c r="F52" s="256"/>
      <c r="G52" s="270"/>
      <c r="H52" s="271"/>
      <c r="I52" s="271"/>
      <c r="J52" s="27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6" t="s">
        <v>90</v>
      </c>
      <c r="B54" s="241"/>
      <c r="C54" s="242"/>
      <c r="D54" s="24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8"/>
      <c r="B55" s="243"/>
      <c r="C55" s="244"/>
      <c r="D55" s="2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7" t="s">
        <v>91</v>
      </c>
      <c r="B58" s="248"/>
      <c r="C58" s="248"/>
      <c r="D58" s="249"/>
      <c r="F58" s="247" t="s">
        <v>92</v>
      </c>
      <c r="G58" s="248"/>
      <c r="H58" s="248"/>
      <c r="I58" s="248"/>
      <c r="J58" s="249"/>
    </row>
    <row r="59" spans="1:18" x14ac:dyDescent="0.25">
      <c r="A59" s="250"/>
      <c r="B59" s="251"/>
      <c r="C59" s="251"/>
      <c r="D59" s="252"/>
      <c r="F59" s="250"/>
      <c r="G59" s="251"/>
      <c r="H59" s="251"/>
      <c r="I59" s="251"/>
      <c r="J59" s="2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 NO TRIP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(27)</vt:lpstr>
      <vt:lpstr>01,27 R1</vt:lpstr>
      <vt:lpstr>01,27 R2</vt:lpstr>
      <vt:lpstr>01,27 R3</vt:lpstr>
      <vt:lpstr>(28)</vt:lpstr>
      <vt:lpstr>01,28 R1</vt:lpstr>
      <vt:lpstr>01,28 R2</vt:lpstr>
      <vt:lpstr>01,28 R3</vt:lpstr>
      <vt:lpstr>(29)</vt:lpstr>
      <vt:lpstr>01,29 R1</vt:lpstr>
      <vt:lpstr>01,29 R2</vt:lpstr>
      <vt:lpstr>01,29 R3</vt:lpstr>
      <vt:lpstr>(30)</vt:lpstr>
      <vt:lpstr>01,30 R1</vt:lpstr>
      <vt:lpstr>01,30 R2</vt:lpstr>
      <vt:lpstr>01,30 R3</vt:lpstr>
      <vt:lpstr>(31)</vt:lpstr>
      <vt:lpstr>01,31 R1</vt:lpstr>
      <vt:lpstr>01,31 R2</vt:lpstr>
      <vt:lpstr>01,31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 NO TRIP'!Print_Area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  <vt:lpstr>'01,27 R1'!Print_Area</vt:lpstr>
      <vt:lpstr>'01,27 R2'!Print_Area</vt:lpstr>
      <vt:lpstr>'01,27 R3'!Print_Area</vt:lpstr>
      <vt:lpstr>'01,28 R1'!Print_Area</vt:lpstr>
      <vt:lpstr>'01,28 R2'!Print_Area</vt:lpstr>
      <vt:lpstr>'01,28 R3'!Print_Area</vt:lpstr>
      <vt:lpstr>'01,29 R1'!Print_Area</vt:lpstr>
      <vt:lpstr>'01,29 R2'!Print_Area</vt:lpstr>
      <vt:lpstr>'01,29 R3'!Print_Area</vt:lpstr>
      <vt:lpstr>'01,30 R1'!Print_Area</vt:lpstr>
      <vt:lpstr>'01,30 R2'!Print_Area</vt:lpstr>
      <vt:lpstr>'01,30 R3'!Print_Area</vt:lpstr>
      <vt:lpstr>'01,31 R1'!Print_Area</vt:lpstr>
      <vt:lpstr>'01,31 R2'!Print_Area</vt:lpstr>
      <vt:lpstr>'01,31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2026-01-29T00:20:15Z</cp:lastPrinted>
  <dcterms:created xsi:type="dcterms:W3CDTF">2024-09-01T23:36:50Z</dcterms:created>
  <dcterms:modified xsi:type="dcterms:W3CDTF">2026-01-29T00:20:17Z</dcterms:modified>
</cp:coreProperties>
</file>