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AN FILES 2025\"/>
    </mc:Choice>
  </mc:AlternateContent>
  <xr:revisionPtr revIDLastSave="0" documentId="13_ncr:1_{A9ABDBC8-110A-448F-B9AF-5C0E1AEA99AC}" xr6:coauthVersionLast="45" xr6:coauthVersionMax="45" xr10:uidLastSave="{00000000-0000-0000-0000-000000000000}"/>
  <bookViews>
    <workbookView xWindow="-120" yWindow="-120" windowWidth="29040" windowHeight="15840" firstSheet="33" activeTab="40" xr2:uid="{228681B0-E227-4818-9B99-4343C1FE11A0}"/>
  </bookViews>
  <sheets>
    <sheet name="(2)" sheetId="416" r:id="rId1"/>
    <sheet name="02,01 R1" sheetId="412" r:id="rId2"/>
    <sheet name="02,01 R2" sheetId="413" r:id="rId3"/>
    <sheet name="02,01 R3" sheetId="418" r:id="rId4"/>
    <sheet name="(3)" sheetId="417" r:id="rId5"/>
    <sheet name="03,01 R1" sheetId="419" r:id="rId6"/>
    <sheet name="03,01 R2" sheetId="420" r:id="rId7"/>
    <sheet name="03,01 R3" sheetId="421" r:id="rId8"/>
    <sheet name="03,01 R4" sheetId="423" r:id="rId9"/>
    <sheet name="(4)" sheetId="422" r:id="rId10"/>
    <sheet name="04,01 R1" sheetId="424" r:id="rId11"/>
    <sheet name="04,01 R2" sheetId="425" r:id="rId12"/>
    <sheet name="04,01 R3" sheetId="426" r:id="rId13"/>
    <sheet name="(6)" sheetId="427" r:id="rId14"/>
    <sheet name="06,01 R1" sheetId="428" r:id="rId15"/>
    <sheet name="06,01 R2" sheetId="429" r:id="rId16"/>
    <sheet name="06,01 R3" sheetId="430" r:id="rId17"/>
    <sheet name="06,01 R4" sheetId="431" r:id="rId18"/>
    <sheet name="(7)" sheetId="432" r:id="rId19"/>
    <sheet name="07,01 R1" sheetId="433" r:id="rId20"/>
    <sheet name="07,01 R2" sheetId="434" r:id="rId21"/>
    <sheet name="07,01 R3" sheetId="435" r:id="rId22"/>
    <sheet name="(8)" sheetId="436" r:id="rId23"/>
    <sheet name="08,01 R1" sheetId="437" r:id="rId24"/>
    <sheet name="08,01 R2" sheetId="438" r:id="rId25"/>
    <sheet name="08,01 R3" sheetId="439" r:id="rId26"/>
    <sheet name="(9)" sheetId="440" r:id="rId27"/>
    <sheet name="09,01 R1" sheetId="441" r:id="rId28"/>
    <sheet name="09,01 R2" sheetId="444" r:id="rId29"/>
    <sheet name="09,01 R3" sheetId="445" r:id="rId30"/>
    <sheet name="(10)" sheetId="446" r:id="rId31"/>
    <sheet name="10,01 R1" sheetId="447" r:id="rId32"/>
    <sheet name="10,01 R2" sheetId="448" r:id="rId33"/>
    <sheet name="10,01 R3" sheetId="449" r:id="rId34"/>
    <sheet name="(11)" sheetId="450" r:id="rId35"/>
    <sheet name="11,01 R1" sheetId="451" r:id="rId36"/>
    <sheet name="11,01 R2" sheetId="452" r:id="rId37"/>
    <sheet name="11,01 R3" sheetId="453" r:id="rId38"/>
    <sheet name="(13)" sheetId="454" r:id="rId39"/>
    <sheet name="13,01 R1" sheetId="455" r:id="rId40"/>
    <sheet name="13,01 R2" sheetId="456" r:id="rId41"/>
    <sheet name="13,01 R3" sheetId="457" r:id="rId42"/>
    <sheet name="(14)" sheetId="458" r:id="rId43"/>
    <sheet name="14,01 R1" sheetId="459" r:id="rId44"/>
    <sheet name="14,01 R2" sheetId="460" r:id="rId45"/>
    <sheet name="14,01 R3" sheetId="461" r:id="rId46"/>
    <sheet name="(15)" sheetId="462" r:id="rId47"/>
  </sheets>
  <definedNames>
    <definedName name="_xlnm.Print_Area" localSheetId="1">'02,01 R1'!$A$1:$J$60</definedName>
    <definedName name="_xlnm.Print_Area" localSheetId="2">'02,01 R2'!$A$1:$J$60</definedName>
    <definedName name="_xlnm.Print_Area" localSheetId="3">'02,01 R3'!$A$1:$J$60</definedName>
    <definedName name="_xlnm.Print_Area" localSheetId="5">'03,01 R1'!$A$1:$J$60</definedName>
    <definedName name="_xlnm.Print_Area" localSheetId="6">'03,01 R2'!$A$1:$J$60</definedName>
    <definedName name="_xlnm.Print_Area" localSheetId="7">'03,01 R3'!$A$1:$J$60</definedName>
    <definedName name="_xlnm.Print_Area" localSheetId="8">'03,01 R4'!$A$1:$J$60</definedName>
    <definedName name="_xlnm.Print_Area" localSheetId="10">'04,01 R1'!$A$1:$J$60</definedName>
    <definedName name="_xlnm.Print_Area" localSheetId="11">'04,01 R2'!$A$1:$J$60</definedName>
    <definedName name="_xlnm.Print_Area" localSheetId="12">'04,01 R3'!$A$1:$J$60</definedName>
    <definedName name="_xlnm.Print_Area" localSheetId="14">'06,01 R1'!$A$1:$J$60</definedName>
    <definedName name="_xlnm.Print_Area" localSheetId="15">'06,01 R2'!$A$1:$J$60</definedName>
    <definedName name="_xlnm.Print_Area" localSheetId="16">'06,01 R3'!$A$1:$J$60</definedName>
    <definedName name="_xlnm.Print_Area" localSheetId="17">'06,01 R4'!$A$1:$J$60</definedName>
    <definedName name="_xlnm.Print_Area" localSheetId="19">'07,01 R1'!$A$1:$J$60</definedName>
    <definedName name="_xlnm.Print_Area" localSheetId="20">'07,01 R2'!$A$1:$J$60</definedName>
    <definedName name="_xlnm.Print_Area" localSheetId="21">'07,01 R3'!$A$1:$J$60</definedName>
    <definedName name="_xlnm.Print_Area" localSheetId="23">'08,01 R1'!$A$1:$J$60</definedName>
    <definedName name="_xlnm.Print_Area" localSheetId="24">'08,01 R2'!$A$1:$J$60</definedName>
    <definedName name="_xlnm.Print_Area" localSheetId="25">'08,01 R3'!$A$1:$J$60</definedName>
    <definedName name="_xlnm.Print_Area" localSheetId="27">'09,01 R1'!$A$1:$J$60</definedName>
    <definedName name="_xlnm.Print_Area" localSheetId="28">'09,01 R2'!$A$1:$J$60</definedName>
    <definedName name="_xlnm.Print_Area" localSheetId="29">'09,01 R3'!$A$1:$J$60</definedName>
    <definedName name="_xlnm.Print_Area" localSheetId="31">'10,01 R1'!$A$1:$J$60</definedName>
    <definedName name="_xlnm.Print_Area" localSheetId="32">'10,01 R2'!$A$1:$J$60</definedName>
    <definedName name="_xlnm.Print_Area" localSheetId="33">'10,01 R3'!$A$1:$J$60</definedName>
    <definedName name="_xlnm.Print_Area" localSheetId="35">'11,01 R1'!$A$1:$J$60</definedName>
    <definedName name="_xlnm.Print_Area" localSheetId="36">'11,01 R2'!$A$1:$J$60</definedName>
    <definedName name="_xlnm.Print_Area" localSheetId="37">'11,01 R3'!$A$1:$J$60</definedName>
    <definedName name="_xlnm.Print_Area" localSheetId="39">'13,01 R1'!$A$1:$J$60</definedName>
    <definedName name="_xlnm.Print_Area" localSheetId="40">'13,01 R2'!$A$1:$J$60</definedName>
    <definedName name="_xlnm.Print_Area" localSheetId="41">'13,01 R3'!$A$1:$J$60</definedName>
    <definedName name="_xlnm.Print_Area" localSheetId="43">'14,01 R1'!$A$1:$J$60</definedName>
    <definedName name="_xlnm.Print_Area" localSheetId="44">'14,01 R2'!$A$1:$J$60</definedName>
    <definedName name="_xlnm.Print_Area" localSheetId="45">'14,01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57" l="1"/>
  <c r="H39" i="457"/>
  <c r="H36" i="457"/>
  <c r="H16" i="456"/>
  <c r="H16" i="455"/>
  <c r="R52" i="461" l="1"/>
  <c r="R51" i="461"/>
  <c r="D50" i="461"/>
  <c r="R49" i="461"/>
  <c r="D49" i="461"/>
  <c r="R48" i="461"/>
  <c r="D48" i="461"/>
  <c r="D46" i="461"/>
  <c r="D45" i="461"/>
  <c r="D44" i="461"/>
  <c r="R42" i="461"/>
  <c r="D42" i="461"/>
  <c r="R41" i="461"/>
  <c r="D41" i="461"/>
  <c r="R40" i="461"/>
  <c r="L8" i="461" s="1"/>
  <c r="D8" i="461" s="1"/>
  <c r="D40" i="461"/>
  <c r="R39" i="461"/>
  <c r="D39" i="461"/>
  <c r="R38" i="461"/>
  <c r="L9" i="461" s="1"/>
  <c r="D9" i="461" s="1"/>
  <c r="H38" i="461"/>
  <c r="D38" i="461"/>
  <c r="R37" i="461"/>
  <c r="H37" i="461"/>
  <c r="D37" i="461"/>
  <c r="R36" i="461"/>
  <c r="D36" i="461"/>
  <c r="R35" i="461"/>
  <c r="H35" i="461"/>
  <c r="D35" i="461"/>
  <c r="R34" i="461"/>
  <c r="H34" i="461"/>
  <c r="G49" i="461" s="1"/>
  <c r="D34" i="461"/>
  <c r="D54" i="461" s="1"/>
  <c r="H14" i="461" s="1"/>
  <c r="R33" i="461"/>
  <c r="L23" i="461" s="1"/>
  <c r="D23" i="461" s="1"/>
  <c r="R32" i="461"/>
  <c r="L11" i="461" s="1"/>
  <c r="D11" i="461" s="1"/>
  <c r="R31" i="461"/>
  <c r="R30" i="461"/>
  <c r="R29" i="461"/>
  <c r="R28" i="461"/>
  <c r="L16" i="461" s="1"/>
  <c r="D16" i="461" s="1"/>
  <c r="D28" i="461"/>
  <c r="R27" i="461"/>
  <c r="D27" i="461"/>
  <c r="R26" i="461"/>
  <c r="L26" i="461"/>
  <c r="D26" i="461"/>
  <c r="R25" i="461"/>
  <c r="L25" i="461"/>
  <c r="D25" i="461"/>
  <c r="R24" i="461"/>
  <c r="D24" i="461"/>
  <c r="R23" i="461"/>
  <c r="R22" i="461"/>
  <c r="L22" i="461"/>
  <c r="D22" i="461" s="1"/>
  <c r="R21" i="461"/>
  <c r="D21" i="461"/>
  <c r="R20" i="461"/>
  <c r="L20" i="461"/>
  <c r="D20" i="461"/>
  <c r="R19" i="461"/>
  <c r="L19" i="461"/>
  <c r="D19" i="461"/>
  <c r="R18" i="461"/>
  <c r="D18" i="461"/>
  <c r="R17" i="461"/>
  <c r="D17" i="461"/>
  <c r="R16" i="461"/>
  <c r="R15" i="461"/>
  <c r="D15" i="461"/>
  <c r="R14" i="461"/>
  <c r="D14" i="461"/>
  <c r="R13" i="461"/>
  <c r="D13" i="461"/>
  <c r="R12" i="461"/>
  <c r="L12" i="461"/>
  <c r="D12" i="461" s="1"/>
  <c r="R11" i="461"/>
  <c r="L10" i="461"/>
  <c r="D10" i="461" s="1"/>
  <c r="L7" i="461"/>
  <c r="D7" i="461"/>
  <c r="R6" i="461"/>
  <c r="L6" i="461"/>
  <c r="D6" i="461"/>
  <c r="R5" i="461"/>
  <c r="R4" i="461"/>
  <c r="R52" i="460"/>
  <c r="R51" i="460"/>
  <c r="D50" i="460"/>
  <c r="R49" i="460"/>
  <c r="G49" i="460"/>
  <c r="D49" i="460"/>
  <c r="R48" i="460"/>
  <c r="D48" i="460"/>
  <c r="D46" i="460"/>
  <c r="D45" i="460"/>
  <c r="D44" i="460"/>
  <c r="R42" i="460"/>
  <c r="D42" i="460"/>
  <c r="R41" i="460"/>
  <c r="D41" i="460"/>
  <c r="R40" i="460"/>
  <c r="L8" i="460" s="1"/>
  <c r="D8" i="460" s="1"/>
  <c r="D40" i="460"/>
  <c r="R39" i="460"/>
  <c r="L20" i="460" s="1"/>
  <c r="D20" i="460" s="1"/>
  <c r="H39" i="460"/>
  <c r="D39" i="460"/>
  <c r="R38" i="460"/>
  <c r="L9" i="460" s="1"/>
  <c r="D9" i="460" s="1"/>
  <c r="H38" i="460"/>
  <c r="D38" i="460"/>
  <c r="R37" i="460"/>
  <c r="H37" i="460"/>
  <c r="D37" i="460"/>
  <c r="R36" i="460"/>
  <c r="H36" i="460"/>
  <c r="D36" i="460"/>
  <c r="R35" i="460"/>
  <c r="H35" i="460"/>
  <c r="D35" i="460"/>
  <c r="R34" i="460"/>
  <c r="L12" i="460" s="1"/>
  <c r="D12" i="460" s="1"/>
  <c r="H34" i="460"/>
  <c r="D34" i="460"/>
  <c r="D54" i="460" s="1"/>
  <c r="H14" i="460" s="1"/>
  <c r="R33" i="460"/>
  <c r="L23" i="460" s="1"/>
  <c r="D23" i="460" s="1"/>
  <c r="R32" i="460"/>
  <c r="L11" i="460" s="1"/>
  <c r="D11" i="460" s="1"/>
  <c r="R31" i="460"/>
  <c r="R30" i="460"/>
  <c r="R29" i="460"/>
  <c r="R28" i="460"/>
  <c r="L16" i="460" s="1"/>
  <c r="D16" i="460" s="1"/>
  <c r="D28" i="460"/>
  <c r="R27" i="460"/>
  <c r="D27" i="460"/>
  <c r="R26" i="460"/>
  <c r="L26" i="460"/>
  <c r="D26" i="460"/>
  <c r="R25" i="460"/>
  <c r="D25" i="460"/>
  <c r="R24" i="460"/>
  <c r="D24" i="460"/>
  <c r="R23" i="460"/>
  <c r="R22" i="460"/>
  <c r="L22" i="460"/>
  <c r="D22" i="460"/>
  <c r="R21" i="460"/>
  <c r="L17" i="460" s="1"/>
  <c r="D17" i="460" s="1"/>
  <c r="D21" i="460"/>
  <c r="R20" i="460"/>
  <c r="R19" i="460"/>
  <c r="L19" i="460"/>
  <c r="D19" i="460"/>
  <c r="R18" i="460"/>
  <c r="D18" i="460"/>
  <c r="R17" i="460"/>
  <c r="R16" i="460"/>
  <c r="R15" i="460"/>
  <c r="D15" i="460"/>
  <c r="R14" i="460"/>
  <c r="D14" i="460"/>
  <c r="R13" i="460"/>
  <c r="D13" i="460"/>
  <c r="R12" i="460"/>
  <c r="R11" i="460"/>
  <c r="L10" i="460"/>
  <c r="D10" i="460"/>
  <c r="L7" i="460"/>
  <c r="D7" i="460"/>
  <c r="R6" i="460"/>
  <c r="L6" i="460"/>
  <c r="D6" i="460"/>
  <c r="R5" i="460"/>
  <c r="R4" i="460"/>
  <c r="R52" i="459"/>
  <c r="R51" i="459"/>
  <c r="D50" i="459"/>
  <c r="R49" i="459"/>
  <c r="D49" i="459"/>
  <c r="R48" i="459"/>
  <c r="D48" i="459"/>
  <c r="D46" i="459"/>
  <c r="D45" i="459"/>
  <c r="P44" i="459"/>
  <c r="R44" i="459" s="1"/>
  <c r="D44" i="459"/>
  <c r="R42" i="459"/>
  <c r="L6" i="459" s="1"/>
  <c r="D6" i="459" s="1"/>
  <c r="D42" i="459"/>
  <c r="R41" i="459"/>
  <c r="D41" i="459"/>
  <c r="R40" i="459"/>
  <c r="L8" i="459" s="1"/>
  <c r="D8" i="459" s="1"/>
  <c r="D40" i="459"/>
  <c r="R39" i="459"/>
  <c r="H39" i="459"/>
  <c r="D39" i="459"/>
  <c r="R38" i="459"/>
  <c r="H38" i="459"/>
  <c r="D38" i="459"/>
  <c r="R37" i="459"/>
  <c r="H37" i="459"/>
  <c r="D37" i="459"/>
  <c r="R36" i="459"/>
  <c r="H36" i="459"/>
  <c r="D36" i="459"/>
  <c r="R35" i="459"/>
  <c r="H35" i="459"/>
  <c r="G49" i="459" s="1"/>
  <c r="D35" i="459"/>
  <c r="R34" i="459"/>
  <c r="L12" i="459" s="1"/>
  <c r="D12" i="459" s="1"/>
  <c r="H34" i="459"/>
  <c r="D34" i="459"/>
  <c r="D54" i="459" s="1"/>
  <c r="H14" i="459" s="1"/>
  <c r="R33" i="459"/>
  <c r="R32" i="459"/>
  <c r="R31" i="459"/>
  <c r="R30" i="459"/>
  <c r="R29" i="459"/>
  <c r="R28" i="459"/>
  <c r="D28" i="459"/>
  <c r="R27" i="459"/>
  <c r="L27" i="459"/>
  <c r="D27" i="459"/>
  <c r="R26" i="459"/>
  <c r="L26" i="459"/>
  <c r="D26" i="459" s="1"/>
  <c r="R25" i="459"/>
  <c r="L25" i="459"/>
  <c r="D25" i="459" s="1"/>
  <c r="R24" i="459"/>
  <c r="D24" i="459"/>
  <c r="R23" i="459"/>
  <c r="D23" i="459"/>
  <c r="R22" i="459"/>
  <c r="D22" i="459"/>
  <c r="R21" i="459"/>
  <c r="D21" i="459"/>
  <c r="R20" i="459"/>
  <c r="L20" i="459"/>
  <c r="D20" i="459"/>
  <c r="R19" i="459"/>
  <c r="D19" i="459"/>
  <c r="R18" i="459"/>
  <c r="D18" i="459"/>
  <c r="R17" i="459"/>
  <c r="D17" i="459"/>
  <c r="R16" i="459"/>
  <c r="L16" i="459"/>
  <c r="D16" i="459"/>
  <c r="R15" i="459"/>
  <c r="D15" i="459"/>
  <c r="R14" i="459"/>
  <c r="D14" i="459"/>
  <c r="R13" i="459"/>
  <c r="D13" i="459"/>
  <c r="R12" i="459"/>
  <c r="R11" i="459"/>
  <c r="L11" i="459"/>
  <c r="D11" i="459" s="1"/>
  <c r="L10" i="459"/>
  <c r="D10" i="459"/>
  <c r="L9" i="459"/>
  <c r="D9" i="459"/>
  <c r="L7" i="459"/>
  <c r="D7" i="459"/>
  <c r="R6" i="459"/>
  <c r="R5" i="459"/>
  <c r="R4" i="459"/>
  <c r="D29" i="461" l="1"/>
  <c r="H13" i="461" s="1"/>
  <c r="H15" i="461" s="1"/>
  <c r="H29" i="461" s="1"/>
  <c r="G51" i="461" s="1"/>
  <c r="D29" i="460"/>
  <c r="H13" i="460" s="1"/>
  <c r="H15" i="460" s="1"/>
  <c r="H29" i="460" s="1"/>
  <c r="G51" i="460" s="1"/>
  <c r="D29" i="459"/>
  <c r="H13" i="459" s="1"/>
  <c r="H15" i="459" s="1"/>
  <c r="H29" i="459" s="1"/>
  <c r="G51" i="459" s="1"/>
  <c r="H20" i="451"/>
  <c r="L68" i="451"/>
  <c r="L67" i="451"/>
  <c r="H16" i="452" l="1"/>
  <c r="H16" i="453" l="1"/>
  <c r="H39" i="453"/>
  <c r="L25" i="452"/>
  <c r="H20" i="447" l="1"/>
  <c r="H16" i="447"/>
  <c r="H16" i="449"/>
  <c r="H36" i="449"/>
  <c r="H19" i="448"/>
  <c r="R52" i="457"/>
  <c r="R51" i="457"/>
  <c r="D50" i="457"/>
  <c r="R49" i="457"/>
  <c r="D49" i="457"/>
  <c r="R48" i="457"/>
  <c r="D48" i="457"/>
  <c r="D46" i="457"/>
  <c r="D45" i="457"/>
  <c r="D44" i="457"/>
  <c r="R42" i="457"/>
  <c r="D42" i="457"/>
  <c r="R41" i="457"/>
  <c r="D41" i="457"/>
  <c r="R40" i="457"/>
  <c r="L8" i="457" s="1"/>
  <c r="D8" i="457" s="1"/>
  <c r="D40" i="457"/>
  <c r="R39" i="457"/>
  <c r="D39" i="457"/>
  <c r="R38" i="457"/>
  <c r="D38" i="457"/>
  <c r="R37" i="457"/>
  <c r="H37" i="457"/>
  <c r="D37" i="457"/>
  <c r="R36" i="457"/>
  <c r="L10" i="457" s="1"/>
  <c r="D10" i="457" s="1"/>
  <c r="D36" i="457"/>
  <c r="R35" i="457"/>
  <c r="H35" i="457"/>
  <c r="D35" i="457"/>
  <c r="R34" i="457"/>
  <c r="L12" i="457" s="1"/>
  <c r="D12" i="457" s="1"/>
  <c r="H34" i="457"/>
  <c r="D34" i="457"/>
  <c r="R33" i="457"/>
  <c r="L23" i="457" s="1"/>
  <c r="D23" i="457" s="1"/>
  <c r="R32" i="457"/>
  <c r="L11" i="457" s="1"/>
  <c r="D11" i="457" s="1"/>
  <c r="R31" i="457"/>
  <c r="R30" i="457"/>
  <c r="R29" i="457"/>
  <c r="R28" i="457"/>
  <c r="L16" i="457" s="1"/>
  <c r="D16" i="457" s="1"/>
  <c r="D28" i="457"/>
  <c r="R27" i="457"/>
  <c r="D27" i="457"/>
  <c r="R26" i="457"/>
  <c r="L26" i="457"/>
  <c r="D26" i="457"/>
  <c r="R25" i="457"/>
  <c r="L25" i="457"/>
  <c r="D25" i="457"/>
  <c r="R24" i="457"/>
  <c r="D24" i="457"/>
  <c r="R23" i="457"/>
  <c r="R22" i="457"/>
  <c r="L22" i="457"/>
  <c r="D22" i="457"/>
  <c r="R21" i="457"/>
  <c r="D21" i="457"/>
  <c r="R20" i="457"/>
  <c r="L20" i="457"/>
  <c r="D20" i="457"/>
  <c r="R19" i="457"/>
  <c r="L19" i="457"/>
  <c r="D19" i="457"/>
  <c r="R18" i="457"/>
  <c r="D18" i="457"/>
  <c r="R17" i="457"/>
  <c r="D17" i="457"/>
  <c r="R16" i="457"/>
  <c r="R15" i="457"/>
  <c r="D15" i="457"/>
  <c r="R14" i="457"/>
  <c r="D14" i="457"/>
  <c r="R13" i="457"/>
  <c r="D13" i="457"/>
  <c r="R12" i="457"/>
  <c r="R11" i="457"/>
  <c r="L9" i="457"/>
  <c r="D9" i="457" s="1"/>
  <c r="L7" i="457"/>
  <c r="D7" i="457"/>
  <c r="R6" i="457"/>
  <c r="L6" i="457"/>
  <c r="D6" i="457"/>
  <c r="R5" i="457"/>
  <c r="R4" i="457"/>
  <c r="R52" i="456"/>
  <c r="R51" i="456"/>
  <c r="D50" i="456"/>
  <c r="R49" i="456"/>
  <c r="D49" i="456"/>
  <c r="R48" i="456"/>
  <c r="D48" i="456"/>
  <c r="D46" i="456"/>
  <c r="D45" i="456"/>
  <c r="D44" i="456"/>
  <c r="R42" i="456"/>
  <c r="D42" i="456"/>
  <c r="R41" i="456"/>
  <c r="D41" i="456"/>
  <c r="R40" i="456"/>
  <c r="L8" i="456" s="1"/>
  <c r="D8" i="456" s="1"/>
  <c r="D40" i="456"/>
  <c r="R39" i="456"/>
  <c r="L20" i="456" s="1"/>
  <c r="D20" i="456" s="1"/>
  <c r="H39" i="456"/>
  <c r="D39" i="456"/>
  <c r="R38" i="456"/>
  <c r="H38" i="456"/>
  <c r="D38" i="456"/>
  <c r="R37" i="456"/>
  <c r="H37" i="456"/>
  <c r="D37" i="456"/>
  <c r="R36" i="456"/>
  <c r="D36" i="456"/>
  <c r="R35" i="456"/>
  <c r="H35" i="456"/>
  <c r="D35" i="456"/>
  <c r="R34" i="456"/>
  <c r="L12" i="456" s="1"/>
  <c r="D12" i="456" s="1"/>
  <c r="H34" i="456"/>
  <c r="D34" i="456"/>
  <c r="R33" i="456"/>
  <c r="L23" i="456" s="1"/>
  <c r="D23" i="456" s="1"/>
  <c r="R32" i="456"/>
  <c r="R31" i="456"/>
  <c r="R30" i="456"/>
  <c r="R29" i="456"/>
  <c r="R28" i="456"/>
  <c r="L16" i="456" s="1"/>
  <c r="D16" i="456" s="1"/>
  <c r="D28" i="456"/>
  <c r="R27" i="456"/>
  <c r="D27" i="456"/>
  <c r="R26" i="456"/>
  <c r="L26" i="456"/>
  <c r="D26" i="456"/>
  <c r="R25" i="456"/>
  <c r="D25" i="456"/>
  <c r="R24" i="456"/>
  <c r="D24" i="456"/>
  <c r="R23" i="456"/>
  <c r="R22" i="456"/>
  <c r="L22" i="456"/>
  <c r="D22" i="456"/>
  <c r="R21" i="456"/>
  <c r="L17" i="456" s="1"/>
  <c r="D17" i="456" s="1"/>
  <c r="D21" i="456"/>
  <c r="R20" i="456"/>
  <c r="R19" i="456"/>
  <c r="L19" i="456"/>
  <c r="D19" i="456" s="1"/>
  <c r="R18" i="456"/>
  <c r="D18" i="456"/>
  <c r="R17" i="456"/>
  <c r="R16" i="456"/>
  <c r="R15" i="456"/>
  <c r="D15" i="456"/>
  <c r="R14" i="456"/>
  <c r="D14" i="456"/>
  <c r="R13" i="456"/>
  <c r="D13" i="456"/>
  <c r="R12" i="456"/>
  <c r="R11" i="456"/>
  <c r="L11" i="456"/>
  <c r="D11" i="456"/>
  <c r="L10" i="456"/>
  <c r="D10" i="456" s="1"/>
  <c r="L9" i="456"/>
  <c r="D9" i="456"/>
  <c r="L7" i="456"/>
  <c r="D7" i="456"/>
  <c r="R6" i="456"/>
  <c r="L6" i="456"/>
  <c r="D6" i="456" s="1"/>
  <c r="R5" i="456"/>
  <c r="R4" i="456"/>
  <c r="R52" i="455"/>
  <c r="R51" i="455"/>
  <c r="D50" i="455"/>
  <c r="R49" i="455"/>
  <c r="D49" i="455"/>
  <c r="R48" i="455"/>
  <c r="D48" i="455"/>
  <c r="D46" i="455"/>
  <c r="D45" i="455"/>
  <c r="P44" i="455"/>
  <c r="R44" i="455" s="1"/>
  <c r="D44" i="455"/>
  <c r="R42" i="455"/>
  <c r="L6" i="455" s="1"/>
  <c r="D6" i="455" s="1"/>
  <c r="D42" i="455"/>
  <c r="R41" i="455"/>
  <c r="D41" i="455"/>
  <c r="R40" i="455"/>
  <c r="L8" i="455" s="1"/>
  <c r="D8" i="455" s="1"/>
  <c r="D40" i="455"/>
  <c r="R39" i="455"/>
  <c r="H39" i="455"/>
  <c r="D39" i="455"/>
  <c r="R38" i="455"/>
  <c r="L9" i="455" s="1"/>
  <c r="D9" i="455" s="1"/>
  <c r="H38" i="455"/>
  <c r="D38" i="455"/>
  <c r="R37" i="455"/>
  <c r="H37" i="455"/>
  <c r="D37" i="455"/>
  <c r="R36" i="455"/>
  <c r="H36" i="455"/>
  <c r="D36" i="455"/>
  <c r="R35" i="455"/>
  <c r="H35" i="455"/>
  <c r="D35" i="455"/>
  <c r="R34" i="455"/>
  <c r="L12" i="455" s="1"/>
  <c r="D12" i="455" s="1"/>
  <c r="H34" i="455"/>
  <c r="D34" i="455"/>
  <c r="R33" i="455"/>
  <c r="R32" i="455"/>
  <c r="R31" i="455"/>
  <c r="R30" i="455"/>
  <c r="R29" i="455"/>
  <c r="R28" i="455"/>
  <c r="D28" i="455"/>
  <c r="R27" i="455"/>
  <c r="L27" i="455"/>
  <c r="D27" i="455"/>
  <c r="R26" i="455"/>
  <c r="L26" i="455"/>
  <c r="D26" i="455" s="1"/>
  <c r="R25" i="455"/>
  <c r="L25" i="455"/>
  <c r="D25" i="455"/>
  <c r="R24" i="455"/>
  <c r="D24" i="455"/>
  <c r="R23" i="455"/>
  <c r="D23" i="455"/>
  <c r="R22" i="455"/>
  <c r="D22" i="455"/>
  <c r="R21" i="455"/>
  <c r="D21" i="455"/>
  <c r="R20" i="455"/>
  <c r="L20" i="455"/>
  <c r="D20" i="455"/>
  <c r="R19" i="455"/>
  <c r="D19" i="455"/>
  <c r="R18" i="455"/>
  <c r="D18" i="455"/>
  <c r="R17" i="455"/>
  <c r="D17" i="455"/>
  <c r="R16" i="455"/>
  <c r="L16" i="455"/>
  <c r="D16" i="455"/>
  <c r="R15" i="455"/>
  <c r="D15" i="455"/>
  <c r="R14" i="455"/>
  <c r="D14" i="455"/>
  <c r="R13" i="455"/>
  <c r="D13" i="455"/>
  <c r="R12" i="455"/>
  <c r="R11" i="455"/>
  <c r="L11" i="455"/>
  <c r="D11" i="455" s="1"/>
  <c r="L10" i="455"/>
  <c r="D10" i="455"/>
  <c r="L7" i="455"/>
  <c r="D7" i="455"/>
  <c r="R6" i="455"/>
  <c r="R5" i="455"/>
  <c r="R4" i="455"/>
  <c r="G49" i="457" l="1"/>
  <c r="D54" i="457"/>
  <c r="H14" i="457" s="1"/>
  <c r="G49" i="456"/>
  <c r="D54" i="456"/>
  <c r="H14" i="456" s="1"/>
  <c r="G49" i="455"/>
  <c r="D54" i="455"/>
  <c r="H14" i="455" s="1"/>
  <c r="D29" i="457"/>
  <c r="H13" i="457" s="1"/>
  <c r="D29" i="456"/>
  <c r="H13" i="456" s="1"/>
  <c r="D29" i="455"/>
  <c r="H13" i="455" s="1"/>
  <c r="C12" i="449"/>
  <c r="C12" i="448"/>
  <c r="C12" i="447"/>
  <c r="H15" i="457" l="1"/>
  <c r="H29" i="457" s="1"/>
  <c r="G51" i="457" s="1"/>
  <c r="H15" i="456"/>
  <c r="H29" i="456" s="1"/>
  <c r="G51" i="456" s="1"/>
  <c r="H15" i="455"/>
  <c r="H29" i="455" s="1"/>
  <c r="G51" i="455" s="1"/>
  <c r="R52" i="453"/>
  <c r="R51" i="453"/>
  <c r="D50" i="453"/>
  <c r="R49" i="453"/>
  <c r="D49" i="453"/>
  <c r="R48" i="453"/>
  <c r="D48" i="453"/>
  <c r="D46" i="453"/>
  <c r="D45" i="453"/>
  <c r="D44" i="453"/>
  <c r="R42" i="453"/>
  <c r="D42" i="453"/>
  <c r="R41" i="453"/>
  <c r="D41" i="453"/>
  <c r="R40" i="453"/>
  <c r="L8" i="453" s="1"/>
  <c r="D8" i="453" s="1"/>
  <c r="D40" i="453"/>
  <c r="R39" i="453"/>
  <c r="D39" i="453"/>
  <c r="R38" i="453"/>
  <c r="H38" i="453"/>
  <c r="D38" i="453"/>
  <c r="R37" i="453"/>
  <c r="H37" i="453"/>
  <c r="D37" i="453"/>
  <c r="R36" i="453"/>
  <c r="D36" i="453"/>
  <c r="R35" i="453"/>
  <c r="H35" i="453"/>
  <c r="D35" i="453"/>
  <c r="R34" i="453"/>
  <c r="L12" i="453" s="1"/>
  <c r="D12" i="453" s="1"/>
  <c r="H34" i="453"/>
  <c r="D34" i="453"/>
  <c r="R33" i="453"/>
  <c r="L23" i="453" s="1"/>
  <c r="D23" i="453" s="1"/>
  <c r="R32" i="453"/>
  <c r="L11" i="453" s="1"/>
  <c r="D11" i="453" s="1"/>
  <c r="R31" i="453"/>
  <c r="R30" i="453"/>
  <c r="R29" i="453"/>
  <c r="R28" i="453"/>
  <c r="L16" i="453" s="1"/>
  <c r="D16" i="453" s="1"/>
  <c r="D28" i="453"/>
  <c r="R27" i="453"/>
  <c r="D27" i="453"/>
  <c r="R26" i="453"/>
  <c r="L26" i="453"/>
  <c r="D26" i="453"/>
  <c r="R25" i="453"/>
  <c r="L25" i="453"/>
  <c r="D25" i="453"/>
  <c r="R24" i="453"/>
  <c r="D24" i="453"/>
  <c r="R23" i="453"/>
  <c r="R22" i="453"/>
  <c r="L22" i="453"/>
  <c r="D22" i="453" s="1"/>
  <c r="R21" i="453"/>
  <c r="D21" i="453"/>
  <c r="R20" i="453"/>
  <c r="L20" i="453"/>
  <c r="D20" i="453"/>
  <c r="R19" i="453"/>
  <c r="L19" i="453"/>
  <c r="D19" i="453"/>
  <c r="R18" i="453"/>
  <c r="D18" i="453"/>
  <c r="R17" i="453"/>
  <c r="D17" i="453"/>
  <c r="R16" i="453"/>
  <c r="R15" i="453"/>
  <c r="D15" i="453"/>
  <c r="R14" i="453"/>
  <c r="D14" i="453"/>
  <c r="R13" i="453"/>
  <c r="D13" i="453"/>
  <c r="R12" i="453"/>
  <c r="R11" i="453"/>
  <c r="L10" i="453"/>
  <c r="D10" i="453" s="1"/>
  <c r="L9" i="453"/>
  <c r="D9" i="453"/>
  <c r="L7" i="453"/>
  <c r="D7" i="453"/>
  <c r="R6" i="453"/>
  <c r="L6" i="453"/>
  <c r="D6" i="453"/>
  <c r="R5" i="453"/>
  <c r="R4" i="453"/>
  <c r="R52" i="452"/>
  <c r="R51" i="452"/>
  <c r="D50" i="452"/>
  <c r="R49" i="452"/>
  <c r="D49" i="452"/>
  <c r="R48" i="452"/>
  <c r="D48" i="452"/>
  <c r="D46" i="452"/>
  <c r="D45" i="452"/>
  <c r="D44" i="452"/>
  <c r="R42" i="452"/>
  <c r="L6" i="452" s="1"/>
  <c r="D6" i="452" s="1"/>
  <c r="D42" i="452"/>
  <c r="R41" i="452"/>
  <c r="L7" i="452" s="1"/>
  <c r="D7" i="452" s="1"/>
  <c r="D41" i="452"/>
  <c r="R40" i="452"/>
  <c r="L8" i="452" s="1"/>
  <c r="D8" i="452" s="1"/>
  <c r="D40" i="452"/>
  <c r="R39" i="452"/>
  <c r="L20" i="452" s="1"/>
  <c r="D20" i="452" s="1"/>
  <c r="H39" i="452"/>
  <c r="D39" i="452"/>
  <c r="R38" i="452"/>
  <c r="H38" i="452"/>
  <c r="D38" i="452"/>
  <c r="R37" i="452"/>
  <c r="H37" i="452"/>
  <c r="D37" i="452"/>
  <c r="R36" i="452"/>
  <c r="H36" i="452"/>
  <c r="D36" i="452"/>
  <c r="R35" i="452"/>
  <c r="L19" i="452" s="1"/>
  <c r="D19" i="452" s="1"/>
  <c r="H35" i="452"/>
  <c r="D35" i="452"/>
  <c r="R34" i="452"/>
  <c r="H34" i="452"/>
  <c r="D34" i="452"/>
  <c r="R33" i="452"/>
  <c r="L23" i="452" s="1"/>
  <c r="D23" i="452" s="1"/>
  <c r="R32" i="452"/>
  <c r="R31" i="452"/>
  <c r="R30" i="452"/>
  <c r="R29" i="452"/>
  <c r="R28" i="452"/>
  <c r="L16" i="452" s="1"/>
  <c r="D16" i="452" s="1"/>
  <c r="D28" i="452"/>
  <c r="R27" i="452"/>
  <c r="D27" i="452"/>
  <c r="R26" i="452"/>
  <c r="L26" i="452"/>
  <c r="D26" i="452" s="1"/>
  <c r="R25" i="452"/>
  <c r="D25" i="452"/>
  <c r="R24" i="452"/>
  <c r="D24" i="452"/>
  <c r="R23" i="452"/>
  <c r="R22" i="452"/>
  <c r="L22" i="452"/>
  <c r="D22" i="452"/>
  <c r="R21" i="452"/>
  <c r="L17" i="452" s="1"/>
  <c r="D17" i="452" s="1"/>
  <c r="D21" i="452"/>
  <c r="R20" i="452"/>
  <c r="R19" i="452"/>
  <c r="R18" i="452"/>
  <c r="D18" i="452"/>
  <c r="R17" i="452"/>
  <c r="R16" i="452"/>
  <c r="R15" i="452"/>
  <c r="D15" i="452"/>
  <c r="R14" i="452"/>
  <c r="D14" i="452"/>
  <c r="R13" i="452"/>
  <c r="D13" i="452"/>
  <c r="R12" i="452"/>
  <c r="L12" i="452"/>
  <c r="D12" i="452" s="1"/>
  <c r="R11" i="452"/>
  <c r="L11" i="452"/>
  <c r="D11" i="452" s="1"/>
  <c r="L10" i="452"/>
  <c r="D10" i="452"/>
  <c r="L9" i="452"/>
  <c r="D9" i="452"/>
  <c r="R6" i="452"/>
  <c r="R5" i="452"/>
  <c r="R4" i="452"/>
  <c r="R52" i="451"/>
  <c r="R51" i="451"/>
  <c r="D50" i="451"/>
  <c r="R49" i="451"/>
  <c r="D49" i="451"/>
  <c r="R48" i="451"/>
  <c r="D48" i="451"/>
  <c r="D46" i="451"/>
  <c r="D45" i="451"/>
  <c r="P44" i="451"/>
  <c r="R44" i="451" s="1"/>
  <c r="D44" i="451"/>
  <c r="R42" i="451"/>
  <c r="D42" i="451"/>
  <c r="R41" i="451"/>
  <c r="D41" i="451"/>
  <c r="R40" i="451"/>
  <c r="L8" i="451" s="1"/>
  <c r="D8" i="451" s="1"/>
  <c r="D40" i="451"/>
  <c r="R39" i="451"/>
  <c r="L20" i="451" s="1"/>
  <c r="D20" i="451" s="1"/>
  <c r="H39" i="451"/>
  <c r="D39" i="451"/>
  <c r="R38" i="451"/>
  <c r="H38" i="451"/>
  <c r="D38" i="451"/>
  <c r="R37" i="451"/>
  <c r="H37" i="451"/>
  <c r="D37" i="451"/>
  <c r="R36" i="451"/>
  <c r="L10" i="451" s="1"/>
  <c r="D10" i="451" s="1"/>
  <c r="H36" i="451"/>
  <c r="D36" i="451"/>
  <c r="R35" i="451"/>
  <c r="H35" i="451"/>
  <c r="D35" i="451"/>
  <c r="R34" i="451"/>
  <c r="H34" i="451"/>
  <c r="D34" i="451"/>
  <c r="R33" i="451"/>
  <c r="R32" i="451"/>
  <c r="R31" i="451"/>
  <c r="R30" i="451"/>
  <c r="R29" i="451"/>
  <c r="R28" i="451"/>
  <c r="L16" i="451" s="1"/>
  <c r="D16" i="451" s="1"/>
  <c r="D28" i="451"/>
  <c r="R27" i="451"/>
  <c r="L27" i="451"/>
  <c r="D27" i="451"/>
  <c r="R26" i="451"/>
  <c r="L26" i="451"/>
  <c r="D26" i="451"/>
  <c r="R25" i="451"/>
  <c r="L25" i="451"/>
  <c r="D25" i="451" s="1"/>
  <c r="R24" i="451"/>
  <c r="D24" i="451"/>
  <c r="R23" i="451"/>
  <c r="D23" i="451"/>
  <c r="R22" i="451"/>
  <c r="D22" i="451"/>
  <c r="R21" i="451"/>
  <c r="D21" i="451"/>
  <c r="R20" i="451"/>
  <c r="R19" i="451"/>
  <c r="D19" i="451"/>
  <c r="R18" i="451"/>
  <c r="D18" i="451"/>
  <c r="R17" i="451"/>
  <c r="D17" i="451"/>
  <c r="R16" i="451"/>
  <c r="R15" i="451"/>
  <c r="D15" i="451"/>
  <c r="R14" i="451"/>
  <c r="D14" i="451"/>
  <c r="R13" i="451"/>
  <c r="D13" i="451"/>
  <c r="R12" i="451"/>
  <c r="L12" i="451"/>
  <c r="D12" i="451" s="1"/>
  <c r="R11" i="451"/>
  <c r="L11" i="451"/>
  <c r="D11" i="451" s="1"/>
  <c r="L9" i="451"/>
  <c r="D9" i="451" s="1"/>
  <c r="L7" i="451"/>
  <c r="D7" i="451"/>
  <c r="R6" i="451"/>
  <c r="L6" i="451"/>
  <c r="D6" i="451"/>
  <c r="R5" i="451"/>
  <c r="R4" i="451"/>
  <c r="G49" i="451" l="1"/>
  <c r="G49" i="453"/>
  <c r="D54" i="453"/>
  <c r="H14" i="453" s="1"/>
  <c r="G49" i="452"/>
  <c r="D54" i="452"/>
  <c r="H14" i="452" s="1"/>
  <c r="D54" i="451"/>
  <c r="H14" i="451" s="1"/>
  <c r="D29" i="453"/>
  <c r="H13" i="453" s="1"/>
  <c r="D29" i="452"/>
  <c r="H13" i="452" s="1"/>
  <c r="H15" i="452" s="1"/>
  <c r="H29" i="452" s="1"/>
  <c r="G51" i="452" s="1"/>
  <c r="D29" i="451"/>
  <c r="H13" i="451" s="1"/>
  <c r="R52" i="449"/>
  <c r="R51" i="449"/>
  <c r="D50" i="449"/>
  <c r="R49" i="449"/>
  <c r="D49" i="449"/>
  <c r="R48" i="449"/>
  <c r="D48" i="449"/>
  <c r="D46" i="449"/>
  <c r="D45" i="449"/>
  <c r="D44" i="449"/>
  <c r="R42" i="449"/>
  <c r="D42" i="449"/>
  <c r="R41" i="449"/>
  <c r="D41" i="449"/>
  <c r="R40" i="449"/>
  <c r="L8" i="449" s="1"/>
  <c r="D8" i="449" s="1"/>
  <c r="D40" i="449"/>
  <c r="R39" i="449"/>
  <c r="D39" i="449"/>
  <c r="R38" i="449"/>
  <c r="L9" i="449" s="1"/>
  <c r="D9" i="449" s="1"/>
  <c r="H38" i="449"/>
  <c r="D38" i="449"/>
  <c r="R37" i="449"/>
  <c r="H37" i="449"/>
  <c r="D37" i="449"/>
  <c r="R36" i="449"/>
  <c r="D36" i="449"/>
  <c r="R35" i="449"/>
  <c r="L19" i="449" s="1"/>
  <c r="D19" i="449" s="1"/>
  <c r="H35" i="449"/>
  <c r="D35" i="449"/>
  <c r="R34" i="449"/>
  <c r="H34" i="449"/>
  <c r="D34" i="449"/>
  <c r="R33" i="449"/>
  <c r="R32" i="449"/>
  <c r="R31" i="449"/>
  <c r="R30" i="449"/>
  <c r="R29" i="449"/>
  <c r="R28" i="449"/>
  <c r="D28" i="449"/>
  <c r="R27" i="449"/>
  <c r="D27" i="449"/>
  <c r="R26" i="449"/>
  <c r="L26" i="449"/>
  <c r="D26" i="449"/>
  <c r="R25" i="449"/>
  <c r="L25" i="449"/>
  <c r="D25" i="449"/>
  <c r="R24" i="449"/>
  <c r="D24" i="449"/>
  <c r="R23" i="449"/>
  <c r="L23" i="449"/>
  <c r="D23" i="449"/>
  <c r="R22" i="449"/>
  <c r="L22" i="449"/>
  <c r="D22" i="449"/>
  <c r="R21" i="449"/>
  <c r="D21" i="449"/>
  <c r="R20" i="449"/>
  <c r="L20" i="449"/>
  <c r="D20" i="449"/>
  <c r="R19" i="449"/>
  <c r="R18" i="449"/>
  <c r="D18" i="449"/>
  <c r="R17" i="449"/>
  <c r="D17" i="449"/>
  <c r="R16" i="449"/>
  <c r="L16" i="449"/>
  <c r="D16" i="449" s="1"/>
  <c r="R15" i="449"/>
  <c r="D15" i="449"/>
  <c r="R14" i="449"/>
  <c r="D14" i="449"/>
  <c r="R13" i="449"/>
  <c r="D13" i="449"/>
  <c r="R12" i="449"/>
  <c r="L12" i="449"/>
  <c r="D12" i="449"/>
  <c r="R11" i="449"/>
  <c r="L11" i="449"/>
  <c r="D11" i="449" s="1"/>
  <c r="L10" i="449"/>
  <c r="D10" i="449"/>
  <c r="L7" i="449"/>
  <c r="D7" i="449" s="1"/>
  <c r="R6" i="449"/>
  <c r="L6" i="449"/>
  <c r="D6" i="449"/>
  <c r="R5" i="449"/>
  <c r="R4" i="449"/>
  <c r="R52" i="448"/>
  <c r="R51" i="448"/>
  <c r="D50" i="448"/>
  <c r="R49" i="448"/>
  <c r="D49" i="448"/>
  <c r="R48" i="448"/>
  <c r="D48" i="448"/>
  <c r="D46" i="448"/>
  <c r="D45" i="448"/>
  <c r="D44" i="448"/>
  <c r="R42" i="448"/>
  <c r="D42" i="448"/>
  <c r="R41" i="448"/>
  <c r="L7" i="448" s="1"/>
  <c r="D7" i="448" s="1"/>
  <c r="D41" i="448"/>
  <c r="R40" i="448"/>
  <c r="D40" i="448"/>
  <c r="R39" i="448"/>
  <c r="H39" i="448"/>
  <c r="D39" i="448"/>
  <c r="R38" i="448"/>
  <c r="L9" i="448" s="1"/>
  <c r="D9" i="448" s="1"/>
  <c r="H38" i="448"/>
  <c r="D38" i="448"/>
  <c r="R37" i="448"/>
  <c r="H37" i="448"/>
  <c r="D37" i="448"/>
  <c r="R36" i="448"/>
  <c r="D36" i="448"/>
  <c r="R35" i="448"/>
  <c r="L19" i="448" s="1"/>
  <c r="D19" i="448" s="1"/>
  <c r="H35" i="448"/>
  <c r="D35" i="448"/>
  <c r="R34" i="448"/>
  <c r="H34" i="448"/>
  <c r="D34" i="448"/>
  <c r="R33" i="448"/>
  <c r="R32" i="448"/>
  <c r="L11" i="448" s="1"/>
  <c r="D11" i="448" s="1"/>
  <c r="R31" i="448"/>
  <c r="R30" i="448"/>
  <c r="R29" i="448"/>
  <c r="R28" i="448"/>
  <c r="D28" i="448"/>
  <c r="R27" i="448"/>
  <c r="D27" i="448"/>
  <c r="R26" i="448"/>
  <c r="L26" i="448"/>
  <c r="D26" i="448" s="1"/>
  <c r="R25" i="448"/>
  <c r="D25" i="448"/>
  <c r="R24" i="448"/>
  <c r="D24" i="448"/>
  <c r="R23" i="448"/>
  <c r="L23" i="448"/>
  <c r="D23" i="448"/>
  <c r="R22" i="448"/>
  <c r="L22" i="448"/>
  <c r="D22" i="448"/>
  <c r="R21" i="448"/>
  <c r="D21" i="448"/>
  <c r="R20" i="448"/>
  <c r="L20" i="448"/>
  <c r="D20" i="448" s="1"/>
  <c r="R19" i="448"/>
  <c r="R18" i="448"/>
  <c r="D18" i="448"/>
  <c r="R17" i="448"/>
  <c r="L17" i="448"/>
  <c r="D17" i="448" s="1"/>
  <c r="R16" i="448"/>
  <c r="L16" i="448"/>
  <c r="D16" i="448"/>
  <c r="R15" i="448"/>
  <c r="D15" i="448"/>
  <c r="R14" i="448"/>
  <c r="D14" i="448"/>
  <c r="R13" i="448"/>
  <c r="D13" i="448"/>
  <c r="R12" i="448"/>
  <c r="L12" i="448"/>
  <c r="D12" i="448"/>
  <c r="R11" i="448"/>
  <c r="L10" i="448"/>
  <c r="D10" i="448" s="1"/>
  <c r="L8" i="448"/>
  <c r="D8" i="448" s="1"/>
  <c r="R6" i="448"/>
  <c r="L6" i="448"/>
  <c r="D6" i="448"/>
  <c r="R5" i="448"/>
  <c r="R4" i="448"/>
  <c r="R52" i="447"/>
  <c r="R51" i="447"/>
  <c r="D50" i="447"/>
  <c r="R49" i="447"/>
  <c r="D49" i="447"/>
  <c r="R48" i="447"/>
  <c r="D48" i="447"/>
  <c r="D46" i="447"/>
  <c r="D45" i="447"/>
  <c r="R44" i="447"/>
  <c r="P44" i="447"/>
  <c r="D44" i="447"/>
  <c r="R42" i="447"/>
  <c r="D42" i="447"/>
  <c r="R41" i="447"/>
  <c r="D41" i="447"/>
  <c r="R40" i="447"/>
  <c r="L8" i="447" s="1"/>
  <c r="D8" i="447" s="1"/>
  <c r="D40" i="447"/>
  <c r="R39" i="447"/>
  <c r="L20" i="447" s="1"/>
  <c r="D20" i="447" s="1"/>
  <c r="H39" i="447"/>
  <c r="D39" i="447"/>
  <c r="R38" i="447"/>
  <c r="L9" i="447" s="1"/>
  <c r="D9" i="447" s="1"/>
  <c r="H38" i="447"/>
  <c r="D38" i="447"/>
  <c r="R37" i="447"/>
  <c r="H37" i="447"/>
  <c r="D37" i="447"/>
  <c r="R36" i="447"/>
  <c r="L10" i="447" s="1"/>
  <c r="D10" i="447" s="1"/>
  <c r="H36" i="447"/>
  <c r="D36" i="447"/>
  <c r="R35" i="447"/>
  <c r="H35" i="447"/>
  <c r="D35" i="447"/>
  <c r="R34" i="447"/>
  <c r="H34" i="447"/>
  <c r="D34" i="447"/>
  <c r="R33" i="447"/>
  <c r="R32" i="447"/>
  <c r="L11" i="447" s="1"/>
  <c r="D11" i="447" s="1"/>
  <c r="R31" i="447"/>
  <c r="R30" i="447"/>
  <c r="R29" i="447"/>
  <c r="R28" i="447"/>
  <c r="L16" i="447" s="1"/>
  <c r="D16" i="447" s="1"/>
  <c r="D28" i="447"/>
  <c r="R27" i="447"/>
  <c r="L27" i="447"/>
  <c r="D27" i="447"/>
  <c r="R26" i="447"/>
  <c r="L26" i="447"/>
  <c r="D26" i="447"/>
  <c r="R25" i="447"/>
  <c r="L25" i="447"/>
  <c r="D25" i="447"/>
  <c r="R24" i="447"/>
  <c r="D24" i="447"/>
  <c r="R23" i="447"/>
  <c r="D23" i="447"/>
  <c r="R22" i="447"/>
  <c r="D22" i="447"/>
  <c r="R21" i="447"/>
  <c r="D21" i="447"/>
  <c r="R20" i="447"/>
  <c r="R19" i="447"/>
  <c r="D19" i="447"/>
  <c r="R18" i="447"/>
  <c r="D18" i="447"/>
  <c r="R17" i="447"/>
  <c r="D17" i="447"/>
  <c r="R16" i="447"/>
  <c r="R15" i="447"/>
  <c r="D15" i="447"/>
  <c r="R14" i="447"/>
  <c r="D14" i="447"/>
  <c r="R13" i="447"/>
  <c r="D13" i="447"/>
  <c r="R12" i="447"/>
  <c r="L12" i="447"/>
  <c r="D12" i="447"/>
  <c r="R11" i="447"/>
  <c r="L7" i="447"/>
  <c r="D7" i="447"/>
  <c r="R6" i="447"/>
  <c r="L6" i="447"/>
  <c r="D6" i="447"/>
  <c r="R5" i="447"/>
  <c r="R4" i="447"/>
  <c r="H15" i="453" l="1"/>
  <c r="H29" i="453" s="1"/>
  <c r="G51" i="453" s="1"/>
  <c r="H15" i="451"/>
  <c r="H29" i="451" s="1"/>
  <c r="G51" i="451" s="1"/>
  <c r="G49" i="449"/>
  <c r="D54" i="448"/>
  <c r="H14" i="448" s="1"/>
  <c r="D54" i="449"/>
  <c r="H14" i="449" s="1"/>
  <c r="G49" i="448"/>
  <c r="G49" i="447"/>
  <c r="D54" i="447"/>
  <c r="H14" i="447" s="1"/>
  <c r="D29" i="449"/>
  <c r="H13" i="449" s="1"/>
  <c r="D29" i="448"/>
  <c r="H13" i="448" s="1"/>
  <c r="D29" i="447"/>
  <c r="H13" i="447" s="1"/>
  <c r="H16" i="445"/>
  <c r="C21" i="444"/>
  <c r="H16" i="441"/>
  <c r="H15" i="448" l="1"/>
  <c r="H29" i="448" s="1"/>
  <c r="G51" i="448" s="1"/>
  <c r="H15" i="447"/>
  <c r="H29" i="447" s="1"/>
  <c r="G51" i="447" s="1"/>
  <c r="H15" i="449"/>
  <c r="H29" i="449" s="1"/>
  <c r="G51" i="449" s="1"/>
  <c r="H19" i="438"/>
  <c r="H16" i="439"/>
  <c r="H36" i="439"/>
  <c r="C12" i="439"/>
  <c r="H16" i="438"/>
  <c r="H16" i="437"/>
  <c r="C21" i="437"/>
  <c r="R52" i="445"/>
  <c r="R51" i="445"/>
  <c r="D50" i="445"/>
  <c r="R49" i="445"/>
  <c r="D49" i="445"/>
  <c r="R48" i="445"/>
  <c r="D48" i="445"/>
  <c r="D46" i="445"/>
  <c r="D45" i="445"/>
  <c r="D44" i="445"/>
  <c r="R42" i="445"/>
  <c r="D42" i="445"/>
  <c r="R41" i="445"/>
  <c r="D41" i="445"/>
  <c r="R40" i="445"/>
  <c r="L8" i="445" s="1"/>
  <c r="D8" i="445" s="1"/>
  <c r="D40" i="445"/>
  <c r="R39" i="445"/>
  <c r="D39" i="445"/>
  <c r="R38" i="445"/>
  <c r="L9" i="445" s="1"/>
  <c r="D9" i="445" s="1"/>
  <c r="H38" i="445"/>
  <c r="D38" i="445"/>
  <c r="R37" i="445"/>
  <c r="H37" i="445"/>
  <c r="D37" i="445"/>
  <c r="R36" i="445"/>
  <c r="L10" i="445" s="1"/>
  <c r="D10" i="445" s="1"/>
  <c r="D36" i="445"/>
  <c r="R35" i="445"/>
  <c r="H35" i="445"/>
  <c r="D35" i="445"/>
  <c r="R34" i="445"/>
  <c r="H34" i="445"/>
  <c r="D34" i="445"/>
  <c r="R33" i="445"/>
  <c r="R32" i="445"/>
  <c r="R31" i="445"/>
  <c r="R30" i="445"/>
  <c r="R29" i="445"/>
  <c r="R28" i="445"/>
  <c r="D28" i="445"/>
  <c r="R27" i="445"/>
  <c r="D27" i="445"/>
  <c r="R26" i="445"/>
  <c r="L26" i="445"/>
  <c r="D26" i="445"/>
  <c r="R25" i="445"/>
  <c r="L25" i="445"/>
  <c r="D25" i="445"/>
  <c r="R24" i="445"/>
  <c r="D24" i="445"/>
  <c r="R23" i="445"/>
  <c r="L23" i="445"/>
  <c r="D23" i="445"/>
  <c r="R22" i="445"/>
  <c r="L22" i="445"/>
  <c r="D22" i="445"/>
  <c r="R21" i="445"/>
  <c r="D21" i="445"/>
  <c r="R20" i="445"/>
  <c r="L20" i="445"/>
  <c r="D20" i="445"/>
  <c r="R19" i="445"/>
  <c r="L19" i="445"/>
  <c r="D19" i="445"/>
  <c r="R18" i="445"/>
  <c r="D18" i="445"/>
  <c r="R17" i="445"/>
  <c r="D17" i="445"/>
  <c r="R16" i="445"/>
  <c r="L16" i="445"/>
  <c r="D16" i="445" s="1"/>
  <c r="R15" i="445"/>
  <c r="D15" i="445"/>
  <c r="R14" i="445"/>
  <c r="D14" i="445"/>
  <c r="R13" i="445"/>
  <c r="D13" i="445"/>
  <c r="R12" i="445"/>
  <c r="L12" i="445"/>
  <c r="D12" i="445"/>
  <c r="R11" i="445"/>
  <c r="L11" i="445"/>
  <c r="D11" i="445"/>
  <c r="L7" i="445"/>
  <c r="D7" i="445"/>
  <c r="R6" i="445"/>
  <c r="L6" i="445"/>
  <c r="D6" i="445"/>
  <c r="R5" i="445"/>
  <c r="R4" i="445"/>
  <c r="R52" i="444"/>
  <c r="R51" i="444"/>
  <c r="D50" i="444"/>
  <c r="R49" i="444"/>
  <c r="D49" i="444"/>
  <c r="R48" i="444"/>
  <c r="D48" i="444"/>
  <c r="D46" i="444"/>
  <c r="D45" i="444"/>
  <c r="D44" i="444"/>
  <c r="R42" i="444"/>
  <c r="D42" i="444"/>
  <c r="R41" i="444"/>
  <c r="D41" i="444"/>
  <c r="R40" i="444"/>
  <c r="L8" i="444" s="1"/>
  <c r="D8" i="444" s="1"/>
  <c r="D40" i="444"/>
  <c r="R39" i="444"/>
  <c r="L20" i="444" s="1"/>
  <c r="D20" i="444" s="1"/>
  <c r="H39" i="444"/>
  <c r="D39" i="444"/>
  <c r="R38" i="444"/>
  <c r="L9" i="444" s="1"/>
  <c r="D9" i="444" s="1"/>
  <c r="H38" i="444"/>
  <c r="D38" i="444"/>
  <c r="R37" i="444"/>
  <c r="H37" i="444"/>
  <c r="D37" i="444"/>
  <c r="R36" i="444"/>
  <c r="H36" i="444"/>
  <c r="D36" i="444"/>
  <c r="R35" i="444"/>
  <c r="H35" i="444"/>
  <c r="D35" i="444"/>
  <c r="R34" i="444"/>
  <c r="L12" i="444" s="1"/>
  <c r="D12" i="444" s="1"/>
  <c r="H34" i="444"/>
  <c r="D34" i="444"/>
  <c r="R33" i="444"/>
  <c r="L23" i="444" s="1"/>
  <c r="D23" i="444" s="1"/>
  <c r="R32" i="444"/>
  <c r="L11" i="444" s="1"/>
  <c r="D11" i="444" s="1"/>
  <c r="R31" i="444"/>
  <c r="R30" i="444"/>
  <c r="R29" i="444"/>
  <c r="R28" i="444"/>
  <c r="L16" i="444" s="1"/>
  <c r="D16" i="444" s="1"/>
  <c r="D28" i="444"/>
  <c r="R27" i="444"/>
  <c r="D27" i="444"/>
  <c r="R26" i="444"/>
  <c r="L26" i="444"/>
  <c r="D26" i="444"/>
  <c r="R25" i="444"/>
  <c r="D25" i="444"/>
  <c r="R24" i="444"/>
  <c r="D24" i="444"/>
  <c r="R23" i="444"/>
  <c r="R22" i="444"/>
  <c r="L22" i="444"/>
  <c r="D22" i="444"/>
  <c r="R21" i="444"/>
  <c r="D21" i="444"/>
  <c r="R20" i="444"/>
  <c r="R19" i="444"/>
  <c r="L19" i="444"/>
  <c r="D19" i="444"/>
  <c r="R18" i="444"/>
  <c r="D18" i="444"/>
  <c r="R17" i="444"/>
  <c r="L17" i="444"/>
  <c r="D17" i="444"/>
  <c r="R16" i="444"/>
  <c r="R15" i="444"/>
  <c r="D15" i="444"/>
  <c r="R14" i="444"/>
  <c r="D14" i="444"/>
  <c r="R13" i="444"/>
  <c r="D13" i="444"/>
  <c r="R12" i="444"/>
  <c r="R11" i="444"/>
  <c r="L10" i="444"/>
  <c r="D10" i="444" s="1"/>
  <c r="L7" i="444"/>
  <c r="D7" i="444"/>
  <c r="R6" i="444"/>
  <c r="L6" i="444"/>
  <c r="D6" i="444"/>
  <c r="R5" i="444"/>
  <c r="R4" i="444"/>
  <c r="R52" i="441"/>
  <c r="R51" i="441"/>
  <c r="D50" i="441"/>
  <c r="R49" i="441"/>
  <c r="D49" i="441"/>
  <c r="R48" i="441"/>
  <c r="D48" i="441"/>
  <c r="D46" i="441"/>
  <c r="D45" i="441"/>
  <c r="P44" i="441"/>
  <c r="R44" i="441" s="1"/>
  <c r="D44" i="441"/>
  <c r="R42" i="441"/>
  <c r="D42" i="441"/>
  <c r="R41" i="441"/>
  <c r="D41" i="441"/>
  <c r="R40" i="441"/>
  <c r="L8" i="441" s="1"/>
  <c r="D8" i="441" s="1"/>
  <c r="D40" i="441"/>
  <c r="R39" i="441"/>
  <c r="L20" i="441" s="1"/>
  <c r="D20" i="441" s="1"/>
  <c r="H39" i="441"/>
  <c r="D39" i="441"/>
  <c r="R38" i="441"/>
  <c r="H38" i="441"/>
  <c r="D38" i="441"/>
  <c r="R37" i="441"/>
  <c r="H37" i="441"/>
  <c r="D37" i="441"/>
  <c r="R36" i="441"/>
  <c r="H36" i="441"/>
  <c r="D36" i="441"/>
  <c r="R35" i="441"/>
  <c r="H35" i="441"/>
  <c r="D35" i="441"/>
  <c r="R34" i="441"/>
  <c r="L12" i="441" s="1"/>
  <c r="D12" i="441" s="1"/>
  <c r="H34" i="441"/>
  <c r="D34" i="441"/>
  <c r="R33" i="441"/>
  <c r="R32" i="441"/>
  <c r="R31" i="441"/>
  <c r="R30" i="441"/>
  <c r="R29" i="441"/>
  <c r="R28" i="441"/>
  <c r="D28" i="441"/>
  <c r="R27" i="441"/>
  <c r="L27" i="441"/>
  <c r="D27" i="441"/>
  <c r="R26" i="441"/>
  <c r="L26" i="441"/>
  <c r="D26" i="441"/>
  <c r="R25" i="441"/>
  <c r="L25" i="441"/>
  <c r="D25" i="441" s="1"/>
  <c r="R24" i="441"/>
  <c r="D24" i="441"/>
  <c r="R23" i="441"/>
  <c r="D23" i="441"/>
  <c r="R22" i="441"/>
  <c r="D22" i="441"/>
  <c r="R21" i="441"/>
  <c r="D21" i="441"/>
  <c r="R20" i="441"/>
  <c r="R19" i="441"/>
  <c r="D19" i="441"/>
  <c r="R18" i="441"/>
  <c r="D18" i="441"/>
  <c r="R17" i="441"/>
  <c r="D17" i="441"/>
  <c r="R16" i="441"/>
  <c r="L16" i="441"/>
  <c r="D16" i="441"/>
  <c r="R15" i="441"/>
  <c r="D15" i="441"/>
  <c r="R14" i="441"/>
  <c r="D14" i="441"/>
  <c r="R13" i="441"/>
  <c r="D13" i="441"/>
  <c r="R12" i="441"/>
  <c r="R11" i="441"/>
  <c r="L11" i="441"/>
  <c r="D11" i="441" s="1"/>
  <c r="L10" i="441"/>
  <c r="D10" i="441"/>
  <c r="L9" i="441"/>
  <c r="D9" i="441"/>
  <c r="L7" i="441"/>
  <c r="D7" i="441"/>
  <c r="R6" i="441"/>
  <c r="L6" i="441"/>
  <c r="D6" i="441"/>
  <c r="R5" i="441"/>
  <c r="R4" i="441"/>
  <c r="G49" i="445" l="1"/>
  <c r="D54" i="445"/>
  <c r="H14" i="445" s="1"/>
  <c r="G49" i="444"/>
  <c r="D54" i="444"/>
  <c r="H14" i="444" s="1"/>
  <c r="G49" i="441"/>
  <c r="D54" i="441"/>
  <c r="H14" i="441" s="1"/>
  <c r="D29" i="441"/>
  <c r="H13" i="441" s="1"/>
  <c r="D29" i="445"/>
  <c r="H13" i="445" s="1"/>
  <c r="D29" i="444"/>
  <c r="H13" i="444" s="1"/>
  <c r="R52" i="439"/>
  <c r="R51" i="439"/>
  <c r="D50" i="439"/>
  <c r="R49" i="439"/>
  <c r="D49" i="439"/>
  <c r="R48" i="439"/>
  <c r="D48" i="439"/>
  <c r="D46" i="439"/>
  <c r="D45" i="439"/>
  <c r="D44" i="439"/>
  <c r="R42" i="439"/>
  <c r="D42" i="439"/>
  <c r="R41" i="439"/>
  <c r="L7" i="439" s="1"/>
  <c r="D7" i="439" s="1"/>
  <c r="D41" i="439"/>
  <c r="R40" i="439"/>
  <c r="D40" i="439"/>
  <c r="R39" i="439"/>
  <c r="H39" i="439"/>
  <c r="D39" i="439"/>
  <c r="R38" i="439"/>
  <c r="H38" i="439"/>
  <c r="D38" i="439"/>
  <c r="R37" i="439"/>
  <c r="H37" i="439"/>
  <c r="D37" i="439"/>
  <c r="R36" i="439"/>
  <c r="L10" i="439" s="1"/>
  <c r="D10" i="439" s="1"/>
  <c r="D36" i="439"/>
  <c r="R35" i="439"/>
  <c r="L19" i="439" s="1"/>
  <c r="D19" i="439" s="1"/>
  <c r="H35" i="439"/>
  <c r="D35" i="439"/>
  <c r="R34" i="439"/>
  <c r="L12" i="439" s="1"/>
  <c r="D12" i="439" s="1"/>
  <c r="H34" i="439"/>
  <c r="D34" i="439"/>
  <c r="R33" i="439"/>
  <c r="L23" i="439" s="1"/>
  <c r="D23" i="439" s="1"/>
  <c r="R32" i="439"/>
  <c r="R31" i="439"/>
  <c r="R30" i="439"/>
  <c r="R29" i="439"/>
  <c r="R28" i="439"/>
  <c r="D28" i="439"/>
  <c r="R27" i="439"/>
  <c r="D27" i="439"/>
  <c r="R26" i="439"/>
  <c r="L26" i="439"/>
  <c r="D26" i="439"/>
  <c r="R25" i="439"/>
  <c r="L25" i="439"/>
  <c r="D25" i="439"/>
  <c r="R24" i="439"/>
  <c r="D24" i="439"/>
  <c r="R23" i="439"/>
  <c r="R22" i="439"/>
  <c r="L22" i="439"/>
  <c r="D22" i="439"/>
  <c r="R21" i="439"/>
  <c r="D21" i="439"/>
  <c r="R20" i="439"/>
  <c r="L20" i="439"/>
  <c r="D20" i="439"/>
  <c r="R19" i="439"/>
  <c r="R18" i="439"/>
  <c r="D18" i="439"/>
  <c r="R17" i="439"/>
  <c r="D17" i="439"/>
  <c r="R16" i="439"/>
  <c r="L16" i="439"/>
  <c r="D16" i="439" s="1"/>
  <c r="R15" i="439"/>
  <c r="D15" i="439"/>
  <c r="R14" i="439"/>
  <c r="D14" i="439"/>
  <c r="R13" i="439"/>
  <c r="D13" i="439"/>
  <c r="R12" i="439"/>
  <c r="R11" i="439"/>
  <c r="L11" i="439"/>
  <c r="D11" i="439"/>
  <c r="L9" i="439"/>
  <c r="D9" i="439"/>
  <c r="L8" i="439"/>
  <c r="D8" i="439"/>
  <c r="R6" i="439"/>
  <c r="L6" i="439"/>
  <c r="D6" i="439" s="1"/>
  <c r="R5" i="439"/>
  <c r="R4" i="439"/>
  <c r="R52" i="438"/>
  <c r="R51" i="438"/>
  <c r="D50" i="438"/>
  <c r="R49" i="438"/>
  <c r="D49" i="438"/>
  <c r="R48" i="438"/>
  <c r="D48" i="438"/>
  <c r="D46" i="438"/>
  <c r="D45" i="438"/>
  <c r="D44" i="438"/>
  <c r="R42" i="438"/>
  <c r="L6" i="438" s="1"/>
  <c r="D6" i="438" s="1"/>
  <c r="D42" i="438"/>
  <c r="R41" i="438"/>
  <c r="D41" i="438"/>
  <c r="R40" i="438"/>
  <c r="D40" i="438"/>
  <c r="R39" i="438"/>
  <c r="L20" i="438" s="1"/>
  <c r="D20" i="438" s="1"/>
  <c r="D39" i="438"/>
  <c r="R38" i="438"/>
  <c r="D38" i="438"/>
  <c r="R37" i="438"/>
  <c r="H37" i="438"/>
  <c r="D37" i="438"/>
  <c r="R36" i="438"/>
  <c r="D36" i="438"/>
  <c r="R35" i="438"/>
  <c r="H35" i="438"/>
  <c r="D35" i="438"/>
  <c r="R34" i="438"/>
  <c r="L12" i="438" s="1"/>
  <c r="D12" i="438" s="1"/>
  <c r="H34" i="438"/>
  <c r="D34" i="438"/>
  <c r="R33" i="438"/>
  <c r="R32" i="438"/>
  <c r="R31" i="438"/>
  <c r="R30" i="438"/>
  <c r="R29" i="438"/>
  <c r="R28" i="438"/>
  <c r="L16" i="438" s="1"/>
  <c r="D16" i="438" s="1"/>
  <c r="D28" i="438"/>
  <c r="R27" i="438"/>
  <c r="D27" i="438"/>
  <c r="R26" i="438"/>
  <c r="L26" i="438"/>
  <c r="D26" i="438"/>
  <c r="R25" i="438"/>
  <c r="D25" i="438"/>
  <c r="R24" i="438"/>
  <c r="D24" i="438"/>
  <c r="R23" i="438"/>
  <c r="L23" i="438"/>
  <c r="D23" i="438"/>
  <c r="R22" i="438"/>
  <c r="L22" i="438"/>
  <c r="D22" i="438"/>
  <c r="R21" i="438"/>
  <c r="L17" i="438" s="1"/>
  <c r="D17" i="438" s="1"/>
  <c r="D21" i="438"/>
  <c r="R20" i="438"/>
  <c r="R19" i="438"/>
  <c r="L19" i="438"/>
  <c r="D19" i="438"/>
  <c r="R18" i="438"/>
  <c r="D18" i="438"/>
  <c r="R17" i="438"/>
  <c r="R16" i="438"/>
  <c r="R15" i="438"/>
  <c r="D15" i="438"/>
  <c r="R14" i="438"/>
  <c r="D14" i="438"/>
  <c r="R13" i="438"/>
  <c r="D13" i="438"/>
  <c r="R12" i="438"/>
  <c r="R11" i="438"/>
  <c r="L11" i="438"/>
  <c r="D11" i="438"/>
  <c r="L10" i="438"/>
  <c r="D10" i="438" s="1"/>
  <c r="L9" i="438"/>
  <c r="D9" i="438" s="1"/>
  <c r="L8" i="438"/>
  <c r="D8" i="438"/>
  <c r="L7" i="438"/>
  <c r="D7" i="438"/>
  <c r="R6" i="438"/>
  <c r="R5" i="438"/>
  <c r="R4" i="438"/>
  <c r="R52" i="437"/>
  <c r="R51" i="437"/>
  <c r="D50" i="437"/>
  <c r="R49" i="437"/>
  <c r="D49" i="437"/>
  <c r="R48" i="437"/>
  <c r="D48" i="437"/>
  <c r="D46" i="437"/>
  <c r="D45" i="437"/>
  <c r="P44" i="437"/>
  <c r="R44" i="437" s="1"/>
  <c r="D44" i="437"/>
  <c r="R42" i="437"/>
  <c r="L6" i="437" s="1"/>
  <c r="D6" i="437" s="1"/>
  <c r="D42" i="437"/>
  <c r="R41" i="437"/>
  <c r="D41" i="437"/>
  <c r="R40" i="437"/>
  <c r="L8" i="437" s="1"/>
  <c r="D8" i="437" s="1"/>
  <c r="D40" i="437"/>
  <c r="R39" i="437"/>
  <c r="H39" i="437"/>
  <c r="D39" i="437"/>
  <c r="R38" i="437"/>
  <c r="H38" i="437"/>
  <c r="D38" i="437"/>
  <c r="R37" i="437"/>
  <c r="H37" i="437"/>
  <c r="D37" i="437"/>
  <c r="R36" i="437"/>
  <c r="L10" i="437" s="1"/>
  <c r="D10" i="437" s="1"/>
  <c r="D36" i="437"/>
  <c r="R35" i="437"/>
  <c r="H35" i="437"/>
  <c r="D35" i="437"/>
  <c r="R34" i="437"/>
  <c r="L12" i="437" s="1"/>
  <c r="D12" i="437" s="1"/>
  <c r="H34" i="437"/>
  <c r="D34" i="437"/>
  <c r="R33" i="437"/>
  <c r="R32" i="437"/>
  <c r="R31" i="437"/>
  <c r="R30" i="437"/>
  <c r="R29" i="437"/>
  <c r="R28" i="437"/>
  <c r="L16" i="437" s="1"/>
  <c r="D16" i="437" s="1"/>
  <c r="D28" i="437"/>
  <c r="R27" i="437"/>
  <c r="L27" i="437"/>
  <c r="D27" i="437"/>
  <c r="R26" i="437"/>
  <c r="L26" i="437"/>
  <c r="D26" i="437" s="1"/>
  <c r="R25" i="437"/>
  <c r="L25" i="437"/>
  <c r="D25" i="437"/>
  <c r="R24" i="437"/>
  <c r="D24" i="437"/>
  <c r="R23" i="437"/>
  <c r="D23" i="437"/>
  <c r="R22" i="437"/>
  <c r="D22" i="437"/>
  <c r="R21" i="437"/>
  <c r="D21" i="437"/>
  <c r="R20" i="437"/>
  <c r="L20" i="437"/>
  <c r="D20" i="437"/>
  <c r="R19" i="437"/>
  <c r="D19" i="437"/>
  <c r="R18" i="437"/>
  <c r="D18" i="437"/>
  <c r="R17" i="437"/>
  <c r="D17" i="437"/>
  <c r="R16" i="437"/>
  <c r="R15" i="437"/>
  <c r="D15" i="437"/>
  <c r="R14" i="437"/>
  <c r="D14" i="437"/>
  <c r="R13" i="437"/>
  <c r="D13" i="437"/>
  <c r="R12" i="437"/>
  <c r="R11" i="437"/>
  <c r="L11" i="437"/>
  <c r="D11" i="437"/>
  <c r="L9" i="437"/>
  <c r="D9" i="437"/>
  <c r="L7" i="437"/>
  <c r="D7" i="437"/>
  <c r="R6" i="437"/>
  <c r="R5" i="437"/>
  <c r="R4" i="437"/>
  <c r="H15" i="445" l="1"/>
  <c r="H29" i="445" s="1"/>
  <c r="G51" i="445" s="1"/>
  <c r="H15" i="444"/>
  <c r="H29" i="444" s="1"/>
  <c r="G51" i="444" s="1"/>
  <c r="H15" i="441"/>
  <c r="H29" i="441" s="1"/>
  <c r="G51" i="441" s="1"/>
  <c r="G49" i="439"/>
  <c r="D54" i="439"/>
  <c r="H14" i="439" s="1"/>
  <c r="D29" i="439"/>
  <c r="H13" i="439" s="1"/>
  <c r="G49" i="438"/>
  <c r="D54" i="438"/>
  <c r="H14" i="438" s="1"/>
  <c r="G49" i="437"/>
  <c r="D54" i="437"/>
  <c r="H14" i="437" s="1"/>
  <c r="D29" i="438"/>
  <c r="H13" i="438" s="1"/>
  <c r="D29" i="437"/>
  <c r="H13" i="437" s="1"/>
  <c r="H35" i="435"/>
  <c r="H15" i="439" l="1"/>
  <c r="H29" i="439" s="1"/>
  <c r="G51" i="439" s="1"/>
  <c r="H15" i="438"/>
  <c r="H29" i="438" s="1"/>
  <c r="G51" i="438" s="1"/>
  <c r="H15" i="437"/>
  <c r="H29" i="437" s="1"/>
  <c r="G51" i="437" s="1"/>
  <c r="H16" i="435"/>
  <c r="H19" i="435"/>
  <c r="H39" i="435"/>
  <c r="H16" i="434"/>
  <c r="R52" i="435"/>
  <c r="R51" i="435"/>
  <c r="D50" i="435"/>
  <c r="R49" i="435"/>
  <c r="D49" i="435"/>
  <c r="R48" i="435"/>
  <c r="D48" i="435"/>
  <c r="D46" i="435"/>
  <c r="D45" i="435"/>
  <c r="D44" i="435"/>
  <c r="R42" i="435"/>
  <c r="D42" i="435"/>
  <c r="R41" i="435"/>
  <c r="L7" i="435" s="1"/>
  <c r="D7" i="435" s="1"/>
  <c r="D41" i="435"/>
  <c r="R40" i="435"/>
  <c r="L8" i="435" s="1"/>
  <c r="D8" i="435" s="1"/>
  <c r="D40" i="435"/>
  <c r="R39" i="435"/>
  <c r="D39" i="435"/>
  <c r="R38" i="435"/>
  <c r="L9" i="435" s="1"/>
  <c r="D9" i="435" s="1"/>
  <c r="H38" i="435"/>
  <c r="D38" i="435"/>
  <c r="R37" i="435"/>
  <c r="H37" i="435"/>
  <c r="D37" i="435"/>
  <c r="R36" i="435"/>
  <c r="D36" i="435"/>
  <c r="R35" i="435"/>
  <c r="L19" i="435" s="1"/>
  <c r="D19" i="435" s="1"/>
  <c r="D35" i="435"/>
  <c r="R34" i="435"/>
  <c r="L12" i="435" s="1"/>
  <c r="D12" i="435" s="1"/>
  <c r="H34" i="435"/>
  <c r="D34" i="435"/>
  <c r="R33" i="435"/>
  <c r="R32" i="435"/>
  <c r="L11" i="435" s="1"/>
  <c r="D11" i="435" s="1"/>
  <c r="R31" i="435"/>
  <c r="R30" i="435"/>
  <c r="R29" i="435"/>
  <c r="R28" i="435"/>
  <c r="D28" i="435"/>
  <c r="R27" i="435"/>
  <c r="D27" i="435"/>
  <c r="R26" i="435"/>
  <c r="L26" i="435"/>
  <c r="D26" i="435"/>
  <c r="R25" i="435"/>
  <c r="L25" i="435"/>
  <c r="D25" i="435"/>
  <c r="R24" i="435"/>
  <c r="D24" i="435"/>
  <c r="R23" i="435"/>
  <c r="L23" i="435"/>
  <c r="D23" i="435"/>
  <c r="R22" i="435"/>
  <c r="L22" i="435"/>
  <c r="D22" i="435"/>
  <c r="R21" i="435"/>
  <c r="D21" i="435"/>
  <c r="R20" i="435"/>
  <c r="L20" i="435"/>
  <c r="D20" i="435"/>
  <c r="R19" i="435"/>
  <c r="R18" i="435"/>
  <c r="D18" i="435"/>
  <c r="R17" i="435"/>
  <c r="D17" i="435"/>
  <c r="R16" i="435"/>
  <c r="L16" i="435"/>
  <c r="D16" i="435"/>
  <c r="R15" i="435"/>
  <c r="D15" i="435"/>
  <c r="R14" i="435"/>
  <c r="D14" i="435"/>
  <c r="R13" i="435"/>
  <c r="D13" i="435"/>
  <c r="R12" i="435"/>
  <c r="R11" i="435"/>
  <c r="L10" i="435"/>
  <c r="D10" i="435"/>
  <c r="R6" i="435"/>
  <c r="L6" i="435"/>
  <c r="D6" i="435"/>
  <c r="R5" i="435"/>
  <c r="R4" i="435"/>
  <c r="R52" i="434"/>
  <c r="R51" i="434"/>
  <c r="D50" i="434"/>
  <c r="R49" i="434"/>
  <c r="D49" i="434"/>
  <c r="R48" i="434"/>
  <c r="D48" i="434"/>
  <c r="D46" i="434"/>
  <c r="D45" i="434"/>
  <c r="D44" i="434"/>
  <c r="R42" i="434"/>
  <c r="D42" i="434"/>
  <c r="R41" i="434"/>
  <c r="D41" i="434"/>
  <c r="R40" i="434"/>
  <c r="L8" i="434" s="1"/>
  <c r="D8" i="434" s="1"/>
  <c r="D40" i="434"/>
  <c r="R39" i="434"/>
  <c r="L20" i="434" s="1"/>
  <c r="D20" i="434" s="1"/>
  <c r="H39" i="434"/>
  <c r="D39" i="434"/>
  <c r="R38" i="434"/>
  <c r="L9" i="434" s="1"/>
  <c r="D9" i="434" s="1"/>
  <c r="H38" i="434"/>
  <c r="D38" i="434"/>
  <c r="R37" i="434"/>
  <c r="H37" i="434"/>
  <c r="D37" i="434"/>
  <c r="R36" i="434"/>
  <c r="H36" i="434"/>
  <c r="D36" i="434"/>
  <c r="R35" i="434"/>
  <c r="H35" i="434"/>
  <c r="D35" i="434"/>
  <c r="R34" i="434"/>
  <c r="H34" i="434"/>
  <c r="D34" i="434"/>
  <c r="R33" i="434"/>
  <c r="R32" i="434"/>
  <c r="R31" i="434"/>
  <c r="R30" i="434"/>
  <c r="R29" i="434"/>
  <c r="R28" i="434"/>
  <c r="L16" i="434" s="1"/>
  <c r="D16" i="434" s="1"/>
  <c r="D28" i="434"/>
  <c r="R27" i="434"/>
  <c r="D27" i="434"/>
  <c r="R26" i="434"/>
  <c r="L26" i="434"/>
  <c r="D26" i="434"/>
  <c r="R25" i="434"/>
  <c r="D25" i="434"/>
  <c r="R24" i="434"/>
  <c r="D24" i="434"/>
  <c r="R23" i="434"/>
  <c r="L23" i="434"/>
  <c r="D23" i="434"/>
  <c r="R22" i="434"/>
  <c r="L22" i="434"/>
  <c r="D22" i="434"/>
  <c r="R21" i="434"/>
  <c r="D21" i="434"/>
  <c r="R20" i="434"/>
  <c r="R19" i="434"/>
  <c r="L19" i="434"/>
  <c r="D19" i="434"/>
  <c r="R18" i="434"/>
  <c r="D18" i="434"/>
  <c r="R17" i="434"/>
  <c r="L17" i="434"/>
  <c r="D17" i="434"/>
  <c r="R16" i="434"/>
  <c r="R15" i="434"/>
  <c r="D15" i="434"/>
  <c r="R14" i="434"/>
  <c r="D14" i="434"/>
  <c r="R13" i="434"/>
  <c r="D13" i="434"/>
  <c r="R12" i="434"/>
  <c r="L12" i="434"/>
  <c r="D12" i="434"/>
  <c r="R11" i="434"/>
  <c r="L11" i="434"/>
  <c r="D11" i="434"/>
  <c r="L10" i="434"/>
  <c r="D10" i="434" s="1"/>
  <c r="L7" i="434"/>
  <c r="D7" i="434"/>
  <c r="R6" i="434"/>
  <c r="L6" i="434"/>
  <c r="D6" i="434"/>
  <c r="R5" i="434"/>
  <c r="R4" i="434"/>
  <c r="R52" i="433"/>
  <c r="R51" i="433"/>
  <c r="D50" i="433"/>
  <c r="R49" i="433"/>
  <c r="D49" i="433"/>
  <c r="R48" i="433"/>
  <c r="D48" i="433"/>
  <c r="D46" i="433"/>
  <c r="D45" i="433"/>
  <c r="P44" i="433"/>
  <c r="R44" i="433" s="1"/>
  <c r="D44" i="433"/>
  <c r="R42" i="433"/>
  <c r="D42" i="433"/>
  <c r="R41" i="433"/>
  <c r="D41" i="433"/>
  <c r="R40" i="433"/>
  <c r="L8" i="433" s="1"/>
  <c r="D8" i="433" s="1"/>
  <c r="D40" i="433"/>
  <c r="R39" i="433"/>
  <c r="L20" i="433" s="1"/>
  <c r="D20" i="433" s="1"/>
  <c r="H39" i="433"/>
  <c r="D39" i="433"/>
  <c r="R38" i="433"/>
  <c r="H38" i="433"/>
  <c r="D38" i="433"/>
  <c r="R37" i="433"/>
  <c r="H37" i="433"/>
  <c r="D37" i="433"/>
  <c r="R36" i="433"/>
  <c r="H36" i="433"/>
  <c r="D36" i="433"/>
  <c r="R35" i="433"/>
  <c r="H35" i="433"/>
  <c r="D35" i="433"/>
  <c r="R34" i="433"/>
  <c r="L12" i="433" s="1"/>
  <c r="D12" i="433" s="1"/>
  <c r="H34" i="433"/>
  <c r="D34" i="433"/>
  <c r="R33" i="433"/>
  <c r="R32" i="433"/>
  <c r="R31" i="433"/>
  <c r="R30" i="433"/>
  <c r="R29" i="433"/>
  <c r="R28" i="433"/>
  <c r="D28" i="433"/>
  <c r="R27" i="433"/>
  <c r="L27" i="433"/>
  <c r="D27" i="433"/>
  <c r="R26" i="433"/>
  <c r="L26" i="433"/>
  <c r="D26" i="433"/>
  <c r="R25" i="433"/>
  <c r="L25" i="433"/>
  <c r="D25" i="433" s="1"/>
  <c r="R24" i="433"/>
  <c r="D24" i="433"/>
  <c r="R23" i="433"/>
  <c r="D23" i="433"/>
  <c r="R22" i="433"/>
  <c r="D22" i="433"/>
  <c r="R21" i="433"/>
  <c r="D21" i="433"/>
  <c r="R20" i="433"/>
  <c r="R19" i="433"/>
  <c r="D19" i="433"/>
  <c r="R18" i="433"/>
  <c r="D18" i="433"/>
  <c r="R17" i="433"/>
  <c r="D17" i="433"/>
  <c r="R16" i="433"/>
  <c r="L16" i="433"/>
  <c r="D16" i="433"/>
  <c r="R15" i="433"/>
  <c r="D15" i="433"/>
  <c r="R14" i="433"/>
  <c r="D14" i="433"/>
  <c r="R13" i="433"/>
  <c r="D13" i="433"/>
  <c r="R12" i="433"/>
  <c r="R11" i="433"/>
  <c r="L11" i="433"/>
  <c r="D11" i="433"/>
  <c r="L10" i="433"/>
  <c r="D10" i="433" s="1"/>
  <c r="L9" i="433"/>
  <c r="D9" i="433" s="1"/>
  <c r="L7" i="433"/>
  <c r="D7" i="433"/>
  <c r="R6" i="433"/>
  <c r="L6" i="433"/>
  <c r="D6" i="433" s="1"/>
  <c r="R5" i="433"/>
  <c r="R4" i="433"/>
  <c r="G49" i="433" l="1"/>
  <c r="D54" i="435"/>
  <c r="H14" i="435" s="1"/>
  <c r="G49" i="435"/>
  <c r="G49" i="434"/>
  <c r="D54" i="434"/>
  <c r="H14" i="434" s="1"/>
  <c r="D54" i="433"/>
  <c r="H14" i="433" s="1"/>
  <c r="D29" i="433"/>
  <c r="H13" i="433" s="1"/>
  <c r="D29" i="435"/>
  <c r="H13" i="435" s="1"/>
  <c r="D29" i="434"/>
  <c r="H13" i="434" s="1"/>
  <c r="H39" i="431"/>
  <c r="H16" i="430"/>
  <c r="H16" i="428"/>
  <c r="H36" i="428"/>
  <c r="H15" i="435" l="1"/>
  <c r="H29" i="435" s="1"/>
  <c r="G51" i="435" s="1"/>
  <c r="H15" i="434"/>
  <c r="H29" i="434" s="1"/>
  <c r="G51" i="434" s="1"/>
  <c r="H15" i="433"/>
  <c r="H29" i="433" s="1"/>
  <c r="G51" i="433" s="1"/>
  <c r="R52" i="431"/>
  <c r="R51" i="431"/>
  <c r="D50" i="431"/>
  <c r="R49" i="431"/>
  <c r="D49" i="431"/>
  <c r="R48" i="431"/>
  <c r="D48" i="431"/>
  <c r="D46" i="431"/>
  <c r="D45" i="431"/>
  <c r="D44" i="431"/>
  <c r="R42" i="431"/>
  <c r="D42" i="431"/>
  <c r="R41" i="431"/>
  <c r="L7" i="431" s="1"/>
  <c r="D7" i="431" s="1"/>
  <c r="D41" i="431"/>
  <c r="R40" i="431"/>
  <c r="L8" i="431" s="1"/>
  <c r="D8" i="431" s="1"/>
  <c r="D40" i="431"/>
  <c r="R39" i="431"/>
  <c r="D39" i="431"/>
  <c r="R38" i="431"/>
  <c r="L9" i="431" s="1"/>
  <c r="D9" i="431" s="1"/>
  <c r="D38" i="431"/>
  <c r="R37" i="431"/>
  <c r="H37" i="431"/>
  <c r="D37" i="431"/>
  <c r="R36" i="431"/>
  <c r="D36" i="431"/>
  <c r="R35" i="431"/>
  <c r="D35" i="431"/>
  <c r="R34" i="431"/>
  <c r="H34" i="431"/>
  <c r="D34" i="431"/>
  <c r="R33" i="431"/>
  <c r="R32" i="431"/>
  <c r="L11" i="431" s="1"/>
  <c r="D11" i="431" s="1"/>
  <c r="R31" i="431"/>
  <c r="R30" i="431"/>
  <c r="R29" i="431"/>
  <c r="R28" i="431"/>
  <c r="L16" i="431" s="1"/>
  <c r="D16" i="431" s="1"/>
  <c r="D28" i="431"/>
  <c r="R27" i="431"/>
  <c r="D27" i="431"/>
  <c r="R26" i="431"/>
  <c r="L26" i="431"/>
  <c r="D26" i="431"/>
  <c r="R25" i="431"/>
  <c r="L25" i="431"/>
  <c r="D25" i="431"/>
  <c r="R24" i="431"/>
  <c r="D24" i="431"/>
  <c r="R23" i="431"/>
  <c r="L23" i="431"/>
  <c r="D23" i="431"/>
  <c r="R22" i="431"/>
  <c r="L22" i="431"/>
  <c r="D22" i="431"/>
  <c r="R21" i="431"/>
  <c r="D21" i="431"/>
  <c r="R20" i="431"/>
  <c r="L20" i="431"/>
  <c r="D20" i="431"/>
  <c r="R19" i="431"/>
  <c r="L19" i="431"/>
  <c r="D19" i="431"/>
  <c r="R18" i="431"/>
  <c r="D18" i="431"/>
  <c r="R17" i="431"/>
  <c r="D17" i="431"/>
  <c r="R16" i="431"/>
  <c r="R15" i="431"/>
  <c r="D15" i="431"/>
  <c r="R14" i="431"/>
  <c r="D14" i="431"/>
  <c r="R13" i="431"/>
  <c r="D13" i="431"/>
  <c r="R12" i="431"/>
  <c r="L12" i="431"/>
  <c r="D12" i="431"/>
  <c r="R11" i="431"/>
  <c r="L10" i="431"/>
  <c r="D10" i="431" s="1"/>
  <c r="R6" i="431"/>
  <c r="L6" i="431"/>
  <c r="D6" i="431"/>
  <c r="R5" i="431"/>
  <c r="R4" i="431"/>
  <c r="R52" i="430"/>
  <c r="R51" i="430"/>
  <c r="D50" i="430"/>
  <c r="R49" i="430"/>
  <c r="D49" i="430"/>
  <c r="R48" i="430"/>
  <c r="D48" i="430"/>
  <c r="D46" i="430"/>
  <c r="D45" i="430"/>
  <c r="D44" i="430"/>
  <c r="R42" i="430"/>
  <c r="D42" i="430"/>
  <c r="R41" i="430"/>
  <c r="D41" i="430"/>
  <c r="R40" i="430"/>
  <c r="L8" i="430" s="1"/>
  <c r="D8" i="430" s="1"/>
  <c r="D40" i="430"/>
  <c r="R39" i="430"/>
  <c r="D39" i="430"/>
  <c r="R38" i="430"/>
  <c r="L9" i="430" s="1"/>
  <c r="D9" i="430" s="1"/>
  <c r="H38" i="430"/>
  <c r="D38" i="430"/>
  <c r="R37" i="430"/>
  <c r="H37" i="430"/>
  <c r="D37" i="430"/>
  <c r="R36" i="430"/>
  <c r="L10" i="430" s="1"/>
  <c r="D10" i="430" s="1"/>
  <c r="H36" i="430"/>
  <c r="D36" i="430"/>
  <c r="R35" i="430"/>
  <c r="H35" i="430"/>
  <c r="D35" i="430"/>
  <c r="R34" i="430"/>
  <c r="H34" i="430"/>
  <c r="D34" i="430"/>
  <c r="R33" i="430"/>
  <c r="R32" i="430"/>
  <c r="R31" i="430"/>
  <c r="R30" i="430"/>
  <c r="R29" i="430"/>
  <c r="R28" i="430"/>
  <c r="L16" i="430" s="1"/>
  <c r="D16" i="430" s="1"/>
  <c r="D28" i="430"/>
  <c r="R27" i="430"/>
  <c r="D27" i="430"/>
  <c r="R26" i="430"/>
  <c r="L26" i="430"/>
  <c r="D26" i="430"/>
  <c r="R25" i="430"/>
  <c r="L25" i="430"/>
  <c r="D25" i="430"/>
  <c r="R24" i="430"/>
  <c r="D24" i="430"/>
  <c r="R23" i="430"/>
  <c r="L23" i="430"/>
  <c r="D23" i="430"/>
  <c r="R22" i="430"/>
  <c r="L22" i="430"/>
  <c r="D22" i="430" s="1"/>
  <c r="R21" i="430"/>
  <c r="D21" i="430"/>
  <c r="R20" i="430"/>
  <c r="L20" i="430"/>
  <c r="D20" i="430"/>
  <c r="R19" i="430"/>
  <c r="L19" i="430"/>
  <c r="D19" i="430"/>
  <c r="R18" i="430"/>
  <c r="D18" i="430"/>
  <c r="R17" i="430"/>
  <c r="D17" i="430"/>
  <c r="R16" i="430"/>
  <c r="R15" i="430"/>
  <c r="D15" i="430"/>
  <c r="R14" i="430"/>
  <c r="D14" i="430"/>
  <c r="R13" i="430"/>
  <c r="D13" i="430"/>
  <c r="R12" i="430"/>
  <c r="L12" i="430"/>
  <c r="D12" i="430"/>
  <c r="R11" i="430"/>
  <c r="L11" i="430"/>
  <c r="D11" i="430" s="1"/>
  <c r="L7" i="430"/>
  <c r="D7" i="430"/>
  <c r="R6" i="430"/>
  <c r="L6" i="430"/>
  <c r="D6" i="430"/>
  <c r="R5" i="430"/>
  <c r="R4" i="430"/>
  <c r="R52" i="429"/>
  <c r="R51" i="429"/>
  <c r="D50" i="429"/>
  <c r="R49" i="429"/>
  <c r="D49" i="429"/>
  <c r="R48" i="429"/>
  <c r="D48" i="429"/>
  <c r="D46" i="429"/>
  <c r="D45" i="429"/>
  <c r="D44" i="429"/>
  <c r="R42" i="429"/>
  <c r="D42" i="429"/>
  <c r="R41" i="429"/>
  <c r="D41" i="429"/>
  <c r="R40" i="429"/>
  <c r="D40" i="429"/>
  <c r="R39" i="429"/>
  <c r="L20" i="429" s="1"/>
  <c r="D20" i="429" s="1"/>
  <c r="H39" i="429"/>
  <c r="D39" i="429"/>
  <c r="R38" i="429"/>
  <c r="L9" i="429" s="1"/>
  <c r="D9" i="429" s="1"/>
  <c r="H38" i="429"/>
  <c r="D38" i="429"/>
  <c r="R37" i="429"/>
  <c r="H37" i="429"/>
  <c r="D37" i="429"/>
  <c r="R36" i="429"/>
  <c r="L10" i="429" s="1"/>
  <c r="D10" i="429" s="1"/>
  <c r="H36" i="429"/>
  <c r="D36" i="429"/>
  <c r="R35" i="429"/>
  <c r="H35" i="429"/>
  <c r="D35" i="429"/>
  <c r="R34" i="429"/>
  <c r="H34" i="429"/>
  <c r="D34" i="429"/>
  <c r="R33" i="429"/>
  <c r="R32" i="429"/>
  <c r="R31" i="429"/>
  <c r="R30" i="429"/>
  <c r="R29" i="429"/>
  <c r="R28" i="429"/>
  <c r="L16" i="429" s="1"/>
  <c r="D16" i="429" s="1"/>
  <c r="D28" i="429"/>
  <c r="R27" i="429"/>
  <c r="D27" i="429"/>
  <c r="R26" i="429"/>
  <c r="L26" i="429"/>
  <c r="D26" i="429"/>
  <c r="R25" i="429"/>
  <c r="D25" i="429"/>
  <c r="R24" i="429"/>
  <c r="D24" i="429"/>
  <c r="R23" i="429"/>
  <c r="L23" i="429"/>
  <c r="D23" i="429"/>
  <c r="R22" i="429"/>
  <c r="L22" i="429"/>
  <c r="D22" i="429"/>
  <c r="R21" i="429"/>
  <c r="D21" i="429"/>
  <c r="R20" i="429"/>
  <c r="R19" i="429"/>
  <c r="L19" i="429"/>
  <c r="D19" i="429"/>
  <c r="R18" i="429"/>
  <c r="D18" i="429"/>
  <c r="R17" i="429"/>
  <c r="L17" i="429"/>
  <c r="D17" i="429"/>
  <c r="R16" i="429"/>
  <c r="R15" i="429"/>
  <c r="D15" i="429"/>
  <c r="R14" i="429"/>
  <c r="D14" i="429"/>
  <c r="R13" i="429"/>
  <c r="D13" i="429"/>
  <c r="R12" i="429"/>
  <c r="L12" i="429"/>
  <c r="D12" i="429"/>
  <c r="R11" i="429"/>
  <c r="L11" i="429"/>
  <c r="D11" i="429" s="1"/>
  <c r="L8" i="429"/>
  <c r="D8" i="429"/>
  <c r="L7" i="429"/>
  <c r="D7" i="429"/>
  <c r="R6" i="429"/>
  <c r="L6" i="429"/>
  <c r="D6" i="429"/>
  <c r="R5" i="429"/>
  <c r="R4" i="429"/>
  <c r="R52" i="428"/>
  <c r="R51" i="428"/>
  <c r="D50" i="428"/>
  <c r="R49" i="428"/>
  <c r="D49" i="428"/>
  <c r="R48" i="428"/>
  <c r="D48" i="428"/>
  <c r="D46" i="428"/>
  <c r="D45" i="428"/>
  <c r="P44" i="428"/>
  <c r="R44" i="428" s="1"/>
  <c r="D44" i="428"/>
  <c r="R42" i="428"/>
  <c r="D42" i="428"/>
  <c r="R41" i="428"/>
  <c r="D41" i="428"/>
  <c r="R40" i="428"/>
  <c r="L8" i="428" s="1"/>
  <c r="D8" i="428" s="1"/>
  <c r="D40" i="428"/>
  <c r="R39" i="428"/>
  <c r="L20" i="428" s="1"/>
  <c r="D20" i="428" s="1"/>
  <c r="H39" i="428"/>
  <c r="D39" i="428"/>
  <c r="R38" i="428"/>
  <c r="L9" i="428" s="1"/>
  <c r="D9" i="428" s="1"/>
  <c r="H38" i="428"/>
  <c r="D38" i="428"/>
  <c r="R37" i="428"/>
  <c r="H37" i="428"/>
  <c r="D37" i="428"/>
  <c r="R36" i="428"/>
  <c r="D36" i="428"/>
  <c r="R35" i="428"/>
  <c r="H35" i="428"/>
  <c r="D35" i="428"/>
  <c r="R34" i="428"/>
  <c r="H34" i="428"/>
  <c r="D34" i="428"/>
  <c r="R33" i="428"/>
  <c r="R32" i="428"/>
  <c r="R31" i="428"/>
  <c r="R30" i="428"/>
  <c r="R29" i="428"/>
  <c r="R28" i="428"/>
  <c r="D28" i="428"/>
  <c r="R27" i="428"/>
  <c r="L27" i="428"/>
  <c r="D27" i="428"/>
  <c r="R26" i="428"/>
  <c r="L26" i="428"/>
  <c r="D26" i="428"/>
  <c r="R25" i="428"/>
  <c r="L25" i="428"/>
  <c r="D25" i="428"/>
  <c r="R24" i="428"/>
  <c r="D24" i="428"/>
  <c r="R23" i="428"/>
  <c r="D23" i="428"/>
  <c r="R22" i="428"/>
  <c r="D22" i="428"/>
  <c r="R21" i="428"/>
  <c r="D21" i="428"/>
  <c r="R20" i="428"/>
  <c r="R19" i="428"/>
  <c r="D19" i="428"/>
  <c r="R18" i="428"/>
  <c r="D18" i="428"/>
  <c r="R17" i="428"/>
  <c r="D17" i="428"/>
  <c r="R16" i="428"/>
  <c r="L16" i="428"/>
  <c r="D16" i="428" s="1"/>
  <c r="R15" i="428"/>
  <c r="D15" i="428"/>
  <c r="R14" i="428"/>
  <c r="D14" i="428"/>
  <c r="R13" i="428"/>
  <c r="D13" i="428"/>
  <c r="R12" i="428"/>
  <c r="L12" i="428"/>
  <c r="D12" i="428"/>
  <c r="R11" i="428"/>
  <c r="L11" i="428"/>
  <c r="D11" i="428"/>
  <c r="L10" i="428"/>
  <c r="D10" i="428"/>
  <c r="L7" i="428"/>
  <c r="D7" i="428"/>
  <c r="R6" i="428"/>
  <c r="L6" i="428"/>
  <c r="D6" i="428"/>
  <c r="R5" i="428"/>
  <c r="R4" i="428"/>
  <c r="G49" i="430" l="1"/>
  <c r="D54" i="430"/>
  <c r="H14" i="430" s="1"/>
  <c r="G49" i="429"/>
  <c r="G49" i="431"/>
  <c r="D54" i="431"/>
  <c r="H14" i="431" s="1"/>
  <c r="D54" i="429"/>
  <c r="H14" i="429" s="1"/>
  <c r="D29" i="429"/>
  <c r="H13" i="429" s="1"/>
  <c r="G49" i="428"/>
  <c r="D54" i="428"/>
  <c r="H14" i="428" s="1"/>
  <c r="D29" i="428"/>
  <c r="H13" i="428" s="1"/>
  <c r="D29" i="431"/>
  <c r="H13" i="431" s="1"/>
  <c r="D29" i="430"/>
  <c r="H13" i="430" s="1"/>
  <c r="H16" i="426"/>
  <c r="H38" i="426"/>
  <c r="H36" i="426"/>
  <c r="H16" i="425"/>
  <c r="C12" i="425"/>
  <c r="H16" i="424"/>
  <c r="L25" i="424"/>
  <c r="D25" i="424" s="1"/>
  <c r="L27" i="424"/>
  <c r="R52" i="426"/>
  <c r="R51" i="426"/>
  <c r="D50" i="426"/>
  <c r="R49" i="426"/>
  <c r="D49" i="426"/>
  <c r="R48" i="426"/>
  <c r="D48" i="426"/>
  <c r="D46" i="426"/>
  <c r="D45" i="426"/>
  <c r="D44" i="426"/>
  <c r="R42" i="426"/>
  <c r="D42" i="426"/>
  <c r="R41" i="426"/>
  <c r="D41" i="426"/>
  <c r="R40" i="426"/>
  <c r="D40" i="426"/>
  <c r="R39" i="426"/>
  <c r="D39" i="426"/>
  <c r="R38" i="426"/>
  <c r="L9" i="426" s="1"/>
  <c r="D9" i="426" s="1"/>
  <c r="D38" i="426"/>
  <c r="R37" i="426"/>
  <c r="H37" i="426"/>
  <c r="D37" i="426"/>
  <c r="R36" i="426"/>
  <c r="L10" i="426" s="1"/>
  <c r="D10" i="426" s="1"/>
  <c r="D36" i="426"/>
  <c r="R35" i="426"/>
  <c r="H35" i="426"/>
  <c r="D35" i="426"/>
  <c r="R34" i="426"/>
  <c r="H34" i="426"/>
  <c r="D34" i="426"/>
  <c r="R33" i="426"/>
  <c r="R32" i="426"/>
  <c r="R31" i="426"/>
  <c r="R30" i="426"/>
  <c r="R29" i="426"/>
  <c r="R28" i="426"/>
  <c r="D28" i="426"/>
  <c r="R27" i="426"/>
  <c r="D27" i="426"/>
  <c r="R26" i="426"/>
  <c r="L26" i="426"/>
  <c r="D26" i="426"/>
  <c r="R25" i="426"/>
  <c r="L25" i="426"/>
  <c r="D25" i="426" s="1"/>
  <c r="R24" i="426"/>
  <c r="D24" i="426"/>
  <c r="R23" i="426"/>
  <c r="L23" i="426"/>
  <c r="D23" i="426"/>
  <c r="R22" i="426"/>
  <c r="L22" i="426"/>
  <c r="D22" i="426"/>
  <c r="R21" i="426"/>
  <c r="D21" i="426"/>
  <c r="R20" i="426"/>
  <c r="L20" i="426"/>
  <c r="D20" i="426"/>
  <c r="R19" i="426"/>
  <c r="L19" i="426"/>
  <c r="D19" i="426"/>
  <c r="R18" i="426"/>
  <c r="D18" i="426"/>
  <c r="R17" i="426"/>
  <c r="D17" i="426"/>
  <c r="R16" i="426"/>
  <c r="L16" i="426"/>
  <c r="D16" i="426" s="1"/>
  <c r="R15" i="426"/>
  <c r="D15" i="426"/>
  <c r="R14" i="426"/>
  <c r="D14" i="426"/>
  <c r="R13" i="426"/>
  <c r="D13" i="426"/>
  <c r="R12" i="426"/>
  <c r="L12" i="426"/>
  <c r="D12" i="426"/>
  <c r="R11" i="426"/>
  <c r="L11" i="426"/>
  <c r="D11" i="426" s="1"/>
  <c r="L8" i="426"/>
  <c r="D8" i="426" s="1"/>
  <c r="L7" i="426"/>
  <c r="D7" i="426"/>
  <c r="R6" i="426"/>
  <c r="L6" i="426"/>
  <c r="D6" i="426"/>
  <c r="R5" i="426"/>
  <c r="R4" i="426"/>
  <c r="R52" i="425"/>
  <c r="R51" i="425"/>
  <c r="D50" i="425"/>
  <c r="R49" i="425"/>
  <c r="D49" i="425"/>
  <c r="R48" i="425"/>
  <c r="D48" i="425"/>
  <c r="D46" i="425"/>
  <c r="D45" i="425"/>
  <c r="D44" i="425"/>
  <c r="R42" i="425"/>
  <c r="L6" i="425" s="1"/>
  <c r="D6" i="425" s="1"/>
  <c r="D42" i="425"/>
  <c r="R41" i="425"/>
  <c r="L7" i="425" s="1"/>
  <c r="D7" i="425" s="1"/>
  <c r="D41" i="425"/>
  <c r="R40" i="425"/>
  <c r="D40" i="425"/>
  <c r="R39" i="425"/>
  <c r="H39" i="425"/>
  <c r="D39" i="425"/>
  <c r="R38" i="425"/>
  <c r="H38" i="425"/>
  <c r="D38" i="425"/>
  <c r="R37" i="425"/>
  <c r="H37" i="425"/>
  <c r="D37" i="425"/>
  <c r="R36" i="425"/>
  <c r="H36" i="425"/>
  <c r="D36" i="425"/>
  <c r="R35" i="425"/>
  <c r="L19" i="425" s="1"/>
  <c r="D19" i="425" s="1"/>
  <c r="H35" i="425"/>
  <c r="D35" i="425"/>
  <c r="R34" i="425"/>
  <c r="L12" i="425" s="1"/>
  <c r="D12" i="425" s="1"/>
  <c r="H34" i="425"/>
  <c r="D34" i="425"/>
  <c r="R33" i="425"/>
  <c r="R32" i="425"/>
  <c r="R31" i="425"/>
  <c r="R30" i="425"/>
  <c r="R29" i="425"/>
  <c r="R28" i="425"/>
  <c r="L16" i="425" s="1"/>
  <c r="D16" i="425" s="1"/>
  <c r="D28" i="425"/>
  <c r="R27" i="425"/>
  <c r="D27" i="425"/>
  <c r="R26" i="425"/>
  <c r="L26" i="425"/>
  <c r="D26" i="425"/>
  <c r="R25" i="425"/>
  <c r="D25" i="425"/>
  <c r="R24" i="425"/>
  <c r="D24" i="425"/>
  <c r="R23" i="425"/>
  <c r="L23" i="425"/>
  <c r="D23" i="425"/>
  <c r="R22" i="425"/>
  <c r="L22" i="425"/>
  <c r="D22" i="425"/>
  <c r="R21" i="425"/>
  <c r="D21" i="425"/>
  <c r="R20" i="425"/>
  <c r="L20" i="425"/>
  <c r="D20" i="425"/>
  <c r="R19" i="425"/>
  <c r="R18" i="425"/>
  <c r="D18" i="425"/>
  <c r="R17" i="425"/>
  <c r="L17" i="425"/>
  <c r="D17" i="425"/>
  <c r="R16" i="425"/>
  <c r="R15" i="425"/>
  <c r="D15" i="425"/>
  <c r="R14" i="425"/>
  <c r="D14" i="425"/>
  <c r="R13" i="425"/>
  <c r="D13" i="425"/>
  <c r="R12" i="425"/>
  <c r="R11" i="425"/>
  <c r="L11" i="425"/>
  <c r="D11" i="425"/>
  <c r="L10" i="425"/>
  <c r="D10" i="425" s="1"/>
  <c r="L9" i="425"/>
  <c r="D9" i="425"/>
  <c r="L8" i="425"/>
  <c r="D8" i="425"/>
  <c r="R6" i="425"/>
  <c r="R5" i="425"/>
  <c r="R4" i="425"/>
  <c r="R52" i="424"/>
  <c r="R51" i="424"/>
  <c r="D50" i="424"/>
  <c r="R49" i="424"/>
  <c r="D49" i="424"/>
  <c r="R48" i="424"/>
  <c r="D48" i="424"/>
  <c r="D46" i="424"/>
  <c r="D45" i="424"/>
  <c r="P44" i="424"/>
  <c r="R44" i="424" s="1"/>
  <c r="D44" i="424"/>
  <c r="R42" i="424"/>
  <c r="D42" i="424"/>
  <c r="R41" i="424"/>
  <c r="D41" i="424"/>
  <c r="R40" i="424"/>
  <c r="L8" i="424" s="1"/>
  <c r="D8" i="424" s="1"/>
  <c r="D40" i="424"/>
  <c r="R39" i="424"/>
  <c r="L20" i="424" s="1"/>
  <c r="D20" i="424" s="1"/>
  <c r="H39" i="424"/>
  <c r="D39" i="424"/>
  <c r="R38" i="424"/>
  <c r="H38" i="424"/>
  <c r="D38" i="424"/>
  <c r="R37" i="424"/>
  <c r="H37" i="424"/>
  <c r="D37" i="424"/>
  <c r="R36" i="424"/>
  <c r="D36" i="424"/>
  <c r="R35" i="424"/>
  <c r="H35" i="424"/>
  <c r="D35" i="424"/>
  <c r="R34" i="424"/>
  <c r="H34" i="424"/>
  <c r="D34" i="424"/>
  <c r="R33" i="424"/>
  <c r="R32" i="424"/>
  <c r="R31" i="424"/>
  <c r="R30" i="424"/>
  <c r="R29" i="424"/>
  <c r="R28" i="424"/>
  <c r="D28" i="424"/>
  <c r="R27" i="424"/>
  <c r="D27" i="424"/>
  <c r="R26" i="424"/>
  <c r="L26" i="424"/>
  <c r="D26" i="424"/>
  <c r="R25" i="424"/>
  <c r="R24" i="424"/>
  <c r="D24" i="424"/>
  <c r="R23" i="424"/>
  <c r="D23" i="424"/>
  <c r="R22" i="424"/>
  <c r="D22" i="424"/>
  <c r="R21" i="424"/>
  <c r="D21" i="424"/>
  <c r="R20" i="424"/>
  <c r="R19" i="424"/>
  <c r="D19" i="424"/>
  <c r="R18" i="424"/>
  <c r="D18" i="424"/>
  <c r="R17" i="424"/>
  <c r="D17" i="424"/>
  <c r="R16" i="424"/>
  <c r="L16" i="424"/>
  <c r="D16" i="424" s="1"/>
  <c r="R15" i="424"/>
  <c r="D15" i="424"/>
  <c r="R14" i="424"/>
  <c r="D14" i="424"/>
  <c r="R13" i="424"/>
  <c r="D13" i="424"/>
  <c r="R12" i="424"/>
  <c r="L12" i="424"/>
  <c r="D12" i="424" s="1"/>
  <c r="R11" i="424"/>
  <c r="L11" i="424"/>
  <c r="D11" i="424"/>
  <c r="L10" i="424"/>
  <c r="D10" i="424"/>
  <c r="L9" i="424"/>
  <c r="D9" i="424" s="1"/>
  <c r="L7" i="424"/>
  <c r="D7" i="424"/>
  <c r="R6" i="424"/>
  <c r="L6" i="424"/>
  <c r="D6" i="424"/>
  <c r="R5" i="424"/>
  <c r="R4" i="424"/>
  <c r="H15" i="430" l="1"/>
  <c r="H29" i="430" s="1"/>
  <c r="G51" i="430" s="1"/>
  <c r="H15" i="429"/>
  <c r="H29" i="429" s="1"/>
  <c r="G51" i="429" s="1"/>
  <c r="H15" i="431"/>
  <c r="H29" i="431" s="1"/>
  <c r="G51" i="431" s="1"/>
  <c r="H15" i="428"/>
  <c r="H29" i="428" s="1"/>
  <c r="G51" i="428" s="1"/>
  <c r="D54" i="425"/>
  <c r="H14" i="425" s="1"/>
  <c r="G49" i="426"/>
  <c r="D54" i="426"/>
  <c r="H14" i="426" s="1"/>
  <c r="G49" i="425"/>
  <c r="G49" i="424"/>
  <c r="D54" i="424"/>
  <c r="H14" i="424" s="1"/>
  <c r="D29" i="426"/>
  <c r="H13" i="426" s="1"/>
  <c r="D29" i="425"/>
  <c r="H13" i="425" s="1"/>
  <c r="D29" i="424"/>
  <c r="H13" i="424" s="1"/>
  <c r="H16" i="423"/>
  <c r="L20" i="423"/>
  <c r="C21" i="423"/>
  <c r="D21" i="423" s="1"/>
  <c r="C12" i="423"/>
  <c r="C23" i="423"/>
  <c r="L25" i="423"/>
  <c r="H16" i="421"/>
  <c r="C12" i="421"/>
  <c r="R52" i="423"/>
  <c r="R51" i="423"/>
  <c r="D50" i="423"/>
  <c r="R49" i="423"/>
  <c r="D49" i="423"/>
  <c r="R48" i="423"/>
  <c r="D48" i="423"/>
  <c r="D46" i="423"/>
  <c r="D45" i="423"/>
  <c r="D44" i="423"/>
  <c r="R42" i="423"/>
  <c r="L6" i="423" s="1"/>
  <c r="D6" i="423" s="1"/>
  <c r="D42" i="423"/>
  <c r="R41" i="423"/>
  <c r="L7" i="423" s="1"/>
  <c r="D7" i="423" s="1"/>
  <c r="D41" i="423"/>
  <c r="R40" i="423"/>
  <c r="L8" i="423" s="1"/>
  <c r="D8" i="423" s="1"/>
  <c r="D40" i="423"/>
  <c r="R39" i="423"/>
  <c r="D39" i="423"/>
  <c r="R38" i="423"/>
  <c r="D38" i="423"/>
  <c r="R37" i="423"/>
  <c r="H37" i="423"/>
  <c r="D37" i="423"/>
  <c r="R36" i="423"/>
  <c r="D36" i="423"/>
  <c r="R35" i="423"/>
  <c r="L19" i="423" s="1"/>
  <c r="D19" i="423" s="1"/>
  <c r="H35" i="423"/>
  <c r="D35" i="423"/>
  <c r="R34" i="423"/>
  <c r="H34" i="423"/>
  <c r="D34" i="423"/>
  <c r="R33" i="423"/>
  <c r="L23" i="423" s="1"/>
  <c r="D23" i="423" s="1"/>
  <c r="R32" i="423"/>
  <c r="L11" i="423" s="1"/>
  <c r="D11" i="423" s="1"/>
  <c r="R31" i="423"/>
  <c r="R30" i="423"/>
  <c r="R29" i="423"/>
  <c r="R28" i="423"/>
  <c r="L16" i="423" s="1"/>
  <c r="D16" i="423" s="1"/>
  <c r="D28" i="423"/>
  <c r="R27" i="423"/>
  <c r="D27" i="423"/>
  <c r="R26" i="423"/>
  <c r="L26" i="423"/>
  <c r="D26" i="423"/>
  <c r="R25" i="423"/>
  <c r="D25" i="423"/>
  <c r="R24" i="423"/>
  <c r="D24" i="423"/>
  <c r="R23" i="423"/>
  <c r="R22" i="423"/>
  <c r="L22" i="423"/>
  <c r="D22" i="423"/>
  <c r="R21" i="423"/>
  <c r="D17" i="423" s="1"/>
  <c r="R20" i="423"/>
  <c r="R19" i="423"/>
  <c r="R18" i="423"/>
  <c r="D18" i="423"/>
  <c r="R17" i="423"/>
  <c r="R16" i="423"/>
  <c r="R15" i="423"/>
  <c r="D15" i="423"/>
  <c r="R14" i="423"/>
  <c r="D14" i="423"/>
  <c r="R13" i="423"/>
  <c r="D13" i="423"/>
  <c r="R12" i="423"/>
  <c r="L12" i="423"/>
  <c r="D12" i="423" s="1"/>
  <c r="R11" i="423"/>
  <c r="L10" i="423"/>
  <c r="D10" i="423"/>
  <c r="L9" i="423"/>
  <c r="D9" i="423" s="1"/>
  <c r="R6" i="423"/>
  <c r="R5" i="423"/>
  <c r="R4" i="423"/>
  <c r="H16" i="420"/>
  <c r="H16" i="419"/>
  <c r="H37" i="419"/>
  <c r="H39" i="419"/>
  <c r="R52" i="421"/>
  <c r="R51" i="421"/>
  <c r="D50" i="421"/>
  <c r="R49" i="421"/>
  <c r="D49" i="421"/>
  <c r="R48" i="421"/>
  <c r="D48" i="421"/>
  <c r="D46" i="421"/>
  <c r="D45" i="421"/>
  <c r="D44" i="421"/>
  <c r="R42" i="421"/>
  <c r="D42" i="421"/>
  <c r="R41" i="421"/>
  <c r="D41" i="421"/>
  <c r="R40" i="421"/>
  <c r="D40" i="421"/>
  <c r="R39" i="421"/>
  <c r="L20" i="421" s="1"/>
  <c r="D20" i="421" s="1"/>
  <c r="D39" i="421"/>
  <c r="R38" i="421"/>
  <c r="H38" i="421"/>
  <c r="D38" i="421"/>
  <c r="R37" i="421"/>
  <c r="H37" i="421"/>
  <c r="D37" i="421"/>
  <c r="R36" i="421"/>
  <c r="L10" i="421" s="1"/>
  <c r="D10" i="421" s="1"/>
  <c r="H36" i="421"/>
  <c r="D36" i="421"/>
  <c r="R35" i="421"/>
  <c r="H35" i="421"/>
  <c r="D35" i="421"/>
  <c r="R34" i="421"/>
  <c r="L12" i="421" s="1"/>
  <c r="D12" i="421" s="1"/>
  <c r="H34" i="421"/>
  <c r="D34" i="421"/>
  <c r="R33" i="421"/>
  <c r="R32" i="421"/>
  <c r="L11" i="421" s="1"/>
  <c r="D11" i="421" s="1"/>
  <c r="R31" i="421"/>
  <c r="R30" i="421"/>
  <c r="R29" i="421"/>
  <c r="R28" i="421"/>
  <c r="L16" i="421" s="1"/>
  <c r="D16" i="421" s="1"/>
  <c r="D28" i="421"/>
  <c r="R27" i="421"/>
  <c r="D27" i="421"/>
  <c r="R26" i="421"/>
  <c r="L26" i="421"/>
  <c r="D26" i="421"/>
  <c r="R25" i="421"/>
  <c r="D25" i="421"/>
  <c r="R24" i="421"/>
  <c r="D24" i="421"/>
  <c r="R23" i="421"/>
  <c r="L23" i="421"/>
  <c r="D23" i="421"/>
  <c r="R22" i="421"/>
  <c r="L22" i="421"/>
  <c r="D22" i="421"/>
  <c r="R21" i="421"/>
  <c r="L17" i="421" s="1"/>
  <c r="D17" i="421" s="1"/>
  <c r="D21" i="421"/>
  <c r="R20" i="421"/>
  <c r="R19" i="421"/>
  <c r="L19" i="421"/>
  <c r="D19" i="421"/>
  <c r="R18" i="421"/>
  <c r="D18" i="421"/>
  <c r="R17" i="421"/>
  <c r="R16" i="421"/>
  <c r="R15" i="421"/>
  <c r="D15" i="421"/>
  <c r="R14" i="421"/>
  <c r="D14" i="421"/>
  <c r="R13" i="421"/>
  <c r="D13" i="421"/>
  <c r="R12" i="421"/>
  <c r="R11" i="421"/>
  <c r="L9" i="421"/>
  <c r="D9" i="421" s="1"/>
  <c r="L8" i="421"/>
  <c r="D8" i="421"/>
  <c r="L7" i="421"/>
  <c r="D7" i="421"/>
  <c r="R6" i="421"/>
  <c r="L6" i="421"/>
  <c r="D6" i="421"/>
  <c r="R5" i="421"/>
  <c r="R4" i="421"/>
  <c r="R52" i="420"/>
  <c r="R51" i="420"/>
  <c r="D50" i="420"/>
  <c r="R49" i="420"/>
  <c r="D49" i="420"/>
  <c r="R48" i="420"/>
  <c r="D48" i="420"/>
  <c r="D46" i="420"/>
  <c r="D45" i="420"/>
  <c r="D44" i="420"/>
  <c r="R42" i="420"/>
  <c r="L6" i="420" s="1"/>
  <c r="D6" i="420" s="1"/>
  <c r="D42" i="420"/>
  <c r="R41" i="420"/>
  <c r="L7" i="420" s="1"/>
  <c r="D7" i="420" s="1"/>
  <c r="D41" i="420"/>
  <c r="R40" i="420"/>
  <c r="L8" i="420" s="1"/>
  <c r="D8" i="420" s="1"/>
  <c r="D40" i="420"/>
  <c r="R39" i="420"/>
  <c r="H39" i="420"/>
  <c r="D39" i="420"/>
  <c r="R38" i="420"/>
  <c r="H38" i="420"/>
  <c r="D38" i="420"/>
  <c r="R37" i="420"/>
  <c r="H37" i="420"/>
  <c r="D37" i="420"/>
  <c r="R36" i="420"/>
  <c r="H36" i="420"/>
  <c r="D36" i="420"/>
  <c r="R35" i="420"/>
  <c r="L19" i="420" s="1"/>
  <c r="D19" i="420" s="1"/>
  <c r="H35" i="420"/>
  <c r="D35" i="420"/>
  <c r="R34" i="420"/>
  <c r="H34" i="420"/>
  <c r="D34" i="420"/>
  <c r="R33" i="420"/>
  <c r="R32" i="420"/>
  <c r="R31" i="420"/>
  <c r="R30" i="420"/>
  <c r="R29" i="420"/>
  <c r="R28" i="420"/>
  <c r="L16" i="420" s="1"/>
  <c r="D16" i="420" s="1"/>
  <c r="D28" i="420"/>
  <c r="R27" i="420"/>
  <c r="D27" i="420"/>
  <c r="R26" i="420"/>
  <c r="L26" i="420"/>
  <c r="D26" i="420" s="1"/>
  <c r="R25" i="420"/>
  <c r="D25" i="420"/>
  <c r="R24" i="420"/>
  <c r="D24" i="420"/>
  <c r="R23" i="420"/>
  <c r="L23" i="420"/>
  <c r="D23" i="420"/>
  <c r="R22" i="420"/>
  <c r="L22" i="420"/>
  <c r="D22" i="420"/>
  <c r="R21" i="420"/>
  <c r="L17" i="420" s="1"/>
  <c r="D17" i="420" s="1"/>
  <c r="D21" i="420"/>
  <c r="R20" i="420"/>
  <c r="L20" i="420"/>
  <c r="D20" i="420"/>
  <c r="R19" i="420"/>
  <c r="R18" i="420"/>
  <c r="D18" i="420"/>
  <c r="R17" i="420"/>
  <c r="R16" i="420"/>
  <c r="R15" i="420"/>
  <c r="D15" i="420"/>
  <c r="R14" i="420"/>
  <c r="D14" i="420"/>
  <c r="R13" i="420"/>
  <c r="D13" i="420"/>
  <c r="R12" i="420"/>
  <c r="L12" i="420"/>
  <c r="D12" i="420" s="1"/>
  <c r="R11" i="420"/>
  <c r="L11" i="420"/>
  <c r="D11" i="420"/>
  <c r="L10" i="420"/>
  <c r="D10" i="420"/>
  <c r="L9" i="420"/>
  <c r="D9" i="420"/>
  <c r="R6" i="420"/>
  <c r="R5" i="420"/>
  <c r="R4" i="420"/>
  <c r="R52" i="419"/>
  <c r="R51" i="419"/>
  <c r="D50" i="419"/>
  <c r="R49" i="419"/>
  <c r="D49" i="419"/>
  <c r="R48" i="419"/>
  <c r="D48" i="419"/>
  <c r="D46" i="419"/>
  <c r="D45" i="419"/>
  <c r="P44" i="419"/>
  <c r="R44" i="419" s="1"/>
  <c r="D44" i="419"/>
  <c r="R42" i="419"/>
  <c r="L6" i="419" s="1"/>
  <c r="D6" i="419" s="1"/>
  <c r="D42" i="419"/>
  <c r="R41" i="419"/>
  <c r="L7" i="419" s="1"/>
  <c r="D7" i="419" s="1"/>
  <c r="D41" i="419"/>
  <c r="R40" i="419"/>
  <c r="D40" i="419"/>
  <c r="R39" i="419"/>
  <c r="L20" i="419" s="1"/>
  <c r="D20" i="419" s="1"/>
  <c r="D39" i="419"/>
  <c r="R38" i="419"/>
  <c r="L9" i="419" s="1"/>
  <c r="D9" i="419" s="1"/>
  <c r="H38" i="419"/>
  <c r="D38" i="419"/>
  <c r="R37" i="419"/>
  <c r="D37" i="419"/>
  <c r="R36" i="419"/>
  <c r="H36" i="419"/>
  <c r="D36" i="419"/>
  <c r="R35" i="419"/>
  <c r="H35" i="419"/>
  <c r="D35" i="419"/>
  <c r="R34" i="419"/>
  <c r="H34" i="419"/>
  <c r="D34" i="419"/>
  <c r="R33" i="419"/>
  <c r="R32" i="419"/>
  <c r="R31" i="419"/>
  <c r="R30" i="419"/>
  <c r="R29" i="419"/>
  <c r="R28" i="419"/>
  <c r="D28" i="419"/>
  <c r="R27" i="419"/>
  <c r="D27" i="419"/>
  <c r="R26" i="419"/>
  <c r="L26" i="419"/>
  <c r="D26" i="419" s="1"/>
  <c r="R25" i="419"/>
  <c r="D25" i="419"/>
  <c r="R24" i="419"/>
  <c r="D24" i="419"/>
  <c r="R23" i="419"/>
  <c r="D23" i="419"/>
  <c r="R22" i="419"/>
  <c r="D22" i="419"/>
  <c r="R21" i="419"/>
  <c r="D21" i="419"/>
  <c r="R20" i="419"/>
  <c r="R19" i="419"/>
  <c r="D19" i="419"/>
  <c r="R18" i="419"/>
  <c r="D18" i="419"/>
  <c r="R17" i="419"/>
  <c r="D17" i="419"/>
  <c r="R16" i="419"/>
  <c r="L16" i="419"/>
  <c r="D16" i="419"/>
  <c r="R15" i="419"/>
  <c r="D15" i="419"/>
  <c r="R14" i="419"/>
  <c r="D14" i="419"/>
  <c r="R13" i="419"/>
  <c r="D13" i="419"/>
  <c r="R12" i="419"/>
  <c r="L12" i="419"/>
  <c r="D12" i="419"/>
  <c r="R11" i="419"/>
  <c r="L11" i="419"/>
  <c r="D11" i="419"/>
  <c r="L10" i="419"/>
  <c r="D10" i="419" s="1"/>
  <c r="L8" i="419"/>
  <c r="D8" i="419" s="1"/>
  <c r="R6" i="419"/>
  <c r="R5" i="419"/>
  <c r="R4" i="419"/>
  <c r="H16" i="418"/>
  <c r="H38" i="418"/>
  <c r="H38" i="413"/>
  <c r="R52" i="418"/>
  <c r="R51" i="418"/>
  <c r="D50" i="418"/>
  <c r="R49" i="418"/>
  <c r="D49" i="418"/>
  <c r="R48" i="418"/>
  <c r="D48" i="418"/>
  <c r="D46" i="418"/>
  <c r="D45" i="418"/>
  <c r="D44" i="418"/>
  <c r="R42" i="418"/>
  <c r="L6" i="418" s="1"/>
  <c r="D6" i="418" s="1"/>
  <c r="D42" i="418"/>
  <c r="R41" i="418"/>
  <c r="L7" i="418" s="1"/>
  <c r="D7" i="418" s="1"/>
  <c r="D41" i="418"/>
  <c r="R40" i="418"/>
  <c r="D40" i="418"/>
  <c r="R39" i="418"/>
  <c r="H39" i="418"/>
  <c r="D39" i="418"/>
  <c r="R38" i="418"/>
  <c r="D38" i="418"/>
  <c r="R37" i="418"/>
  <c r="H37" i="418"/>
  <c r="D37" i="418"/>
  <c r="R36" i="418"/>
  <c r="H36" i="418"/>
  <c r="D36" i="418"/>
  <c r="R35" i="418"/>
  <c r="L19" i="418" s="1"/>
  <c r="D19" i="418" s="1"/>
  <c r="H35" i="418"/>
  <c r="D35" i="418"/>
  <c r="R34" i="418"/>
  <c r="H34" i="418"/>
  <c r="D34" i="418"/>
  <c r="R33" i="418"/>
  <c r="R32" i="418"/>
  <c r="R31" i="418"/>
  <c r="R30" i="418"/>
  <c r="R29" i="418"/>
  <c r="R28" i="418"/>
  <c r="L16" i="418" s="1"/>
  <c r="D16" i="418" s="1"/>
  <c r="D28" i="418"/>
  <c r="R27" i="418"/>
  <c r="D27" i="418"/>
  <c r="R26" i="418"/>
  <c r="L26" i="418"/>
  <c r="D26" i="418"/>
  <c r="R25" i="418"/>
  <c r="D25" i="418"/>
  <c r="R24" i="418"/>
  <c r="D24" i="418"/>
  <c r="R23" i="418"/>
  <c r="L23" i="418"/>
  <c r="D23" i="418"/>
  <c r="R22" i="418"/>
  <c r="L22" i="418"/>
  <c r="D22" i="418"/>
  <c r="R21" i="418"/>
  <c r="L17" i="418" s="1"/>
  <c r="D17" i="418" s="1"/>
  <c r="D21" i="418"/>
  <c r="R20" i="418"/>
  <c r="L20" i="418"/>
  <c r="D20" i="418" s="1"/>
  <c r="R19" i="418"/>
  <c r="R18" i="418"/>
  <c r="D18" i="418"/>
  <c r="R17" i="418"/>
  <c r="R16" i="418"/>
  <c r="R15" i="418"/>
  <c r="D15" i="418"/>
  <c r="R14" i="418"/>
  <c r="D14" i="418"/>
  <c r="R13" i="418"/>
  <c r="D13" i="418"/>
  <c r="R12" i="418"/>
  <c r="L12" i="418"/>
  <c r="D12" i="418"/>
  <c r="R11" i="418"/>
  <c r="L11" i="418"/>
  <c r="D11" i="418"/>
  <c r="L10" i="418"/>
  <c r="D10" i="418"/>
  <c r="L9" i="418"/>
  <c r="D9" i="418"/>
  <c r="L8" i="418"/>
  <c r="D8" i="418" s="1"/>
  <c r="R6" i="418"/>
  <c r="R5" i="418"/>
  <c r="R4" i="418"/>
  <c r="H15" i="425" l="1"/>
  <c r="H29" i="425" s="1"/>
  <c r="G51" i="425" s="1"/>
  <c r="H15" i="426"/>
  <c r="H29" i="426" s="1"/>
  <c r="G51" i="426" s="1"/>
  <c r="H15" i="424"/>
  <c r="H29" i="424" s="1"/>
  <c r="G51" i="424" s="1"/>
  <c r="G49" i="423"/>
  <c r="D54" i="423"/>
  <c r="H14" i="423" s="1"/>
  <c r="D20" i="423"/>
  <c r="D29" i="423" s="1"/>
  <c r="H13" i="423" s="1"/>
  <c r="D54" i="420"/>
  <c r="H14" i="420" s="1"/>
  <c r="G49" i="421"/>
  <c r="D54" i="421"/>
  <c r="H14" i="421" s="1"/>
  <c r="G49" i="420"/>
  <c r="G49" i="419"/>
  <c r="D54" i="419"/>
  <c r="H14" i="419" s="1"/>
  <c r="D29" i="421"/>
  <c r="H13" i="421" s="1"/>
  <c r="D29" i="420"/>
  <c r="H13" i="420" s="1"/>
  <c r="D29" i="419"/>
  <c r="H13" i="419" s="1"/>
  <c r="G49" i="418"/>
  <c r="D54" i="418"/>
  <c r="H14" i="418" s="1"/>
  <c r="D29" i="418"/>
  <c r="H13" i="418" s="1"/>
  <c r="L26" i="412"/>
  <c r="H15" i="423" l="1"/>
  <c r="H29" i="423" s="1"/>
  <c r="G51" i="423" s="1"/>
  <c r="H15" i="420"/>
  <c r="H29" i="420" s="1"/>
  <c r="G51" i="420" s="1"/>
  <c r="H15" i="419"/>
  <c r="H29" i="419" s="1"/>
  <c r="G51" i="419" s="1"/>
  <c r="H15" i="421"/>
  <c r="H29" i="421" s="1"/>
  <c r="G51" i="421" s="1"/>
  <c r="H15" i="418"/>
  <c r="H29" i="418" s="1"/>
  <c r="G51" i="418" s="1"/>
  <c r="R52" i="413"/>
  <c r="R51" i="413"/>
  <c r="D50" i="413"/>
  <c r="R49" i="413"/>
  <c r="D49" i="413"/>
  <c r="R48" i="413"/>
  <c r="D48" i="413"/>
  <c r="D46" i="413"/>
  <c r="D45" i="413"/>
  <c r="D44" i="413"/>
  <c r="R42" i="413"/>
  <c r="D42" i="413"/>
  <c r="R41" i="413"/>
  <c r="D41" i="413"/>
  <c r="R40" i="413"/>
  <c r="D40" i="413"/>
  <c r="R39" i="413"/>
  <c r="H39" i="413"/>
  <c r="D39" i="413"/>
  <c r="R38" i="413"/>
  <c r="L9" i="413" s="1"/>
  <c r="D9" i="413" s="1"/>
  <c r="D38" i="413"/>
  <c r="R37" i="413"/>
  <c r="H37" i="413"/>
  <c r="D37" i="413"/>
  <c r="R36" i="413"/>
  <c r="H36" i="413"/>
  <c r="D36" i="413"/>
  <c r="R35" i="413"/>
  <c r="H35" i="413"/>
  <c r="D35" i="413"/>
  <c r="R34" i="413"/>
  <c r="H34" i="413"/>
  <c r="D34" i="413"/>
  <c r="R33" i="413"/>
  <c r="L23" i="413" s="1"/>
  <c r="D23" i="413" s="1"/>
  <c r="R32" i="413"/>
  <c r="L11" i="413" s="1"/>
  <c r="D11" i="413" s="1"/>
  <c r="R31" i="413"/>
  <c r="R30" i="413"/>
  <c r="R29" i="413"/>
  <c r="R28" i="413"/>
  <c r="D28" i="413"/>
  <c r="R27" i="413"/>
  <c r="D27" i="413"/>
  <c r="R26" i="413"/>
  <c r="L26" i="413"/>
  <c r="D26" i="413" s="1"/>
  <c r="R25" i="413"/>
  <c r="D25" i="413"/>
  <c r="R24" i="413"/>
  <c r="D24" i="413"/>
  <c r="R23" i="413"/>
  <c r="R22" i="413"/>
  <c r="L22" i="413"/>
  <c r="D22" i="413" s="1"/>
  <c r="R21" i="413"/>
  <c r="D21" i="413"/>
  <c r="R20" i="413"/>
  <c r="L20" i="413"/>
  <c r="D20" i="413"/>
  <c r="R19" i="413"/>
  <c r="L19" i="413"/>
  <c r="D19" i="413"/>
  <c r="R18" i="413"/>
  <c r="D18" i="413"/>
  <c r="R17" i="413"/>
  <c r="L17" i="413"/>
  <c r="D17" i="413"/>
  <c r="R16" i="413"/>
  <c r="L16" i="413"/>
  <c r="D16" i="413" s="1"/>
  <c r="R15" i="413"/>
  <c r="D15" i="413"/>
  <c r="R14" i="413"/>
  <c r="D14" i="413"/>
  <c r="R13" i="413"/>
  <c r="D13" i="413"/>
  <c r="R12" i="413"/>
  <c r="L12" i="413"/>
  <c r="D12" i="413"/>
  <c r="R11" i="413"/>
  <c r="L10" i="413"/>
  <c r="D10" i="413" s="1"/>
  <c r="L8" i="413"/>
  <c r="D8" i="413" s="1"/>
  <c r="L7" i="413"/>
  <c r="D7" i="413"/>
  <c r="R6" i="413"/>
  <c r="L6" i="413"/>
  <c r="D6" i="413" s="1"/>
  <c r="R5" i="413"/>
  <c r="R4" i="413"/>
  <c r="R52" i="412"/>
  <c r="R51" i="412"/>
  <c r="D50" i="412"/>
  <c r="R49" i="412"/>
  <c r="D49" i="412"/>
  <c r="R48" i="412"/>
  <c r="D48" i="412"/>
  <c r="D46" i="412"/>
  <c r="D45" i="412"/>
  <c r="P44" i="412"/>
  <c r="R44" i="412" s="1"/>
  <c r="D44" i="412"/>
  <c r="R42" i="412"/>
  <c r="L6" i="412" s="1"/>
  <c r="D6" i="412" s="1"/>
  <c r="D42" i="412"/>
  <c r="R41" i="412"/>
  <c r="L7" i="412" s="1"/>
  <c r="D7" i="412" s="1"/>
  <c r="D41" i="412"/>
  <c r="R40" i="412"/>
  <c r="L8" i="412" s="1"/>
  <c r="D8" i="412" s="1"/>
  <c r="D40" i="412"/>
  <c r="R39" i="412"/>
  <c r="L20" i="412" s="1"/>
  <c r="D20" i="412" s="1"/>
  <c r="D39" i="412"/>
  <c r="R38" i="412"/>
  <c r="L9" i="412" s="1"/>
  <c r="D9" i="412" s="1"/>
  <c r="H38" i="412"/>
  <c r="D38" i="412"/>
  <c r="R37" i="412"/>
  <c r="D37" i="412"/>
  <c r="R36" i="412"/>
  <c r="L10" i="412" s="1"/>
  <c r="D10" i="412" s="1"/>
  <c r="H36" i="412"/>
  <c r="D36" i="412"/>
  <c r="R35" i="412"/>
  <c r="H35" i="412"/>
  <c r="D35" i="412"/>
  <c r="R34" i="412"/>
  <c r="L12" i="412" s="1"/>
  <c r="D12" i="412" s="1"/>
  <c r="H34" i="412"/>
  <c r="D34" i="412"/>
  <c r="R33" i="412"/>
  <c r="R32" i="412"/>
  <c r="R31" i="412"/>
  <c r="R30" i="412"/>
  <c r="R29" i="412"/>
  <c r="R28" i="412"/>
  <c r="L16" i="412" s="1"/>
  <c r="D16" i="412" s="1"/>
  <c r="D28" i="412"/>
  <c r="R27" i="412"/>
  <c r="D27" i="412"/>
  <c r="R26" i="412"/>
  <c r="D26" i="412"/>
  <c r="R25" i="412"/>
  <c r="D25" i="412"/>
  <c r="R24" i="412"/>
  <c r="D24" i="412"/>
  <c r="R23" i="412"/>
  <c r="D23" i="412"/>
  <c r="R22" i="412"/>
  <c r="D22" i="412"/>
  <c r="R21" i="412"/>
  <c r="L17" i="412" s="1"/>
  <c r="D17" i="412" s="1"/>
  <c r="D21" i="412"/>
  <c r="R20" i="412"/>
  <c r="R19" i="412"/>
  <c r="D19" i="412"/>
  <c r="R18" i="412"/>
  <c r="D18" i="412"/>
  <c r="R17" i="412"/>
  <c r="R16" i="412"/>
  <c r="R15" i="412"/>
  <c r="D15" i="412"/>
  <c r="R14" i="412"/>
  <c r="D14" i="412"/>
  <c r="R13" i="412"/>
  <c r="D13" i="412"/>
  <c r="R12" i="412"/>
  <c r="R11" i="412"/>
  <c r="L11" i="412"/>
  <c r="D11" i="412"/>
  <c r="R6" i="412"/>
  <c r="R5" i="412"/>
  <c r="R4" i="412"/>
  <c r="G49" i="413" l="1"/>
  <c r="D54" i="413"/>
  <c r="H14" i="413" s="1"/>
  <c r="G49" i="412"/>
  <c r="D54" i="412"/>
  <c r="H14" i="412" s="1"/>
  <c r="D29" i="413"/>
  <c r="H13" i="413" s="1"/>
  <c r="D29" i="412"/>
  <c r="H13" i="412" s="1"/>
  <c r="H15" i="413" l="1"/>
  <c r="H29" i="413" s="1"/>
  <c r="G51" i="413" s="1"/>
  <c r="H15" i="412"/>
  <c r="H29" i="412" s="1"/>
  <c r="G51" i="412" s="1"/>
</calcChain>
</file>

<file path=xl/sharedStrings.xml><?xml version="1.0" encoding="utf-8"?>
<sst xmlns="http://schemas.openxmlformats.org/spreadsheetml/2006/main" count="4878" uniqueCount="185">
  <si>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</si>
  <si>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</si>
  <si>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</si>
  <si>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</si>
  <si>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</si>
  <si>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</si>
  <si>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</si>
  <si>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</si>
  <si>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</si>
  <si>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</si>
  <si>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</si>
  <si>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</si>
  <si>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</si>
  <si>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</si>
  <si>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</si>
  <si>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</si>
  <si>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</si>
  <si>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</si>
  <si>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</si>
  <si>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</si>
  <si>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</si>
  <si>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</si>
  <si>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</si>
  <si>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</si>
  <si>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</si>
  <si>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</si>
  <si>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</si>
  <si>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</si>
  <si>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</si>
  <si>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</si>
  <si>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</si>
  <si>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</si>
  <si>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</si>
  <si>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</si>
  <si>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</si>
  <si>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</si>
  <si>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</si>
  <si>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</si>
  <si>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</si>
  <si>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</si>
  <si>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</si>
  <si>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</si>
  <si>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</si>
  <si>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</si>
  <si>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</si>
  <si>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PPC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</si>
  <si>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</si>
  <si>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</si>
  <si>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</si>
  <si>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</si>
  <si>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</si>
  <si>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</si>
  <si>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</si>
  <si>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</si>
  <si>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RHC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</si>
  <si>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</si>
  <si>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</si>
  <si>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</si>
  <si>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</si>
  <si>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</si>
  <si>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</si>
  <si>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</si>
  <si>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</si>
  <si>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</si>
  <si>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</si>
  <si>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</si>
  <si>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</si>
  <si>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</si>
  <si>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</si>
  <si>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</si>
  <si>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</si>
  <si>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</si>
  <si>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</si>
  <si>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</si>
  <si>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</si>
  <si>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</si>
  <si>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</si>
  <si>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</si>
  <si>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</si>
  <si>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</si>
  <si>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</si>
  <si>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</si>
  <si>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</si>
  <si>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</si>
  <si>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</si>
  <si>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</si>
  <si>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</si>
  <si>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</si>
  <si>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</si>
  <si>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</si>
  <si>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</si>
  <si>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</si>
  <si>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</si>
  <si>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</si>
  <si>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</si>
  <si>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</si>
  <si>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</si>
  <si>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</si>
  <si>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</si>
  <si>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DACULA, PAQUITO A.</t>
  </si>
  <si>
    <t>ARANCES, MARIO O.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</si>
  <si>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</si>
  <si>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</si>
  <si>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</si>
  <si>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</si>
  <si>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</si>
  <si>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</si>
  <si>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</si>
  <si>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</si>
  <si>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</si>
  <si>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</si>
  <si>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CIC/CC</t>
  </si>
  <si>
    <t>RED HORSE SUPER 1000</t>
  </si>
  <si>
    <t>SMLC/RHC</t>
  </si>
  <si>
    <t>KRC</t>
  </si>
  <si>
    <t>SMFC</t>
  </si>
  <si>
    <t>CHOCO LAG</t>
  </si>
  <si>
    <t>FBAC/FBLYC</t>
  </si>
  <si>
    <t>OTHERS/OTHERS</t>
  </si>
  <si>
    <t>SDB</t>
  </si>
  <si>
    <t>HSC</t>
  </si>
  <si>
    <t xml:space="preserve">                          PAQUITO A. DACULA</t>
  </si>
  <si>
    <t>GICA, GRACE B.</t>
  </si>
  <si>
    <t xml:space="preserve">                                GRACE B. GICA</t>
  </si>
  <si>
    <t>DANDAYO, RONNEL</t>
  </si>
  <si>
    <t>JEJE</t>
  </si>
  <si>
    <t>CALI BOTT.</t>
  </si>
  <si>
    <t>DINOY, CHRISTINE F.</t>
  </si>
  <si>
    <t>SALIG, JULIVEN</t>
  </si>
  <si>
    <t>BUASON, NELBOY</t>
  </si>
  <si>
    <t xml:space="preserve">                          CHRISTINE F. DINOY</t>
  </si>
  <si>
    <t>1VB</t>
  </si>
  <si>
    <t>0004653633</t>
  </si>
  <si>
    <t>PNB</t>
  </si>
  <si>
    <t>2000001941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</si>
  <si>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</si>
  <si>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PAMC</t>
  </si>
  <si>
    <t xml:space="preserve">                           CHRISTINE F. DINOY</t>
  </si>
  <si>
    <t>ENCLONAR, JEROME</t>
  </si>
  <si>
    <t>SALIG, JOVANI</t>
  </si>
  <si>
    <t xml:space="preserve">                             FERMIN A. TOPEZ</t>
  </si>
  <si>
    <t>TOPEZ, FERMIN A.</t>
  </si>
  <si>
    <t>FBLC</t>
  </si>
  <si>
    <t>CIC</t>
  </si>
  <si>
    <t>BDO</t>
  </si>
  <si>
    <t>17126</t>
  </si>
  <si>
    <t>SDC</t>
  </si>
  <si>
    <t>FBAC</t>
  </si>
  <si>
    <t>131843</t>
  </si>
  <si>
    <t>BRO COMMERCIAL</t>
  </si>
  <si>
    <t xml:space="preserve">                            RONNEL DANDAYO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</si>
  <si>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</si>
  <si>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FB BOTT.</t>
  </si>
  <si>
    <t>PP BOTT.</t>
  </si>
  <si>
    <t>132361</t>
  </si>
  <si>
    <t>BRO. COMMERCIAL</t>
  </si>
  <si>
    <t>000132566</t>
  </si>
  <si>
    <t>4653634</t>
  </si>
  <si>
    <t>4761</t>
  </si>
  <si>
    <t>000132385</t>
  </si>
  <si>
    <t>CC</t>
  </si>
  <si>
    <t>132384</t>
  </si>
  <si>
    <t>ELMY COMM.</t>
  </si>
  <si>
    <t>ESPIGA, JESIL C.</t>
  </si>
  <si>
    <t>SHORT / OVER</t>
  </si>
  <si>
    <t xml:space="preserve">                                 JESIL C. ESPIGA</t>
  </si>
  <si>
    <t>000132041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</si>
  <si>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</si>
  <si>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</si>
  <si>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17130</t>
  </si>
  <si>
    <t>2090005610</t>
  </si>
  <si>
    <t>ARANCES, MARIO</t>
  </si>
  <si>
    <t>DACULA, PAQUITO</t>
  </si>
  <si>
    <t>5611</t>
  </si>
  <si>
    <t>TAMPUS STORE</t>
  </si>
  <si>
    <t>000132983</t>
  </si>
  <si>
    <t>000132994</t>
  </si>
  <si>
    <t>000132400</t>
  </si>
  <si>
    <t>OTHERS/PROMO</t>
  </si>
  <si>
    <t>4653631</t>
  </si>
  <si>
    <t>CB</t>
  </si>
  <si>
    <t>000122366</t>
  </si>
  <si>
    <t>17136</t>
  </si>
  <si>
    <t>000132407</t>
  </si>
  <si>
    <t>000132056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</si>
</sst>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0" fontId="4" fillId="0" borderId="21" xfId="0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4" fillId="0" borderId="10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4" fillId="0" borderId="36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6" fillId="0" borderId="43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4" fillId="0" borderId="8" xfId="1" applyFont="1" applyBorder="1" applyAlignment="1">
      <alignment horizontal="left" vertical="center"/>
    </xf>
    <xf numFmtId="43" fontId="14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3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4" fillId="3" borderId="16" xfId="0" applyNumberFormat="1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3" fillId="0" borderId="12" xfId="1" applyFont="1" applyBorder="1" applyAlignment="1">
      <alignment horizontal="left"/>
    </xf>
    <xf numFmtId="43" fontId="13" fillId="0" borderId="28" xfId="1" applyFont="1" applyBorder="1" applyAlignment="1">
      <alignment horizontal="left"/>
    </xf>
    <xf numFmtId="43" fontId="13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4" fontId="4" fillId="0" borderId="16" xfId="0" applyNumberFormat="1" applyFont="1" applyBorder="1" applyAlignment="1">
      <alignment horizontal="center"/>
    </xf>
    <xf numFmtId="44" fontId="0" fillId="3" borderId="16" xfId="0" applyNumberFormat="1" applyFill="1" applyBorder="1" applyAlignment="1">
      <alignment horizontal="right"/>
    </xf>
    <xf numFmtId="4" fontId="13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165" fontId="12" fillId="0" borderId="6" xfId="0" applyNumberFormat="1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165" fontId="12" fillId="0" borderId="50" xfId="0" applyNumberFormat="1" applyFont="1" applyBorder="1" applyAlignment="1">
      <alignment horizontal="left" vertical="center"/>
    </xf>
    <xf numFmtId="165" fontId="12" fillId="0" borderId="51" xfId="0" applyNumberFormat="1" applyFont="1" applyBorder="1" applyAlignment="1">
      <alignment horizontal="left" vertical="center"/>
    </xf>
    <xf numFmtId="165" fontId="1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0" fillId="0" borderId="32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9527</xdr:colOff>
      <xdr:row>54</xdr:row>
      <xdr:rowOff>55972</xdr:rowOff>
    </xdr:from>
    <xdr:to>
      <xdr:col>3</xdr:col>
      <xdr:colOff>285750</xdr:colOff>
      <xdr:row>56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2DCF8E-BE62-42FE-A232-79F9E9EDE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2" y="10609672"/>
          <a:ext cx="1085848" cy="3821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69351-2323-493F-B069-584962342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0A59D-5907-4F4B-8FCE-0E2071AA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71AA2-8D54-4899-9E23-487385C4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21A5E-8AF2-4B15-985E-B0509629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BF574-5A6B-4360-85F3-E622FF83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118D6-6F78-42B0-8950-924EAD8BF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21B96-9137-49A8-9D09-948D0E290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1C917-1EB9-45AF-9200-75BC9880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382EA5-297B-4FCD-8757-7FA4D3E1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73DF6-9887-4B93-AF99-54B22C8CC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53</xdr:row>
      <xdr:rowOff>47625</xdr:rowOff>
    </xdr:from>
    <xdr:to>
      <xdr:col>3</xdr:col>
      <xdr:colOff>57150</xdr:colOff>
      <xdr:row>60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464A87-5694-4443-BEAC-490EF0D84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6" y="10410825"/>
          <a:ext cx="752474" cy="13335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2973E2-6B2B-4809-925D-6F21E58C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81403-15B0-4EB6-9ABF-0E6B1BC8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A2BFD-93EB-453E-87AF-F43AD484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EB1AD-C5B1-46F9-B6B6-84CCC9D1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69028-8E27-4CAE-BF86-D35A46BD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54</xdr:row>
      <xdr:rowOff>84189</xdr:rowOff>
    </xdr:from>
    <xdr:to>
      <xdr:col>3</xdr:col>
      <xdr:colOff>171450</xdr:colOff>
      <xdr:row>59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7F17F0-2BE7-416B-B16C-25276FF6C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0637889"/>
          <a:ext cx="809625" cy="9349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FF9B64-5DAA-4E7A-BF79-4DB79B79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E56D78-36EC-4BDF-9BA9-58317E78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54</xdr:row>
      <xdr:rowOff>75555</xdr:rowOff>
    </xdr:from>
    <xdr:to>
      <xdr:col>3</xdr:col>
      <xdr:colOff>257175</xdr:colOff>
      <xdr:row>56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71AEB-1B6E-48D2-A1E6-21E8B5D8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1" y="10629255"/>
          <a:ext cx="1057274" cy="37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38932-C7EB-4283-9397-6653FDB7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ACAD58-AEB3-4BFC-8EEE-F43D31684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7FF627-BC1E-4092-8895-6DA985DF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2267-5352-430C-8DF9-224C8B0D827C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D723-0D94-41E3-ADD1-7BA17146C97F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718-2F57-42A0-9049-79AB741BE2C1}">
  <dimension ref="A1:R59"/>
  <sheetViews>
    <sheetView topLeftCell="A10" zoomScaleNormal="100" zoomScaleSheetLayoutView="85" workbookViewId="0">
      <selection activeCell="H36" sqref="H36:J3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45295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548</v>
      </c>
      <c r="D6" s="17">
        <f t="shared" ref="D6:D28" si="1">C6*L6</f>
        <v>403876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9</v>
      </c>
      <c r="D7" s="17">
        <f t="shared" si="1"/>
        <v>6525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14</v>
      </c>
      <c r="D9" s="17">
        <f t="shared" si="1"/>
        <v>9898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23</v>
      </c>
      <c r="D13" s="55">
        <f t="shared" si="1"/>
        <v>6509</v>
      </c>
      <c r="E13" s="9"/>
      <c r="F13" s="263" t="s">
        <v>36</v>
      </c>
      <c r="G13" s="227"/>
      <c r="H13" s="218">
        <f>D29</f>
        <v>428034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8</v>
      </c>
      <c r="D14" s="36">
        <f t="shared" si="1"/>
        <v>80</v>
      </c>
      <c r="E14" s="9"/>
      <c r="F14" s="221" t="s">
        <v>39</v>
      </c>
      <c r="G14" s="222"/>
      <c r="H14" s="223">
        <f>D54</f>
        <v>77011.5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351022.5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2961+1064</f>
        <v>4025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>
        <v>12</v>
      </c>
      <c r="D25" s="55">
        <f t="shared" si="1"/>
        <v>444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>
        <v>12</v>
      </c>
      <c r="D26" s="55">
        <f t="shared" si="1"/>
        <v>268</v>
      </c>
      <c r="E26" s="9"/>
      <c r="F26" s="93" t="s">
        <v>155</v>
      </c>
      <c r="G26" s="78">
        <v>6662</v>
      </c>
      <c r="H26" s="181">
        <v>315291</v>
      </c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>
        <v>12</v>
      </c>
      <c r="D27" s="51">
        <f t="shared" si="1"/>
        <v>434</v>
      </c>
      <c r="E27" s="9"/>
      <c r="F27" s="85"/>
      <c r="G27" s="105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428034</v>
      </c>
      <c r="E29" s="9"/>
      <c r="F29" s="142" t="s">
        <v>58</v>
      </c>
      <c r="G29" s="203"/>
      <c r="H29" s="164">
        <f>H15-H16-H17-H18-H19-H20-H22-H23-H24+H26+H27+H28</f>
        <v>662288.5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345</v>
      </c>
      <c r="H34" s="185">
        <f t="shared" ref="H34:H39" si="2">F34*G34</f>
        <v>345000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3</v>
      </c>
      <c r="H35" s="185">
        <f t="shared" si="2"/>
        <v>1500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21</v>
      </c>
      <c r="D36" s="15">
        <f>C36*1.5</f>
        <v>31.5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677</v>
      </c>
      <c r="D37" s="15">
        <f>C37*111</f>
        <v>75147</v>
      </c>
      <c r="E37" s="9"/>
      <c r="F37" s="15">
        <v>100</v>
      </c>
      <c r="G37" s="46">
        <v>5</v>
      </c>
      <c r="H37" s="185">
        <f t="shared" si="2"/>
        <v>500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185">
        <f t="shared" si="2"/>
        <v>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1</v>
      </c>
      <c r="H39" s="185">
        <f t="shared" si="2"/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>
        <v>10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5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13"/>
      <c r="D44" s="15">
        <f>C44*120</f>
        <v>0</v>
      </c>
      <c r="E44" s="9"/>
      <c r="F44" s="44" t="s">
        <v>144</v>
      </c>
      <c r="G44" s="73" t="s">
        <v>154</v>
      </c>
      <c r="H44" s="181">
        <v>315291</v>
      </c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38">
        <v>1</v>
      </c>
      <c r="D45" s="15">
        <f>C45*84</f>
        <v>84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15</v>
      </c>
      <c r="D46" s="15">
        <f>C46*1.5</f>
        <v>22.5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</v>
      </c>
      <c r="D48" s="15">
        <f>C48*78</f>
        <v>78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29</v>
      </c>
      <c r="D49" s="15">
        <f>C49*42</f>
        <v>1218</v>
      </c>
      <c r="E49" s="9"/>
      <c r="F49" s="162" t="s">
        <v>89</v>
      </c>
      <c r="G49" s="164">
        <f>H34+H35+H36+H37+H38+H39+H40+H41+G42+H44+H45+H46</f>
        <v>662371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21</v>
      </c>
      <c r="D50" s="15">
        <f>C50*1.5</f>
        <v>31.5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82.5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77011.5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3240-FA90-4163-B1F7-D57AFAEFA6B7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45295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520</v>
      </c>
      <c r="D6" s="17">
        <f t="shared" ref="D6:D28" si="1">C6*L6</f>
        <v>383240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3</v>
      </c>
      <c r="D7" s="17">
        <f t="shared" si="1"/>
        <v>2175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140</v>
      </c>
      <c r="D9" s="17">
        <f t="shared" si="1"/>
        <v>98980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24+2</f>
        <v>26</v>
      </c>
      <c r="D12" s="55">
        <f t="shared" si="1"/>
        <v>24752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25</v>
      </c>
      <c r="D13" s="55">
        <f t="shared" si="1"/>
        <v>7075</v>
      </c>
      <c r="E13" s="9"/>
      <c r="F13" s="263" t="s">
        <v>36</v>
      </c>
      <c r="G13" s="227"/>
      <c r="H13" s="218">
        <f>D29</f>
        <v>516412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19</v>
      </c>
      <c r="D14" s="36">
        <f t="shared" si="1"/>
        <v>190</v>
      </c>
      <c r="E14" s="9"/>
      <c r="F14" s="221" t="s">
        <v>39</v>
      </c>
      <c r="G14" s="222"/>
      <c r="H14" s="223">
        <f>D54</f>
        <v>100089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416323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4266</f>
        <v>4266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516412</v>
      </c>
      <c r="E29" s="9"/>
      <c r="F29" s="142" t="s">
        <v>58</v>
      </c>
      <c r="G29" s="203"/>
      <c r="H29" s="164">
        <f>H15-H16-H17-H18-H19-H20-H22-H23-H24+H26+H27</f>
        <v>412057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>
        <v>7</v>
      </c>
      <c r="D34" s="35">
        <f>C34*120</f>
        <v>840</v>
      </c>
      <c r="E34" s="9"/>
      <c r="F34" s="15">
        <v>1000</v>
      </c>
      <c r="G34" s="88">
        <v>51</v>
      </c>
      <c r="H34" s="185">
        <f>F34*G34</f>
        <v>51000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193</v>
      </c>
      <c r="H35" s="185">
        <f t="shared" ref="H35:H39" si="2">F35*G35</f>
        <v>96500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22</v>
      </c>
      <c r="D36" s="15">
        <f>C36*1.5</f>
        <v>33</v>
      </c>
      <c r="E36" s="9"/>
      <c r="F36" s="15">
        <v>200</v>
      </c>
      <c r="G36" s="44">
        <v>1</v>
      </c>
      <c r="H36" s="185">
        <f t="shared" si="2"/>
        <v>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855</v>
      </c>
      <c r="D37" s="15">
        <f>C37*111</f>
        <v>94905</v>
      </c>
      <c r="E37" s="9"/>
      <c r="F37" s="15">
        <v>100</v>
      </c>
      <c r="G37" s="46">
        <v>9</v>
      </c>
      <c r="H37" s="185">
        <f t="shared" si="2"/>
        <v>900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7</v>
      </c>
      <c r="H38" s="185">
        <f t="shared" si="2"/>
        <v>350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185">
        <f t="shared" si="2"/>
        <v>60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185">
        <v>100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5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14</v>
      </c>
      <c r="D44" s="15">
        <f>C44*120</f>
        <v>1680</v>
      </c>
      <c r="E44" s="9"/>
      <c r="F44" s="44" t="s">
        <v>144</v>
      </c>
      <c r="G44" s="73" t="s">
        <v>156</v>
      </c>
      <c r="H44" s="181">
        <v>262991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>
        <v>2</v>
      </c>
      <c r="D45" s="15">
        <f>C45*84</f>
        <v>168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7</v>
      </c>
      <c r="D46" s="15">
        <f>C46*1.5</f>
        <v>10.5</v>
      </c>
      <c r="E46" s="9"/>
      <c r="F46" s="44"/>
      <c r="G46" s="104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6</v>
      </c>
      <c r="D49" s="15">
        <f>C49*42</f>
        <v>252</v>
      </c>
      <c r="E49" s="9"/>
      <c r="F49" s="162" t="s">
        <v>89</v>
      </c>
      <c r="G49" s="164">
        <f>H34+H35+H36+H37+H38+H39+H40+H41+G42+H44+H45+H46</f>
        <v>412101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10</v>
      </c>
      <c r="D50" s="15">
        <f>C50*1.5</f>
        <v>15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44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100089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461D-81BB-4D53-B114-07FB5D77B66C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45295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390</v>
      </c>
      <c r="D6" s="17">
        <f t="shared" ref="D6:D28" si="1">C6*L6</f>
        <v>287430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15</v>
      </c>
      <c r="D7" s="17">
        <f t="shared" si="1"/>
        <v>10875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110</v>
      </c>
      <c r="D9" s="17">
        <f t="shared" si="1"/>
        <v>77770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3</v>
      </c>
      <c r="D12" s="55">
        <f t="shared" si="1"/>
        <v>2856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20</v>
      </c>
      <c r="D13" s="55">
        <f t="shared" si="1"/>
        <v>5660</v>
      </c>
      <c r="E13" s="9"/>
      <c r="F13" s="263" t="s">
        <v>36</v>
      </c>
      <c r="G13" s="227"/>
      <c r="H13" s="218">
        <f>D29</f>
        <v>384631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4</v>
      </c>
      <c r="D14" s="36">
        <f t="shared" si="1"/>
        <v>40</v>
      </c>
      <c r="E14" s="9"/>
      <c r="F14" s="221" t="s">
        <v>39</v>
      </c>
      <c r="G14" s="222"/>
      <c r="H14" s="223">
        <f>D54</f>
        <v>52669.5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331961.5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1800+1899+720</f>
        <v>4419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384631</v>
      </c>
      <c r="E29" s="9"/>
      <c r="F29" s="142" t="s">
        <v>58</v>
      </c>
      <c r="G29" s="203"/>
      <c r="H29" s="164">
        <f>H15-H16-H17-H18-H19-H20-H22-H23-H24+H26+H27</f>
        <v>327542.5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65</v>
      </c>
      <c r="H34" s="185">
        <f>F34*G34</f>
        <v>65000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</v>
      </c>
      <c r="H35" s="185">
        <f t="shared" ref="H35:H37" si="2">F35*G35</f>
        <v>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5</v>
      </c>
      <c r="D36" s="15">
        <f>C36*1.5</f>
        <v>7.5</v>
      </c>
      <c r="E36" s="9"/>
      <c r="F36" s="15">
        <v>200</v>
      </c>
      <c r="G36" s="44">
        <v>2</v>
      </c>
      <c r="H36" s="185">
        <f t="shared" ref="H36" si="3">F36*G36</f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413</v>
      </c>
      <c r="D37" s="15">
        <f>C37*111</f>
        <v>45843</v>
      </c>
      <c r="E37" s="9"/>
      <c r="F37" s="15">
        <v>100</v>
      </c>
      <c r="G37" s="46">
        <v>4</v>
      </c>
      <c r="H37" s="185">
        <f t="shared" si="2"/>
        <v>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23</v>
      </c>
      <c r="D38" s="15">
        <f>C38*84</f>
        <v>1932</v>
      </c>
      <c r="E38" s="9"/>
      <c r="F38" s="35">
        <v>50</v>
      </c>
      <c r="G38" s="46">
        <v>4</v>
      </c>
      <c r="H38" s="185">
        <f t="shared" ref="H38" si="4">F38*G38</f>
        <v>200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29</v>
      </c>
      <c r="D40" s="15">
        <f>C40*111</f>
        <v>3219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46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5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3</v>
      </c>
      <c r="D44" s="15">
        <f>C44*120</f>
        <v>360</v>
      </c>
      <c r="E44" s="9"/>
      <c r="F44" s="44" t="s">
        <v>131</v>
      </c>
      <c r="G44" s="98" t="s">
        <v>157</v>
      </c>
      <c r="H44" s="181">
        <v>135072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 t="s">
        <v>133</v>
      </c>
      <c r="G45" s="98" t="s">
        <v>158</v>
      </c>
      <c r="H45" s="181">
        <v>125937</v>
      </c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9</v>
      </c>
      <c r="D48" s="15">
        <f>C48*78</f>
        <v>702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9</v>
      </c>
      <c r="D49" s="15">
        <f>C49*42</f>
        <v>378</v>
      </c>
      <c r="E49" s="9"/>
      <c r="F49" s="162" t="s">
        <v>89</v>
      </c>
      <c r="G49" s="164">
        <f>H34+H35+H36+H37+H38+H39+H40+H41+G42+H44+H45+H46</f>
        <v>327555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20</v>
      </c>
      <c r="D50" s="15">
        <f>C50*1.5</f>
        <v>30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12.5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52669.5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87EC-FE45-4E84-87DA-ED8B006038C0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0D5B-887D-40F8-B667-03BD5796452E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45297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340</v>
      </c>
      <c r="D6" s="17">
        <f t="shared" ref="D6:D28" si="1">C6*L6</f>
        <v>250580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11</v>
      </c>
      <c r="D7" s="17">
        <f t="shared" si="1"/>
        <v>7975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>
        <v>2</v>
      </c>
      <c r="D8" s="17">
        <f t="shared" si="1"/>
        <v>2066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72</v>
      </c>
      <c r="D9" s="17">
        <f t="shared" si="1"/>
        <v>50904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2</v>
      </c>
      <c r="D11" s="17">
        <f t="shared" si="1"/>
        <v>2250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18</v>
      </c>
      <c r="D13" s="55">
        <f t="shared" si="1"/>
        <v>5094</v>
      </c>
      <c r="E13" s="9"/>
      <c r="F13" s="263" t="s">
        <v>36</v>
      </c>
      <c r="G13" s="227"/>
      <c r="H13" s="218">
        <f>D29</f>
        <v>326088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9</v>
      </c>
      <c r="D14" s="36">
        <f t="shared" si="1"/>
        <v>90</v>
      </c>
      <c r="E14" s="9"/>
      <c r="F14" s="221" t="s">
        <v>39</v>
      </c>
      <c r="G14" s="222"/>
      <c r="H14" s="223">
        <f>D54</f>
        <v>55863.75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270224.25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1872</f>
        <v>1872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09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326088</v>
      </c>
      <c r="E29" s="9"/>
      <c r="F29" s="142" t="s">
        <v>58</v>
      </c>
      <c r="G29" s="203"/>
      <c r="H29" s="164">
        <f>H15-H16-H17-H18-H19-H20-H22-H23-H24+H26+H27+H28</f>
        <v>268352.25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98</v>
      </c>
      <c r="H34" s="185">
        <f t="shared" ref="H34:H39" si="2">F34*G34</f>
        <v>98000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84</v>
      </c>
      <c r="H35" s="185">
        <f t="shared" si="2"/>
        <v>42000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4</v>
      </c>
      <c r="D36" s="15">
        <f>C36*1.5</f>
        <v>6</v>
      </c>
      <c r="E36" s="9"/>
      <c r="F36" s="15">
        <v>200</v>
      </c>
      <c r="G36" s="44">
        <v>2</v>
      </c>
      <c r="H36" s="185">
        <f t="shared" ref="H36" si="3">F36*G36</f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470</v>
      </c>
      <c r="D37" s="15">
        <f>C37*111</f>
        <v>52170</v>
      </c>
      <c r="E37" s="9"/>
      <c r="F37" s="15">
        <v>100</v>
      </c>
      <c r="G37" s="46">
        <v>37</v>
      </c>
      <c r="H37" s="185">
        <f t="shared" si="2"/>
        <v>3700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12</v>
      </c>
      <c r="D38" s="15">
        <f>C38*84</f>
        <v>1008</v>
      </c>
      <c r="E38" s="9"/>
      <c r="F38" s="35">
        <v>50</v>
      </c>
      <c r="G38" s="46">
        <v>10</v>
      </c>
      <c r="H38" s="185">
        <f t="shared" si="2"/>
        <v>500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10</v>
      </c>
      <c r="D40" s="15">
        <f>C40*111</f>
        <v>1110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185">
        <v>5589.5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9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13">
        <v>4</v>
      </c>
      <c r="D44" s="15">
        <f>C44*120</f>
        <v>480</v>
      </c>
      <c r="E44" s="9"/>
      <c r="F44" s="44" t="s">
        <v>144</v>
      </c>
      <c r="G44" s="73" t="s">
        <v>159</v>
      </c>
      <c r="H44" s="181">
        <v>118170</v>
      </c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9</v>
      </c>
      <c r="D48" s="15">
        <f>C48*78</f>
        <v>702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4</v>
      </c>
      <c r="D49" s="15">
        <f>C49*42</f>
        <v>168</v>
      </c>
      <c r="E49" s="9"/>
      <c r="F49" s="162" t="s">
        <v>89</v>
      </c>
      <c r="G49" s="164">
        <f>H34+H35+H36+H37+H38+H39+H40+H41+G42+H44+H45+H46</f>
        <v>268399.5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10</v>
      </c>
      <c r="D50" s="15">
        <f>C50*1.5</f>
        <v>15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47.25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55863.75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D953-9A68-4685-B3DA-EB925A2981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45297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189</v>
      </c>
      <c r="D6" s="17">
        <f t="shared" ref="D6:D28" si="1">C6*L6</f>
        <v>139293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6</v>
      </c>
      <c r="D7" s="17">
        <f t="shared" si="1"/>
        <v>4350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21</v>
      </c>
      <c r="D9" s="17">
        <f t="shared" si="1"/>
        <v>14847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7</v>
      </c>
      <c r="D13" s="55">
        <f t="shared" si="1"/>
        <v>1981</v>
      </c>
      <c r="E13" s="9"/>
      <c r="F13" s="263" t="s">
        <v>36</v>
      </c>
      <c r="G13" s="227"/>
      <c r="H13" s="218">
        <f>D29</f>
        <v>165515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25273.5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140241.5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165515</v>
      </c>
      <c r="E29" s="9"/>
      <c r="F29" s="142" t="s">
        <v>58</v>
      </c>
      <c r="G29" s="203"/>
      <c r="H29" s="164">
        <f>H15-H16-H17-H18-H19-H20-H22-H23-H24+H26+H27</f>
        <v>140241.5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108</v>
      </c>
      <c r="H34" s="185">
        <f>F34*G34</f>
        <v>108000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41</v>
      </c>
      <c r="H35" s="185">
        <f t="shared" ref="H35:H39" si="2">F35*G35</f>
        <v>20500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6</v>
      </c>
      <c r="H36" s="185">
        <f t="shared" si="2"/>
        <v>1200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215</v>
      </c>
      <c r="D37" s="15">
        <f>C37*111</f>
        <v>23865</v>
      </c>
      <c r="E37" s="9"/>
      <c r="F37" s="15">
        <v>100</v>
      </c>
      <c r="G37" s="46">
        <v>64</v>
      </c>
      <c r="H37" s="185">
        <f t="shared" si="2"/>
        <v>6400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9</v>
      </c>
      <c r="H38" s="185">
        <f t="shared" si="2"/>
        <v>450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185">
        <v>2225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9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2</v>
      </c>
      <c r="D44" s="15">
        <f>C44*120</f>
        <v>240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>
        <v>1</v>
      </c>
      <c r="D45" s="15">
        <f>C45*84</f>
        <v>84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10</v>
      </c>
      <c r="D46" s="15">
        <f>C46*1.5</f>
        <v>15</v>
      </c>
      <c r="E46" s="9"/>
      <c r="F46" s="44"/>
      <c r="G46" s="108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6</v>
      </c>
      <c r="D48" s="15">
        <f>C48*78</f>
        <v>468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/>
      <c r="D49" s="15">
        <f>C49*42</f>
        <v>0</v>
      </c>
      <c r="E49" s="9"/>
      <c r="F49" s="162" t="s">
        <v>89</v>
      </c>
      <c r="G49" s="164">
        <f>H34+H35+H36+H37+H38+H39+H40+H41+G42+H44+H45+H46</f>
        <v>138815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5</v>
      </c>
      <c r="D50" s="15">
        <f>C50*1.5</f>
        <v>7.5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151</v>
      </c>
      <c r="G51" s="172">
        <f>G49-H29</f>
        <v>-1426.5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25273.5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B89-581C-4A41-A2F0-C15E31566F72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45297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341</v>
      </c>
      <c r="D6" s="17">
        <f t="shared" ref="D6:D28" si="1">C6*L6</f>
        <v>251317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20</v>
      </c>
      <c r="D7" s="17">
        <f t="shared" si="1"/>
        <v>14500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110</v>
      </c>
      <c r="D9" s="17">
        <f t="shared" si="1"/>
        <v>77770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1</v>
      </c>
      <c r="D10" s="17">
        <f t="shared" si="1"/>
        <v>972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1</v>
      </c>
      <c r="D12" s="55">
        <f t="shared" si="1"/>
        <v>952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18</v>
      </c>
      <c r="D13" s="55">
        <f t="shared" si="1"/>
        <v>5094</v>
      </c>
      <c r="E13" s="9"/>
      <c r="F13" s="263" t="s">
        <v>36</v>
      </c>
      <c r="G13" s="227"/>
      <c r="H13" s="218">
        <f>D29</f>
        <v>351265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</v>
      </c>
      <c r="D14" s="36">
        <f t="shared" si="1"/>
        <v>10</v>
      </c>
      <c r="E14" s="9"/>
      <c r="F14" s="221" t="s">
        <v>39</v>
      </c>
      <c r="G14" s="222"/>
      <c r="H14" s="223">
        <f>D54</f>
        <v>73959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277306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880+1809</f>
        <v>2689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>
        <v>50</v>
      </c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 t="s">
        <v>162</v>
      </c>
      <c r="G22" s="87">
        <v>7011</v>
      </c>
      <c r="H22" s="266">
        <v>115385</v>
      </c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 t="s">
        <v>155</v>
      </c>
      <c r="G26" s="69">
        <v>7001</v>
      </c>
      <c r="H26" s="268">
        <v>150261</v>
      </c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 t="s">
        <v>162</v>
      </c>
      <c r="G27" s="111"/>
      <c r="H27" s="271">
        <v>226904</v>
      </c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351265</v>
      </c>
      <c r="E29" s="9"/>
      <c r="F29" s="142" t="s">
        <v>58</v>
      </c>
      <c r="G29" s="203"/>
      <c r="H29" s="164">
        <f>H15-H16-H17-H18-H19-H20-H22-H23-H24+H26+H27</f>
        <v>536347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259</v>
      </c>
      <c r="H34" s="185">
        <f>F34*G34</f>
        <v>259000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238</v>
      </c>
      <c r="H35" s="185">
        <f t="shared" ref="H35:H38" si="2">F35*G35</f>
        <v>119000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18</v>
      </c>
      <c r="D36" s="15">
        <f>C36*1.5</f>
        <v>27</v>
      </c>
      <c r="E36" s="9"/>
      <c r="F36" s="15">
        <v>200</v>
      </c>
      <c r="G36" s="44">
        <v>5</v>
      </c>
      <c r="H36" s="185">
        <f t="shared" si="2"/>
        <v>1000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617</v>
      </c>
      <c r="D37" s="15">
        <f>C37*111</f>
        <v>68487</v>
      </c>
      <c r="E37" s="9"/>
      <c r="F37" s="15">
        <v>100</v>
      </c>
      <c r="G37" s="46">
        <v>60</v>
      </c>
      <c r="H37" s="185">
        <f t="shared" si="2"/>
        <v>6000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8</v>
      </c>
      <c r="D38" s="15">
        <f>C38*84</f>
        <v>672</v>
      </c>
      <c r="E38" s="9"/>
      <c r="F38" s="35">
        <v>50</v>
      </c>
      <c r="G38" s="46">
        <v>11</v>
      </c>
      <c r="H38" s="185">
        <f t="shared" si="2"/>
        <v>550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14</v>
      </c>
      <c r="D40" s="15">
        <f>C40*111</f>
        <v>1554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86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9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12</v>
      </c>
      <c r="D44" s="15">
        <f>C44*120</f>
        <v>1440</v>
      </c>
      <c r="E44" s="9"/>
      <c r="F44" s="44" t="s">
        <v>144</v>
      </c>
      <c r="G44" s="98" t="s">
        <v>161</v>
      </c>
      <c r="H44" s="181">
        <v>150261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10</v>
      </c>
      <c r="D46" s="15">
        <f>C46*1.5</f>
        <v>15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5</v>
      </c>
      <c r="D49" s="15">
        <f>C49*42</f>
        <v>210</v>
      </c>
      <c r="E49" s="9"/>
      <c r="F49" s="162" t="s">
        <v>89</v>
      </c>
      <c r="G49" s="164">
        <f>H34+H35+H36+H37+H38+H39+H40+H41+G42+H44+H45+H46</f>
        <v>535897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5</v>
      </c>
      <c r="D50" s="15">
        <f>C50*1.5</f>
        <v>7.5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151</v>
      </c>
      <c r="G51" s="172">
        <f>G49-H29</f>
        <v>-450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73959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5A6E-537F-49E3-944D-9A74D00CC400}">
  <dimension ref="A1:R59"/>
  <sheetViews>
    <sheetView zoomScaleNormal="100" zoomScaleSheetLayoutView="85" workbookViewId="0">
      <selection activeCell="H41" sqref="H41:J4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4</v>
      </c>
      <c r="H4" s="236" t="s">
        <v>9</v>
      </c>
      <c r="I4" s="238">
        <v>45297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8</v>
      </c>
      <c r="D6" s="17">
        <f t="shared" ref="D6:D28" si="1">C6*L6</f>
        <v>5896</v>
      </c>
      <c r="E6" s="9"/>
      <c r="F6" s="242" t="s">
        <v>16</v>
      </c>
      <c r="G6" s="244" t="s">
        <v>163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/>
      <c r="D7" s="17">
        <f t="shared" si="1"/>
        <v>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/>
      <c r="D9" s="17">
        <f t="shared" si="1"/>
        <v>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1</v>
      </c>
      <c r="D10" s="17">
        <f t="shared" si="1"/>
        <v>972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/>
      <c r="D13" s="55">
        <f t="shared" si="1"/>
        <v>0</v>
      </c>
      <c r="E13" s="9"/>
      <c r="F13" s="263" t="s">
        <v>36</v>
      </c>
      <c r="G13" s="227"/>
      <c r="H13" s="218">
        <f>D29</f>
        <v>6868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0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6868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6868</v>
      </c>
      <c r="E29" s="9"/>
      <c r="F29" s="142" t="s">
        <v>58</v>
      </c>
      <c r="G29" s="203"/>
      <c r="H29" s="164">
        <f>H15-H16-H17-H18-H19-H20-H22-H23-H24+H26+H27</f>
        <v>6868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</v>
      </c>
      <c r="H34" s="185">
        <f>F34*G34</f>
        <v>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/>
      <c r="H35" s="185"/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/>
      <c r="D37" s="15">
        <f>C37*111</f>
        <v>0</v>
      </c>
      <c r="E37" s="9"/>
      <c r="F37" s="15">
        <v>100</v>
      </c>
      <c r="G37" s="46">
        <v>8</v>
      </c>
      <c r="H37" s="185">
        <f t="shared" ref="H37" si="2">F37*G37</f>
        <v>800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/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185">
        <f t="shared" ref="H39" si="3">F39*G39</f>
        <v>60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>
        <v>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09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/>
      <c r="D44" s="15">
        <f>C44*120</f>
        <v>0</v>
      </c>
      <c r="E44" s="9"/>
      <c r="F44" s="44"/>
      <c r="G44" s="98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/>
      <c r="D46" s="15">
        <f>C46*1.5</f>
        <v>0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/>
      <c r="D48" s="15">
        <f>C48*78</f>
        <v>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/>
      <c r="D49" s="15">
        <f>C49*42</f>
        <v>0</v>
      </c>
      <c r="E49" s="9"/>
      <c r="F49" s="162" t="s">
        <v>89</v>
      </c>
      <c r="G49" s="164">
        <f>H34+H35+H36+H37+H38+H39+H40+H41+G42+H44+H45+H46</f>
        <v>6868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/>
      <c r="D50" s="15">
        <f>C50*1.5</f>
        <v>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164</v>
      </c>
      <c r="G51" s="274">
        <f>G49-H29</f>
        <v>0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0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165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C55B-0EF2-4E0E-BE62-81A8E45F23C4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2463-050F-47D2-9001-69F3887A8DB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89" t="s">
        <v>2</v>
      </c>
      <c r="Q1" s="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45293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247</v>
      </c>
      <c r="D6" s="17">
        <f t="shared" ref="D6:D28" si="1">C6*L6</f>
        <v>182039</v>
      </c>
      <c r="E6" s="9"/>
      <c r="F6" s="242" t="s">
        <v>16</v>
      </c>
      <c r="G6" s="244" t="s">
        <v>122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5</v>
      </c>
      <c r="D7" s="17">
        <f t="shared" si="1"/>
        <v>3625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124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41</v>
      </c>
      <c r="D9" s="17">
        <f t="shared" si="1"/>
        <v>28987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125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3</v>
      </c>
      <c r="D12" s="55">
        <f t="shared" si="1"/>
        <v>2856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7</v>
      </c>
      <c r="D13" s="55">
        <f t="shared" si="1"/>
        <v>1981</v>
      </c>
      <c r="E13" s="9"/>
      <c r="F13" s="263" t="s">
        <v>36</v>
      </c>
      <c r="G13" s="227"/>
      <c r="H13" s="218">
        <f>D29</f>
        <v>223666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15</v>
      </c>
      <c r="D14" s="36">
        <f t="shared" si="1"/>
        <v>150</v>
      </c>
      <c r="E14" s="9"/>
      <c r="F14" s="221" t="s">
        <v>39</v>
      </c>
      <c r="G14" s="222"/>
      <c r="H14" s="223">
        <f>D54</f>
        <v>33578.25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1</v>
      </c>
      <c r="D15" s="36">
        <f t="shared" si="1"/>
        <v>620</v>
      </c>
      <c r="E15" s="9"/>
      <c r="F15" s="226" t="s">
        <v>40</v>
      </c>
      <c r="G15" s="227"/>
      <c r="H15" s="228">
        <f>H13-H14</f>
        <v>190087.75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119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1447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114</v>
      </c>
      <c r="C27" s="56"/>
      <c r="D27" s="51">
        <f t="shared" si="1"/>
        <v>0</v>
      </c>
      <c r="E27" s="9"/>
      <c r="F27" s="85"/>
      <c r="G27" s="92"/>
      <c r="H27" s="210"/>
      <c r="I27" s="211"/>
      <c r="J27" s="211"/>
      <c r="L27" s="7">
        <v>1770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223666</v>
      </c>
      <c r="E29" s="9"/>
      <c r="F29" s="142" t="s">
        <v>58</v>
      </c>
      <c r="G29" s="203"/>
      <c r="H29" s="164">
        <f>H15-H16-H17-H18-H19-H20-H22-H23-H24+H26+H27+H28</f>
        <v>190087.75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0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157</v>
      </c>
      <c r="H34" s="185">
        <f>F34*G34</f>
        <v>157000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63</v>
      </c>
      <c r="H35" s="185">
        <f>F35*G35</f>
        <v>31500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1</v>
      </c>
      <c r="H36" s="185">
        <f>F36*G36</f>
        <v>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285</v>
      </c>
      <c r="D37" s="15">
        <f>C37*111</f>
        <v>31635</v>
      </c>
      <c r="E37" s="9"/>
      <c r="F37" s="15">
        <v>100</v>
      </c>
      <c r="G37" s="46"/>
      <c r="H37" s="185"/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9</v>
      </c>
      <c r="D38" s="15">
        <f>C38*84</f>
        <v>756</v>
      </c>
      <c r="E38" s="9"/>
      <c r="F38" s="35">
        <v>50</v>
      </c>
      <c r="G38" s="46">
        <v>1</v>
      </c>
      <c r="H38" s="185">
        <f>F38*G38</f>
        <v>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185">
        <v>51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2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13">
        <v>5</v>
      </c>
      <c r="D44" s="15">
        <f>C44*120</f>
        <v>600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21</v>
      </c>
      <c r="D46" s="15">
        <f>C46*1.5</f>
        <v>31.5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4</v>
      </c>
      <c r="D49" s="15">
        <f>C49*42</f>
        <v>168</v>
      </c>
      <c r="E49" s="9"/>
      <c r="F49" s="162" t="s">
        <v>89</v>
      </c>
      <c r="G49" s="164">
        <f>H34+H35+H36+H37+H38+H39+H40+H41+G42+H44+H45+H46</f>
        <v>188801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8</v>
      </c>
      <c r="D50" s="15">
        <f>C50*1.5</f>
        <v>12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151</v>
      </c>
      <c r="G51" s="172">
        <f>G49-H29</f>
        <v>-1286.75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33578.25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123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1A2-5102-44B7-BA43-024EED16C9D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45298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267</v>
      </c>
      <c r="D6" s="17">
        <f t="shared" ref="D6:D28" si="1">C6*L6</f>
        <v>196779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9</v>
      </c>
      <c r="D7" s="17">
        <f t="shared" si="1"/>
        <v>6525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19</v>
      </c>
      <c r="D9" s="17">
        <f t="shared" si="1"/>
        <v>13433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1</v>
      </c>
      <c r="D12" s="55">
        <f t="shared" si="1"/>
        <v>952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11</v>
      </c>
      <c r="D13" s="55">
        <f t="shared" si="1"/>
        <v>3113</v>
      </c>
      <c r="E13" s="9"/>
      <c r="F13" s="263" t="s">
        <v>36</v>
      </c>
      <c r="G13" s="227"/>
      <c r="H13" s="218">
        <f>D29</f>
        <v>225641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13</v>
      </c>
      <c r="D14" s="36">
        <f t="shared" si="1"/>
        <v>130</v>
      </c>
      <c r="E14" s="9"/>
      <c r="F14" s="221" t="s">
        <v>39</v>
      </c>
      <c r="G14" s="222"/>
      <c r="H14" s="223">
        <f>D54</f>
        <v>35801.25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189839.75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>
        <v>12</v>
      </c>
      <c r="D27" s="51">
        <f t="shared" si="1"/>
        <v>434</v>
      </c>
      <c r="E27" s="9"/>
      <c r="F27" s="85"/>
      <c r="G27" s="112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225641</v>
      </c>
      <c r="E29" s="9"/>
      <c r="F29" s="142" t="s">
        <v>58</v>
      </c>
      <c r="G29" s="203"/>
      <c r="H29" s="164">
        <f>H15-H16-H17-H18-H19-H20-H22-H23-H24+H26+H27+H28</f>
        <v>189839.75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148</v>
      </c>
      <c r="H34" s="185">
        <f t="shared" ref="H34:H39" si="2">F34*G34</f>
        <v>148000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77</v>
      </c>
      <c r="H35" s="185">
        <f t="shared" si="2"/>
        <v>38500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2</v>
      </c>
      <c r="H36" s="185">
        <f t="shared" si="2"/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301</v>
      </c>
      <c r="D37" s="15">
        <f>C37*111</f>
        <v>33411</v>
      </c>
      <c r="E37" s="9"/>
      <c r="F37" s="15">
        <v>100</v>
      </c>
      <c r="G37" s="46">
        <v>24</v>
      </c>
      <c r="H37" s="185">
        <f t="shared" si="2"/>
        <v>2400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8</v>
      </c>
      <c r="D38" s="15">
        <f>C38*84</f>
        <v>672</v>
      </c>
      <c r="E38" s="9"/>
      <c r="F38" s="35">
        <v>50</v>
      </c>
      <c r="G38" s="46">
        <v>11</v>
      </c>
      <c r="H38" s="185">
        <f t="shared" si="2"/>
        <v>550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4</v>
      </c>
      <c r="H39" s="185">
        <f t="shared" si="2"/>
        <v>80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25</v>
      </c>
      <c r="D42" s="15">
        <f>C42*2.25</f>
        <v>56.25</v>
      </c>
      <c r="E42" s="9"/>
      <c r="F42" s="46" t="s">
        <v>82</v>
      </c>
      <c r="G42" s="185">
        <v>16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12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>
        <v>2</v>
      </c>
      <c r="D44" s="15">
        <f>C44*120</f>
        <v>240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6</v>
      </c>
      <c r="D46" s="15">
        <f>C46*1.5</f>
        <v>9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/>
      <c r="D49" s="15">
        <f>C49*42</f>
        <v>0</v>
      </c>
      <c r="E49" s="9"/>
      <c r="F49" s="162" t="s">
        <v>89</v>
      </c>
      <c r="G49" s="164">
        <f>H34+H35+H36+H37+H38+H39+H40+H41+G42+H44+H45+H46</f>
        <v>189946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28</v>
      </c>
      <c r="D50" s="15">
        <f>C50*1.5</f>
        <v>42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106.25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35801.25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A0BE-E610-4C2E-A0A4-33296569C3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45298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319</v>
      </c>
      <c r="D6" s="17">
        <f t="shared" ref="D6:D28" si="1">C6*L6</f>
        <v>235103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15</v>
      </c>
      <c r="D7" s="17">
        <f t="shared" si="1"/>
        <v>10875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22</v>
      </c>
      <c r="D9" s="17">
        <f t="shared" si="1"/>
        <v>15554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1</v>
      </c>
      <c r="D12" s="55">
        <f t="shared" si="1"/>
        <v>952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15</v>
      </c>
      <c r="D13" s="55">
        <f t="shared" si="1"/>
        <v>4245</v>
      </c>
      <c r="E13" s="9"/>
      <c r="F13" s="263" t="s">
        <v>36</v>
      </c>
      <c r="G13" s="227"/>
      <c r="H13" s="218">
        <f>D29</f>
        <v>269184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10</v>
      </c>
      <c r="D14" s="36">
        <f t="shared" si="1"/>
        <v>100</v>
      </c>
      <c r="E14" s="9"/>
      <c r="F14" s="221" t="s">
        <v>39</v>
      </c>
      <c r="G14" s="222"/>
      <c r="H14" s="223">
        <f>D54</f>
        <v>16922.25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252261.75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2115</f>
        <v>2115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269184</v>
      </c>
      <c r="E29" s="9"/>
      <c r="F29" s="142" t="s">
        <v>58</v>
      </c>
      <c r="G29" s="203"/>
      <c r="H29" s="164">
        <f>H15-H16-H17-H18-H19-H20-H22-H23-H24+H26+H27</f>
        <v>250146.75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54</v>
      </c>
      <c r="H34" s="185">
        <f>F34*G34</f>
        <v>54000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30</v>
      </c>
      <c r="H35" s="185">
        <f t="shared" ref="H35:H39" si="2">F35*G35</f>
        <v>15000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16</v>
      </c>
      <c r="H36" s="185">
        <f t="shared" si="2"/>
        <v>3200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140</v>
      </c>
      <c r="D37" s="15">
        <f>C37*111</f>
        <v>15540</v>
      </c>
      <c r="E37" s="9"/>
      <c r="F37" s="15">
        <v>100</v>
      </c>
      <c r="G37" s="46">
        <v>99</v>
      </c>
      <c r="H37" s="185">
        <f t="shared" si="2"/>
        <v>9900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18</v>
      </c>
      <c r="H38" s="185">
        <f t="shared" si="2"/>
        <v>900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185">
        <f t="shared" si="2"/>
        <v>60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185">
        <v>194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12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1</v>
      </c>
      <c r="D44" s="15">
        <f>C44*120</f>
        <v>120</v>
      </c>
      <c r="E44" s="9"/>
      <c r="F44" s="44" t="s">
        <v>144</v>
      </c>
      <c r="G44" s="73" t="s">
        <v>166</v>
      </c>
      <c r="H44" s="181">
        <v>166874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</v>
      </c>
      <c r="D46" s="15">
        <f>C46*1.5</f>
        <v>1.5</v>
      </c>
      <c r="E46" s="9"/>
      <c r="F46" s="44"/>
      <c r="G46" s="11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6</v>
      </c>
      <c r="D48" s="15">
        <f>C48*78</f>
        <v>468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/>
      <c r="D49" s="15">
        <f>C49*42</f>
        <v>0</v>
      </c>
      <c r="E49" s="9"/>
      <c r="F49" s="162" t="s">
        <v>89</v>
      </c>
      <c r="G49" s="164">
        <f>H34+H35+H36+H37+H38+H39+H40+H41+G42+H44+H45+H46</f>
        <v>250128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21</v>
      </c>
      <c r="D50" s="15">
        <f>C50*1.5</f>
        <v>31.5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-18.75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16922.25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4277-66CC-4F0B-B4D5-98EA95003A3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45298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681</v>
      </c>
      <c r="D6" s="17">
        <f t="shared" ref="D6:D28" si="1">C6*L6</f>
        <v>501897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5</v>
      </c>
      <c r="D7" s="17">
        <f t="shared" si="1"/>
        <v>3625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>
        <v>5</v>
      </c>
      <c r="D8" s="17">
        <f t="shared" si="1"/>
        <v>5165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112</v>
      </c>
      <c r="D9" s="17">
        <f t="shared" si="1"/>
        <v>79184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2</v>
      </c>
      <c r="D11" s="17">
        <f t="shared" si="1"/>
        <v>2250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3</v>
      </c>
      <c r="D12" s="55">
        <f t="shared" si="1"/>
        <v>2856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31</v>
      </c>
      <c r="D13" s="55">
        <f t="shared" si="1"/>
        <v>8773</v>
      </c>
      <c r="E13" s="9"/>
      <c r="F13" s="263" t="s">
        <v>36</v>
      </c>
      <c r="G13" s="227"/>
      <c r="H13" s="218">
        <f>D29</f>
        <v>604380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</v>
      </c>
      <c r="D14" s="36">
        <f t="shared" si="1"/>
        <v>10</v>
      </c>
      <c r="E14" s="9"/>
      <c r="F14" s="221" t="s">
        <v>39</v>
      </c>
      <c r="G14" s="222"/>
      <c r="H14" s="223">
        <f>D54</f>
        <v>92730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1</v>
      </c>
      <c r="D15" s="36">
        <f t="shared" si="1"/>
        <v>620</v>
      </c>
      <c r="E15" s="9"/>
      <c r="F15" s="226" t="s">
        <v>40</v>
      </c>
      <c r="G15" s="227"/>
      <c r="H15" s="228">
        <f>H13-H14</f>
        <v>511650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2340+400+3528+800</f>
        <v>7068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>
        <f>50</f>
        <v>50</v>
      </c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604380</v>
      </c>
      <c r="E29" s="9"/>
      <c r="F29" s="142" t="s">
        <v>58</v>
      </c>
      <c r="G29" s="203"/>
      <c r="H29" s="164">
        <f>H15-H16-H17-H18-H19-H20-H22-H23-H24+H26+H27</f>
        <v>504532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103</v>
      </c>
      <c r="H34" s="185">
        <f>F34*G34</f>
        <v>103000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</v>
      </c>
      <c r="H35" s="185">
        <f>F35*G35</f>
        <v>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797</v>
      </c>
      <c r="D37" s="15">
        <f>C37*111</f>
        <v>88467</v>
      </c>
      <c r="E37" s="9"/>
      <c r="F37" s="15">
        <v>100</v>
      </c>
      <c r="G37" s="46">
        <v>1</v>
      </c>
      <c r="H37" s="185">
        <f t="shared" ref="H37:H38" si="2">F37*G37</f>
        <v>100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5</v>
      </c>
      <c r="D38" s="15">
        <f>C38*84</f>
        <v>420</v>
      </c>
      <c r="E38" s="9"/>
      <c r="F38" s="35">
        <v>50</v>
      </c>
      <c r="G38" s="46">
        <v>2</v>
      </c>
      <c r="H38" s="185">
        <f t="shared" si="2"/>
        <v>100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185">
        <f t="shared" ref="H39" si="3">F39*G39</f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99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12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10</v>
      </c>
      <c r="D44" s="15">
        <f>C44*120</f>
        <v>1200</v>
      </c>
      <c r="E44" s="9"/>
      <c r="F44" s="44" t="s">
        <v>144</v>
      </c>
      <c r="G44" s="98" t="s">
        <v>169</v>
      </c>
      <c r="H44" s="181">
        <v>155190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>
        <v>3</v>
      </c>
      <c r="D45" s="15">
        <f>C45*84</f>
        <v>252</v>
      </c>
      <c r="E45" s="9"/>
      <c r="F45" s="44" t="s">
        <v>168</v>
      </c>
      <c r="G45" s="98" t="s">
        <v>170</v>
      </c>
      <c r="H45" s="181">
        <v>245397</v>
      </c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22</v>
      </c>
      <c r="D46" s="15">
        <f>C46*1.5</f>
        <v>33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5</v>
      </c>
      <c r="D49" s="15">
        <f>C49*42</f>
        <v>210</v>
      </c>
      <c r="E49" s="9"/>
      <c r="F49" s="162" t="s">
        <v>89</v>
      </c>
      <c r="G49" s="164">
        <f>H34+H35+H36+H37+H38+H39+H40+H41+G42+H44+H45+H46</f>
        <v>504426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45</v>
      </c>
      <c r="D50" s="15">
        <f>C50*1.5</f>
        <v>67.5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151</v>
      </c>
      <c r="G51" s="172">
        <f>G49-H29</f>
        <v>-106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92730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6E3-A16E-44E6-84B1-7195BB3D3ABB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6790-9D28-48B8-8507-E5E1FCFFC7FD}">
  <dimension ref="A1:R59"/>
  <sheetViews>
    <sheetView zoomScaleNormal="100" zoomScaleSheetLayoutView="85" workbookViewId="0">
      <selection activeCell="H23" sqref="H23:J23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45665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328</v>
      </c>
      <c r="D6" s="17">
        <f t="shared" ref="D6:D28" si="1">C6*L6</f>
        <v>241736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6</v>
      </c>
      <c r="D7" s="17">
        <f t="shared" si="1"/>
        <v>4350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39</v>
      </c>
      <c r="D9" s="17">
        <f t="shared" si="1"/>
        <v>27573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1</v>
      </c>
      <c r="D12" s="55">
        <f t="shared" si="1"/>
        <v>952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19</v>
      </c>
      <c r="D13" s="55">
        <f t="shared" si="1"/>
        <v>5377</v>
      </c>
      <c r="E13" s="9"/>
      <c r="F13" s="263" t="s">
        <v>36</v>
      </c>
      <c r="G13" s="227"/>
      <c r="H13" s="218">
        <f>D29</f>
        <v>285208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16</v>
      </c>
      <c r="D14" s="36">
        <f t="shared" si="1"/>
        <v>160</v>
      </c>
      <c r="E14" s="9"/>
      <c r="F14" s="221" t="s">
        <v>39</v>
      </c>
      <c r="G14" s="222"/>
      <c r="H14" s="223">
        <f>D54</f>
        <v>78087.75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207120.25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1872</f>
        <v>1872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>
        <f>2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9" t="s">
        <v>174</v>
      </c>
      <c r="G22" s="87">
        <v>7285</v>
      </c>
      <c r="H22" s="266">
        <v>89025</v>
      </c>
      <c r="I22" s="266"/>
      <c r="J22" s="266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21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285208</v>
      </c>
      <c r="E29" s="9"/>
      <c r="F29" s="142" t="s">
        <v>58</v>
      </c>
      <c r="G29" s="203"/>
      <c r="H29" s="164">
        <f>H15-H16-H17-H18-H19-H20-H22-H23-H24+H26+H27+H28</f>
        <v>116223.25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100</v>
      </c>
      <c r="H34" s="185">
        <f t="shared" ref="H34:H39" si="2">F34*G34</f>
        <v>100000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24</v>
      </c>
      <c r="H35" s="185">
        <f t="shared" si="2"/>
        <v>12000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2</v>
      </c>
      <c r="D36" s="15">
        <f>C36*1.5</f>
        <v>3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614</v>
      </c>
      <c r="D37" s="15">
        <f>C37*111</f>
        <v>68154</v>
      </c>
      <c r="E37" s="9"/>
      <c r="F37" s="15">
        <v>100</v>
      </c>
      <c r="G37" s="46">
        <v>22</v>
      </c>
      <c r="H37" s="185">
        <f t="shared" si="2"/>
        <v>2200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25</v>
      </c>
      <c r="D38" s="15">
        <f>C38*84</f>
        <v>2100</v>
      </c>
      <c r="E38" s="9"/>
      <c r="F38" s="35">
        <v>50</v>
      </c>
      <c r="G38" s="46">
        <v>32</v>
      </c>
      <c r="H38" s="185">
        <f t="shared" si="2"/>
        <v>1600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1</v>
      </c>
      <c r="H39" s="185">
        <f t="shared" si="2"/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41</v>
      </c>
      <c r="D40" s="15">
        <f>C40*111</f>
        <v>4551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21</v>
      </c>
      <c r="D42" s="15">
        <f>C42*2.25</f>
        <v>47.25</v>
      </c>
      <c r="E42" s="9"/>
      <c r="F42" s="46" t="s">
        <v>82</v>
      </c>
      <c r="G42" s="185">
        <v>178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1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44</v>
      </c>
      <c r="D46" s="15">
        <f>C46*1.5</f>
        <v>66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18</v>
      </c>
      <c r="D48" s="15">
        <f>C48*78</f>
        <v>1404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31</v>
      </c>
      <c r="D49" s="15">
        <f>C49*42</f>
        <v>1302</v>
      </c>
      <c r="E49" s="9"/>
      <c r="F49" s="162" t="s">
        <v>89</v>
      </c>
      <c r="G49" s="164">
        <f>H34+H35+H36+H37+H38+H39+H40+H41+G42+H44+H45+H46</f>
        <v>115998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38</v>
      </c>
      <c r="D50" s="15">
        <f>C50*1.5</f>
        <v>57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-225.25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78087.75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3957-7BBA-4155-901E-F5AA7201CE6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45665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337</v>
      </c>
      <c r="D6" s="17">
        <f t="shared" ref="D6:D28" si="1">C6*L6</f>
        <v>248369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7</v>
      </c>
      <c r="D7" s="17">
        <f t="shared" si="1"/>
        <v>5075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16</v>
      </c>
      <c r="D9" s="17">
        <f t="shared" si="1"/>
        <v>11312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14</v>
      </c>
      <c r="D13" s="55">
        <f t="shared" si="1"/>
        <v>3962</v>
      </c>
      <c r="E13" s="9"/>
      <c r="F13" s="263" t="s">
        <v>36</v>
      </c>
      <c r="G13" s="227"/>
      <c r="H13" s="218">
        <f>D29</f>
        <v>268908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19</v>
      </c>
      <c r="D14" s="36">
        <f t="shared" si="1"/>
        <v>190</v>
      </c>
      <c r="E14" s="9"/>
      <c r="F14" s="221" t="s">
        <v>39</v>
      </c>
      <c r="G14" s="222"/>
      <c r="H14" s="223">
        <f>D54</f>
        <v>47526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221382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3177</f>
        <v>3177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80">
        <f>50</f>
        <v>50</v>
      </c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268908</v>
      </c>
      <c r="E29" s="9"/>
      <c r="F29" s="142" t="s">
        <v>58</v>
      </c>
      <c r="G29" s="203"/>
      <c r="H29" s="164">
        <f>H15-H16-H17-H18-H19-H20-H22-H23-H24+H26+H27</f>
        <v>218155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114</v>
      </c>
      <c r="H34" s="185">
        <f>F34*G34</f>
        <v>114000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207</v>
      </c>
      <c r="H35" s="185">
        <f t="shared" ref="H35:H37" si="2">F35*G35</f>
        <v>103500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419</v>
      </c>
      <c r="D37" s="15">
        <f>C37*111</f>
        <v>46509</v>
      </c>
      <c r="E37" s="9"/>
      <c r="F37" s="15">
        <v>100</v>
      </c>
      <c r="G37" s="46">
        <v>7</v>
      </c>
      <c r="H37" s="185">
        <f t="shared" si="2"/>
        <v>700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/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185">
        <v>142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21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/>
      <c r="D44" s="15">
        <f>C44*120</f>
        <v>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/>
      <c r="D46" s="15">
        <f>C46*1.5</f>
        <v>0</v>
      </c>
      <c r="E46" s="9"/>
      <c r="F46" s="44"/>
      <c r="G46" s="120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4</v>
      </c>
      <c r="D48" s="15">
        <f>C48*78</f>
        <v>312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11</v>
      </c>
      <c r="D49" s="15">
        <f>C49*42</f>
        <v>462</v>
      </c>
      <c r="E49" s="9"/>
      <c r="F49" s="162" t="s">
        <v>89</v>
      </c>
      <c r="G49" s="164">
        <f>H34+H35+H36+H37+H38+H39+H40+H41+G42+H44+H45+H46</f>
        <v>218342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14</v>
      </c>
      <c r="D50" s="15">
        <f>C50*1.5</f>
        <v>21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187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47526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865-8424-4D04-85C6-A7873580BF98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45665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330</v>
      </c>
      <c r="D6" s="17">
        <f t="shared" ref="D6:D28" si="1">C6*L6</f>
        <v>243210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</v>
      </c>
      <c r="D7" s="17">
        <f t="shared" si="1"/>
        <v>725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7</v>
      </c>
      <c r="D9" s="17">
        <f t="shared" si="1"/>
        <v>4949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2</f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13</v>
      </c>
      <c r="D13" s="55">
        <f t="shared" si="1"/>
        <v>3679</v>
      </c>
      <c r="E13" s="9"/>
      <c r="F13" s="263" t="s">
        <v>36</v>
      </c>
      <c r="G13" s="227"/>
      <c r="H13" s="218">
        <f>D29</f>
        <v>273478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14</v>
      </c>
      <c r="D14" s="36">
        <f t="shared" si="1"/>
        <v>140</v>
      </c>
      <c r="E14" s="9"/>
      <c r="F14" s="221" t="s">
        <v>39</v>
      </c>
      <c r="G14" s="222"/>
      <c r="H14" s="223">
        <f>D54</f>
        <v>41024.25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232453.75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2205</f>
        <v>2205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>
        <v>2</v>
      </c>
      <c r="D20" s="17">
        <f t="shared" si="1"/>
        <v>2204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19</v>
      </c>
      <c r="D28" s="55">
        <f t="shared" si="1"/>
        <v>14915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273478</v>
      </c>
      <c r="E29" s="9"/>
      <c r="F29" s="142" t="s">
        <v>58</v>
      </c>
      <c r="G29" s="203"/>
      <c r="H29" s="164">
        <f>H15-H16-H17-H18-H19-H20-H22-H23-H24+H26+H27</f>
        <v>230248.75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57</v>
      </c>
      <c r="H34" s="185">
        <f>F34*G34</f>
        <v>57000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17</v>
      </c>
      <c r="H35" s="185">
        <f>F35*G35</f>
        <v>8500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19</v>
      </c>
      <c r="H36" s="185">
        <f>F36*G36</f>
        <v>3800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352</v>
      </c>
      <c r="D37" s="15">
        <f>C37*111</f>
        <v>39072</v>
      </c>
      <c r="E37" s="9"/>
      <c r="F37" s="15">
        <v>100</v>
      </c>
      <c r="G37" s="46">
        <v>71</v>
      </c>
      <c r="H37" s="185">
        <f t="shared" ref="H37:H39" si="2">F37*G37</f>
        <v>7100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2</v>
      </c>
      <c r="H38" s="185">
        <f t="shared" si="2"/>
        <v>100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1</v>
      </c>
      <c r="H39" s="185">
        <f t="shared" si="2"/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185">
        <v>118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121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2</v>
      </c>
      <c r="D44" s="15">
        <f>C44*120</f>
        <v>240</v>
      </c>
      <c r="E44" s="9"/>
      <c r="F44" s="44" t="s">
        <v>168</v>
      </c>
      <c r="G44" s="98" t="s">
        <v>173</v>
      </c>
      <c r="H44" s="181">
        <v>153634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8</v>
      </c>
      <c r="D48" s="15">
        <f>C48*78</f>
        <v>624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1</v>
      </c>
      <c r="D49" s="15">
        <f>C49*42</f>
        <v>42</v>
      </c>
      <c r="E49" s="9"/>
      <c r="F49" s="162" t="s">
        <v>89</v>
      </c>
      <c r="G49" s="164">
        <f>H34+H35+H36+H37+H38+H39+H40+H41+G42+H44+H45+H46</f>
        <v>230272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18</v>
      </c>
      <c r="D50" s="15">
        <f>C50*1.5</f>
        <v>27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23.25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41024.25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146-DC6B-4DA9-8E17-345DAC32DDD6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1170-B661-48B5-82C9-7598F87513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45666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270</v>
      </c>
      <c r="D6" s="17">
        <f t="shared" ref="D6:D28" si="1">C6*L6</f>
        <v>198990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/>
      <c r="D7" s="17">
        <f t="shared" si="1"/>
        <v>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5</v>
      </c>
      <c r="D9" s="17">
        <f t="shared" si="1"/>
        <v>3535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11</v>
      </c>
      <c r="D13" s="55">
        <f t="shared" si="1"/>
        <v>3113</v>
      </c>
      <c r="E13" s="9"/>
      <c r="F13" s="263" t="s">
        <v>36</v>
      </c>
      <c r="G13" s="227"/>
      <c r="H13" s="218">
        <f>D29</f>
        <v>205758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12</v>
      </c>
      <c r="D14" s="36">
        <f t="shared" si="1"/>
        <v>120</v>
      </c>
      <c r="E14" s="9"/>
      <c r="F14" s="221" t="s">
        <v>39</v>
      </c>
      <c r="G14" s="222"/>
      <c r="H14" s="223">
        <f>D54</f>
        <v>30817.5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174940.5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1980</f>
        <v>1980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 t="s">
        <v>174</v>
      </c>
      <c r="G26" s="78">
        <v>7285</v>
      </c>
      <c r="H26" s="181">
        <v>89025</v>
      </c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25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205758</v>
      </c>
      <c r="E29" s="9"/>
      <c r="F29" s="142" t="s">
        <v>58</v>
      </c>
      <c r="G29" s="203"/>
      <c r="H29" s="164">
        <f>H15-H16-H17-H18-H19-H20-H22-H23-H24+H26+H27+H28</f>
        <v>261985.5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77</v>
      </c>
      <c r="H34" s="185">
        <f t="shared" ref="H34:H39" si="2">F34*G34</f>
        <v>77000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188</v>
      </c>
      <c r="H35" s="185">
        <f t="shared" si="2"/>
        <v>94000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/>
      <c r="D36" s="15">
        <f>C36*1.5</f>
        <v>0</v>
      </c>
      <c r="E36" s="9"/>
      <c r="F36" s="15">
        <v>200</v>
      </c>
      <c r="G36" s="44"/>
      <c r="H36" s="185">
        <f t="shared" si="2"/>
        <v>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274</v>
      </c>
      <c r="D37" s="15">
        <f>C37*111</f>
        <v>30414</v>
      </c>
      <c r="E37" s="9"/>
      <c r="F37" s="15">
        <v>100</v>
      </c>
      <c r="G37" s="46">
        <v>11</v>
      </c>
      <c r="H37" s="185">
        <f t="shared" si="2"/>
        <v>1100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8</v>
      </c>
      <c r="H38" s="185">
        <f t="shared" si="2"/>
        <v>400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5</v>
      </c>
      <c r="H39" s="185">
        <f t="shared" si="2"/>
        <v>100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356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5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175</v>
      </c>
      <c r="H44" s="181">
        <v>89025</v>
      </c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8</v>
      </c>
      <c r="D46" s="15">
        <f>C46*1.5</f>
        <v>12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</v>
      </c>
      <c r="D48" s="15">
        <f>C48*78</f>
        <v>78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4</v>
      </c>
      <c r="D49" s="15">
        <f>C49*42</f>
        <v>168</v>
      </c>
      <c r="E49" s="9"/>
      <c r="F49" s="162" t="s">
        <v>89</v>
      </c>
      <c r="G49" s="164">
        <f>H34+H35+H36+H37+H38+H39+H40+H41+G42+H44+H45+H46</f>
        <v>261981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23</v>
      </c>
      <c r="D50" s="15">
        <f>C50*1.5</f>
        <v>34.5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-4.5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30817.5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1556-264D-424D-8870-EFA7712E1B5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45666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146</v>
      </c>
      <c r="D6" s="17">
        <f t="shared" ref="D6:D28" si="1">C6*L6</f>
        <v>107602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6</v>
      </c>
      <c r="D7" s="17">
        <f t="shared" si="1"/>
        <v>4350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>
        <v>1</v>
      </c>
      <c r="D8" s="17">
        <f t="shared" si="1"/>
        <v>1033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56</v>
      </c>
      <c r="D9" s="17">
        <f t="shared" si="1"/>
        <v>39592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1</v>
      </c>
      <c r="D11" s="17">
        <f t="shared" si="1"/>
        <v>1125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6</v>
      </c>
      <c r="D13" s="55">
        <f t="shared" si="1"/>
        <v>1698</v>
      </c>
      <c r="E13" s="9"/>
      <c r="F13" s="263" t="s">
        <v>36</v>
      </c>
      <c r="G13" s="227"/>
      <c r="H13" s="218">
        <f>D29</f>
        <v>165546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12</v>
      </c>
      <c r="D14" s="36">
        <f t="shared" si="1"/>
        <v>120</v>
      </c>
      <c r="E14" s="9"/>
      <c r="F14" s="221" t="s">
        <v>39</v>
      </c>
      <c r="G14" s="222"/>
      <c r="H14" s="223">
        <f>D54</f>
        <v>25377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1</v>
      </c>
      <c r="D15" s="36">
        <f t="shared" si="1"/>
        <v>620</v>
      </c>
      <c r="E15" s="9"/>
      <c r="F15" s="226" t="s">
        <v>40</v>
      </c>
      <c r="G15" s="227"/>
      <c r="H15" s="228">
        <f>H13-H14</f>
        <v>140169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54</v>
      </c>
      <c r="C20" s="56">
        <v>1</v>
      </c>
      <c r="D20" s="17">
        <f t="shared" si="1"/>
        <v>1175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>
        <f>1+1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>
        <v>1</v>
      </c>
      <c r="D25" s="55">
        <f t="shared" si="1"/>
        <v>1102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165546</v>
      </c>
      <c r="E29" s="9"/>
      <c r="F29" s="142" t="s">
        <v>58</v>
      </c>
      <c r="G29" s="203"/>
      <c r="H29" s="164">
        <f>H15-H16-H17-H18-H19-H20-H22-H23-H24+H26+H27</f>
        <v>140169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109</v>
      </c>
      <c r="H34" s="185">
        <f>F34*G34</f>
        <v>109000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35</v>
      </c>
      <c r="H35" s="185">
        <f t="shared" ref="H35:H39" si="2">F35*G35</f>
        <v>17500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6</v>
      </c>
      <c r="H36" s="185">
        <f t="shared" si="2"/>
        <v>1200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199</v>
      </c>
      <c r="D37" s="15">
        <f>C37*111</f>
        <v>22089</v>
      </c>
      <c r="E37" s="9"/>
      <c r="F37" s="15">
        <v>100</v>
      </c>
      <c r="G37" s="46">
        <v>82</v>
      </c>
      <c r="H37" s="185">
        <f t="shared" si="2"/>
        <v>8200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38</v>
      </c>
      <c r="H38" s="185">
        <f t="shared" si="2"/>
        <v>1900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185">
        <v>231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5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3</v>
      </c>
      <c r="D44" s="15">
        <f>C44*120</f>
        <v>360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22</v>
      </c>
      <c r="D46" s="15">
        <f>C46*1.5</f>
        <v>33</v>
      </c>
      <c r="E46" s="9"/>
      <c r="F46" s="44"/>
      <c r="G46" s="124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15</v>
      </c>
      <c r="D48" s="15">
        <f>C48*78</f>
        <v>1170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2</v>
      </c>
      <c r="D49" s="15">
        <f>C49*42</f>
        <v>84</v>
      </c>
      <c r="E49" s="9"/>
      <c r="F49" s="162" t="s">
        <v>89</v>
      </c>
      <c r="G49" s="164">
        <f>H34+H35+H36+H37+H38+H39+H40+H41+G42+H44+H45+H46</f>
        <v>138071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13</v>
      </c>
      <c r="D50" s="15">
        <f>C50*1.5</f>
        <v>19.5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-2098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25377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0F8B-3561-4963-AA5B-55F7DFB63F4A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89" t="s">
        <v>2</v>
      </c>
      <c r="Q1" s="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45293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151</v>
      </c>
      <c r="D6" s="17">
        <f t="shared" ref="D6:D28" si="1">C6*L6</f>
        <v>111287</v>
      </c>
      <c r="E6" s="9"/>
      <c r="F6" s="242" t="s">
        <v>16</v>
      </c>
      <c r="G6" s="244" t="s">
        <v>99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</v>
      </c>
      <c r="D7" s="17">
        <f t="shared" si="1"/>
        <v>725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100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26</v>
      </c>
      <c r="D9" s="17">
        <f t="shared" si="1"/>
        <v>18382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/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5</v>
      </c>
      <c r="D13" s="55">
        <f t="shared" si="1"/>
        <v>1415</v>
      </c>
      <c r="E13" s="9"/>
      <c r="F13" s="263" t="s">
        <v>36</v>
      </c>
      <c r="G13" s="227"/>
      <c r="H13" s="218">
        <f>D29</f>
        <v>134334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17</v>
      </c>
      <c r="D14" s="36">
        <f t="shared" si="1"/>
        <v>170</v>
      </c>
      <c r="E14" s="9"/>
      <c r="F14" s="221" t="s">
        <v>39</v>
      </c>
      <c r="G14" s="222"/>
      <c r="H14" s="223">
        <f>D54</f>
        <v>20517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113817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134334</v>
      </c>
      <c r="E29" s="9"/>
      <c r="F29" s="142" t="s">
        <v>58</v>
      </c>
      <c r="G29" s="203"/>
      <c r="H29" s="164">
        <f>H15-H16-H17-H18-H19-H20-H22-H23-H24+H26+H27</f>
        <v>113817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0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90</v>
      </c>
      <c r="H34" s="185">
        <f>F34*G34</f>
        <v>90000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32</v>
      </c>
      <c r="H35" s="185">
        <f t="shared" ref="H35:H39" si="2">F35*G35</f>
        <v>16000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5</v>
      </c>
      <c r="H36" s="185">
        <f t="shared" si="2"/>
        <v>1000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179</v>
      </c>
      <c r="D37" s="15">
        <f>C37*111</f>
        <v>19869</v>
      </c>
      <c r="E37" s="9"/>
      <c r="F37" s="15">
        <v>100</v>
      </c>
      <c r="G37" s="46">
        <v>55</v>
      </c>
      <c r="H37" s="185">
        <f t="shared" si="2"/>
        <v>5500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22</v>
      </c>
      <c r="H38" s="185">
        <f t="shared" ref="H38" si="3">F38*G38</f>
        <v>1100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185">
        <v>84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2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/>
      <c r="D44" s="15">
        <f>C44*120</f>
        <v>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8</v>
      </c>
      <c r="D46" s="15">
        <f>C46*1.5</f>
        <v>12</v>
      </c>
      <c r="E46" s="9"/>
      <c r="F46" s="44"/>
      <c r="G46" s="91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4</v>
      </c>
      <c r="D48" s="15">
        <f>C48*78</f>
        <v>312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2</v>
      </c>
      <c r="D49" s="15">
        <f>C49*42</f>
        <v>84</v>
      </c>
      <c r="E49" s="9"/>
      <c r="F49" s="162" t="s">
        <v>89</v>
      </c>
      <c r="G49" s="164">
        <f>H34+H35+H36+H37+H38+H39+H40+H41+G42+H44+H45+H46</f>
        <v>113724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20</v>
      </c>
      <c r="D50" s="15">
        <f>C50*1.5</f>
        <v>30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151</v>
      </c>
      <c r="G51" s="172">
        <f>G49-H29</f>
        <v>-93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20517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121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35F9-EBF4-4E89-A5A9-E9F618BEF54C}">
  <dimension ref="A1:R59"/>
  <sheetViews>
    <sheetView zoomScale="110" zoomScaleNormal="11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45666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267</v>
      </c>
      <c r="D6" s="17">
        <f t="shared" ref="D6:D28" si="1">C6*L6</f>
        <v>196779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10</v>
      </c>
      <c r="D7" s="17">
        <f t="shared" si="1"/>
        <v>7250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52</v>
      </c>
      <c r="D9" s="17">
        <f t="shared" si="1"/>
        <v>36764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1</v>
      </c>
      <c r="D11" s="17">
        <f t="shared" si="1"/>
        <v>1125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11</v>
      </c>
      <c r="D13" s="55">
        <f t="shared" si="1"/>
        <v>3113</v>
      </c>
      <c r="E13" s="9"/>
      <c r="F13" s="263" t="s">
        <v>36</v>
      </c>
      <c r="G13" s="227"/>
      <c r="H13" s="218">
        <f>D29</f>
        <v>251030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17</v>
      </c>
      <c r="D14" s="36">
        <f t="shared" si="1"/>
        <v>170</v>
      </c>
      <c r="E14" s="9"/>
      <c r="F14" s="221" t="s">
        <v>39</v>
      </c>
      <c r="G14" s="222"/>
      <c r="H14" s="223">
        <f>D54</f>
        <v>40268.25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210761.75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540+712+800</f>
        <v>2052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251030</v>
      </c>
      <c r="E29" s="9"/>
      <c r="F29" s="142" t="s">
        <v>58</v>
      </c>
      <c r="G29" s="203"/>
      <c r="H29" s="164">
        <f>H15-H16-H17-H18-H19-H20-H22-H23-H24+H26+H27</f>
        <v>208709.75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194</v>
      </c>
      <c r="H34" s="185">
        <f>F34*G34</f>
        <v>194000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26</v>
      </c>
      <c r="H35" s="185">
        <f>F35*G35</f>
        <v>13000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340</v>
      </c>
      <c r="D37" s="15">
        <f>C37*111</f>
        <v>37740</v>
      </c>
      <c r="E37" s="9"/>
      <c r="F37" s="15">
        <v>100</v>
      </c>
      <c r="G37" s="46">
        <v>7</v>
      </c>
      <c r="H37" s="185">
        <f t="shared" ref="H37:H38" si="2">F37*G37</f>
        <v>700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3</v>
      </c>
      <c r="H38" s="185">
        <f t="shared" si="2"/>
        <v>150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3</v>
      </c>
      <c r="D42" s="15">
        <f>C42*2.25</f>
        <v>6.75</v>
      </c>
      <c r="E42" s="9"/>
      <c r="F42" s="46" t="s">
        <v>82</v>
      </c>
      <c r="G42" s="185">
        <v>105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5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3</v>
      </c>
      <c r="D44" s="15">
        <f>C44*120</f>
        <v>360</v>
      </c>
      <c r="E44" s="9"/>
      <c r="F44" s="44"/>
      <c r="G44" s="98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3</v>
      </c>
      <c r="D46" s="15">
        <f>C46*1.5</f>
        <v>4.5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11</v>
      </c>
      <c r="D48" s="15">
        <f>C48*78</f>
        <v>858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1</v>
      </c>
      <c r="D49" s="15">
        <f>C49*42</f>
        <v>42</v>
      </c>
      <c r="E49" s="9"/>
      <c r="F49" s="162" t="s">
        <v>89</v>
      </c>
      <c r="G49" s="164">
        <f>H34+H35+H36+H37+H38+H39+H40+H41+G42+H44+H45+H46</f>
        <v>207955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15</v>
      </c>
      <c r="D50" s="15">
        <f>C50*1.5</f>
        <v>22.5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56"/>
      <c r="D51" s="36"/>
      <c r="E51" s="9"/>
      <c r="F51" s="170" t="s">
        <v>151</v>
      </c>
      <c r="G51" s="172">
        <f>G49-H29</f>
        <v>-754.75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40268.25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C578-ECA0-49B9-B0C7-762A19045F11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0846-0304-4411-9802-50D21D9EC9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45667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471</v>
      </c>
      <c r="D6" s="17">
        <f t="shared" ref="D6:D28" si="1">C6*L6</f>
        <v>347127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8</v>
      </c>
      <c r="D7" s="17">
        <f t="shared" si="1"/>
        <v>5800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>
        <v>8</v>
      </c>
      <c r="D8" s="17">
        <f t="shared" si="1"/>
        <v>8264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48</v>
      </c>
      <c r="D9" s="17">
        <f t="shared" si="1"/>
        <v>33936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3</v>
      </c>
      <c r="D10" s="17">
        <f t="shared" si="1"/>
        <v>2916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3</v>
      </c>
      <c r="D11" s="17">
        <f t="shared" si="1"/>
        <v>3375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1+3+1</f>
        <v>5</v>
      </c>
      <c r="D12" s="55">
        <f t="shared" si="1"/>
        <v>4760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37</v>
      </c>
      <c r="D13" s="55">
        <f t="shared" si="1"/>
        <v>10471</v>
      </c>
      <c r="E13" s="9"/>
      <c r="F13" s="263" t="s">
        <v>36</v>
      </c>
      <c r="G13" s="227"/>
      <c r="H13" s="218">
        <f>D29</f>
        <v>422334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11</v>
      </c>
      <c r="D14" s="36">
        <f t="shared" si="1"/>
        <v>110</v>
      </c>
      <c r="E14" s="9"/>
      <c r="F14" s="221" t="s">
        <v>39</v>
      </c>
      <c r="G14" s="222"/>
      <c r="H14" s="223">
        <f>D54</f>
        <v>55065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1</v>
      </c>
      <c r="D15" s="36">
        <f t="shared" si="1"/>
        <v>620</v>
      </c>
      <c r="E15" s="9"/>
      <c r="F15" s="226" t="s">
        <v>40</v>
      </c>
      <c r="G15" s="227"/>
      <c r="H15" s="228">
        <f>H13-H14</f>
        <v>367269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1872+1881</f>
        <v>3753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194">
        <f>913*8</f>
        <v>7304</v>
      </c>
      <c r="I20" s="194"/>
      <c r="J20" s="19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>
        <v>4</v>
      </c>
      <c r="D21" s="55">
        <f t="shared" si="1"/>
        <v>2600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29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422334</v>
      </c>
      <c r="E29" s="9"/>
      <c r="F29" s="142" t="s">
        <v>58</v>
      </c>
      <c r="G29" s="203"/>
      <c r="H29" s="164">
        <f>H15-H16-H17-H18-H19-H20-H22-H23-H24+H26+H27+H28</f>
        <v>356212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>
        <v>2</v>
      </c>
      <c r="D34" s="35">
        <f>C34*120</f>
        <v>240</v>
      </c>
      <c r="E34" s="9"/>
      <c r="F34" s="15">
        <v>1000</v>
      </c>
      <c r="G34" s="47">
        <v>56</v>
      </c>
      <c r="H34" s="185">
        <f t="shared" ref="H34:H39" si="2">F34*G34</f>
        <v>56000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38</v>
      </c>
      <c r="H35" s="185">
        <f t="shared" si="2"/>
        <v>19000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7</v>
      </c>
      <c r="D36" s="15">
        <f>C36*1.5</f>
        <v>10.5</v>
      </c>
      <c r="E36" s="9"/>
      <c r="F36" s="15">
        <v>200</v>
      </c>
      <c r="G36" s="44">
        <v>5</v>
      </c>
      <c r="H36" s="185">
        <f t="shared" si="2"/>
        <v>1000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421</v>
      </c>
      <c r="D37" s="15">
        <f>C37*111</f>
        <v>46731</v>
      </c>
      <c r="E37" s="9"/>
      <c r="F37" s="15">
        <v>100</v>
      </c>
      <c r="G37" s="46">
        <v>128</v>
      </c>
      <c r="H37" s="185">
        <f t="shared" si="2"/>
        <v>12800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21</v>
      </c>
      <c r="H38" s="185">
        <f t="shared" si="2"/>
        <v>1050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185">
        <f t="shared" si="2"/>
        <v>60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12</v>
      </c>
      <c r="D40" s="15">
        <f>C40*111</f>
        <v>1332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4</v>
      </c>
      <c r="D41" s="15">
        <f>C41*84</f>
        <v>336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18</v>
      </c>
      <c r="D42" s="15">
        <f>C42*2.25</f>
        <v>40.5</v>
      </c>
      <c r="E42" s="9"/>
      <c r="F42" s="46" t="s">
        <v>82</v>
      </c>
      <c r="G42" s="185">
        <v>7660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9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>
        <v>21</v>
      </c>
      <c r="D44" s="15">
        <f>C44*120</f>
        <v>2520</v>
      </c>
      <c r="E44" s="9"/>
      <c r="F44" s="44" t="s">
        <v>144</v>
      </c>
      <c r="G44" s="73" t="s">
        <v>176</v>
      </c>
      <c r="H44" s="181">
        <v>134896</v>
      </c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>
        <v>7</v>
      </c>
      <c r="D45" s="15">
        <f>C45*84</f>
        <v>588</v>
      </c>
      <c r="E45" s="9"/>
      <c r="F45" s="44" t="s">
        <v>144</v>
      </c>
      <c r="G45" s="73" t="s">
        <v>177</v>
      </c>
      <c r="H45" s="181">
        <v>123795</v>
      </c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18</v>
      </c>
      <c r="D46" s="15">
        <f>C46*1.5</f>
        <v>27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27</v>
      </c>
      <c r="D48" s="15">
        <f>C48*78</f>
        <v>2106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14</v>
      </c>
      <c r="D49" s="15">
        <f>C49*42</f>
        <v>588</v>
      </c>
      <c r="E49" s="9"/>
      <c r="F49" s="162" t="s">
        <v>89</v>
      </c>
      <c r="G49" s="164">
        <f>H34+H35+H36+H37+H38+H39+H40+H41+G42+H44+H45+H46</f>
        <v>356261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28</v>
      </c>
      <c r="D50" s="15">
        <f>C50*1.5</f>
        <v>42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49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55065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4014-008F-4FF0-BF3F-ED1EBDC193A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45667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178</v>
      </c>
      <c r="D6" s="17">
        <f t="shared" ref="D6:D28" si="1">C6*L6</f>
        <v>131186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3</v>
      </c>
      <c r="D7" s="17">
        <f t="shared" si="1"/>
        <v>2175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34</v>
      </c>
      <c r="D9" s="17">
        <f t="shared" si="1"/>
        <v>24038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2</f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39</v>
      </c>
      <c r="D13" s="55">
        <f t="shared" si="1"/>
        <v>11037</v>
      </c>
      <c r="E13" s="9"/>
      <c r="F13" s="263" t="s">
        <v>36</v>
      </c>
      <c r="G13" s="227"/>
      <c r="H13" s="218">
        <f>D29</f>
        <v>177275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20</v>
      </c>
      <c r="D14" s="36">
        <f t="shared" si="1"/>
        <v>200</v>
      </c>
      <c r="E14" s="9"/>
      <c r="F14" s="221" t="s">
        <v>39</v>
      </c>
      <c r="G14" s="222"/>
      <c r="H14" s="223">
        <f>D54</f>
        <v>23334.75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2</v>
      </c>
      <c r="D15" s="36">
        <f t="shared" si="1"/>
        <v>1240</v>
      </c>
      <c r="E15" s="9"/>
      <c r="F15" s="226" t="s">
        <v>40</v>
      </c>
      <c r="G15" s="227"/>
      <c r="H15" s="228">
        <f>H13-H14</f>
        <v>153940.25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80">
        <f>20</f>
        <v>20</v>
      </c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177275</v>
      </c>
      <c r="E29" s="9"/>
      <c r="F29" s="142" t="s">
        <v>58</v>
      </c>
      <c r="G29" s="203"/>
      <c r="H29" s="164">
        <f>H15-H16-H17-H18-H19-H20-H22-H23-H24+H26+H27</f>
        <v>153920.25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140</v>
      </c>
      <c r="H34" s="185">
        <f>F34*G34</f>
        <v>140000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16</v>
      </c>
      <c r="H35" s="185">
        <f t="shared" ref="H35:H39" si="2">F35*G35</f>
        <v>8000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163</v>
      </c>
      <c r="D37" s="15">
        <f>C37*111</f>
        <v>18093</v>
      </c>
      <c r="E37" s="9"/>
      <c r="F37" s="15">
        <v>100</v>
      </c>
      <c r="G37" s="46">
        <v>20</v>
      </c>
      <c r="H37" s="185">
        <f t="shared" si="2"/>
        <v>2000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13</v>
      </c>
      <c r="D38" s="15">
        <f>C38*84</f>
        <v>1092</v>
      </c>
      <c r="E38" s="9"/>
      <c r="F38" s="35">
        <v>50</v>
      </c>
      <c r="G38" s="46">
        <v>34</v>
      </c>
      <c r="H38" s="185">
        <f t="shared" si="2"/>
        <v>1700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36</v>
      </c>
      <c r="H39" s="185">
        <f t="shared" si="2"/>
        <v>720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23</v>
      </c>
      <c r="D42" s="15">
        <f>C42*2.25</f>
        <v>51.75</v>
      </c>
      <c r="E42" s="9"/>
      <c r="F42" s="46" t="s">
        <v>82</v>
      </c>
      <c r="G42" s="185">
        <v>356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9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6</v>
      </c>
      <c r="D46" s="15">
        <f>C46*1.5</f>
        <v>9</v>
      </c>
      <c r="E46" s="9"/>
      <c r="F46" s="44"/>
      <c r="G46" s="128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43</v>
      </c>
      <c r="D48" s="15">
        <f>C48*78</f>
        <v>3354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/>
      <c r="D49" s="15">
        <f>C49*42</f>
        <v>0</v>
      </c>
      <c r="E49" s="9"/>
      <c r="F49" s="162" t="s">
        <v>89</v>
      </c>
      <c r="G49" s="164">
        <f>H34+H35+H36+H37+H38+H39+H40+H41+G42+H44+H45+H46</f>
        <v>152776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5</v>
      </c>
      <c r="D50" s="15">
        <f>C50*1.5</f>
        <v>7.5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-1144.25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23334.75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6BB4-AC42-4473-A7C9-415A12C037F3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45667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339</v>
      </c>
      <c r="D6" s="17">
        <f t="shared" ref="D6:D28" si="1">C6*L6</f>
        <v>249843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8</v>
      </c>
      <c r="D7" s="17">
        <f t="shared" si="1"/>
        <v>5800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123</v>
      </c>
      <c r="D9" s="17">
        <f t="shared" si="1"/>
        <v>86961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1+1</f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18</v>
      </c>
      <c r="D13" s="55">
        <f t="shared" si="1"/>
        <v>5094</v>
      </c>
      <c r="E13" s="9"/>
      <c r="F13" s="263" t="s">
        <v>36</v>
      </c>
      <c r="G13" s="227"/>
      <c r="H13" s="218">
        <f>D29</f>
        <v>349642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4</v>
      </c>
      <c r="D14" s="36">
        <f t="shared" si="1"/>
        <v>40</v>
      </c>
      <c r="E14" s="9"/>
      <c r="F14" s="221" t="s">
        <v>39</v>
      </c>
      <c r="G14" s="222"/>
      <c r="H14" s="223">
        <f>D54</f>
        <v>59795.25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289846.75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2826+744+416</f>
        <v>3986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349642</v>
      </c>
      <c r="E29" s="9"/>
      <c r="F29" s="142" t="s">
        <v>58</v>
      </c>
      <c r="G29" s="203"/>
      <c r="H29" s="164">
        <f>H15-H16-H17-H18-H19-H20-H22-H23-H24+H26+H27</f>
        <v>285860.75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77</v>
      </c>
      <c r="H34" s="185">
        <f>F34*G34</f>
        <v>77000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17</v>
      </c>
      <c r="H35" s="185">
        <f>F35*G35</f>
        <v>8500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3</v>
      </c>
      <c r="H36" s="185">
        <f>F36*G36</f>
        <v>600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473</v>
      </c>
      <c r="D37" s="15">
        <f>C37*111</f>
        <v>52503</v>
      </c>
      <c r="E37" s="9"/>
      <c r="F37" s="15">
        <v>100</v>
      </c>
      <c r="G37" s="46">
        <v>27</v>
      </c>
      <c r="H37" s="185">
        <f t="shared" ref="H37:H38" si="2">F37*G37</f>
        <v>2700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28</v>
      </c>
      <c r="D38" s="15">
        <f>C38*84</f>
        <v>2352</v>
      </c>
      <c r="E38" s="9"/>
      <c r="F38" s="35">
        <v>50</v>
      </c>
      <c r="G38" s="46">
        <v>3</v>
      </c>
      <c r="H38" s="185">
        <f t="shared" si="2"/>
        <v>150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21</v>
      </c>
      <c r="D40" s="15">
        <f>C40*111</f>
        <v>2331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185">
        <v>73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29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6</v>
      </c>
      <c r="D44" s="15">
        <f>C44*120</f>
        <v>720</v>
      </c>
      <c r="E44" s="9"/>
      <c r="F44" s="44" t="s">
        <v>131</v>
      </c>
      <c r="G44" s="98" t="s">
        <v>179</v>
      </c>
      <c r="H44" s="181">
        <v>196838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7</v>
      </c>
      <c r="D46" s="15">
        <f>C46*1.5</f>
        <v>10.5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15</v>
      </c>
      <c r="D48" s="15">
        <f>C48*78</f>
        <v>1170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12</v>
      </c>
      <c r="D49" s="15">
        <f>C49*42</f>
        <v>504</v>
      </c>
      <c r="E49" s="9"/>
      <c r="F49" s="162" t="s">
        <v>89</v>
      </c>
      <c r="G49" s="164">
        <f>H34+H35+H36+H37+H38+H39+H40+H41+G42+H44+H45+H46</f>
        <v>285861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20</v>
      </c>
      <c r="D50" s="15">
        <f>C50*1.5</f>
        <v>30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56"/>
      <c r="D51" s="36"/>
      <c r="E51" s="9"/>
      <c r="F51" s="170" t="s">
        <v>135</v>
      </c>
      <c r="G51" s="274">
        <f>G49-H29</f>
        <v>0.25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59795.25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8CC0-1104-4183-BF7A-002BF0E3030E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9E5-3E4A-44DF-A2CD-F16D6A854ADF}">
  <dimension ref="A1:R68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45668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419</v>
      </c>
      <c r="D6" s="17">
        <f t="shared" ref="D6:D28" si="1">C6*L6</f>
        <v>308803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13</v>
      </c>
      <c r="D7" s="17">
        <f t="shared" si="1"/>
        <v>9425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26</v>
      </c>
      <c r="D9" s="17">
        <f t="shared" si="1"/>
        <v>18382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17</v>
      </c>
      <c r="D13" s="55">
        <f t="shared" si="1"/>
        <v>4811</v>
      </c>
      <c r="E13" s="9"/>
      <c r="F13" s="263" t="s">
        <v>36</v>
      </c>
      <c r="G13" s="227"/>
      <c r="H13" s="218">
        <f>D29</f>
        <v>365603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10</v>
      </c>
      <c r="D14" s="36">
        <f t="shared" si="1"/>
        <v>100</v>
      </c>
      <c r="E14" s="9"/>
      <c r="F14" s="221" t="s">
        <v>39</v>
      </c>
      <c r="G14" s="222"/>
      <c r="H14" s="223">
        <f>D54</f>
        <v>54780.75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180</v>
      </c>
      <c r="C15" s="56">
        <v>1</v>
      </c>
      <c r="D15" s="36">
        <f t="shared" si="1"/>
        <v>620</v>
      </c>
      <c r="E15" s="9"/>
      <c r="F15" s="226" t="s">
        <v>40</v>
      </c>
      <c r="G15" s="227"/>
      <c r="H15" s="228">
        <f>H13-H14</f>
        <v>310822.25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>
        <v>1</v>
      </c>
      <c r="D20" s="17">
        <f t="shared" si="1"/>
        <v>1175</v>
      </c>
      <c r="E20" s="9"/>
      <c r="F20" s="67"/>
      <c r="G20" s="83" t="s">
        <v>178</v>
      </c>
      <c r="H20" s="206">
        <f>674*3</f>
        <v>2022</v>
      </c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81" t="s">
        <v>13</v>
      </c>
      <c r="I21" s="282"/>
      <c r="J21" s="2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>
        <v>1</v>
      </c>
      <c r="D23" s="55">
        <f t="shared" si="1"/>
        <v>1175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>
        <v>12</v>
      </c>
      <c r="D27" s="51">
        <f t="shared" si="1"/>
        <v>434</v>
      </c>
      <c r="E27" s="9"/>
      <c r="F27" s="85"/>
      <c r="G27" s="133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26</v>
      </c>
      <c r="D28" s="55">
        <f t="shared" si="1"/>
        <v>20410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365603</v>
      </c>
      <c r="E29" s="9"/>
      <c r="F29" s="142" t="s">
        <v>58</v>
      </c>
      <c r="G29" s="203"/>
      <c r="H29" s="164">
        <f>H15-H16-H17-H18-H19-H20-H22-H23-H24+H26+H27+H28</f>
        <v>308800.25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242</v>
      </c>
      <c r="H34" s="185">
        <f t="shared" ref="H34:H39" si="2">F34*G34</f>
        <v>242000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120</v>
      </c>
      <c r="H35" s="185">
        <f t="shared" si="2"/>
        <v>60000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4</v>
      </c>
      <c r="D36" s="15">
        <f>C36*1.5</f>
        <v>6</v>
      </c>
      <c r="E36" s="9"/>
      <c r="F36" s="15">
        <v>200</v>
      </c>
      <c r="G36" s="44">
        <v>2</v>
      </c>
      <c r="H36" s="185">
        <f t="shared" si="2"/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469</v>
      </c>
      <c r="D37" s="15">
        <f>C37*111</f>
        <v>52059</v>
      </c>
      <c r="E37" s="9"/>
      <c r="F37" s="15">
        <v>100</v>
      </c>
      <c r="G37" s="46">
        <v>44</v>
      </c>
      <c r="H37" s="185">
        <f t="shared" si="2"/>
        <v>4400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4</v>
      </c>
      <c r="H38" s="185">
        <f t="shared" si="2"/>
        <v>200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185">
        <f t="shared" si="2"/>
        <v>60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23</v>
      </c>
      <c r="D42" s="15">
        <f>C42*2.25</f>
        <v>51.75</v>
      </c>
      <c r="E42" s="9"/>
      <c r="F42" s="46" t="s">
        <v>82</v>
      </c>
      <c r="G42" s="185">
        <v>1748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3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28</v>
      </c>
      <c r="D46" s="15">
        <f>C46*1.5</f>
        <v>42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4</v>
      </c>
      <c r="D49" s="15">
        <f>C49*42</f>
        <v>168</v>
      </c>
      <c r="E49" s="9"/>
      <c r="F49" s="162" t="s">
        <v>89</v>
      </c>
      <c r="G49" s="164">
        <f>H34+H35+H36+H37+H38+H39+H40+H41+G42+H44+H45+H46</f>
        <v>308808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48</v>
      </c>
      <c r="D50" s="15">
        <f>C50*1.5</f>
        <v>72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7.75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54780.75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  <row r="67" spans="12:12" x14ac:dyDescent="0.25">
      <c r="L67">
        <f>500/24</f>
        <v>20.833333333333332</v>
      </c>
    </row>
    <row r="68" spans="12:12" x14ac:dyDescent="0.25">
      <c r="L68">
        <f>20.8333333333333+1.5</f>
        <v>22.3333333333333</v>
      </c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99C3-B65D-4B08-9F81-9BDFF74DACDD}">
  <dimension ref="A1:R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45668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285</v>
      </c>
      <c r="D6" s="17">
        <f t="shared" ref="D6:D28" si="1">C6*L6</f>
        <v>210045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4</v>
      </c>
      <c r="D7" s="17">
        <f t="shared" si="1"/>
        <v>2900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38</v>
      </c>
      <c r="D9" s="17">
        <f t="shared" si="1"/>
        <v>26866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5</v>
      </c>
      <c r="D11" s="17">
        <f t="shared" si="1"/>
        <v>5625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5</v>
      </c>
      <c r="D12" s="55">
        <f t="shared" si="1"/>
        <v>4760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14</v>
      </c>
      <c r="D13" s="55">
        <f t="shared" si="1"/>
        <v>3962</v>
      </c>
      <c r="E13" s="9"/>
      <c r="F13" s="263" t="s">
        <v>36</v>
      </c>
      <c r="G13" s="227"/>
      <c r="H13" s="218">
        <f>D29</f>
        <v>256807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6</v>
      </c>
      <c r="D14" s="36">
        <f t="shared" si="1"/>
        <v>60</v>
      </c>
      <c r="E14" s="9"/>
      <c r="F14" s="221" t="s">
        <v>39</v>
      </c>
      <c r="G14" s="222"/>
      <c r="H14" s="223">
        <f>D54</f>
        <v>39669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217138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1962</f>
        <v>1962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142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126</v>
      </c>
      <c r="C25" s="56">
        <v>12</v>
      </c>
      <c r="D25" s="55">
        <f t="shared" si="1"/>
        <v>268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500/24+1.5</f>
        <v>22.333333333333332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>
        <v>12</v>
      </c>
      <c r="D26" s="55">
        <f t="shared" si="1"/>
        <v>434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256807</v>
      </c>
      <c r="E29" s="9"/>
      <c r="F29" s="142" t="s">
        <v>58</v>
      </c>
      <c r="G29" s="203"/>
      <c r="H29" s="164">
        <f>H15-H16-H17-H18-H19-H20-H22-H23-H24+H26+H27</f>
        <v>215176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76</v>
      </c>
      <c r="H34" s="185">
        <f>F34*G34</f>
        <v>76000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11</v>
      </c>
      <c r="H35" s="185">
        <f t="shared" ref="H35:H39" si="2">F35*G35</f>
        <v>5500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2</v>
      </c>
      <c r="H36" s="185">
        <f t="shared" si="2"/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330</v>
      </c>
      <c r="D37" s="15">
        <f>C37*111</f>
        <v>36630</v>
      </c>
      <c r="E37" s="9"/>
      <c r="F37" s="15">
        <v>100</v>
      </c>
      <c r="G37" s="46">
        <v>15</v>
      </c>
      <c r="H37" s="185">
        <f t="shared" si="2"/>
        <v>1500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185">
        <f t="shared" si="2"/>
        <v>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22</v>
      </c>
      <c r="D39" s="36">
        <f>C39*4.5</f>
        <v>99</v>
      </c>
      <c r="E39" s="9"/>
      <c r="F39" s="15">
        <v>20</v>
      </c>
      <c r="G39" s="44"/>
      <c r="H39" s="185">
        <f t="shared" si="2"/>
        <v>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642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3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11</v>
      </c>
      <c r="D44" s="15">
        <f>C44*120</f>
        <v>1320</v>
      </c>
      <c r="E44" s="9"/>
      <c r="F44" s="44" t="s">
        <v>144</v>
      </c>
      <c r="G44" s="73" t="s">
        <v>181</v>
      </c>
      <c r="H44" s="181">
        <v>132706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4</v>
      </c>
      <c r="D46" s="15">
        <f>C46*1.5</f>
        <v>6</v>
      </c>
      <c r="E46" s="9"/>
      <c r="F46" s="44"/>
      <c r="G46" s="132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14</v>
      </c>
      <c r="D49" s="15">
        <f>C49*42</f>
        <v>588</v>
      </c>
      <c r="E49" s="9"/>
      <c r="F49" s="162" t="s">
        <v>89</v>
      </c>
      <c r="G49" s="164">
        <f>H34+H35+H36+H37+H38+H39+H40+H41+G42+H44+H45+H46</f>
        <v>216798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8</v>
      </c>
      <c r="D50" s="15">
        <f>C50*1.5</f>
        <v>12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1622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39669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145-0B99-4C83-A500-F2002654F7D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45668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298</v>
      </c>
      <c r="D6" s="17">
        <f t="shared" ref="D6:D28" si="1">C6*L6</f>
        <v>219626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21</v>
      </c>
      <c r="D7" s="17">
        <f t="shared" si="1"/>
        <v>15225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>
        <v>2</v>
      </c>
      <c r="D8" s="17">
        <f t="shared" si="1"/>
        <v>2066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57</v>
      </c>
      <c r="D9" s="17">
        <f t="shared" si="1"/>
        <v>40299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8</v>
      </c>
      <c r="D13" s="55">
        <f t="shared" si="1"/>
        <v>2264</v>
      </c>
      <c r="E13" s="9"/>
      <c r="F13" s="263" t="s">
        <v>36</v>
      </c>
      <c r="G13" s="227"/>
      <c r="H13" s="218">
        <f>D29</f>
        <v>285145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17</v>
      </c>
      <c r="D14" s="36">
        <f t="shared" si="1"/>
        <v>170</v>
      </c>
      <c r="E14" s="9"/>
      <c r="F14" s="221" t="s">
        <v>39</v>
      </c>
      <c r="G14" s="222"/>
      <c r="H14" s="223">
        <f>D54</f>
        <v>44379.75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240765.25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1980</f>
        <v>1980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285145</v>
      </c>
      <c r="E29" s="9"/>
      <c r="F29" s="142" t="s">
        <v>58</v>
      </c>
      <c r="G29" s="203"/>
      <c r="H29" s="164">
        <f>H15-H16-H17-H18-H19-H20-H22-H23-H24+H26+H27</f>
        <v>238785.25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101</v>
      </c>
      <c r="H34" s="185">
        <f>F34*G34</f>
        <v>101000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</v>
      </c>
      <c r="H35" s="185">
        <f>F35*G35</f>
        <v>2500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374</v>
      </c>
      <c r="D37" s="15">
        <f>C37*111</f>
        <v>41514</v>
      </c>
      <c r="E37" s="9"/>
      <c r="F37" s="15">
        <v>100</v>
      </c>
      <c r="G37" s="46">
        <v>2</v>
      </c>
      <c r="H37" s="185">
        <f t="shared" ref="H37:H38" si="2">F37*G37</f>
        <v>200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1</v>
      </c>
      <c r="H38" s="185">
        <f t="shared" si="2"/>
        <v>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185">
        <f t="shared" ref="H39" si="3">F39*G39</f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13</v>
      </c>
      <c r="D40" s="15">
        <f>C40*111</f>
        <v>1443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3</v>
      </c>
      <c r="D41" s="15">
        <f>C41*84</f>
        <v>252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11</v>
      </c>
      <c r="D42" s="15">
        <f>C42*2.25</f>
        <v>24.75</v>
      </c>
      <c r="E42" s="9"/>
      <c r="F42" s="46" t="s">
        <v>82</v>
      </c>
      <c r="G42" s="185">
        <v>242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3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98" t="s">
        <v>182</v>
      </c>
      <c r="H44" s="181">
        <v>134820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/>
      <c r="D46" s="15">
        <f>C46*1.5</f>
        <v>0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2</v>
      </c>
      <c r="D49" s="15">
        <f>C49*42</f>
        <v>84</v>
      </c>
      <c r="E49" s="9"/>
      <c r="F49" s="162" t="s">
        <v>89</v>
      </c>
      <c r="G49" s="164">
        <f>H34+H35+H36+H37+H38+H39+H40+H41+G42+H44+H45+H46</f>
        <v>238852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12</v>
      </c>
      <c r="D50" s="15">
        <f>C50*1.5</f>
        <v>18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56"/>
      <c r="D51" s="36"/>
      <c r="E51" s="9"/>
      <c r="F51" s="170" t="s">
        <v>135</v>
      </c>
      <c r="G51" s="274">
        <f>G49-H29</f>
        <v>66.75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44379.75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F806-F960-44BB-9BEA-EA4AC56952C7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59FD-6D34-4AD2-B745-9062AB53CEE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45293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336</v>
      </c>
      <c r="D6" s="17">
        <f t="shared" ref="D6:D28" si="1">C6*L6</f>
        <v>247632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6</v>
      </c>
      <c r="D7" s="17">
        <f t="shared" si="1"/>
        <v>4350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195</v>
      </c>
      <c r="D9" s="17">
        <f t="shared" si="1"/>
        <v>137865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1</v>
      </c>
      <c r="D10" s="17">
        <f t="shared" si="1"/>
        <v>972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3</v>
      </c>
      <c r="D12" s="55">
        <f t="shared" si="1"/>
        <v>2856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22</v>
      </c>
      <c r="D13" s="55">
        <f t="shared" si="1"/>
        <v>6226</v>
      </c>
      <c r="E13" s="9"/>
      <c r="F13" s="263" t="s">
        <v>36</v>
      </c>
      <c r="G13" s="227"/>
      <c r="H13" s="218">
        <f>D29</f>
        <v>399911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</v>
      </c>
      <c r="D14" s="36">
        <f t="shared" si="1"/>
        <v>10</v>
      </c>
      <c r="E14" s="9"/>
      <c r="F14" s="221" t="s">
        <v>39</v>
      </c>
      <c r="G14" s="222"/>
      <c r="H14" s="223">
        <f>D54</f>
        <v>61536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338375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1800+1890</f>
        <v>3690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399911</v>
      </c>
      <c r="E29" s="9"/>
      <c r="F29" s="142" t="s">
        <v>58</v>
      </c>
      <c r="G29" s="203"/>
      <c r="H29" s="164">
        <f>H15-H16-H17-H18-H19-H20-H22-H23-H24+H26+H27</f>
        <v>334685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58</v>
      </c>
      <c r="H34" s="185">
        <f>F34*G34</f>
        <v>58000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52</v>
      </c>
      <c r="H35" s="185">
        <f t="shared" ref="H35:H39" si="2">F35*G35</f>
        <v>26000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185">
        <f t="shared" si="2"/>
        <v>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530</v>
      </c>
      <c r="D37" s="15">
        <f>C37*111</f>
        <v>58830</v>
      </c>
      <c r="E37" s="9"/>
      <c r="F37" s="15">
        <v>100</v>
      </c>
      <c r="G37" s="46">
        <v>29</v>
      </c>
      <c r="H37" s="185">
        <f t="shared" si="2"/>
        <v>2900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25</v>
      </c>
      <c r="H38" s="185">
        <f t="shared" ref="H38" si="3">F38*G38</f>
        <v>1250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1</v>
      </c>
      <c r="H39" s="185">
        <f t="shared" si="2"/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6</v>
      </c>
      <c r="D42" s="15">
        <f>C42*2.25</f>
        <v>13.5</v>
      </c>
      <c r="E42" s="9"/>
      <c r="F42" s="46" t="s">
        <v>82</v>
      </c>
      <c r="G42" s="185">
        <v>348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2</v>
      </c>
      <c r="D44" s="15">
        <f>C44*120</f>
        <v>240</v>
      </c>
      <c r="E44" s="9"/>
      <c r="F44" s="44" t="s">
        <v>131</v>
      </c>
      <c r="G44" s="98" t="s">
        <v>132</v>
      </c>
      <c r="H44" s="181">
        <v>124614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>
        <v>1</v>
      </c>
      <c r="D45" s="15">
        <f>C45*84</f>
        <v>84</v>
      </c>
      <c r="E45" s="9"/>
      <c r="F45" s="44" t="s">
        <v>133</v>
      </c>
      <c r="G45" s="98" t="s">
        <v>134</v>
      </c>
      <c r="H45" s="181">
        <v>121801</v>
      </c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18</v>
      </c>
      <c r="D46" s="15">
        <f>C46*1.5</f>
        <v>27</v>
      </c>
      <c r="E46" s="9"/>
      <c r="F46" s="44"/>
      <c r="G46" s="96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12</v>
      </c>
      <c r="D48" s="15">
        <f>C48*78</f>
        <v>936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2</v>
      </c>
      <c r="D49" s="15">
        <f>C49*42</f>
        <v>84</v>
      </c>
      <c r="E49" s="9"/>
      <c r="F49" s="162" t="s">
        <v>89</v>
      </c>
      <c r="G49" s="164">
        <f>H34+H35+H36+H37+H38+H39+H40+H41+G42+H44+H45+H46</f>
        <v>335133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</v>
      </c>
      <c r="D50" s="15">
        <f>C50*1.5</f>
        <v>3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448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61536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1CA9-06DE-4207-BFFC-F796A29822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45670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358</v>
      </c>
      <c r="D6" s="17">
        <f t="shared" ref="D6:D28" si="1">C6*L6</f>
        <v>263846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8</v>
      </c>
      <c r="D7" s="17">
        <f t="shared" si="1"/>
        <v>5800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14</v>
      </c>
      <c r="D9" s="17">
        <f t="shared" si="1"/>
        <v>9898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3</v>
      </c>
      <c r="D10" s="17">
        <f t="shared" si="1"/>
        <v>2916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4</v>
      </c>
      <c r="D12" s="55">
        <f t="shared" si="1"/>
        <v>3808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22</v>
      </c>
      <c r="D13" s="55">
        <f t="shared" si="1"/>
        <v>6226</v>
      </c>
      <c r="E13" s="9"/>
      <c r="F13" s="263" t="s">
        <v>36</v>
      </c>
      <c r="G13" s="227"/>
      <c r="H13" s="218">
        <f>D29</f>
        <v>298099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11</v>
      </c>
      <c r="D14" s="36">
        <f t="shared" si="1"/>
        <v>110</v>
      </c>
      <c r="E14" s="9"/>
      <c r="F14" s="221" t="s">
        <v>39</v>
      </c>
      <c r="G14" s="222"/>
      <c r="H14" s="223">
        <f>D54</f>
        <v>46754.25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251344.75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1872</f>
        <v>1872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37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298099</v>
      </c>
      <c r="E29" s="9"/>
      <c r="F29" s="142" t="s">
        <v>58</v>
      </c>
      <c r="G29" s="203"/>
      <c r="H29" s="164">
        <f>H15-H16-H17-H18-H19-H20-H22-H23-H24+H26+H27+H28</f>
        <v>249472.75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>
        <v>4</v>
      </c>
      <c r="D34" s="35">
        <f>C34*120</f>
        <v>480</v>
      </c>
      <c r="E34" s="9"/>
      <c r="F34" s="15">
        <v>1000</v>
      </c>
      <c r="G34" s="47">
        <v>100</v>
      </c>
      <c r="H34" s="185">
        <f t="shared" ref="H34:H39" si="2">F34*G34</f>
        <v>100000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>
        <v>2</v>
      </c>
      <c r="D35" s="35">
        <f>C35*84</f>
        <v>168</v>
      </c>
      <c r="E35" s="9"/>
      <c r="F35" s="68">
        <v>500</v>
      </c>
      <c r="G35" s="48">
        <v>38</v>
      </c>
      <c r="H35" s="185">
        <f t="shared" si="2"/>
        <v>19000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>
        <v>20</v>
      </c>
      <c r="D36" s="15">
        <f>C36*1.5</f>
        <v>30</v>
      </c>
      <c r="E36" s="9"/>
      <c r="F36" s="15">
        <v>200</v>
      </c>
      <c r="G36" s="44">
        <v>1</v>
      </c>
      <c r="H36" s="185">
        <f t="shared" si="2"/>
        <v>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368</v>
      </c>
      <c r="D37" s="15">
        <f>C37*111</f>
        <v>40848</v>
      </c>
      <c r="E37" s="9"/>
      <c r="F37" s="15">
        <v>100</v>
      </c>
      <c r="G37" s="46">
        <v>24</v>
      </c>
      <c r="H37" s="185">
        <f t="shared" si="2"/>
        <v>2400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23</v>
      </c>
      <c r="D38" s="15">
        <f>C38*84</f>
        <v>1932</v>
      </c>
      <c r="E38" s="9"/>
      <c r="F38" s="35">
        <v>50</v>
      </c>
      <c r="G38" s="46">
        <v>69</v>
      </c>
      <c r="H38" s="185">
        <f t="shared" si="2"/>
        <v>3450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8</v>
      </c>
      <c r="D39" s="36">
        <f>C39*4.5</f>
        <v>36</v>
      </c>
      <c r="E39" s="9"/>
      <c r="F39" s="15">
        <v>20</v>
      </c>
      <c r="G39" s="44">
        <v>16</v>
      </c>
      <c r="H39" s="185">
        <f t="shared" si="2"/>
        <v>320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7</v>
      </c>
      <c r="D42" s="15">
        <f>C42*2.25</f>
        <v>15.75</v>
      </c>
      <c r="E42" s="9"/>
      <c r="F42" s="46" t="s">
        <v>82</v>
      </c>
      <c r="G42" s="185">
        <v>451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7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>
        <v>4</v>
      </c>
      <c r="D44" s="15">
        <f>C44*120</f>
        <v>480</v>
      </c>
      <c r="E44" s="9"/>
      <c r="F44" s="44" t="s">
        <v>144</v>
      </c>
      <c r="G44" s="73" t="s">
        <v>183</v>
      </c>
      <c r="H44" s="181">
        <v>123648</v>
      </c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18</v>
      </c>
      <c r="D46" s="15">
        <f>C46*1.5</f>
        <v>27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14</v>
      </c>
      <c r="D48" s="15">
        <f>C48*78</f>
        <v>1092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8</v>
      </c>
      <c r="D49" s="15">
        <f>C49*42</f>
        <v>336</v>
      </c>
      <c r="E49" s="9"/>
      <c r="F49" s="162" t="s">
        <v>89</v>
      </c>
      <c r="G49" s="164">
        <f>H34+H35+H36+H37+H38+H39+H40+H41+G42+H44+H45+H46</f>
        <v>249469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39</v>
      </c>
      <c r="D50" s="15">
        <f>C50*1.5</f>
        <v>58.5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-3.75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46754.25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2AEC-65A3-4496-8698-A0384718A14B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45670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345</v>
      </c>
      <c r="D6" s="17">
        <f t="shared" ref="D6:D28" si="1">C6*L6</f>
        <v>254265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10</v>
      </c>
      <c r="D7" s="17">
        <f t="shared" si="1"/>
        <v>7250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12</v>
      </c>
      <c r="D9" s="17">
        <f t="shared" si="1"/>
        <v>8484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v>2</v>
      </c>
      <c r="D12" s="55">
        <f t="shared" si="1"/>
        <v>1904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18</v>
      </c>
      <c r="D13" s="55">
        <f t="shared" si="1"/>
        <v>5094</v>
      </c>
      <c r="E13" s="9"/>
      <c r="F13" s="263" t="s">
        <v>36</v>
      </c>
      <c r="G13" s="227"/>
      <c r="H13" s="218">
        <f>D29</f>
        <v>285632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43086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242546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2025</f>
        <v>2025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11</v>
      </c>
      <c r="D28" s="55">
        <f t="shared" si="1"/>
        <v>8635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285632</v>
      </c>
      <c r="E29" s="9"/>
      <c r="F29" s="142" t="s">
        <v>58</v>
      </c>
      <c r="G29" s="203"/>
      <c r="H29" s="164">
        <f>H15-H16-H17-H18-H19-H20-H22-H23-H24+H26+H27</f>
        <v>240521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86</v>
      </c>
      <c r="H34" s="185">
        <f>F34*G34</f>
        <v>86000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35</v>
      </c>
      <c r="H35" s="185">
        <f t="shared" ref="H35:H39" si="2">F35*G35</f>
        <v>17500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363</v>
      </c>
      <c r="D37" s="15">
        <f>C37*111</f>
        <v>40293</v>
      </c>
      <c r="E37" s="9"/>
      <c r="F37" s="15">
        <v>100</v>
      </c>
      <c r="G37" s="46">
        <v>10</v>
      </c>
      <c r="H37" s="185">
        <f t="shared" si="2"/>
        <v>1000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7</v>
      </c>
      <c r="H38" s="185">
        <f t="shared" si="2"/>
        <v>350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185">
        <v>514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73" t="s">
        <v>184</v>
      </c>
      <c r="H44" s="181">
        <v>135252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>
        <v>20</v>
      </c>
      <c r="D46" s="15">
        <f>C46*1.5</f>
        <v>30</v>
      </c>
      <c r="E46" s="9"/>
      <c r="F46" s="44"/>
      <c r="G46" s="136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6</v>
      </c>
      <c r="D49" s="15">
        <f>C49*42</f>
        <v>252</v>
      </c>
      <c r="E49" s="9"/>
      <c r="F49" s="162" t="s">
        <v>89</v>
      </c>
      <c r="G49" s="164">
        <f>H34+H35+H36+H37+H38+H39+H40+H41+G42+H44+H45+H46</f>
        <v>240656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16</v>
      </c>
      <c r="D50" s="15">
        <f>C50*1.5</f>
        <v>24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135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43086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2E2-94DD-4C50-9894-A797941562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45670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327</v>
      </c>
      <c r="D6" s="17">
        <f t="shared" ref="D6:D28" si="1">C6*L6</f>
        <v>240999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13</v>
      </c>
      <c r="D7" s="17">
        <f t="shared" si="1"/>
        <v>9425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39</v>
      </c>
      <c r="D9" s="17">
        <f t="shared" si="1"/>
        <v>27573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2</v>
      </c>
      <c r="D10" s="17">
        <f t="shared" si="1"/>
        <v>1944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13</v>
      </c>
      <c r="D13" s="55">
        <f t="shared" si="1"/>
        <v>3679</v>
      </c>
      <c r="E13" s="9"/>
      <c r="F13" s="263" t="s">
        <v>36</v>
      </c>
      <c r="G13" s="227"/>
      <c r="H13" s="218">
        <f>D29</f>
        <v>287675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13</v>
      </c>
      <c r="D14" s="36">
        <f t="shared" si="1"/>
        <v>130</v>
      </c>
      <c r="E14" s="9"/>
      <c r="F14" s="221" t="s">
        <v>39</v>
      </c>
      <c r="G14" s="222"/>
      <c r="H14" s="223">
        <f>D54</f>
        <v>42436.5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245238.5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800+1818</f>
        <v>2618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287675</v>
      </c>
      <c r="E29" s="9"/>
      <c r="F29" s="142" t="s">
        <v>58</v>
      </c>
      <c r="G29" s="203"/>
      <c r="H29" s="164">
        <f>H15-H16-H17-H18-H19-H20-H22-H23-H24+H26+H27</f>
        <v>242620.5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196</v>
      </c>
      <c r="H34" s="185">
        <f>F34*G34</f>
        <v>196000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86</v>
      </c>
      <c r="H35" s="185">
        <f>F35*G35</f>
        <v>43000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20</v>
      </c>
      <c r="D36" s="15">
        <f>C36*1.5</f>
        <v>30</v>
      </c>
      <c r="E36" s="9"/>
      <c r="F36" s="15">
        <v>200</v>
      </c>
      <c r="G36" s="44">
        <v>3</v>
      </c>
      <c r="H36" s="185">
        <f>F36*G36</f>
        <v>600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362</v>
      </c>
      <c r="D37" s="15">
        <f>C37*111</f>
        <v>40182</v>
      </c>
      <c r="E37" s="9"/>
      <c r="F37" s="15">
        <v>100</v>
      </c>
      <c r="G37" s="46">
        <v>30</v>
      </c>
      <c r="H37" s="185">
        <f t="shared" ref="H37" si="2">F37*G37</f>
        <v>3000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/>
      <c r="H38" s="185"/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1</v>
      </c>
      <c r="H39" s="185">
        <f t="shared" ref="H39" si="3">F39*G39</f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>
        <v>78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3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/>
      <c r="D44" s="15">
        <f>C44*120</f>
        <v>0</v>
      </c>
      <c r="E44" s="9"/>
      <c r="F44" s="44"/>
      <c r="G44" s="98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/>
      <c r="D46" s="15">
        <f>C46*1.5</f>
        <v>0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>
        <v>8</v>
      </c>
      <c r="D48" s="15">
        <f>C48*78</f>
        <v>624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>
        <v>1</v>
      </c>
      <c r="D49" s="15">
        <f>C49*42</f>
        <v>42</v>
      </c>
      <c r="E49" s="9"/>
      <c r="F49" s="162" t="s">
        <v>89</v>
      </c>
      <c r="G49" s="164">
        <f>H34+H35+H36+H37+H38+H39+H40+H41+G42+H44+H45+H46</f>
        <v>242698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>
        <v>1</v>
      </c>
      <c r="D50" s="15">
        <f>C50*1.5</f>
        <v>1.5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56"/>
      <c r="D51" s="36"/>
      <c r="E51" s="9"/>
      <c r="F51" s="170" t="s">
        <v>135</v>
      </c>
      <c r="G51" s="274">
        <f>G49-H29</f>
        <v>77.5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42436.5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702C-4E3D-4A53-A6EC-47BC9ACD9897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8743-715F-432E-A6FA-D8BC402A9B7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45671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/>
      <c r="D6" s="17">
        <f t="shared" ref="D6:D28" si="1">C6*L6</f>
        <v>0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/>
      <c r="D7" s="17">
        <f t="shared" si="1"/>
        <v>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/>
      <c r="D9" s="17">
        <f t="shared" si="1"/>
        <v>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/>
      <c r="D13" s="55">
        <f t="shared" si="1"/>
        <v>0</v>
      </c>
      <c r="E13" s="9"/>
      <c r="F13" s="263" t="s">
        <v>36</v>
      </c>
      <c r="G13" s="227"/>
      <c r="H13" s="218">
        <f>D29</f>
        <v>0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0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0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152</v>
      </c>
      <c r="C27" s="56"/>
      <c r="D27" s="51">
        <f t="shared" si="1"/>
        <v>0</v>
      </c>
      <c r="E27" s="9"/>
      <c r="F27" s="85"/>
      <c r="G27" s="141"/>
      <c r="H27" s="210"/>
      <c r="I27" s="211"/>
      <c r="J27" s="211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0</v>
      </c>
      <c r="E29" s="9"/>
      <c r="F29" s="142" t="s">
        <v>58</v>
      </c>
      <c r="G29" s="203"/>
      <c r="H29" s="164">
        <f>H15-H16-H17-H18-H19-H20-H22-H23-H24+H26+H27+H28</f>
        <v>0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/>
      <c r="H34" s="185">
        <f t="shared" ref="H34:H39" si="2">F34*G34</f>
        <v>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/>
      <c r="H35" s="185">
        <f t="shared" si="2"/>
        <v>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/>
      <c r="D36" s="15">
        <f>C36*1.5</f>
        <v>0</v>
      </c>
      <c r="E36" s="9"/>
      <c r="F36" s="15">
        <v>200</v>
      </c>
      <c r="G36" s="44"/>
      <c r="H36" s="185">
        <f t="shared" si="2"/>
        <v>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/>
      <c r="D37" s="15">
        <f>C37*111</f>
        <v>0</v>
      </c>
      <c r="E37" s="9"/>
      <c r="F37" s="15">
        <v>100</v>
      </c>
      <c r="G37" s="46"/>
      <c r="H37" s="185">
        <f t="shared" si="2"/>
        <v>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>
        <f t="shared" si="2"/>
        <v>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185">
        <f t="shared" si="2"/>
        <v>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/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41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56"/>
      <c r="D44" s="15">
        <f>C44*120</f>
        <v>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/>
      <c r="D46" s="15">
        <f>C46*1.5</f>
        <v>0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/>
      <c r="D48" s="15">
        <f>C48*78</f>
        <v>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/>
      <c r="D49" s="15">
        <f>C49*42</f>
        <v>0</v>
      </c>
      <c r="E49" s="9"/>
      <c r="F49" s="162" t="s">
        <v>89</v>
      </c>
      <c r="G49" s="164">
        <f>H34+H35+H36+H37+H38+H39+H40+H41+G42+H44+H45+H46</f>
        <v>0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/>
      <c r="D50" s="15">
        <f>C50*1.5</f>
        <v>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0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0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E4D4-3270-48F7-8072-D60B0888CA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45671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/>
      <c r="D6" s="17">
        <f t="shared" ref="D6:D28" si="1">C6*L6</f>
        <v>0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/>
      <c r="D7" s="17">
        <f t="shared" si="1"/>
        <v>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/>
      <c r="D9" s="17">
        <f t="shared" si="1"/>
        <v>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/>
      <c r="D13" s="55">
        <f t="shared" si="1"/>
        <v>0</v>
      </c>
      <c r="E13" s="9"/>
      <c r="F13" s="263" t="s">
        <v>36</v>
      </c>
      <c r="G13" s="227"/>
      <c r="H13" s="218">
        <f>D29</f>
        <v>0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0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0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0</v>
      </c>
      <c r="E29" s="9"/>
      <c r="F29" s="142" t="s">
        <v>58</v>
      </c>
      <c r="G29" s="203"/>
      <c r="H29" s="164">
        <f>H15-H16-H17-H18-H19-H20-H22-H23-H24+H26+H27</f>
        <v>0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/>
      <c r="H34" s="185">
        <f>F34*G34</f>
        <v>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/>
      <c r="H35" s="185">
        <f t="shared" ref="H35:H39" si="2">F35*G35</f>
        <v>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>
        <f t="shared" si="2"/>
        <v>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/>
      <c r="D37" s="15">
        <f>C37*111</f>
        <v>0</v>
      </c>
      <c r="E37" s="9"/>
      <c r="F37" s="15">
        <v>100</v>
      </c>
      <c r="G37" s="46"/>
      <c r="H37" s="185">
        <f t="shared" si="2"/>
        <v>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>
        <f t="shared" si="2"/>
        <v>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185">
        <f t="shared" si="2"/>
        <v>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/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41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/>
      <c r="D44" s="15">
        <f>C44*120</f>
        <v>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/>
      <c r="D46" s="15">
        <f>C46*1.5</f>
        <v>0</v>
      </c>
      <c r="E46" s="9"/>
      <c r="F46" s="44"/>
      <c r="G46" s="140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/>
      <c r="D48" s="15">
        <f>C48*78</f>
        <v>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/>
      <c r="D49" s="15">
        <f>C49*42</f>
        <v>0</v>
      </c>
      <c r="E49" s="9"/>
      <c r="F49" s="162" t="s">
        <v>89</v>
      </c>
      <c r="G49" s="164">
        <f>H34+H35+H36+H37+H38+H39+H40+H41+G42+H44+H45+H46</f>
        <v>0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/>
      <c r="D50" s="15">
        <f>C50*1.5</f>
        <v>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167</v>
      </c>
      <c r="G51" s="172">
        <f>G49-H29</f>
        <v>0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0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084E-873A-40FC-A130-6297DE277A4D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45671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/>
      <c r="D6" s="17">
        <f t="shared" ref="D6:D28" si="1">C6*L6</f>
        <v>0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/>
      <c r="D7" s="17">
        <f t="shared" si="1"/>
        <v>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171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/>
      <c r="D9" s="17">
        <f t="shared" si="1"/>
        <v>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172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/>
      <c r="D13" s="55">
        <f t="shared" si="1"/>
        <v>0</v>
      </c>
      <c r="E13" s="9"/>
      <c r="F13" s="263" t="s">
        <v>36</v>
      </c>
      <c r="G13" s="227"/>
      <c r="H13" s="218">
        <f>D29</f>
        <v>0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/>
      <c r="D14" s="36">
        <f t="shared" si="1"/>
        <v>0</v>
      </c>
      <c r="E14" s="9"/>
      <c r="F14" s="221" t="s">
        <v>39</v>
      </c>
      <c r="G14" s="222"/>
      <c r="H14" s="223">
        <f>D54</f>
        <v>0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0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/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80"/>
      <c r="I19" s="280"/>
      <c r="J19" s="2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69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110"/>
      <c r="G27" s="11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0</v>
      </c>
      <c r="E29" s="9"/>
      <c r="F29" s="142" t="s">
        <v>58</v>
      </c>
      <c r="G29" s="203"/>
      <c r="H29" s="164">
        <f>H15-H16-H17-H18-H19-H20-H22-H23-H24+H26+H27</f>
        <v>0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/>
      <c r="H34" s="185">
        <f>F34*G34</f>
        <v>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/>
      <c r="H35" s="185">
        <f>F35*G35</f>
        <v>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/>
      <c r="D37" s="15">
        <f>C37*111</f>
        <v>0</v>
      </c>
      <c r="E37" s="9"/>
      <c r="F37" s="15">
        <v>100</v>
      </c>
      <c r="G37" s="46"/>
      <c r="H37" s="185">
        <f t="shared" ref="H37:H38" si="2">F37*G37</f>
        <v>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>
        <f t="shared" si="2"/>
        <v>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/>
      <c r="D42" s="15">
        <f>C42*2.25</f>
        <v>0</v>
      </c>
      <c r="E42" s="9"/>
      <c r="F42" s="46" t="s">
        <v>82</v>
      </c>
      <c r="G42" s="185"/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75"/>
      <c r="D43" s="15"/>
      <c r="E43" s="9"/>
      <c r="F43" s="69" t="s">
        <v>85</v>
      </c>
      <c r="G43" s="141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56"/>
      <c r="D44" s="15">
        <f>C44*120</f>
        <v>0</v>
      </c>
      <c r="E44" s="9"/>
      <c r="F44" s="44"/>
      <c r="G44" s="98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116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117"/>
      <c r="D46" s="15">
        <f>C46*1.5</f>
        <v>0</v>
      </c>
      <c r="E46" s="9"/>
      <c r="F46" s="44"/>
      <c r="G46" s="73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75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56"/>
      <c r="D48" s="15">
        <f>C48*78</f>
        <v>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116"/>
      <c r="D49" s="15">
        <f>C49*42</f>
        <v>0</v>
      </c>
      <c r="E49" s="9"/>
      <c r="F49" s="162" t="s">
        <v>89</v>
      </c>
      <c r="G49" s="164">
        <f>H34+H35+H36+H37+H38+H39+H40+H41+G42+H44+H45+H46</f>
        <v>0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75"/>
      <c r="D50" s="15">
        <f>C50*1.5</f>
        <v>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56"/>
      <c r="D51" s="36"/>
      <c r="E51" s="9"/>
      <c r="F51" s="170" t="s">
        <v>151</v>
      </c>
      <c r="G51" s="172">
        <f>G49-H29</f>
        <v>0</v>
      </c>
      <c r="H51" s="173"/>
      <c r="I51" s="173"/>
      <c r="J51" s="174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175"/>
      <c r="H52" s="176"/>
      <c r="I52" s="176"/>
      <c r="J52" s="177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0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561D-A67A-4516-A06C-397BCDA14FBB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BCCF-FDAB-4C4B-B6B6-349922B52EDA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6747-A22E-4191-8C06-53F3BDCE1C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1</v>
      </c>
      <c r="H4" s="236" t="s">
        <v>9</v>
      </c>
      <c r="I4" s="238">
        <v>45294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270</v>
      </c>
      <c r="D6" s="17">
        <f t="shared" ref="D6:D28" si="1">C6*L6</f>
        <v>198990</v>
      </c>
      <c r="E6" s="9"/>
      <c r="F6" s="242" t="s">
        <v>16</v>
      </c>
      <c r="G6" s="244" t="s">
        <v>127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1</v>
      </c>
      <c r="D7" s="17">
        <f t="shared" si="1"/>
        <v>725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28</v>
      </c>
      <c r="D9" s="17">
        <f t="shared" si="1"/>
        <v>19796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1</v>
      </c>
      <c r="D11" s="17">
        <f t="shared" si="1"/>
        <v>1125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12</v>
      </c>
      <c r="D13" s="55">
        <f t="shared" si="1"/>
        <v>3396</v>
      </c>
      <c r="E13" s="9"/>
      <c r="F13" s="263" t="s">
        <v>36</v>
      </c>
      <c r="G13" s="227"/>
      <c r="H13" s="218">
        <f>D29</f>
        <v>229919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9</v>
      </c>
      <c r="D14" s="36">
        <f t="shared" si="1"/>
        <v>90</v>
      </c>
      <c r="E14" s="9"/>
      <c r="F14" s="221" t="s">
        <v>39</v>
      </c>
      <c r="G14" s="222"/>
      <c r="H14" s="223">
        <f>D54</f>
        <v>34438.5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195480.5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2178</f>
        <v>2178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>
        <v>3</v>
      </c>
      <c r="D18" s="55">
        <f t="shared" si="1"/>
        <v>1860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05"/>
      <c r="I19" s="205"/>
      <c r="J19" s="205"/>
      <c r="L19" s="6"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06"/>
      <c r="I20" s="206"/>
      <c r="J20" s="20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120</v>
      </c>
      <c r="C22" s="56"/>
      <c r="D22" s="55">
        <f t="shared" si="1"/>
        <v>0</v>
      </c>
      <c r="E22" s="9"/>
      <c r="F22" s="93"/>
      <c r="G22" s="78"/>
      <c r="H22" s="181"/>
      <c r="I22" s="181"/>
      <c r="J22" s="181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54</v>
      </c>
      <c r="C23" s="56"/>
      <c r="D23" s="55">
        <f t="shared" si="1"/>
        <v>0</v>
      </c>
      <c r="E23" s="9"/>
      <c r="F23" s="84"/>
      <c r="G23" s="69"/>
      <c r="H23" s="210"/>
      <c r="I23" s="211"/>
      <c r="J23" s="211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77"/>
      <c r="G24" s="69"/>
      <c r="H24" s="210"/>
      <c r="I24" s="211"/>
      <c r="J24" s="21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119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1447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126</v>
      </c>
      <c r="C26" s="56"/>
      <c r="D26" s="55">
        <f t="shared" si="1"/>
        <v>0</v>
      </c>
      <c r="E26" s="9"/>
      <c r="F26" s="93"/>
      <c r="G26" s="78"/>
      <c r="H26" s="181"/>
      <c r="I26" s="181"/>
      <c r="J26" s="181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114</v>
      </c>
      <c r="C27" s="56"/>
      <c r="D27" s="51">
        <f t="shared" si="1"/>
        <v>0</v>
      </c>
      <c r="E27" s="9"/>
      <c r="F27" s="85"/>
      <c r="G27" s="97"/>
      <c r="H27" s="210"/>
      <c r="I27" s="211"/>
      <c r="J27" s="211"/>
      <c r="L27" s="7">
        <v>1770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229919</v>
      </c>
      <c r="E29" s="9"/>
      <c r="F29" s="142" t="s">
        <v>58</v>
      </c>
      <c r="G29" s="203"/>
      <c r="H29" s="164">
        <f>H15-H16-H17-H18-H19-H20-H22-H23-H24+H26+H27+H28</f>
        <v>193302.5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182</v>
      </c>
      <c r="H34" s="185">
        <f t="shared" ref="H34:H39" si="2">F34*G34</f>
        <v>182000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19</v>
      </c>
      <c r="H35" s="185">
        <f t="shared" si="2"/>
        <v>9500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2</v>
      </c>
      <c r="H36" s="185">
        <f t="shared" si="2"/>
        <v>400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299</v>
      </c>
      <c r="D37" s="15">
        <f>C37*111</f>
        <v>33189</v>
      </c>
      <c r="E37" s="9"/>
      <c r="F37" s="15">
        <v>100</v>
      </c>
      <c r="G37" s="46">
        <v>8</v>
      </c>
      <c r="H37" s="185">
        <f t="shared" si="2"/>
        <v>800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8</v>
      </c>
      <c r="H38" s="185">
        <f t="shared" si="2"/>
        <v>400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>
        <v>2</v>
      </c>
      <c r="H39" s="185">
        <f t="shared" si="2"/>
        <v>40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185">
        <v>208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7" t="s">
        <v>86</v>
      </c>
      <c r="H43" s="178" t="s">
        <v>13</v>
      </c>
      <c r="I43" s="179"/>
      <c r="J43" s="180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157"/>
      <c r="B44" s="32" t="s">
        <v>69</v>
      </c>
      <c r="C44" s="13"/>
      <c r="D44" s="15">
        <f>C44*120</f>
        <v>0</v>
      </c>
      <c r="E44" s="9"/>
      <c r="F44" s="44"/>
      <c r="G44" s="73"/>
      <c r="H44" s="181"/>
      <c r="I44" s="181"/>
      <c r="J44" s="181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7"/>
      <c r="B45" s="32" t="s">
        <v>71</v>
      </c>
      <c r="C45" s="38">
        <v>3</v>
      </c>
      <c r="D45" s="15">
        <f>C45*84</f>
        <v>252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17</v>
      </c>
      <c r="D46" s="15">
        <f>C46*1.5</f>
        <v>25.5</v>
      </c>
      <c r="E46" s="9"/>
      <c r="F46" s="44"/>
      <c r="G46" s="73"/>
      <c r="H46" s="181"/>
      <c r="I46" s="181"/>
      <c r="J46" s="181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11</v>
      </c>
      <c r="D49" s="15">
        <f>C49*42</f>
        <v>462</v>
      </c>
      <c r="E49" s="9"/>
      <c r="F49" s="162" t="s">
        <v>89</v>
      </c>
      <c r="G49" s="164">
        <f>H34+H35+H36+H37+H38+H39+H40+H41+G42+H44+H45+H46</f>
        <v>193348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3</v>
      </c>
      <c r="D50" s="15">
        <f>C50*1.5</f>
        <v>4.5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45.5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34438.5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47CB-A3A8-4601-ABAB-E18D1B6811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2</v>
      </c>
      <c r="H4" s="236" t="s">
        <v>9</v>
      </c>
      <c r="I4" s="238">
        <v>45294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276</v>
      </c>
      <c r="D6" s="17">
        <f t="shared" ref="D6:D28" si="1">C6*L6</f>
        <v>203412</v>
      </c>
      <c r="E6" s="9"/>
      <c r="F6" s="242" t="s">
        <v>16</v>
      </c>
      <c r="G6" s="244" t="s">
        <v>141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4</v>
      </c>
      <c r="D7" s="17">
        <f t="shared" si="1"/>
        <v>2900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138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30</v>
      </c>
      <c r="D9" s="17">
        <f t="shared" si="1"/>
        <v>21210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/>
      <c r="D10" s="17">
        <f t="shared" si="1"/>
        <v>0</v>
      </c>
      <c r="E10" s="9"/>
      <c r="F10" s="242" t="s">
        <v>26</v>
      </c>
      <c r="G10" s="257" t="s">
        <v>139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/>
      <c r="D12" s="55">
        <f t="shared" si="1"/>
        <v>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14</v>
      </c>
      <c r="D13" s="55">
        <f t="shared" si="1"/>
        <v>3962</v>
      </c>
      <c r="E13" s="9"/>
      <c r="F13" s="263" t="s">
        <v>36</v>
      </c>
      <c r="G13" s="227"/>
      <c r="H13" s="218">
        <f>D29</f>
        <v>237774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</v>
      </c>
      <c r="D14" s="36">
        <f t="shared" si="1"/>
        <v>10</v>
      </c>
      <c r="E14" s="9"/>
      <c r="F14" s="221" t="s">
        <v>39</v>
      </c>
      <c r="G14" s="222"/>
      <c r="H14" s="223">
        <f>D54</f>
        <v>36919.5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200854.5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1416</f>
        <v>1416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>
        <v>8</v>
      </c>
      <c r="D28" s="55">
        <f t="shared" si="1"/>
        <v>6280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237774</v>
      </c>
      <c r="E29" s="9"/>
      <c r="F29" s="142" t="s">
        <v>58</v>
      </c>
      <c r="G29" s="203"/>
      <c r="H29" s="164">
        <f>H15-H16-H17-H18-H19-H20-H22-H23-H24+H26+H27</f>
        <v>199438.5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175</v>
      </c>
      <c r="H34" s="185">
        <f>F34*G34</f>
        <v>175000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55</v>
      </c>
      <c r="H35" s="185">
        <f t="shared" ref="H35:H39" si="2">F35*G35</f>
        <v>27500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4</v>
      </c>
      <c r="H36" s="185">
        <f t="shared" si="2"/>
        <v>800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319</v>
      </c>
      <c r="D37" s="15">
        <f>C37*111</f>
        <v>35409</v>
      </c>
      <c r="E37" s="9"/>
      <c r="F37" s="15">
        <v>100</v>
      </c>
      <c r="G37" s="46">
        <v>30</v>
      </c>
      <c r="H37" s="185">
        <f t="shared" si="2"/>
        <v>3000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11</v>
      </c>
      <c r="H38" s="185">
        <f t="shared" si="2"/>
        <v>550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1</v>
      </c>
      <c r="H39" s="185">
        <f t="shared" si="2"/>
        <v>20</v>
      </c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185">
        <v>192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2</v>
      </c>
      <c r="D44" s="15">
        <f>C44*120</f>
        <v>240</v>
      </c>
      <c r="E44" s="9"/>
      <c r="F44" s="44"/>
      <c r="G44" s="73"/>
      <c r="H44" s="181"/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73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1</v>
      </c>
      <c r="D46" s="15">
        <f>C46*1.5</f>
        <v>1.5</v>
      </c>
      <c r="E46" s="9"/>
      <c r="F46" s="44"/>
      <c r="G46" s="96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5</v>
      </c>
      <c r="D48" s="15">
        <f>C48*78</f>
        <v>390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9</v>
      </c>
      <c r="D49" s="15">
        <f>C49*42</f>
        <v>378</v>
      </c>
      <c r="E49" s="9"/>
      <c r="F49" s="162" t="s">
        <v>89</v>
      </c>
      <c r="G49" s="164">
        <f>H34+H35+H36+H37+H38+H39+H40+H41+G42+H44+H45+H46</f>
        <v>207062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/>
      <c r="D50" s="15">
        <f>C50*1.5</f>
        <v>0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7623.5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36919.5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B1C5-DB9B-4FDF-9C69-EAF4E6C746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3</v>
      </c>
      <c r="H4" s="236" t="s">
        <v>9</v>
      </c>
      <c r="I4" s="238">
        <v>45294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288</v>
      </c>
      <c r="D6" s="17">
        <f t="shared" ref="D6:D28" si="1">C6*L6</f>
        <v>212256</v>
      </c>
      <c r="E6" s="9"/>
      <c r="F6" s="242" t="s">
        <v>16</v>
      </c>
      <c r="G6" s="244" t="s">
        <v>122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7</v>
      </c>
      <c r="D7" s="17">
        <f t="shared" si="1"/>
        <v>5075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138</v>
      </c>
      <c r="D9" s="17">
        <f t="shared" si="1"/>
        <v>97566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1</v>
      </c>
      <c r="D10" s="17">
        <f t="shared" si="1"/>
        <v>972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/>
      <c r="D11" s="17">
        <f t="shared" si="1"/>
        <v>0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4+3+3</f>
        <v>10</v>
      </c>
      <c r="D12" s="55">
        <f t="shared" si="1"/>
        <v>9520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17</v>
      </c>
      <c r="D13" s="55">
        <f t="shared" si="1"/>
        <v>4811</v>
      </c>
      <c r="E13" s="9"/>
      <c r="F13" s="263" t="s">
        <v>36</v>
      </c>
      <c r="G13" s="227"/>
      <c r="H13" s="218">
        <f>D29</f>
        <v>332782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18</v>
      </c>
      <c r="D14" s="36">
        <f t="shared" si="1"/>
        <v>180</v>
      </c>
      <c r="E14" s="9"/>
      <c r="F14" s="221" t="s">
        <v>39</v>
      </c>
      <c r="G14" s="222"/>
      <c r="H14" s="223">
        <f>D54</f>
        <v>50869.5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/>
      <c r="D15" s="36">
        <f t="shared" si="1"/>
        <v>0</v>
      </c>
      <c r="E15" s="9"/>
      <c r="F15" s="226" t="s">
        <v>40</v>
      </c>
      <c r="G15" s="227"/>
      <c r="H15" s="228">
        <f>H13-H14</f>
        <v>281912.5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2934+400</f>
        <v>3334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05"/>
      <c r="I17" s="205"/>
      <c r="J17" s="205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142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05"/>
      <c r="I20" s="205"/>
      <c r="J20" s="20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86"/>
      <c r="G22" s="87"/>
      <c r="H22" s="266"/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/>
      <c r="D23" s="55">
        <f t="shared" si="1"/>
        <v>0</v>
      </c>
      <c r="E23" s="9"/>
      <c r="F23" s="30"/>
      <c r="G23" s="44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332782</v>
      </c>
      <c r="E29" s="9"/>
      <c r="F29" s="142" t="s">
        <v>58</v>
      </c>
      <c r="G29" s="203"/>
      <c r="H29" s="164">
        <f>H15-H16-H17-H18-H19-H20-H22-H23-H24+H26+H27</f>
        <v>278578.5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66</v>
      </c>
      <c r="H34" s="185">
        <f>F34*G34</f>
        <v>66000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39</v>
      </c>
      <c r="H35" s="185">
        <f t="shared" ref="H35:H38" si="2">F35*G35</f>
        <v>19500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185">
        <f t="shared" si="2"/>
        <v>200</v>
      </c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447</v>
      </c>
      <c r="D37" s="15">
        <f>C37*111</f>
        <v>49617</v>
      </c>
      <c r="E37" s="9"/>
      <c r="F37" s="15">
        <v>100</v>
      </c>
      <c r="G37" s="46">
        <v>8</v>
      </c>
      <c r="H37" s="185">
        <f t="shared" si="2"/>
        <v>800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4</v>
      </c>
      <c r="H38" s="185">
        <f t="shared" si="2"/>
        <v>200</v>
      </c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24</v>
      </c>
      <c r="D42" s="15">
        <f>C42*2.25</f>
        <v>54</v>
      </c>
      <c r="E42" s="9"/>
      <c r="F42" s="46" t="s">
        <v>82</v>
      </c>
      <c r="G42" s="185">
        <v>142</v>
      </c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5</v>
      </c>
      <c r="D44" s="15">
        <f>C44*120</f>
        <v>600</v>
      </c>
      <c r="E44" s="9"/>
      <c r="F44" s="44" t="s">
        <v>144</v>
      </c>
      <c r="G44" s="98" t="s">
        <v>145</v>
      </c>
      <c r="H44" s="181">
        <v>194801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/>
      <c r="D45" s="15">
        <f>C45*84</f>
        <v>0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/>
      <c r="D46" s="15">
        <f>C46*1.5</f>
        <v>0</v>
      </c>
      <c r="E46" s="9"/>
      <c r="F46" s="44"/>
      <c r="G46" s="96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3</v>
      </c>
      <c r="D49" s="15">
        <f>C49*42</f>
        <v>126</v>
      </c>
      <c r="E49" s="9"/>
      <c r="F49" s="162" t="s">
        <v>89</v>
      </c>
      <c r="G49" s="164">
        <f>H34+H35+H36+H37+H38+H39+H40+H41+G42+H44+H45+H46</f>
        <v>281643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22</v>
      </c>
      <c r="D50" s="15">
        <f>C50*1.5</f>
        <v>33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3064.5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50869.5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123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40AC-7745-4BF0-A75B-25024A6B8900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31" t="s">
        <v>1</v>
      </c>
      <c r="O1" s="231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8" t="s">
        <v>7</v>
      </c>
      <c r="B4" s="189"/>
      <c r="C4" s="189"/>
      <c r="D4" s="190"/>
      <c r="E4" s="9"/>
      <c r="F4" s="232" t="s">
        <v>8</v>
      </c>
      <c r="G4" s="234">
        <v>4</v>
      </c>
      <c r="H4" s="236" t="s">
        <v>9</v>
      </c>
      <c r="I4" s="238">
        <v>45294</v>
      </c>
      <c r="J4" s="239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2" t="s">
        <v>7</v>
      </c>
      <c r="B5" s="19" t="s">
        <v>11</v>
      </c>
      <c r="C5" s="12" t="s">
        <v>12</v>
      </c>
      <c r="D5" s="30" t="s">
        <v>13</v>
      </c>
      <c r="E5" s="9"/>
      <c r="F5" s="233"/>
      <c r="G5" s="235"/>
      <c r="H5" s="237"/>
      <c r="I5" s="240"/>
      <c r="J5" s="241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3"/>
      <c r="B6" s="20" t="s">
        <v>15</v>
      </c>
      <c r="C6" s="56">
        <v>368</v>
      </c>
      <c r="D6" s="17">
        <f t="shared" ref="D6:D28" si="1">C6*L6</f>
        <v>271216</v>
      </c>
      <c r="E6" s="9"/>
      <c r="F6" s="242" t="s">
        <v>16</v>
      </c>
      <c r="G6" s="244" t="s">
        <v>124</v>
      </c>
      <c r="H6" s="245"/>
      <c r="I6" s="245"/>
      <c r="J6" s="246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3"/>
      <c r="B7" s="20" t="s">
        <v>18</v>
      </c>
      <c r="C7" s="56">
        <v>2</v>
      </c>
      <c r="D7" s="17">
        <f t="shared" si="1"/>
        <v>1450</v>
      </c>
      <c r="E7" s="9"/>
      <c r="F7" s="243"/>
      <c r="G7" s="247"/>
      <c r="H7" s="248"/>
      <c r="I7" s="248"/>
      <c r="J7" s="249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3"/>
      <c r="B8" s="20" t="s">
        <v>20</v>
      </c>
      <c r="C8" s="56"/>
      <c r="D8" s="17">
        <f t="shared" si="1"/>
        <v>0</v>
      </c>
      <c r="E8" s="9"/>
      <c r="F8" s="250" t="s">
        <v>21</v>
      </c>
      <c r="G8" s="251" t="s">
        <v>128</v>
      </c>
      <c r="H8" s="252"/>
      <c r="I8" s="252"/>
      <c r="J8" s="25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3"/>
      <c r="B9" s="20" t="s">
        <v>23</v>
      </c>
      <c r="C9" s="56">
        <v>52</v>
      </c>
      <c r="D9" s="17">
        <f t="shared" si="1"/>
        <v>36764</v>
      </c>
      <c r="E9" s="9"/>
      <c r="F9" s="243"/>
      <c r="G9" s="254"/>
      <c r="H9" s="255"/>
      <c r="I9" s="255"/>
      <c r="J9" s="25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3"/>
      <c r="B10" s="11" t="s">
        <v>25</v>
      </c>
      <c r="C10" s="56">
        <v>11</v>
      </c>
      <c r="D10" s="17">
        <f t="shared" si="1"/>
        <v>10692</v>
      </c>
      <c r="E10" s="9"/>
      <c r="F10" s="242" t="s">
        <v>26</v>
      </c>
      <c r="G10" s="257" t="s">
        <v>129</v>
      </c>
      <c r="H10" s="258"/>
      <c r="I10" s="258"/>
      <c r="J10" s="259"/>
      <c r="K10" s="10"/>
      <c r="L10" s="6">
        <f>R36</f>
        <v>972</v>
      </c>
      <c r="P10" s="4"/>
      <c r="Q10" s="4"/>
      <c r="R10" s="5"/>
    </row>
    <row r="11" spans="1:18" ht="15.75" x14ac:dyDescent="0.25">
      <c r="A11" s="183"/>
      <c r="B11" s="21" t="s">
        <v>28</v>
      </c>
      <c r="C11" s="56">
        <v>1</v>
      </c>
      <c r="D11" s="17">
        <f t="shared" si="1"/>
        <v>1125</v>
      </c>
      <c r="E11" s="9"/>
      <c r="F11" s="243"/>
      <c r="G11" s="254"/>
      <c r="H11" s="255"/>
      <c r="I11" s="255"/>
      <c r="J11" s="256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3"/>
      <c r="B12" s="21" t="s">
        <v>30</v>
      </c>
      <c r="C12" s="56">
        <f>13+8+2</f>
        <v>23</v>
      </c>
      <c r="D12" s="55">
        <f t="shared" si="1"/>
        <v>21896</v>
      </c>
      <c r="E12" s="9"/>
      <c r="F12" s="260" t="s">
        <v>33</v>
      </c>
      <c r="G12" s="261"/>
      <c r="H12" s="261"/>
      <c r="I12" s="261"/>
      <c r="J12" s="262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3"/>
      <c r="B13" s="21" t="s">
        <v>32</v>
      </c>
      <c r="C13" s="56">
        <v>17</v>
      </c>
      <c r="D13" s="55">
        <f t="shared" si="1"/>
        <v>4811</v>
      </c>
      <c r="E13" s="9"/>
      <c r="F13" s="263" t="s">
        <v>36</v>
      </c>
      <c r="G13" s="227"/>
      <c r="H13" s="218">
        <f>D29</f>
        <v>364572</v>
      </c>
      <c r="I13" s="219"/>
      <c r="J13" s="220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3"/>
      <c r="B14" s="18" t="s">
        <v>35</v>
      </c>
      <c r="C14" s="56">
        <v>1</v>
      </c>
      <c r="D14" s="36">
        <f t="shared" si="1"/>
        <v>10</v>
      </c>
      <c r="E14" s="9"/>
      <c r="F14" s="221" t="s">
        <v>39</v>
      </c>
      <c r="G14" s="222"/>
      <c r="H14" s="223">
        <f>D54</f>
        <v>86797.5</v>
      </c>
      <c r="I14" s="224"/>
      <c r="J14" s="225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3"/>
      <c r="B15" s="18" t="s">
        <v>38</v>
      </c>
      <c r="C15" s="56">
        <v>2</v>
      </c>
      <c r="D15" s="36">
        <f t="shared" si="1"/>
        <v>1240</v>
      </c>
      <c r="E15" s="9"/>
      <c r="F15" s="226" t="s">
        <v>40</v>
      </c>
      <c r="G15" s="227"/>
      <c r="H15" s="228">
        <f>H13-H14</f>
        <v>277774.5</v>
      </c>
      <c r="I15" s="229"/>
      <c r="J15" s="230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3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194">
        <f>2349+1863</f>
        <v>4212</v>
      </c>
      <c r="I16" s="194"/>
      <c r="J16" s="194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183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05"/>
      <c r="I17" s="205"/>
      <c r="J17" s="205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183"/>
      <c r="B18" s="24" t="s">
        <v>98</v>
      </c>
      <c r="C18" s="56">
        <v>5</v>
      </c>
      <c r="D18" s="55">
        <f t="shared" si="1"/>
        <v>3100</v>
      </c>
      <c r="E18" s="9"/>
      <c r="F18" s="66"/>
      <c r="G18" s="79" t="s">
        <v>48</v>
      </c>
      <c r="H18" s="205"/>
      <c r="I18" s="205"/>
      <c r="J18" s="205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183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3"/>
      <c r="B20" s="53" t="s">
        <v>115</v>
      </c>
      <c r="C20" s="56">
        <v>1</v>
      </c>
      <c r="D20" s="17">
        <f t="shared" si="1"/>
        <v>1102</v>
      </c>
      <c r="E20" s="9"/>
      <c r="F20" s="67"/>
      <c r="G20" s="83" t="s">
        <v>118</v>
      </c>
      <c r="H20" s="205"/>
      <c r="I20" s="205"/>
      <c r="J20" s="20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3"/>
      <c r="B21" s="18" t="s">
        <v>111</v>
      </c>
      <c r="C21" s="56">
        <f>6+1</f>
        <v>7</v>
      </c>
      <c r="D21" s="55">
        <f t="shared" si="1"/>
        <v>4550</v>
      </c>
      <c r="E21" s="9"/>
      <c r="F21" s="82" t="s">
        <v>104</v>
      </c>
      <c r="G21" s="58" t="s">
        <v>103</v>
      </c>
      <c r="H21" s="207" t="s">
        <v>13</v>
      </c>
      <c r="I21" s="208"/>
      <c r="J21" s="209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3"/>
      <c r="B22" s="53" t="s">
        <v>109</v>
      </c>
      <c r="C22" s="56"/>
      <c r="D22" s="55">
        <f t="shared" si="1"/>
        <v>0</v>
      </c>
      <c r="E22" s="9"/>
      <c r="F22" s="99" t="s">
        <v>149</v>
      </c>
      <c r="G22" s="87">
        <v>7001</v>
      </c>
      <c r="H22" s="266">
        <v>150261</v>
      </c>
      <c r="I22" s="266"/>
      <c r="J22" s="266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183"/>
      <c r="B23" s="18" t="s">
        <v>113</v>
      </c>
      <c r="C23" s="56">
        <f>1+1</f>
        <v>2</v>
      </c>
      <c r="D23" s="55">
        <f t="shared" si="1"/>
        <v>2350</v>
      </c>
      <c r="E23" s="9"/>
      <c r="F23" s="100"/>
      <c r="G23" s="101"/>
      <c r="H23" s="267"/>
      <c r="I23" s="181"/>
      <c r="J23" s="181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183"/>
      <c r="B24" s="18" t="s">
        <v>106</v>
      </c>
      <c r="C24" s="56"/>
      <c r="D24" s="55">
        <f t="shared" si="1"/>
        <v>0</v>
      </c>
      <c r="E24" s="9"/>
      <c r="F24" s="45"/>
      <c r="G24" s="44"/>
      <c r="H24" s="267"/>
      <c r="I24" s="181"/>
      <c r="J24" s="181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183"/>
      <c r="B25" s="18" t="s">
        <v>146</v>
      </c>
      <c r="C25" s="56">
        <v>1</v>
      </c>
      <c r="D25" s="55">
        <f t="shared" si="1"/>
        <v>1582</v>
      </c>
      <c r="E25" s="9"/>
      <c r="F25" s="70" t="s">
        <v>105</v>
      </c>
      <c r="G25" s="65" t="s">
        <v>103</v>
      </c>
      <c r="H25" s="212" t="s">
        <v>13</v>
      </c>
      <c r="I25" s="213"/>
      <c r="J25" s="214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183"/>
      <c r="B26" s="18" t="s">
        <v>110</v>
      </c>
      <c r="C26" s="56"/>
      <c r="D26" s="55">
        <f t="shared" si="1"/>
        <v>0</v>
      </c>
      <c r="E26" s="9"/>
      <c r="F26" s="76"/>
      <c r="G26" s="13"/>
      <c r="H26" s="268"/>
      <c r="I26" s="269"/>
      <c r="J26" s="270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3"/>
      <c r="B27" s="18" t="s">
        <v>116</v>
      </c>
      <c r="C27" s="56"/>
      <c r="D27" s="51">
        <f t="shared" si="1"/>
        <v>0</v>
      </c>
      <c r="E27" s="9"/>
      <c r="F27" s="71"/>
      <c r="G27" s="71"/>
      <c r="H27" s="271"/>
      <c r="I27" s="272"/>
      <c r="J27" s="273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184"/>
      <c r="B28" s="53" t="s">
        <v>102</v>
      </c>
      <c r="C28" s="56"/>
      <c r="D28" s="55">
        <f t="shared" si="1"/>
        <v>0</v>
      </c>
      <c r="E28" s="9"/>
      <c r="F28" s="64"/>
      <c r="G28" s="72"/>
      <c r="H28" s="215"/>
      <c r="I28" s="216"/>
      <c r="J28" s="217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5" t="s">
        <v>36</v>
      </c>
      <c r="B29" s="196"/>
      <c r="C29" s="197"/>
      <c r="D29" s="201">
        <f>SUM(D6:D28)</f>
        <v>364572</v>
      </c>
      <c r="E29" s="9"/>
      <c r="F29" s="142" t="s">
        <v>58</v>
      </c>
      <c r="G29" s="203"/>
      <c r="H29" s="164">
        <f>H15-H16-H17-H18-H19-H20-H22-H23-H24+H26+H27</f>
        <v>123301.5</v>
      </c>
      <c r="I29" s="165"/>
      <c r="J29" s="166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198"/>
      <c r="B30" s="199"/>
      <c r="C30" s="200"/>
      <c r="D30" s="202"/>
      <c r="E30" s="9"/>
      <c r="F30" s="145"/>
      <c r="G30" s="204"/>
      <c r="H30" s="167"/>
      <c r="I30" s="168"/>
      <c r="J30" s="169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8" t="s">
        <v>61</v>
      </c>
      <c r="B32" s="189"/>
      <c r="C32" s="189"/>
      <c r="D32" s="190"/>
      <c r="E32" s="11"/>
      <c r="F32" s="191" t="s">
        <v>62</v>
      </c>
      <c r="G32" s="192"/>
      <c r="H32" s="192"/>
      <c r="I32" s="192"/>
      <c r="J32" s="193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191" t="s">
        <v>13</v>
      </c>
      <c r="I33" s="192"/>
      <c r="J33" s="193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2" t="s">
        <v>68</v>
      </c>
      <c r="B34" s="31" t="s">
        <v>69</v>
      </c>
      <c r="C34" s="60">
        <v>12</v>
      </c>
      <c r="D34" s="35">
        <f>C34*120</f>
        <v>1440</v>
      </c>
      <c r="E34" s="9"/>
      <c r="F34" s="15">
        <v>1000</v>
      </c>
      <c r="G34" s="88">
        <v>12</v>
      </c>
      <c r="H34" s="185">
        <f>F34*G34</f>
        <v>12000</v>
      </c>
      <c r="I34" s="186"/>
      <c r="J34" s="187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3"/>
      <c r="B35" s="32" t="s">
        <v>71</v>
      </c>
      <c r="C35" s="61">
        <v>2</v>
      </c>
      <c r="D35" s="35">
        <f>C35*84</f>
        <v>168</v>
      </c>
      <c r="E35" s="9"/>
      <c r="F35" s="68">
        <v>500</v>
      </c>
      <c r="G35" s="48">
        <v>5</v>
      </c>
      <c r="H35" s="185">
        <f t="shared" ref="H35:H37" si="2">F35*G35</f>
        <v>2500</v>
      </c>
      <c r="I35" s="186"/>
      <c r="J35" s="187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184"/>
      <c r="B36" s="31" t="s">
        <v>73</v>
      </c>
      <c r="C36" s="56">
        <v>32</v>
      </c>
      <c r="D36" s="15">
        <f>C36*1.5</f>
        <v>48</v>
      </c>
      <c r="E36" s="9"/>
      <c r="F36" s="15">
        <v>200</v>
      </c>
      <c r="G36" s="44"/>
      <c r="H36" s="185"/>
      <c r="I36" s="186"/>
      <c r="J36" s="187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2" t="s">
        <v>75</v>
      </c>
      <c r="B37" s="33" t="s">
        <v>69</v>
      </c>
      <c r="C37" s="62">
        <v>724</v>
      </c>
      <c r="D37" s="15">
        <f>C37*111</f>
        <v>80364</v>
      </c>
      <c r="E37" s="9"/>
      <c r="F37" s="15">
        <v>100</v>
      </c>
      <c r="G37" s="46">
        <v>4</v>
      </c>
      <c r="H37" s="185">
        <f t="shared" si="2"/>
        <v>400</v>
      </c>
      <c r="I37" s="186"/>
      <c r="J37" s="187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3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185"/>
      <c r="I38" s="186"/>
      <c r="J38" s="187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4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185"/>
      <c r="I39" s="186"/>
      <c r="J39" s="187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182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185"/>
      <c r="I40" s="186"/>
      <c r="J40" s="187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3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185"/>
      <c r="I41" s="186"/>
      <c r="J41" s="187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4"/>
      <c r="B42" s="32" t="s">
        <v>73</v>
      </c>
      <c r="C42" s="75">
        <v>22</v>
      </c>
      <c r="D42" s="15">
        <f>C42*2.25</f>
        <v>49.5</v>
      </c>
      <c r="E42" s="9"/>
      <c r="F42" s="46" t="s">
        <v>82</v>
      </c>
      <c r="G42" s="185"/>
      <c r="H42" s="186"/>
      <c r="I42" s="186"/>
      <c r="J42" s="187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6" t="s">
        <v>84</v>
      </c>
      <c r="C43" s="14"/>
      <c r="D43" s="15"/>
      <c r="E43" s="9"/>
      <c r="F43" s="69" t="s">
        <v>85</v>
      </c>
      <c r="G43" s="97" t="s">
        <v>86</v>
      </c>
      <c r="H43" s="178" t="s">
        <v>13</v>
      </c>
      <c r="I43" s="179"/>
      <c r="J43" s="180"/>
      <c r="K43" s="26"/>
      <c r="P43" s="4"/>
      <c r="Q43" s="4"/>
      <c r="R43" s="5"/>
    </row>
    <row r="44" spans="1:18" ht="15.75" x14ac:dyDescent="0.25">
      <c r="A44" s="157"/>
      <c r="B44" s="32" t="s">
        <v>69</v>
      </c>
      <c r="C44" s="13">
        <v>22</v>
      </c>
      <c r="D44" s="15">
        <f>C44*120</f>
        <v>2640</v>
      </c>
      <c r="E44" s="9"/>
      <c r="F44" s="44" t="s">
        <v>144</v>
      </c>
      <c r="G44" s="98" t="s">
        <v>148</v>
      </c>
      <c r="H44" s="181">
        <v>110067</v>
      </c>
      <c r="I44" s="181"/>
      <c r="J44" s="181"/>
      <c r="K44" s="26"/>
      <c r="P44" s="4"/>
      <c r="Q44" s="4"/>
      <c r="R44" s="5"/>
    </row>
    <row r="45" spans="1:18" ht="15.75" x14ac:dyDescent="0.25">
      <c r="A45" s="157"/>
      <c r="B45" s="32" t="s">
        <v>71</v>
      </c>
      <c r="C45" s="38">
        <v>6</v>
      </c>
      <c r="D45" s="15">
        <f>C45*84</f>
        <v>504</v>
      </c>
      <c r="E45" s="9"/>
      <c r="F45" s="44"/>
      <c r="G45" s="98"/>
      <c r="H45" s="181"/>
      <c r="I45" s="181"/>
      <c r="J45" s="181"/>
      <c r="K45" s="26"/>
      <c r="P45" s="4"/>
      <c r="Q45" s="4"/>
      <c r="R45" s="5"/>
    </row>
    <row r="46" spans="1:18" ht="15.75" x14ac:dyDescent="0.25">
      <c r="A46" s="157"/>
      <c r="B46" s="57" t="s">
        <v>73</v>
      </c>
      <c r="C46" s="39">
        <v>39</v>
      </c>
      <c r="D46" s="15">
        <f>C46*1.5</f>
        <v>58.5</v>
      </c>
      <c r="E46" s="9"/>
      <c r="F46" s="44"/>
      <c r="G46" s="96"/>
      <c r="H46" s="264"/>
      <c r="I46" s="264"/>
      <c r="J46" s="264"/>
      <c r="K46" s="26"/>
      <c r="P46" s="4"/>
      <c r="Q46" s="4"/>
      <c r="R46" s="5"/>
    </row>
    <row r="47" spans="1:18" ht="15.75" x14ac:dyDescent="0.25">
      <c r="A47" s="158"/>
      <c r="B47" s="32"/>
      <c r="C47" s="14"/>
      <c r="D47" s="15"/>
      <c r="E47" s="9"/>
      <c r="F47" s="69"/>
      <c r="G47" s="69"/>
      <c r="H47" s="159"/>
      <c r="I47" s="160"/>
      <c r="J47" s="161"/>
      <c r="K47" s="26"/>
      <c r="P47" s="4"/>
      <c r="Q47" s="4"/>
      <c r="R47" s="5"/>
    </row>
    <row r="48" spans="1:18" ht="15" customHeight="1" x14ac:dyDescent="0.25">
      <c r="A48" s="156" t="s">
        <v>32</v>
      </c>
      <c r="B48" s="32" t="s">
        <v>69</v>
      </c>
      <c r="C48" s="13">
        <v>11</v>
      </c>
      <c r="D48" s="15">
        <f>C48*78</f>
        <v>858</v>
      </c>
      <c r="E48" s="9"/>
      <c r="F48" s="69"/>
      <c r="G48" s="69"/>
      <c r="H48" s="159"/>
      <c r="I48" s="160"/>
      <c r="J48" s="161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157"/>
      <c r="B49" s="34" t="s">
        <v>71</v>
      </c>
      <c r="C49" s="38">
        <v>6</v>
      </c>
      <c r="D49" s="15">
        <f>C49*42</f>
        <v>252</v>
      </c>
      <c r="E49" s="9"/>
      <c r="F49" s="162" t="s">
        <v>89</v>
      </c>
      <c r="G49" s="164">
        <f>H34+H35+H36+H37+H38+H39+H40+H41+G42+H44+H45+H46</f>
        <v>124967</v>
      </c>
      <c r="H49" s="165"/>
      <c r="I49" s="165"/>
      <c r="J49" s="166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7"/>
      <c r="B50" s="37" t="s">
        <v>73</v>
      </c>
      <c r="C50" s="14">
        <v>91</v>
      </c>
      <c r="D50" s="15">
        <f>C50*1.5</f>
        <v>136.5</v>
      </c>
      <c r="E50" s="9"/>
      <c r="F50" s="163"/>
      <c r="G50" s="167"/>
      <c r="H50" s="168"/>
      <c r="I50" s="168"/>
      <c r="J50" s="169"/>
      <c r="K50" s="9"/>
      <c r="P50" s="4"/>
      <c r="Q50" s="4"/>
      <c r="R50" s="5"/>
    </row>
    <row r="51" spans="1:18" ht="15" customHeight="1" x14ac:dyDescent="0.25">
      <c r="A51" s="157"/>
      <c r="B51" s="32"/>
      <c r="C51" s="13"/>
      <c r="D51" s="36"/>
      <c r="E51" s="9"/>
      <c r="F51" s="170" t="s">
        <v>135</v>
      </c>
      <c r="G51" s="274">
        <f>G49-H29</f>
        <v>1665.5</v>
      </c>
      <c r="H51" s="275"/>
      <c r="I51" s="275"/>
      <c r="J51" s="276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7"/>
      <c r="B52" s="34"/>
      <c r="C52" s="38"/>
      <c r="D52" s="52"/>
      <c r="E52" s="9"/>
      <c r="F52" s="171"/>
      <c r="G52" s="277"/>
      <c r="H52" s="278"/>
      <c r="I52" s="278"/>
      <c r="J52" s="279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8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42" t="s">
        <v>93</v>
      </c>
      <c r="B54" s="143"/>
      <c r="C54" s="144"/>
      <c r="D54" s="148">
        <f>SUM(D34:D53)</f>
        <v>86797.5</v>
      </c>
      <c r="E54" s="9"/>
      <c r="F54" s="26"/>
      <c r="G54" s="9"/>
      <c r="H54" s="9"/>
      <c r="I54" s="9"/>
      <c r="J54" s="40"/>
    </row>
    <row r="55" spans="1:18" x14ac:dyDescent="0.25">
      <c r="A55" s="145"/>
      <c r="B55" s="146"/>
      <c r="C55" s="147"/>
      <c r="D55" s="149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150" t="s">
        <v>94</v>
      </c>
      <c r="B58" s="151"/>
      <c r="C58" s="151"/>
      <c r="D58" s="152"/>
      <c r="E58" s="9"/>
      <c r="F58" s="150" t="s">
        <v>95</v>
      </c>
      <c r="G58" s="151"/>
      <c r="H58" s="151"/>
      <c r="I58" s="151"/>
      <c r="J58" s="152"/>
    </row>
    <row r="59" spans="1:18" x14ac:dyDescent="0.25">
      <c r="A59" s="153"/>
      <c r="B59" s="154"/>
      <c r="C59" s="154"/>
      <c r="D59" s="155"/>
      <c r="E59" s="9"/>
      <c r="F59" s="153"/>
      <c r="G59" s="154"/>
      <c r="H59" s="154"/>
      <c r="I59" s="154"/>
      <c r="J59" s="15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35</vt:i4>
      </vt:variant>
    </vt:vector>
  </HeadingPairs>
  <TitlesOfParts>
    <vt:vector size="82" baseType="lpstr">
      <vt:lpstr>(2)</vt:lpstr>
      <vt:lpstr>02,01 R1</vt:lpstr>
      <vt:lpstr>02,01 R2</vt:lpstr>
      <vt:lpstr>02,01 R3</vt:lpstr>
      <vt:lpstr>(3)</vt:lpstr>
      <vt:lpstr>03,01 R1</vt:lpstr>
      <vt:lpstr>03,01 R2</vt:lpstr>
      <vt:lpstr>03,01 R3</vt:lpstr>
      <vt:lpstr>03,01 R4</vt:lpstr>
      <vt:lpstr>(4)</vt:lpstr>
      <vt:lpstr>04,01 R1</vt:lpstr>
      <vt:lpstr>04,01 R2</vt:lpstr>
      <vt:lpstr>04,01 R3</vt:lpstr>
      <vt:lpstr>(6)</vt:lpstr>
      <vt:lpstr>06,01 R1</vt:lpstr>
      <vt:lpstr>06,01 R2</vt:lpstr>
      <vt:lpstr>06,01 R3</vt:lpstr>
      <vt:lpstr>06,01 R4</vt:lpstr>
      <vt:lpstr>(7)</vt:lpstr>
      <vt:lpstr>07,01 R1</vt:lpstr>
      <vt:lpstr>07,01 R2</vt:lpstr>
      <vt:lpstr>07,01 R3</vt:lpstr>
      <vt:lpstr>(8)</vt:lpstr>
      <vt:lpstr>08,01 R1</vt:lpstr>
      <vt:lpstr>08,01 R2</vt:lpstr>
      <vt:lpstr>08,01 R3</vt:lpstr>
      <vt:lpstr>(9)</vt:lpstr>
      <vt:lpstr>09,01 R1</vt:lpstr>
      <vt:lpstr>09,01 R2</vt:lpstr>
      <vt:lpstr>09,01 R3</vt:lpstr>
      <vt:lpstr>(10)</vt:lpstr>
      <vt:lpstr>10,01 R1</vt:lpstr>
      <vt:lpstr>10,01 R2</vt:lpstr>
      <vt:lpstr>10,01 R3</vt:lpstr>
      <vt:lpstr>(11)</vt:lpstr>
      <vt:lpstr>11,01 R1</vt:lpstr>
      <vt:lpstr>11,01 R2</vt:lpstr>
      <vt:lpstr>11,01 R3</vt:lpstr>
      <vt:lpstr>(13)</vt:lpstr>
      <vt:lpstr>13,01 R1</vt:lpstr>
      <vt:lpstr>13,01 R2</vt:lpstr>
      <vt:lpstr>13,01 R3</vt:lpstr>
      <vt:lpstr>(14)</vt:lpstr>
      <vt:lpstr>14,01 R1</vt:lpstr>
      <vt:lpstr>14,01 R2</vt:lpstr>
      <vt:lpstr>14,01 R3</vt:lpstr>
      <vt:lpstr>(15)</vt:lpstr>
      <vt:lpstr>'02,01 R1'!Print_Area</vt:lpstr>
      <vt:lpstr>'02,01 R2'!Print_Area</vt:lpstr>
      <vt:lpstr>'02,01 R3'!Print_Area</vt:lpstr>
      <vt:lpstr>'03,01 R1'!Print_Area</vt:lpstr>
      <vt:lpstr>'03,01 R2'!Print_Area</vt:lpstr>
      <vt:lpstr>'03,01 R3'!Print_Area</vt:lpstr>
      <vt:lpstr>'03,01 R4'!Print_Area</vt:lpstr>
      <vt:lpstr>'04,01 R1'!Print_Area</vt:lpstr>
      <vt:lpstr>'04,01 R2'!Print_Area</vt:lpstr>
      <vt:lpstr>'04,01 R3'!Print_Area</vt:lpstr>
      <vt:lpstr>'06,01 R1'!Print_Area</vt:lpstr>
      <vt:lpstr>'06,01 R2'!Print_Area</vt:lpstr>
      <vt:lpstr>'06,01 R3'!Print_Area</vt:lpstr>
      <vt:lpstr>'06,01 R4'!Print_Area</vt:lpstr>
      <vt:lpstr>'07,01 R1'!Print_Area</vt:lpstr>
      <vt:lpstr>'07,01 R2'!Print_Area</vt:lpstr>
      <vt:lpstr>'07,01 R3'!Print_Area</vt:lpstr>
      <vt:lpstr>'08,01 R1'!Print_Area</vt:lpstr>
      <vt:lpstr>'08,01 R2'!Print_Area</vt:lpstr>
      <vt:lpstr>'08,01 R3'!Print_Area</vt:lpstr>
      <vt:lpstr>'09,01 R1'!Print_Area</vt:lpstr>
      <vt:lpstr>'09,01 R2'!Print_Area</vt:lpstr>
      <vt:lpstr>'09,01 R3'!Print_Area</vt:lpstr>
      <vt:lpstr>'10,01 R1'!Print_Area</vt:lpstr>
      <vt:lpstr>'10,01 R2'!Print_Area</vt:lpstr>
      <vt:lpstr>'10,01 R3'!Print_Area</vt:lpstr>
      <vt:lpstr>'11,01 R1'!Print_Area</vt:lpstr>
      <vt:lpstr>'11,01 R2'!Print_Area</vt:lpstr>
      <vt:lpstr>'11,01 R3'!Print_Area</vt:lpstr>
      <vt:lpstr>'13,01 R1'!Print_Area</vt:lpstr>
      <vt:lpstr>'13,01 R2'!Print_Area</vt:lpstr>
      <vt:lpstr>'13,01 R3'!Print_Area</vt:lpstr>
      <vt:lpstr>'14,01 R1'!Print_Area</vt:lpstr>
      <vt:lpstr>'14,01 R2'!Print_Area</vt:lpstr>
      <vt:lpstr>'14,01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2025-01-14T00:28:05Z</cp:lastPrinted>
  <dcterms:created xsi:type="dcterms:W3CDTF">2024-09-01T23:36:50Z</dcterms:created>
  <dcterms:modified xsi:type="dcterms:W3CDTF">2025-01-14T03:23:39Z</dcterms:modified>
</cp:coreProperties>
</file>