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2025\GBDS FEB FILES 2025\"/>
    </mc:Choice>
  </mc:AlternateContent>
  <xr:revisionPtr revIDLastSave="0" documentId="13_ncr:1_{27E80796-A1DB-4899-A3A8-0946F6445AD4}" xr6:coauthVersionLast="45" xr6:coauthVersionMax="45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SAMPLE" sheetId="19" r:id="rId1"/>
    <sheet name="RTP 10,1" sheetId="20" r:id="rId2"/>
    <sheet name="2-15-2025" sheetId="21" r:id="rId3"/>
    <sheet name="2-17-2025" sheetId="22" r:id="rId4"/>
    <sheet name="2-18-2025" sheetId="23" r:id="rId5"/>
    <sheet name="2-19-2025" sheetId="24" r:id="rId6"/>
    <sheet name="2-20-2025" sheetId="25" r:id="rId7"/>
    <sheet name="2-21-2025" sheetId="26" r:id="rId8"/>
    <sheet name="2-22-2025" sheetId="27" r:id="rId9"/>
    <sheet name="2-24-2025" sheetId="28" r:id="rId10"/>
    <sheet name="2-25-2025" sheetId="29" r:id="rId11"/>
    <sheet name="2-26-2025" sheetId="30" r:id="rId12"/>
    <sheet name="2-27-2025" sheetId="32" r:id="rId13"/>
    <sheet name="2-28-2025" sheetId="34" r:id="rId14"/>
  </sheets>
  <definedNames>
    <definedName name="_xlnm.Print_Area" localSheetId="2">'2-15-2025'!$A$1:$P$84</definedName>
    <definedName name="_xlnm.Print_Area" localSheetId="3">'2-17-2025'!$A$1:$P$84</definedName>
    <definedName name="_xlnm.Print_Area" localSheetId="4">'2-18-2025'!$A$1:$P$84</definedName>
    <definedName name="_xlnm.Print_Area" localSheetId="5">'2-19-2025'!$A$1:$P$84</definedName>
    <definedName name="_xlnm.Print_Area" localSheetId="6">'2-20-2025'!$A$1:$P$84</definedName>
    <definedName name="_xlnm.Print_Area" localSheetId="7">'2-21-2025'!$A$1:$P$84</definedName>
    <definedName name="_xlnm.Print_Area" localSheetId="8">'2-22-2025'!$A$1:$P$84</definedName>
    <definedName name="_xlnm.Print_Area" localSheetId="9">'2-24-2025'!$A$1:$P$84</definedName>
    <definedName name="_xlnm.Print_Area" localSheetId="10">'2-25-2025'!$A$1:$P$84</definedName>
    <definedName name="_xlnm.Print_Area" localSheetId="11">'2-26-2025'!$A$1:$P$84</definedName>
    <definedName name="_xlnm.Print_Area" localSheetId="12">'2-27-2025'!$A$1:$P$84</definedName>
    <definedName name="_xlnm.Print_Area" localSheetId="13">'2-28-2025'!$A$1:$P$84</definedName>
    <definedName name="_xlnm.Print_Area" localSheetId="1">'RTP 10,1'!$A$1:$P$84</definedName>
    <definedName name="_xlnm.Print_Area" localSheetId="0">SAMPLE!$A$1:$O$76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7" i="34" l="1"/>
  <c r="K59" i="34" s="1"/>
  <c r="J57" i="34"/>
  <c r="J59" i="34" s="1"/>
  <c r="I57" i="34"/>
  <c r="I59" i="34" s="1"/>
  <c r="K54" i="34"/>
  <c r="K56" i="34" s="1"/>
  <c r="J54" i="34"/>
  <c r="J56" i="34" s="1"/>
  <c r="I54" i="34"/>
  <c r="I56" i="34" s="1"/>
  <c r="K52" i="34"/>
  <c r="J52" i="34"/>
  <c r="I52" i="34"/>
  <c r="E52" i="34"/>
  <c r="D52" i="34"/>
  <c r="O51" i="34"/>
  <c r="L51" i="34"/>
  <c r="F51" i="34" s="1"/>
  <c r="G51" i="34" s="1"/>
  <c r="L50" i="34"/>
  <c r="O50" i="34" s="1"/>
  <c r="F50" i="34"/>
  <c r="G50" i="34" s="1"/>
  <c r="L49" i="34"/>
  <c r="O49" i="34" s="1"/>
  <c r="L48" i="34"/>
  <c r="O48" i="34" s="1"/>
  <c r="L47" i="34"/>
  <c r="O47" i="34" s="1"/>
  <c r="F47" i="34"/>
  <c r="G47" i="34" s="1"/>
  <c r="A47" i="34"/>
  <c r="A48" i="34" s="1"/>
  <c r="A49" i="34" s="1"/>
  <c r="A50" i="34" s="1"/>
  <c r="A51" i="34" s="1"/>
  <c r="L46" i="34"/>
  <c r="F46" i="34" s="1"/>
  <c r="G46" i="34" s="1"/>
  <c r="A46" i="34"/>
  <c r="L45" i="34"/>
  <c r="O45" i="34" s="1"/>
  <c r="A45" i="34"/>
  <c r="L44" i="34"/>
  <c r="O44" i="34" s="1"/>
  <c r="F44" i="34"/>
  <c r="G44" i="34" s="1"/>
  <c r="L43" i="34"/>
  <c r="F43" i="34" s="1"/>
  <c r="G43" i="34" s="1"/>
  <c r="A43" i="34"/>
  <c r="L42" i="34"/>
  <c r="O42" i="34" s="1"/>
  <c r="L41" i="34"/>
  <c r="F41" i="34" s="1"/>
  <c r="G41" i="34" s="1"/>
  <c r="L40" i="34"/>
  <c r="O40" i="34" s="1"/>
  <c r="L39" i="34"/>
  <c r="O39" i="34" s="1"/>
  <c r="F39" i="34"/>
  <c r="G39" i="34" s="1"/>
  <c r="L38" i="34"/>
  <c r="O38" i="34" s="1"/>
  <c r="L37" i="34"/>
  <c r="O37" i="34" s="1"/>
  <c r="A37" i="34"/>
  <c r="A38" i="34" s="1"/>
  <c r="A39" i="34" s="1"/>
  <c r="A40" i="34" s="1"/>
  <c r="A41" i="34" s="1"/>
  <c r="L36" i="34"/>
  <c r="F36" i="34" s="1"/>
  <c r="G36" i="34" s="1"/>
  <c r="O35" i="34"/>
  <c r="L35" i="34"/>
  <c r="F35" i="34"/>
  <c r="G35" i="34" s="1"/>
  <c r="O34" i="34"/>
  <c r="L34" i="34"/>
  <c r="F34" i="34"/>
  <c r="G34" i="34" s="1"/>
  <c r="L33" i="34"/>
  <c r="F33" i="34" s="1"/>
  <c r="G33" i="34" s="1"/>
  <c r="L32" i="34"/>
  <c r="O32" i="34" s="1"/>
  <c r="L31" i="34"/>
  <c r="O31" i="34" s="1"/>
  <c r="L30" i="34"/>
  <c r="O30" i="34" s="1"/>
  <c r="F30" i="34"/>
  <c r="G30" i="34" s="1"/>
  <c r="O29" i="34"/>
  <c r="L29" i="34"/>
  <c r="F29" i="34"/>
  <c r="G29" i="34" s="1"/>
  <c r="L28" i="34"/>
  <c r="F28" i="34" s="1"/>
  <c r="G28" i="34" s="1"/>
  <c r="L27" i="34"/>
  <c r="O27" i="34" s="1"/>
  <c r="F27" i="34"/>
  <c r="G27" i="34" s="1"/>
  <c r="AV26" i="34"/>
  <c r="L26" i="34"/>
  <c r="O26" i="34" s="1"/>
  <c r="F26" i="34"/>
  <c r="G26" i="34" s="1"/>
  <c r="L25" i="34"/>
  <c r="F25" i="34" s="1"/>
  <c r="G25" i="34" s="1"/>
  <c r="L24" i="34"/>
  <c r="O24" i="34" s="1"/>
  <c r="L23" i="34"/>
  <c r="O23" i="34" s="1"/>
  <c r="F23" i="34"/>
  <c r="G23" i="34" s="1"/>
  <c r="L22" i="34"/>
  <c r="O22" i="34" s="1"/>
  <c r="L21" i="34"/>
  <c r="O21" i="34" s="1"/>
  <c r="F21" i="34"/>
  <c r="G21" i="34" s="1"/>
  <c r="A21" i="34"/>
  <c r="A22" i="34" s="1"/>
  <c r="A23" i="34" s="1"/>
  <c r="A24" i="34" s="1"/>
  <c r="A25" i="34" s="1"/>
  <c r="A26" i="34" s="1"/>
  <c r="A27" i="34" s="1"/>
  <c r="A28" i="34" s="1"/>
  <c r="A29" i="34" s="1"/>
  <c r="A30" i="34" s="1"/>
  <c r="A31" i="34" s="1"/>
  <c r="A32" i="34" s="1"/>
  <c r="A33" i="34" s="1"/>
  <c r="A34" i="34" s="1"/>
  <c r="A35" i="34" s="1"/>
  <c r="O20" i="34"/>
  <c r="L20" i="34"/>
  <c r="F20" i="34" s="1"/>
  <c r="G20" i="34" s="1"/>
  <c r="L19" i="34"/>
  <c r="O19" i="34" s="1"/>
  <c r="F19" i="34"/>
  <c r="G19" i="34" s="1"/>
  <c r="L18" i="34"/>
  <c r="O18" i="34" s="1"/>
  <c r="F18" i="34"/>
  <c r="G18" i="34" s="1"/>
  <c r="L17" i="34"/>
  <c r="F17" i="34" s="1"/>
  <c r="G17" i="34" s="1"/>
  <c r="L16" i="34"/>
  <c r="O16" i="34" s="1"/>
  <c r="A16" i="34"/>
  <c r="A17" i="34" s="1"/>
  <c r="A18" i="34" s="1"/>
  <c r="A19" i="34" s="1"/>
  <c r="L15" i="34"/>
  <c r="O15" i="34" s="1"/>
  <c r="A15" i="34"/>
  <c r="L14" i="34"/>
  <c r="L13" i="34"/>
  <c r="O13" i="34" s="1"/>
  <c r="L12" i="34"/>
  <c r="O12" i="34" s="1"/>
  <c r="L11" i="34"/>
  <c r="O11" i="34" s="1"/>
  <c r="F11" i="34"/>
  <c r="G11" i="34" s="1"/>
  <c r="L10" i="34"/>
  <c r="L9" i="34"/>
  <c r="O9" i="34" s="1"/>
  <c r="F9" i="34"/>
  <c r="G9" i="34" s="1"/>
  <c r="A9" i="34"/>
  <c r="A10" i="34" s="1"/>
  <c r="A11" i="34" s="1"/>
  <c r="A12" i="34" s="1"/>
  <c r="O8" i="34"/>
  <c r="L8" i="34"/>
  <c r="F8" i="34"/>
  <c r="L7" i="34"/>
  <c r="O7" i="34" s="1"/>
  <c r="F7" i="34"/>
  <c r="G7" i="34" s="1"/>
  <c r="L6" i="34"/>
  <c r="O6" i="34" s="1"/>
  <c r="F6" i="34"/>
  <c r="G6" i="34" s="1"/>
  <c r="K57" i="32"/>
  <c r="K59" i="32" s="1"/>
  <c r="J57" i="32"/>
  <c r="J59" i="32" s="1"/>
  <c r="I57" i="32"/>
  <c r="I59" i="32" s="1"/>
  <c r="K54" i="32"/>
  <c r="K56" i="32" s="1"/>
  <c r="J54" i="32"/>
  <c r="J56" i="32" s="1"/>
  <c r="I54" i="32"/>
  <c r="I56" i="32" s="1"/>
  <c r="K52" i="32"/>
  <c r="J52" i="32"/>
  <c r="I52" i="32"/>
  <c r="E52" i="32"/>
  <c r="D52" i="32"/>
  <c r="L51" i="32"/>
  <c r="O51" i="32" s="1"/>
  <c r="L50" i="32"/>
  <c r="O50" i="32" s="1"/>
  <c r="F50" i="32"/>
  <c r="G50" i="32" s="1"/>
  <c r="L49" i="32"/>
  <c r="O49" i="32" s="1"/>
  <c r="O48" i="32"/>
  <c r="L48" i="32"/>
  <c r="F48" i="32" s="1"/>
  <c r="G48" i="32" s="1"/>
  <c r="L47" i="32"/>
  <c r="O47" i="32" s="1"/>
  <c r="L46" i="32"/>
  <c r="O46" i="32" s="1"/>
  <c r="L45" i="32"/>
  <c r="O45" i="32" s="1"/>
  <c r="A45" i="32"/>
  <c r="A46" i="32" s="1"/>
  <c r="A47" i="32" s="1"/>
  <c r="A48" i="32" s="1"/>
  <c r="A49" i="32" s="1"/>
  <c r="A50" i="32" s="1"/>
  <c r="A51" i="32" s="1"/>
  <c r="L44" i="32"/>
  <c r="O44" i="32" s="1"/>
  <c r="L43" i="32"/>
  <c r="O43" i="32" s="1"/>
  <c r="F43" i="32"/>
  <c r="G43" i="32" s="1"/>
  <c r="A43" i="32"/>
  <c r="L42" i="32"/>
  <c r="O42" i="32" s="1"/>
  <c r="L41" i="32"/>
  <c r="O41" i="32" s="1"/>
  <c r="L40" i="32"/>
  <c r="O40" i="32" s="1"/>
  <c r="F40" i="32"/>
  <c r="G40" i="32" s="1"/>
  <c r="L39" i="32"/>
  <c r="O39" i="32" s="1"/>
  <c r="L38" i="32"/>
  <c r="O38" i="32" s="1"/>
  <c r="F38" i="32"/>
  <c r="G38" i="32" s="1"/>
  <c r="L37" i="32"/>
  <c r="O37" i="32" s="1"/>
  <c r="A37" i="32"/>
  <c r="A38" i="32" s="1"/>
  <c r="A39" i="32" s="1"/>
  <c r="A40" i="32" s="1"/>
  <c r="A41" i="32" s="1"/>
  <c r="L36" i="32"/>
  <c r="O36" i="32" s="1"/>
  <c r="F36" i="32"/>
  <c r="G36" i="32" s="1"/>
  <c r="L35" i="32"/>
  <c r="O35" i="32" s="1"/>
  <c r="L34" i="32"/>
  <c r="O34" i="32" s="1"/>
  <c r="F34" i="32"/>
  <c r="G34" i="32" s="1"/>
  <c r="L33" i="32"/>
  <c r="O33" i="32" s="1"/>
  <c r="O32" i="32"/>
  <c r="L32" i="32"/>
  <c r="F32" i="32"/>
  <c r="G32" i="32" s="1"/>
  <c r="L31" i="32"/>
  <c r="O31" i="32" s="1"/>
  <c r="L30" i="32"/>
  <c r="O30" i="32" s="1"/>
  <c r="F30" i="32"/>
  <c r="G30" i="32" s="1"/>
  <c r="L29" i="32"/>
  <c r="O29" i="32" s="1"/>
  <c r="L28" i="32"/>
  <c r="O28" i="32" s="1"/>
  <c r="L27" i="32"/>
  <c r="O27" i="32" s="1"/>
  <c r="F27" i="32"/>
  <c r="G27" i="32" s="1"/>
  <c r="AV26" i="32"/>
  <c r="L26" i="32"/>
  <c r="F26" i="32" s="1"/>
  <c r="G26" i="32" s="1"/>
  <c r="L25" i="32"/>
  <c r="O25" i="32" s="1"/>
  <c r="L24" i="32"/>
  <c r="O24" i="32" s="1"/>
  <c r="L23" i="32"/>
  <c r="O23" i="32" s="1"/>
  <c r="L22" i="32"/>
  <c r="O22" i="32" s="1"/>
  <c r="F22" i="32"/>
  <c r="G22" i="32" s="1"/>
  <c r="L21" i="32"/>
  <c r="O21" i="32" s="1"/>
  <c r="F21" i="32"/>
  <c r="G21" i="32" s="1"/>
  <c r="A21" i="32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L20" i="32"/>
  <c r="O20" i="32" s="1"/>
  <c r="F20" i="32"/>
  <c r="G20" i="32" s="1"/>
  <c r="L19" i="32"/>
  <c r="O19" i="32" s="1"/>
  <c r="L18" i="32"/>
  <c r="O18" i="32" s="1"/>
  <c r="F18" i="32"/>
  <c r="G18" i="32" s="1"/>
  <c r="L17" i="32"/>
  <c r="O17" i="32" s="1"/>
  <c r="A17" i="32"/>
  <c r="A18" i="32" s="1"/>
  <c r="A19" i="32" s="1"/>
  <c r="O16" i="32"/>
  <c r="L16" i="32"/>
  <c r="F16" i="32"/>
  <c r="G16" i="32" s="1"/>
  <c r="A16" i="32"/>
  <c r="L15" i="32"/>
  <c r="O15" i="32" s="1"/>
  <c r="A15" i="32"/>
  <c r="L14" i="32"/>
  <c r="F14" i="32" s="1"/>
  <c r="G14" i="32" s="1"/>
  <c r="L13" i="32"/>
  <c r="O13" i="32" s="1"/>
  <c r="L12" i="32"/>
  <c r="F12" i="32" s="1"/>
  <c r="G12" i="32" s="1"/>
  <c r="L11" i="32"/>
  <c r="O11" i="32" s="1"/>
  <c r="F11" i="32"/>
  <c r="G11" i="32" s="1"/>
  <c r="L10" i="32"/>
  <c r="O10" i="32" s="1"/>
  <c r="F10" i="32"/>
  <c r="G10" i="32" s="1"/>
  <c r="L9" i="32"/>
  <c r="A9" i="32"/>
  <c r="A10" i="32" s="1"/>
  <c r="A11" i="32" s="1"/>
  <c r="A12" i="32" s="1"/>
  <c r="O8" i="32"/>
  <c r="L8" i="32"/>
  <c r="F8" i="32"/>
  <c r="G8" i="32" s="1"/>
  <c r="L7" i="32"/>
  <c r="O7" i="32" s="1"/>
  <c r="F7" i="32"/>
  <c r="G7" i="32" s="1"/>
  <c r="L6" i="32"/>
  <c r="O6" i="32" s="1"/>
  <c r="K57" i="30"/>
  <c r="K59" i="30" s="1"/>
  <c r="J57" i="30"/>
  <c r="J59" i="30" s="1"/>
  <c r="I57" i="30"/>
  <c r="I59" i="30" s="1"/>
  <c r="K54" i="30"/>
  <c r="K56" i="30" s="1"/>
  <c r="J54" i="30"/>
  <c r="J56" i="30" s="1"/>
  <c r="I54" i="30"/>
  <c r="I56" i="30" s="1"/>
  <c r="K52" i="30"/>
  <c r="J52" i="30"/>
  <c r="I52" i="30"/>
  <c r="E52" i="30"/>
  <c r="D52" i="30"/>
  <c r="L51" i="30"/>
  <c r="O51" i="30" s="1"/>
  <c r="L50" i="30"/>
  <c r="O50" i="30" s="1"/>
  <c r="F50" i="30"/>
  <c r="G50" i="30" s="1"/>
  <c r="L49" i="30"/>
  <c r="O49" i="30" s="1"/>
  <c r="L48" i="30"/>
  <c r="O48" i="30" s="1"/>
  <c r="L47" i="30"/>
  <c r="O47" i="30" s="1"/>
  <c r="L46" i="30"/>
  <c r="F46" i="30" s="1"/>
  <c r="G46" i="30" s="1"/>
  <c r="A46" i="30"/>
  <c r="A47" i="30" s="1"/>
  <c r="A48" i="30" s="1"/>
  <c r="A49" i="30" s="1"/>
  <c r="A50" i="30" s="1"/>
  <c r="A51" i="30" s="1"/>
  <c r="L45" i="30"/>
  <c r="O45" i="30" s="1"/>
  <c r="F45" i="30"/>
  <c r="G45" i="30" s="1"/>
  <c r="A45" i="30"/>
  <c r="L44" i="30"/>
  <c r="O44" i="30" s="1"/>
  <c r="L43" i="30"/>
  <c r="F43" i="30" s="1"/>
  <c r="G43" i="30" s="1"/>
  <c r="A43" i="30"/>
  <c r="L42" i="30"/>
  <c r="F42" i="30" s="1"/>
  <c r="G42" i="30" s="1"/>
  <c r="L41" i="30"/>
  <c r="O41" i="30" s="1"/>
  <c r="L40" i="30"/>
  <c r="O40" i="30" s="1"/>
  <c r="L39" i="30"/>
  <c r="O39" i="30" s="1"/>
  <c r="L38" i="30"/>
  <c r="O38" i="30" s="1"/>
  <c r="L37" i="30"/>
  <c r="O37" i="30" s="1"/>
  <c r="A37" i="30"/>
  <c r="A38" i="30" s="1"/>
  <c r="A39" i="30" s="1"/>
  <c r="A40" i="30" s="1"/>
  <c r="A41" i="30" s="1"/>
  <c r="L36" i="30"/>
  <c r="O36" i="30" s="1"/>
  <c r="F36" i="30"/>
  <c r="G36" i="30" s="1"/>
  <c r="L35" i="30"/>
  <c r="O35" i="30" s="1"/>
  <c r="F35" i="30"/>
  <c r="G35" i="30" s="1"/>
  <c r="L34" i="30"/>
  <c r="O34" i="30" s="1"/>
  <c r="L33" i="30"/>
  <c r="F33" i="30" s="1"/>
  <c r="G33" i="30" s="1"/>
  <c r="L32" i="30"/>
  <c r="O32" i="30" s="1"/>
  <c r="L31" i="30"/>
  <c r="O31" i="30" s="1"/>
  <c r="L30" i="30"/>
  <c r="O30" i="30" s="1"/>
  <c r="L29" i="30"/>
  <c r="F29" i="30" s="1"/>
  <c r="G29" i="30" s="1"/>
  <c r="L28" i="30"/>
  <c r="O28" i="30" s="1"/>
  <c r="L27" i="30"/>
  <c r="O27" i="30" s="1"/>
  <c r="F27" i="30"/>
  <c r="G27" i="30" s="1"/>
  <c r="AV26" i="30"/>
  <c r="L26" i="30"/>
  <c r="F26" i="30" s="1"/>
  <c r="G26" i="30" s="1"/>
  <c r="L25" i="30"/>
  <c r="O25" i="30" s="1"/>
  <c r="L24" i="30"/>
  <c r="O24" i="30" s="1"/>
  <c r="F24" i="30"/>
  <c r="G24" i="30" s="1"/>
  <c r="L23" i="30"/>
  <c r="O23" i="30" s="1"/>
  <c r="F23" i="30"/>
  <c r="G23" i="30" s="1"/>
  <c r="L22" i="30"/>
  <c r="O22" i="30" s="1"/>
  <c r="L21" i="30"/>
  <c r="O21" i="30" s="1"/>
  <c r="F21" i="30"/>
  <c r="G21" i="30" s="1"/>
  <c r="A21" i="30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L20" i="30"/>
  <c r="O20" i="30" s="1"/>
  <c r="F20" i="30"/>
  <c r="G20" i="30" s="1"/>
  <c r="L19" i="30"/>
  <c r="O19" i="30" s="1"/>
  <c r="L18" i="30"/>
  <c r="O18" i="30" s="1"/>
  <c r="L17" i="30"/>
  <c r="O17" i="30" s="1"/>
  <c r="L16" i="30"/>
  <c r="O16" i="30" s="1"/>
  <c r="A16" i="30"/>
  <c r="A17" i="30" s="1"/>
  <c r="A18" i="30" s="1"/>
  <c r="A19" i="30" s="1"/>
  <c r="O15" i="30"/>
  <c r="L15" i="30"/>
  <c r="F15" i="30" s="1"/>
  <c r="G15" i="30" s="1"/>
  <c r="A15" i="30"/>
  <c r="L14" i="30"/>
  <c r="F14" i="30"/>
  <c r="G14" i="30" s="1"/>
  <c r="L13" i="30"/>
  <c r="O13" i="30" s="1"/>
  <c r="F13" i="30"/>
  <c r="G13" i="30" s="1"/>
  <c r="L12" i="30"/>
  <c r="O12" i="30" s="1"/>
  <c r="F12" i="30"/>
  <c r="G12" i="30" s="1"/>
  <c r="L11" i="30"/>
  <c r="O11" i="30" s="1"/>
  <c r="L10" i="30"/>
  <c r="F10" i="30" s="1"/>
  <c r="G10" i="30" s="1"/>
  <c r="L9" i="30"/>
  <c r="O9" i="30" s="1"/>
  <c r="A9" i="30"/>
  <c r="A10" i="30" s="1"/>
  <c r="A11" i="30" s="1"/>
  <c r="A12" i="30" s="1"/>
  <c r="L8" i="30"/>
  <c r="O8" i="30" s="1"/>
  <c r="L7" i="30"/>
  <c r="O7" i="30" s="1"/>
  <c r="F7" i="30"/>
  <c r="G7" i="30" s="1"/>
  <c r="L6" i="30"/>
  <c r="O6" i="30" s="1"/>
  <c r="F40" i="34" l="1"/>
  <c r="G40" i="34" s="1"/>
  <c r="O46" i="34"/>
  <c r="L54" i="34"/>
  <c r="L56" i="34" s="1"/>
  <c r="F13" i="34"/>
  <c r="G13" i="34" s="1"/>
  <c r="F14" i="34"/>
  <c r="G14" i="34" s="1"/>
  <c r="O28" i="34"/>
  <c r="O36" i="34"/>
  <c r="F37" i="34"/>
  <c r="G37" i="34" s="1"/>
  <c r="F24" i="34"/>
  <c r="G24" i="34" s="1"/>
  <c r="O25" i="34"/>
  <c r="L57" i="34"/>
  <c r="L59" i="34" s="1"/>
  <c r="O41" i="34"/>
  <c r="O17" i="34"/>
  <c r="O14" i="34"/>
  <c r="G8" i="34"/>
  <c r="F15" i="34"/>
  <c r="G15" i="34" s="1"/>
  <c r="F31" i="34"/>
  <c r="G31" i="34" s="1"/>
  <c r="O33" i="34"/>
  <c r="O43" i="34"/>
  <c r="L52" i="34"/>
  <c r="F22" i="34"/>
  <c r="G22" i="34" s="1"/>
  <c r="F38" i="34"/>
  <c r="G38" i="34" s="1"/>
  <c r="F48" i="34"/>
  <c r="G48" i="34" s="1"/>
  <c r="F12" i="34"/>
  <c r="G12" i="34" s="1"/>
  <c r="F45" i="34"/>
  <c r="G45" i="34" s="1"/>
  <c r="O10" i="34"/>
  <c r="F16" i="34"/>
  <c r="G16" i="34" s="1"/>
  <c r="F32" i="34"/>
  <c r="G32" i="34" s="1"/>
  <c r="F42" i="34"/>
  <c r="G42" i="34" s="1"/>
  <c r="F49" i="34"/>
  <c r="G49" i="34" s="1"/>
  <c r="F10" i="34"/>
  <c r="G10" i="34" s="1"/>
  <c r="F42" i="32"/>
  <c r="G42" i="32" s="1"/>
  <c r="F46" i="32"/>
  <c r="G46" i="32" s="1"/>
  <c r="F37" i="32"/>
  <c r="G37" i="32" s="1"/>
  <c r="F29" i="32"/>
  <c r="G29" i="32" s="1"/>
  <c r="F44" i="32"/>
  <c r="G44" i="32" s="1"/>
  <c r="F47" i="32"/>
  <c r="G47" i="32" s="1"/>
  <c r="L54" i="32"/>
  <c r="L56" i="32" s="1"/>
  <c r="F24" i="32"/>
  <c r="G24" i="32" s="1"/>
  <c r="F33" i="32"/>
  <c r="G33" i="32" s="1"/>
  <c r="L57" i="32"/>
  <c r="L59" i="32" s="1"/>
  <c r="F17" i="32"/>
  <c r="G17" i="32" s="1"/>
  <c r="F15" i="32"/>
  <c r="G15" i="32" s="1"/>
  <c r="F31" i="32"/>
  <c r="G31" i="32" s="1"/>
  <c r="O12" i="32"/>
  <c r="O26" i="32"/>
  <c r="L52" i="32"/>
  <c r="O14" i="32"/>
  <c r="F25" i="32"/>
  <c r="G25" i="32" s="1"/>
  <c r="F28" i="32"/>
  <c r="G28" i="32" s="1"/>
  <c r="F41" i="32"/>
  <c r="G41" i="32" s="1"/>
  <c r="F51" i="32"/>
  <c r="G51" i="32" s="1"/>
  <c r="F45" i="32"/>
  <c r="G45" i="32" s="1"/>
  <c r="F9" i="32"/>
  <c r="F19" i="32"/>
  <c r="G19" i="32" s="1"/>
  <c r="F35" i="32"/>
  <c r="G35" i="32" s="1"/>
  <c r="F6" i="32"/>
  <c r="G6" i="32" s="1"/>
  <c r="O9" i="32"/>
  <c r="F13" i="32"/>
  <c r="G13" i="32" s="1"/>
  <c r="F23" i="32"/>
  <c r="G23" i="32" s="1"/>
  <c r="F39" i="32"/>
  <c r="G39" i="32" s="1"/>
  <c r="F49" i="32"/>
  <c r="G49" i="32" s="1"/>
  <c r="O46" i="30"/>
  <c r="F40" i="30"/>
  <c r="G40" i="30" s="1"/>
  <c r="F11" i="30"/>
  <c r="G11" i="30" s="1"/>
  <c r="F19" i="30"/>
  <c r="G19" i="30" s="1"/>
  <c r="F44" i="30"/>
  <c r="G44" i="30" s="1"/>
  <c r="F30" i="30"/>
  <c r="G30" i="30" s="1"/>
  <c r="F37" i="30"/>
  <c r="G37" i="30" s="1"/>
  <c r="L54" i="30"/>
  <c r="L56" i="30" s="1"/>
  <c r="F9" i="30"/>
  <c r="G9" i="30" s="1"/>
  <c r="F31" i="30"/>
  <c r="G31" i="30" s="1"/>
  <c r="L52" i="30"/>
  <c r="F39" i="30"/>
  <c r="G39" i="30" s="1"/>
  <c r="F47" i="30"/>
  <c r="G47" i="30" s="1"/>
  <c r="F17" i="30"/>
  <c r="G17" i="30" s="1"/>
  <c r="O10" i="30"/>
  <c r="F8" i="30"/>
  <c r="F18" i="30"/>
  <c r="G18" i="30" s="1"/>
  <c r="F34" i="30"/>
  <c r="G34" i="30" s="1"/>
  <c r="O42" i="30"/>
  <c r="O26" i="30"/>
  <c r="O33" i="30"/>
  <c r="O29" i="30"/>
  <c r="O43" i="30"/>
  <c r="O14" i="30"/>
  <c r="F25" i="30"/>
  <c r="G25" i="30" s="1"/>
  <c r="F28" i="30"/>
  <c r="G28" i="30" s="1"/>
  <c r="F41" i="30"/>
  <c r="G41" i="30" s="1"/>
  <c r="F51" i="30"/>
  <c r="G51" i="30" s="1"/>
  <c r="F22" i="30"/>
  <c r="G22" i="30" s="1"/>
  <c r="F38" i="30"/>
  <c r="G38" i="30" s="1"/>
  <c r="F48" i="30"/>
  <c r="G48" i="30" s="1"/>
  <c r="F16" i="30"/>
  <c r="G16" i="30" s="1"/>
  <c r="F32" i="30"/>
  <c r="G32" i="30" s="1"/>
  <c r="F6" i="30"/>
  <c r="G6" i="30" s="1"/>
  <c r="F49" i="30"/>
  <c r="G49" i="30" s="1"/>
  <c r="L57" i="30"/>
  <c r="L59" i="30" s="1"/>
  <c r="I57" i="20"/>
  <c r="L54" i="20"/>
  <c r="G52" i="34" l="1"/>
  <c r="F52" i="34"/>
  <c r="O52" i="34"/>
  <c r="O52" i="32"/>
  <c r="G9" i="32"/>
  <c r="G52" i="32" s="1"/>
  <c r="F52" i="32"/>
  <c r="O52" i="30"/>
  <c r="F52" i="30"/>
  <c r="G8" i="30"/>
  <c r="G52" i="30" s="1"/>
  <c r="K57" i="29"/>
  <c r="K59" i="29" s="1"/>
  <c r="J57" i="29"/>
  <c r="J59" i="29" s="1"/>
  <c r="I57" i="29"/>
  <c r="I59" i="29" s="1"/>
  <c r="K54" i="29"/>
  <c r="K56" i="29" s="1"/>
  <c r="J54" i="29"/>
  <c r="J56" i="29" s="1"/>
  <c r="I54" i="29"/>
  <c r="I56" i="29" s="1"/>
  <c r="K52" i="29"/>
  <c r="J52" i="29"/>
  <c r="I52" i="29"/>
  <c r="E52" i="29"/>
  <c r="D52" i="29"/>
  <c r="L51" i="29"/>
  <c r="O51" i="29" s="1"/>
  <c r="L50" i="29"/>
  <c r="O50" i="29" s="1"/>
  <c r="F50" i="29"/>
  <c r="G50" i="29" s="1"/>
  <c r="L49" i="29"/>
  <c r="O49" i="29" s="1"/>
  <c r="F49" i="29"/>
  <c r="G49" i="29" s="1"/>
  <c r="L48" i="29"/>
  <c r="O48" i="29" s="1"/>
  <c r="L47" i="29"/>
  <c r="O47" i="29" s="1"/>
  <c r="F47" i="29"/>
  <c r="G47" i="29" s="1"/>
  <c r="L46" i="29"/>
  <c r="F46" i="29" s="1"/>
  <c r="G46" i="29" s="1"/>
  <c r="A46" i="29"/>
  <c r="A47" i="29" s="1"/>
  <c r="A48" i="29" s="1"/>
  <c r="A49" i="29" s="1"/>
  <c r="A50" i="29" s="1"/>
  <c r="A51" i="29" s="1"/>
  <c r="L45" i="29"/>
  <c r="O45" i="29" s="1"/>
  <c r="F45" i="29"/>
  <c r="G45" i="29" s="1"/>
  <c r="A45" i="29"/>
  <c r="L44" i="29"/>
  <c r="O44" i="29" s="1"/>
  <c r="L43" i="29"/>
  <c r="F43" i="29" s="1"/>
  <c r="G43" i="29" s="1"/>
  <c r="A43" i="29"/>
  <c r="L42" i="29"/>
  <c r="O42" i="29" s="1"/>
  <c r="L41" i="29"/>
  <c r="O41" i="29" s="1"/>
  <c r="L40" i="29"/>
  <c r="O40" i="29" s="1"/>
  <c r="L39" i="29"/>
  <c r="O39" i="29" s="1"/>
  <c r="F39" i="29"/>
  <c r="G39" i="29" s="1"/>
  <c r="L38" i="29"/>
  <c r="O38" i="29" s="1"/>
  <c r="L37" i="29"/>
  <c r="F37" i="29" s="1"/>
  <c r="G37" i="29" s="1"/>
  <c r="A37" i="29"/>
  <c r="A38" i="29" s="1"/>
  <c r="A39" i="29" s="1"/>
  <c r="A40" i="29" s="1"/>
  <c r="A41" i="29" s="1"/>
  <c r="L36" i="29"/>
  <c r="O36" i="29" s="1"/>
  <c r="L35" i="29"/>
  <c r="F35" i="29" s="1"/>
  <c r="G35" i="29" s="1"/>
  <c r="L34" i="29"/>
  <c r="O34" i="29" s="1"/>
  <c r="L33" i="29"/>
  <c r="F33" i="29" s="1"/>
  <c r="G33" i="29" s="1"/>
  <c r="L32" i="29"/>
  <c r="F32" i="29" s="1"/>
  <c r="G32" i="29" s="1"/>
  <c r="L31" i="29"/>
  <c r="O31" i="29" s="1"/>
  <c r="F31" i="29"/>
  <c r="G31" i="29" s="1"/>
  <c r="L30" i="29"/>
  <c r="O30" i="29" s="1"/>
  <c r="L29" i="29"/>
  <c r="O29" i="29" s="1"/>
  <c r="L28" i="29"/>
  <c r="O28" i="29" s="1"/>
  <c r="L27" i="29"/>
  <c r="O27" i="29" s="1"/>
  <c r="F27" i="29"/>
  <c r="G27" i="29" s="1"/>
  <c r="AV26" i="29"/>
  <c r="L26" i="29"/>
  <c r="O26" i="29" s="1"/>
  <c r="L25" i="29"/>
  <c r="O25" i="29" s="1"/>
  <c r="L24" i="29"/>
  <c r="O24" i="29" s="1"/>
  <c r="F24" i="29"/>
  <c r="G24" i="29" s="1"/>
  <c r="L23" i="29"/>
  <c r="O23" i="29" s="1"/>
  <c r="F23" i="29"/>
  <c r="G23" i="29" s="1"/>
  <c r="L22" i="29"/>
  <c r="O22" i="29" s="1"/>
  <c r="O21" i="29"/>
  <c r="L21" i="29"/>
  <c r="F21" i="29" s="1"/>
  <c r="G21" i="29" s="1"/>
  <c r="A21" i="29"/>
  <c r="A22" i="29" s="1"/>
  <c r="A23" i="29" s="1"/>
  <c r="A24" i="29" s="1"/>
  <c r="A25" i="29" s="1"/>
  <c r="A26" i="29" s="1"/>
  <c r="A27" i="29" s="1"/>
  <c r="A28" i="29" s="1"/>
  <c r="A29" i="29" s="1"/>
  <c r="A30" i="29" s="1"/>
  <c r="A31" i="29" s="1"/>
  <c r="A32" i="29" s="1"/>
  <c r="A33" i="29" s="1"/>
  <c r="A34" i="29" s="1"/>
  <c r="A35" i="29" s="1"/>
  <c r="L20" i="29"/>
  <c r="O20" i="29" s="1"/>
  <c r="F20" i="29"/>
  <c r="G20" i="29" s="1"/>
  <c r="O19" i="29"/>
  <c r="L19" i="29"/>
  <c r="F19" i="29" s="1"/>
  <c r="G19" i="29" s="1"/>
  <c r="L18" i="29"/>
  <c r="O18" i="29" s="1"/>
  <c r="L17" i="29"/>
  <c r="F17" i="29" s="1"/>
  <c r="G17" i="29" s="1"/>
  <c r="A17" i="29"/>
  <c r="A18" i="29" s="1"/>
  <c r="A19" i="29" s="1"/>
  <c r="L16" i="29"/>
  <c r="F16" i="29" s="1"/>
  <c r="G16" i="29" s="1"/>
  <c r="A16" i="29"/>
  <c r="L15" i="29"/>
  <c r="O15" i="29" s="1"/>
  <c r="F15" i="29"/>
  <c r="G15" i="29" s="1"/>
  <c r="A15" i="29"/>
  <c r="L14" i="29"/>
  <c r="F14" i="29" s="1"/>
  <c r="G14" i="29" s="1"/>
  <c r="L13" i="29"/>
  <c r="O13" i="29" s="1"/>
  <c r="O12" i="29"/>
  <c r="L12" i="29"/>
  <c r="F12" i="29"/>
  <c r="G12" i="29" s="1"/>
  <c r="L11" i="29"/>
  <c r="O11" i="29" s="1"/>
  <c r="L10" i="29"/>
  <c r="F10" i="29" s="1"/>
  <c r="G10" i="29" s="1"/>
  <c r="A10" i="29"/>
  <c r="A11" i="29" s="1"/>
  <c r="A12" i="29" s="1"/>
  <c r="L9" i="29"/>
  <c r="F9" i="29" s="1"/>
  <c r="G9" i="29" s="1"/>
  <c r="A9" i="29"/>
  <c r="L8" i="29"/>
  <c r="O8" i="29" s="1"/>
  <c r="L7" i="29"/>
  <c r="O7" i="29" s="1"/>
  <c r="F7" i="29"/>
  <c r="G7" i="29" s="1"/>
  <c r="L6" i="29"/>
  <c r="O6" i="29" s="1"/>
  <c r="F6" i="29"/>
  <c r="G6" i="29" s="1"/>
  <c r="O46" i="29" l="1"/>
  <c r="F40" i="29"/>
  <c r="G40" i="29" s="1"/>
  <c r="O37" i="29"/>
  <c r="F13" i="29"/>
  <c r="G13" i="29" s="1"/>
  <c r="O9" i="29"/>
  <c r="O35" i="29"/>
  <c r="F36" i="29"/>
  <c r="G36" i="29" s="1"/>
  <c r="L57" i="29"/>
  <c r="L59" i="29" s="1"/>
  <c r="L54" i="29"/>
  <c r="L56" i="29" s="1"/>
  <c r="F30" i="29"/>
  <c r="G30" i="29" s="1"/>
  <c r="O16" i="29"/>
  <c r="O17" i="29"/>
  <c r="O33" i="29"/>
  <c r="O43" i="29"/>
  <c r="F11" i="29"/>
  <c r="G11" i="29" s="1"/>
  <c r="O14" i="29"/>
  <c r="F44" i="29"/>
  <c r="G44" i="29" s="1"/>
  <c r="F8" i="29"/>
  <c r="F18" i="29"/>
  <c r="G18" i="29" s="1"/>
  <c r="F34" i="29"/>
  <c r="G34" i="29" s="1"/>
  <c r="L52" i="29"/>
  <c r="F25" i="29"/>
  <c r="G25" i="29" s="1"/>
  <c r="F28" i="29"/>
  <c r="G28" i="29" s="1"/>
  <c r="F41" i="29"/>
  <c r="G41" i="29" s="1"/>
  <c r="F51" i="29"/>
  <c r="G51" i="29" s="1"/>
  <c r="F22" i="29"/>
  <c r="G22" i="29" s="1"/>
  <c r="F38" i="29"/>
  <c r="G38" i="29" s="1"/>
  <c r="F48" i="29"/>
  <c r="G48" i="29" s="1"/>
  <c r="O32" i="29"/>
  <c r="F42" i="29"/>
  <c r="G42" i="29" s="1"/>
  <c r="O10" i="29"/>
  <c r="F26" i="29"/>
  <c r="G26" i="29" s="1"/>
  <c r="F29" i="29"/>
  <c r="G29" i="29" s="1"/>
  <c r="K57" i="28"/>
  <c r="K59" i="28" s="1"/>
  <c r="J57" i="28"/>
  <c r="J59" i="28" s="1"/>
  <c r="I57" i="28"/>
  <c r="I59" i="28" s="1"/>
  <c r="K54" i="28"/>
  <c r="K56" i="28" s="1"/>
  <c r="J54" i="28"/>
  <c r="J56" i="28" s="1"/>
  <c r="I54" i="28"/>
  <c r="I56" i="28" s="1"/>
  <c r="K52" i="28"/>
  <c r="J52" i="28"/>
  <c r="I52" i="28"/>
  <c r="E52" i="28"/>
  <c r="D52" i="28"/>
  <c r="L51" i="28"/>
  <c r="O51" i="28" s="1"/>
  <c r="F51" i="28"/>
  <c r="G51" i="28" s="1"/>
  <c r="L50" i="28"/>
  <c r="F50" i="28" s="1"/>
  <c r="G50" i="28" s="1"/>
  <c r="O49" i="28"/>
  <c r="L49" i="28"/>
  <c r="F49" i="28" s="1"/>
  <c r="G49" i="28" s="1"/>
  <c r="O48" i="28"/>
  <c r="L48" i="28"/>
  <c r="F48" i="28" s="1"/>
  <c r="G48" i="28" s="1"/>
  <c r="L47" i="28"/>
  <c r="F47" i="28" s="1"/>
  <c r="G47" i="28" s="1"/>
  <c r="L46" i="28"/>
  <c r="O46" i="28" s="1"/>
  <c r="L45" i="28"/>
  <c r="O45" i="28" s="1"/>
  <c r="A45" i="28"/>
  <c r="A46" i="28" s="1"/>
  <c r="A47" i="28" s="1"/>
  <c r="A48" i="28" s="1"/>
  <c r="A49" i="28" s="1"/>
  <c r="A50" i="28" s="1"/>
  <c r="A51" i="28" s="1"/>
  <c r="L44" i="28"/>
  <c r="O44" i="28" s="1"/>
  <c r="F44" i="28"/>
  <c r="G44" i="28" s="1"/>
  <c r="L43" i="28"/>
  <c r="O43" i="28" s="1"/>
  <c r="F43" i="28"/>
  <c r="G43" i="28" s="1"/>
  <c r="A43" i="28"/>
  <c r="L42" i="28"/>
  <c r="O42" i="28" s="1"/>
  <c r="F42" i="28"/>
  <c r="G42" i="28" s="1"/>
  <c r="L41" i="28"/>
  <c r="O41" i="28" s="1"/>
  <c r="L40" i="28"/>
  <c r="F40" i="28" s="1"/>
  <c r="G40" i="28" s="1"/>
  <c r="L39" i="28"/>
  <c r="F39" i="28" s="1"/>
  <c r="G39" i="28" s="1"/>
  <c r="L38" i="28"/>
  <c r="O38" i="28" s="1"/>
  <c r="F38" i="28"/>
  <c r="G38" i="28" s="1"/>
  <c r="A38" i="28"/>
  <c r="A39" i="28" s="1"/>
  <c r="A40" i="28" s="1"/>
  <c r="A41" i="28" s="1"/>
  <c r="L37" i="28"/>
  <c r="F37" i="28" s="1"/>
  <c r="G37" i="28" s="1"/>
  <c r="A37" i="28"/>
  <c r="L36" i="28"/>
  <c r="F36" i="28" s="1"/>
  <c r="G36" i="28" s="1"/>
  <c r="L35" i="28"/>
  <c r="O35" i="28" s="1"/>
  <c r="L34" i="28"/>
  <c r="O34" i="28" s="1"/>
  <c r="L33" i="28"/>
  <c r="O33" i="28" s="1"/>
  <c r="L32" i="28"/>
  <c r="O32" i="28" s="1"/>
  <c r="L31" i="28"/>
  <c r="O31" i="28" s="1"/>
  <c r="O30" i="28"/>
  <c r="L30" i="28"/>
  <c r="F30" i="28" s="1"/>
  <c r="G30" i="28" s="1"/>
  <c r="L29" i="28"/>
  <c r="O29" i="28" s="1"/>
  <c r="L28" i="28"/>
  <c r="O28" i="28" s="1"/>
  <c r="L27" i="28"/>
  <c r="F27" i="28" s="1"/>
  <c r="G27" i="28" s="1"/>
  <c r="AV26" i="28"/>
  <c r="L26" i="28"/>
  <c r="O26" i="28" s="1"/>
  <c r="L25" i="28"/>
  <c r="O25" i="28" s="1"/>
  <c r="F25" i="28"/>
  <c r="G25" i="28" s="1"/>
  <c r="L24" i="28"/>
  <c r="F24" i="28" s="1"/>
  <c r="G24" i="28" s="1"/>
  <c r="O23" i="28"/>
  <c r="L23" i="28"/>
  <c r="F23" i="28" s="1"/>
  <c r="G23" i="28" s="1"/>
  <c r="O22" i="28"/>
  <c r="L22" i="28"/>
  <c r="G22" i="28"/>
  <c r="F22" i="28"/>
  <c r="A22" i="28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O21" i="28"/>
  <c r="L21" i="28"/>
  <c r="F21" i="28" s="1"/>
  <c r="G21" i="28" s="1"/>
  <c r="A21" i="28"/>
  <c r="L20" i="28"/>
  <c r="O20" i="28" s="1"/>
  <c r="L19" i="28"/>
  <c r="O19" i="28" s="1"/>
  <c r="L18" i="28"/>
  <c r="O18" i="28" s="1"/>
  <c r="L17" i="28"/>
  <c r="O17" i="28" s="1"/>
  <c r="F17" i="28"/>
  <c r="G17" i="28" s="1"/>
  <c r="O16" i="28"/>
  <c r="L16" i="28"/>
  <c r="F16" i="28"/>
  <c r="G16" i="28" s="1"/>
  <c r="O15" i="28"/>
  <c r="L15" i="28"/>
  <c r="F15" i="28"/>
  <c r="G15" i="28" s="1"/>
  <c r="A15" i="28"/>
  <c r="A16" i="28" s="1"/>
  <c r="A17" i="28" s="1"/>
  <c r="A18" i="28" s="1"/>
  <c r="A19" i="28" s="1"/>
  <c r="O14" i="28"/>
  <c r="L14" i="28"/>
  <c r="F14" i="28" s="1"/>
  <c r="G14" i="28" s="1"/>
  <c r="L13" i="28"/>
  <c r="F13" i="28" s="1"/>
  <c r="G13" i="28" s="1"/>
  <c r="O12" i="28"/>
  <c r="L12" i="28"/>
  <c r="F12" i="28"/>
  <c r="G12" i="28" s="1"/>
  <c r="L11" i="28"/>
  <c r="O11" i="28" s="1"/>
  <c r="L10" i="28"/>
  <c r="O10" i="28" s="1"/>
  <c r="A10" i="28"/>
  <c r="A11" i="28" s="1"/>
  <c r="A12" i="28" s="1"/>
  <c r="L9" i="28"/>
  <c r="O9" i="28" s="1"/>
  <c r="A9" i="28"/>
  <c r="L8" i="28"/>
  <c r="O7" i="28"/>
  <c r="L7" i="28"/>
  <c r="F7" i="28"/>
  <c r="G7" i="28" s="1"/>
  <c r="O6" i="28"/>
  <c r="L6" i="28"/>
  <c r="F6" i="28" s="1"/>
  <c r="G6" i="28" s="1"/>
  <c r="O52" i="29" l="1"/>
  <c r="F52" i="29"/>
  <c r="G8" i="29"/>
  <c r="G52" i="29" s="1"/>
  <c r="O39" i="28"/>
  <c r="O37" i="28"/>
  <c r="F28" i="28"/>
  <c r="G28" i="28" s="1"/>
  <c r="F11" i="28"/>
  <c r="G11" i="28" s="1"/>
  <c r="O13" i="28"/>
  <c r="F32" i="28"/>
  <c r="G32" i="28" s="1"/>
  <c r="F45" i="28"/>
  <c r="G45" i="28" s="1"/>
  <c r="F31" i="28"/>
  <c r="G31" i="28" s="1"/>
  <c r="F33" i="28"/>
  <c r="G33" i="28" s="1"/>
  <c r="F41" i="28"/>
  <c r="G41" i="28" s="1"/>
  <c r="F46" i="28"/>
  <c r="G46" i="28" s="1"/>
  <c r="O47" i="28"/>
  <c r="L52" i="28"/>
  <c r="F8" i="28"/>
  <c r="F18" i="28"/>
  <c r="G18" i="28" s="1"/>
  <c r="O24" i="28"/>
  <c r="O27" i="28"/>
  <c r="F34" i="28"/>
  <c r="G34" i="28" s="1"/>
  <c r="O40" i="28"/>
  <c r="O50" i="28"/>
  <c r="L54" i="28"/>
  <c r="L56" i="28" s="1"/>
  <c r="O8" i="28"/>
  <c r="F9" i="28"/>
  <c r="G9" i="28" s="1"/>
  <c r="F19" i="28"/>
  <c r="G19" i="28" s="1"/>
  <c r="F35" i="28"/>
  <c r="G35" i="28" s="1"/>
  <c r="O36" i="28"/>
  <c r="F26" i="28"/>
  <c r="G26" i="28" s="1"/>
  <c r="F29" i="28"/>
  <c r="G29" i="28" s="1"/>
  <c r="F20" i="28"/>
  <c r="G20" i="28" s="1"/>
  <c r="F10" i="28"/>
  <c r="G10" i="28" s="1"/>
  <c r="L57" i="28"/>
  <c r="L59" i="28" s="1"/>
  <c r="K57" i="27"/>
  <c r="K59" i="27" s="1"/>
  <c r="J57" i="27"/>
  <c r="J59" i="27" s="1"/>
  <c r="I57" i="27"/>
  <c r="I59" i="27" s="1"/>
  <c r="K54" i="27"/>
  <c r="K56" i="27" s="1"/>
  <c r="J54" i="27"/>
  <c r="J56" i="27" s="1"/>
  <c r="I54" i="27"/>
  <c r="I56" i="27" s="1"/>
  <c r="K52" i="27"/>
  <c r="J52" i="27"/>
  <c r="I52" i="27"/>
  <c r="E52" i="27"/>
  <c r="D52" i="27"/>
  <c r="L51" i="27"/>
  <c r="F51" i="27" s="1"/>
  <c r="G51" i="27" s="1"/>
  <c r="L50" i="27"/>
  <c r="O50" i="27" s="1"/>
  <c r="F50" i="27"/>
  <c r="G50" i="27" s="1"/>
  <c r="L49" i="27"/>
  <c r="O49" i="27" s="1"/>
  <c r="F49" i="27"/>
  <c r="G49" i="27" s="1"/>
  <c r="L48" i="27"/>
  <c r="O48" i="27" s="1"/>
  <c r="O47" i="27"/>
  <c r="L47" i="27"/>
  <c r="F47" i="27"/>
  <c r="G47" i="27" s="1"/>
  <c r="L46" i="27"/>
  <c r="O46" i="27" s="1"/>
  <c r="F46" i="27"/>
  <c r="G46" i="27" s="1"/>
  <c r="A46" i="27"/>
  <c r="A47" i="27" s="1"/>
  <c r="A48" i="27" s="1"/>
  <c r="A49" i="27" s="1"/>
  <c r="A50" i="27" s="1"/>
  <c r="A51" i="27" s="1"/>
  <c r="L45" i="27"/>
  <c r="O45" i="27" s="1"/>
  <c r="F45" i="27"/>
  <c r="G45" i="27" s="1"/>
  <c r="A45" i="27"/>
  <c r="O44" i="27"/>
  <c r="L44" i="27"/>
  <c r="F44" i="27"/>
  <c r="G44" i="27" s="1"/>
  <c r="L43" i="27"/>
  <c r="F43" i="27" s="1"/>
  <c r="G43" i="27" s="1"/>
  <c r="A43" i="27"/>
  <c r="L42" i="27"/>
  <c r="O42" i="27" s="1"/>
  <c r="L41" i="27"/>
  <c r="F41" i="27" s="1"/>
  <c r="G41" i="27" s="1"/>
  <c r="L40" i="27"/>
  <c r="O40" i="27" s="1"/>
  <c r="L39" i="27"/>
  <c r="O39" i="27" s="1"/>
  <c r="F39" i="27"/>
  <c r="G39" i="27" s="1"/>
  <c r="L38" i="27"/>
  <c r="O38" i="27" s="1"/>
  <c r="L37" i="27"/>
  <c r="O37" i="27" s="1"/>
  <c r="A37" i="27"/>
  <c r="A38" i="27" s="1"/>
  <c r="A39" i="27" s="1"/>
  <c r="A40" i="27" s="1"/>
  <c r="A41" i="27" s="1"/>
  <c r="L36" i="27"/>
  <c r="O36" i="27" s="1"/>
  <c r="F36" i="27"/>
  <c r="G36" i="27" s="1"/>
  <c r="L35" i="27"/>
  <c r="O35" i="27" s="1"/>
  <c r="F35" i="27"/>
  <c r="G35" i="27" s="1"/>
  <c r="L34" i="27"/>
  <c r="O34" i="27" s="1"/>
  <c r="L33" i="27"/>
  <c r="F33" i="27" s="1"/>
  <c r="G33" i="27" s="1"/>
  <c r="L32" i="27"/>
  <c r="O32" i="27" s="1"/>
  <c r="L31" i="27"/>
  <c r="O31" i="27" s="1"/>
  <c r="L30" i="27"/>
  <c r="O30" i="27" s="1"/>
  <c r="L29" i="27"/>
  <c r="O29" i="27" s="1"/>
  <c r="L28" i="27"/>
  <c r="O28" i="27" s="1"/>
  <c r="L27" i="27"/>
  <c r="O27" i="27" s="1"/>
  <c r="F27" i="27"/>
  <c r="G27" i="27" s="1"/>
  <c r="AV26" i="27"/>
  <c r="L26" i="27"/>
  <c r="O26" i="27" s="1"/>
  <c r="L25" i="27"/>
  <c r="O25" i="27" s="1"/>
  <c r="L24" i="27"/>
  <c r="O24" i="27" s="1"/>
  <c r="F24" i="27"/>
  <c r="G24" i="27" s="1"/>
  <c r="L23" i="27"/>
  <c r="O23" i="27" s="1"/>
  <c r="L22" i="27"/>
  <c r="F22" i="27" s="1"/>
  <c r="G22" i="27" s="1"/>
  <c r="O21" i="27"/>
  <c r="L21" i="27"/>
  <c r="F21" i="27"/>
  <c r="G21" i="27" s="1"/>
  <c r="A21" i="27"/>
  <c r="A22" i="27" s="1"/>
  <c r="A23" i="27" s="1"/>
  <c r="A24" i="27" s="1"/>
  <c r="A25" i="27" s="1"/>
  <c r="A26" i="27" s="1"/>
  <c r="A27" i="27" s="1"/>
  <c r="A28" i="27" s="1"/>
  <c r="A29" i="27" s="1"/>
  <c r="A30" i="27" s="1"/>
  <c r="A31" i="27" s="1"/>
  <c r="A32" i="27" s="1"/>
  <c r="A33" i="27" s="1"/>
  <c r="A34" i="27" s="1"/>
  <c r="A35" i="27" s="1"/>
  <c r="L20" i="27"/>
  <c r="O20" i="27" s="1"/>
  <c r="F20" i="27"/>
  <c r="G20" i="27" s="1"/>
  <c r="L19" i="27"/>
  <c r="O19" i="27" s="1"/>
  <c r="F19" i="27"/>
  <c r="G19" i="27" s="1"/>
  <c r="L18" i="27"/>
  <c r="O18" i="27" s="1"/>
  <c r="L17" i="27"/>
  <c r="F17" i="27" s="1"/>
  <c r="G17" i="27" s="1"/>
  <c r="L16" i="27"/>
  <c r="O16" i="27" s="1"/>
  <c r="F16" i="27"/>
  <c r="G16" i="27" s="1"/>
  <c r="A16" i="27"/>
  <c r="A17" i="27" s="1"/>
  <c r="A18" i="27" s="1"/>
  <c r="A19" i="27" s="1"/>
  <c r="L15" i="27"/>
  <c r="O15" i="27" s="1"/>
  <c r="A15" i="27"/>
  <c r="L14" i="27"/>
  <c r="F14" i="27"/>
  <c r="G14" i="27" s="1"/>
  <c r="L13" i="27"/>
  <c r="O13" i="27" s="1"/>
  <c r="L12" i="27"/>
  <c r="O12" i="27" s="1"/>
  <c r="L11" i="27"/>
  <c r="F11" i="27" s="1"/>
  <c r="G11" i="27" s="1"/>
  <c r="L10" i="27"/>
  <c r="F10" i="27" s="1"/>
  <c r="G10" i="27" s="1"/>
  <c r="L9" i="27"/>
  <c r="O9" i="27" s="1"/>
  <c r="F9" i="27"/>
  <c r="G9" i="27" s="1"/>
  <c r="A9" i="27"/>
  <c r="A10" i="27" s="1"/>
  <c r="A11" i="27" s="1"/>
  <c r="A12" i="27" s="1"/>
  <c r="L8" i="27"/>
  <c r="L7" i="27"/>
  <c r="O7" i="27" s="1"/>
  <c r="L6" i="27"/>
  <c r="O6" i="27" s="1"/>
  <c r="F6" i="27"/>
  <c r="G6" i="27" s="1"/>
  <c r="O52" i="28" l="1"/>
  <c r="F52" i="28"/>
  <c r="G8" i="28"/>
  <c r="G52" i="28" s="1"/>
  <c r="F42" i="27"/>
  <c r="G42" i="27" s="1"/>
  <c r="F13" i="27"/>
  <c r="G13" i="27" s="1"/>
  <c r="O11" i="27"/>
  <c r="L57" i="27"/>
  <c r="L59" i="27" s="1"/>
  <c r="F15" i="27"/>
  <c r="G15" i="27" s="1"/>
  <c r="F30" i="27"/>
  <c r="G30" i="27" s="1"/>
  <c r="F37" i="27"/>
  <c r="G37" i="27" s="1"/>
  <c r="F31" i="27"/>
  <c r="G31" i="27" s="1"/>
  <c r="F23" i="27"/>
  <c r="G23" i="27" s="1"/>
  <c r="F32" i="27"/>
  <c r="G32" i="27" s="1"/>
  <c r="F40" i="27"/>
  <c r="G40" i="27" s="1"/>
  <c r="F12" i="27"/>
  <c r="G12" i="27" s="1"/>
  <c r="F26" i="27"/>
  <c r="G26" i="27" s="1"/>
  <c r="F7" i="27"/>
  <c r="G7" i="27" s="1"/>
  <c r="L54" i="27"/>
  <c r="L56" i="27" s="1"/>
  <c r="F29" i="27"/>
  <c r="G29" i="27" s="1"/>
  <c r="O51" i="27"/>
  <c r="O17" i="27"/>
  <c r="O33" i="27"/>
  <c r="O14" i="27"/>
  <c r="F8" i="27"/>
  <c r="F18" i="27"/>
  <c r="G18" i="27" s="1"/>
  <c r="F34" i="27"/>
  <c r="G34" i="27" s="1"/>
  <c r="O22" i="27"/>
  <c r="L52" i="27"/>
  <c r="O41" i="27"/>
  <c r="O10" i="27"/>
  <c r="O43" i="27"/>
  <c r="F25" i="27"/>
  <c r="G25" i="27" s="1"/>
  <c r="F28" i="27"/>
  <c r="G28" i="27" s="1"/>
  <c r="O8" i="27"/>
  <c r="F38" i="27"/>
  <c r="G38" i="27" s="1"/>
  <c r="F48" i="27"/>
  <c r="G48" i="27" s="1"/>
  <c r="K57" i="26"/>
  <c r="K59" i="26" s="1"/>
  <c r="J57" i="26"/>
  <c r="J59" i="26" s="1"/>
  <c r="I57" i="26"/>
  <c r="I59" i="26" s="1"/>
  <c r="K54" i="26"/>
  <c r="K56" i="26" s="1"/>
  <c r="J54" i="26"/>
  <c r="J56" i="26" s="1"/>
  <c r="I54" i="26"/>
  <c r="I56" i="26" s="1"/>
  <c r="K52" i="26"/>
  <c r="J52" i="26"/>
  <c r="I52" i="26"/>
  <c r="E52" i="26"/>
  <c r="D52" i="26"/>
  <c r="L51" i="26"/>
  <c r="O51" i="26" s="1"/>
  <c r="F51" i="26"/>
  <c r="G51" i="26" s="1"/>
  <c r="L50" i="26"/>
  <c r="O50" i="26" s="1"/>
  <c r="F50" i="26"/>
  <c r="G50" i="26" s="1"/>
  <c r="L49" i="26"/>
  <c r="O49" i="26" s="1"/>
  <c r="L48" i="26"/>
  <c r="O48" i="26" s="1"/>
  <c r="F48" i="26"/>
  <c r="G48" i="26" s="1"/>
  <c r="O47" i="26"/>
  <c r="L47" i="26"/>
  <c r="F47" i="26"/>
  <c r="G47" i="26" s="1"/>
  <c r="L46" i="26"/>
  <c r="O46" i="26" s="1"/>
  <c r="L45" i="26"/>
  <c r="F45" i="26" s="1"/>
  <c r="G45" i="26" s="1"/>
  <c r="A45" i="26"/>
  <c r="A46" i="26" s="1"/>
  <c r="A47" i="26" s="1"/>
  <c r="A48" i="26" s="1"/>
  <c r="A49" i="26" s="1"/>
  <c r="A50" i="26" s="1"/>
  <c r="A51" i="26" s="1"/>
  <c r="L44" i="26"/>
  <c r="O44" i="26" s="1"/>
  <c r="L43" i="26"/>
  <c r="F43" i="26" s="1"/>
  <c r="G43" i="26" s="1"/>
  <c r="A43" i="26"/>
  <c r="L42" i="26"/>
  <c r="O42" i="26" s="1"/>
  <c r="L41" i="26"/>
  <c r="O41" i="26" s="1"/>
  <c r="L40" i="26"/>
  <c r="O40" i="26" s="1"/>
  <c r="F40" i="26"/>
  <c r="G40" i="26" s="1"/>
  <c r="L39" i="26"/>
  <c r="O39" i="26" s="1"/>
  <c r="O38" i="26"/>
  <c r="L38" i="26"/>
  <c r="F38" i="26"/>
  <c r="G38" i="26" s="1"/>
  <c r="L37" i="26"/>
  <c r="O37" i="26" s="1"/>
  <c r="F37" i="26"/>
  <c r="G37" i="26" s="1"/>
  <c r="A37" i="26"/>
  <c r="A38" i="26" s="1"/>
  <c r="A39" i="26" s="1"/>
  <c r="A40" i="26" s="1"/>
  <c r="A41" i="26" s="1"/>
  <c r="L36" i="26"/>
  <c r="O36" i="26" s="1"/>
  <c r="L35" i="26"/>
  <c r="O35" i="26" s="1"/>
  <c r="L34" i="26"/>
  <c r="O34" i="26" s="1"/>
  <c r="L33" i="26"/>
  <c r="F33" i="26" s="1"/>
  <c r="G33" i="26" s="1"/>
  <c r="L32" i="26"/>
  <c r="O32" i="26" s="1"/>
  <c r="L31" i="26"/>
  <c r="O31" i="26" s="1"/>
  <c r="L30" i="26"/>
  <c r="F30" i="26" s="1"/>
  <c r="G30" i="26" s="1"/>
  <c r="L29" i="26"/>
  <c r="O29" i="26" s="1"/>
  <c r="F29" i="26"/>
  <c r="G29" i="26" s="1"/>
  <c r="L28" i="26"/>
  <c r="O28" i="26" s="1"/>
  <c r="L27" i="26"/>
  <c r="O27" i="26" s="1"/>
  <c r="AV26" i="26"/>
  <c r="L26" i="26"/>
  <c r="O26" i="26" s="1"/>
  <c r="F26" i="26"/>
  <c r="G26" i="26" s="1"/>
  <c r="L25" i="26"/>
  <c r="O25" i="26" s="1"/>
  <c r="F25" i="26"/>
  <c r="G25" i="26" s="1"/>
  <c r="L24" i="26"/>
  <c r="O24" i="26" s="1"/>
  <c r="F24" i="26"/>
  <c r="G24" i="26" s="1"/>
  <c r="L23" i="26"/>
  <c r="O23" i="26" s="1"/>
  <c r="L22" i="26"/>
  <c r="O22" i="26" s="1"/>
  <c r="F22" i="26"/>
  <c r="G22" i="26" s="1"/>
  <c r="L21" i="26"/>
  <c r="O21" i="26" s="1"/>
  <c r="F21" i="26"/>
  <c r="G21" i="26" s="1"/>
  <c r="A21" i="26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L20" i="26"/>
  <c r="O20" i="26" s="1"/>
  <c r="L19" i="26"/>
  <c r="O19" i="26" s="1"/>
  <c r="L18" i="26"/>
  <c r="O18" i="26" s="1"/>
  <c r="L17" i="26"/>
  <c r="F17" i="26" s="1"/>
  <c r="G17" i="26" s="1"/>
  <c r="L16" i="26"/>
  <c r="O16" i="26" s="1"/>
  <c r="L15" i="26"/>
  <c r="O15" i="26" s="1"/>
  <c r="A15" i="26"/>
  <c r="A16" i="26" s="1"/>
  <c r="A17" i="26" s="1"/>
  <c r="A18" i="26" s="1"/>
  <c r="A19" i="26" s="1"/>
  <c r="L14" i="26"/>
  <c r="F14" i="26" s="1"/>
  <c r="G14" i="26" s="1"/>
  <c r="L13" i="26"/>
  <c r="O13" i="26" s="1"/>
  <c r="L12" i="26"/>
  <c r="F12" i="26" s="1"/>
  <c r="G12" i="26" s="1"/>
  <c r="L11" i="26"/>
  <c r="L10" i="26"/>
  <c r="O10" i="26" s="1"/>
  <c r="F10" i="26"/>
  <c r="G10" i="26" s="1"/>
  <c r="L9" i="26"/>
  <c r="O9" i="26" s="1"/>
  <c r="A9" i="26"/>
  <c r="A10" i="26" s="1"/>
  <c r="A11" i="26" s="1"/>
  <c r="A12" i="26" s="1"/>
  <c r="L8" i="26"/>
  <c r="O8" i="26" s="1"/>
  <c r="L7" i="26"/>
  <c r="F7" i="26" s="1"/>
  <c r="G7" i="26" s="1"/>
  <c r="L6" i="26"/>
  <c r="O6" i="26" s="1"/>
  <c r="K57" i="25"/>
  <c r="K59" i="25" s="1"/>
  <c r="J57" i="25"/>
  <c r="J59" i="25" s="1"/>
  <c r="I57" i="25"/>
  <c r="I59" i="25" s="1"/>
  <c r="K54" i="25"/>
  <c r="K56" i="25" s="1"/>
  <c r="J54" i="25"/>
  <c r="J56" i="25" s="1"/>
  <c r="I54" i="25"/>
  <c r="I56" i="25" s="1"/>
  <c r="K52" i="25"/>
  <c r="J52" i="25"/>
  <c r="I52" i="25"/>
  <c r="E52" i="25"/>
  <c r="D52" i="25"/>
  <c r="L51" i="25"/>
  <c r="O51" i="25" s="1"/>
  <c r="L50" i="25"/>
  <c r="O50" i="25" s="1"/>
  <c r="F50" i="25"/>
  <c r="G50" i="25" s="1"/>
  <c r="L49" i="25"/>
  <c r="O49" i="25" s="1"/>
  <c r="F49" i="25"/>
  <c r="G49" i="25" s="1"/>
  <c r="L48" i="25"/>
  <c r="O48" i="25" s="1"/>
  <c r="L47" i="25"/>
  <c r="O47" i="25" s="1"/>
  <c r="F47" i="25"/>
  <c r="G47" i="25" s="1"/>
  <c r="A47" i="25"/>
  <c r="A48" i="25" s="1"/>
  <c r="A49" i="25" s="1"/>
  <c r="A50" i="25" s="1"/>
  <c r="A51" i="25" s="1"/>
  <c r="L46" i="25"/>
  <c r="O46" i="25" s="1"/>
  <c r="A46" i="25"/>
  <c r="L45" i="25"/>
  <c r="O45" i="25" s="1"/>
  <c r="A45" i="25"/>
  <c r="L44" i="25"/>
  <c r="O44" i="25" s="1"/>
  <c r="L43" i="25"/>
  <c r="F43" i="25" s="1"/>
  <c r="G43" i="25" s="1"/>
  <c r="A43" i="25"/>
  <c r="L42" i="25"/>
  <c r="O42" i="25" s="1"/>
  <c r="L41" i="25"/>
  <c r="O41" i="25" s="1"/>
  <c r="L40" i="25"/>
  <c r="O40" i="25" s="1"/>
  <c r="L39" i="25"/>
  <c r="O39" i="25" s="1"/>
  <c r="F39" i="25"/>
  <c r="G39" i="25" s="1"/>
  <c r="L38" i="25"/>
  <c r="O38" i="25" s="1"/>
  <c r="L37" i="25"/>
  <c r="O37" i="25" s="1"/>
  <c r="A37" i="25"/>
  <c r="A38" i="25" s="1"/>
  <c r="A39" i="25" s="1"/>
  <c r="A40" i="25" s="1"/>
  <c r="A41" i="25" s="1"/>
  <c r="L36" i="25"/>
  <c r="O36" i="25" s="1"/>
  <c r="O35" i="25"/>
  <c r="L35" i="25"/>
  <c r="F35" i="25"/>
  <c r="G35" i="25" s="1"/>
  <c r="L34" i="25"/>
  <c r="O34" i="25" s="1"/>
  <c r="L33" i="25"/>
  <c r="F33" i="25" s="1"/>
  <c r="G33" i="25" s="1"/>
  <c r="L32" i="25"/>
  <c r="O32" i="25" s="1"/>
  <c r="L31" i="25"/>
  <c r="O31" i="25" s="1"/>
  <c r="F31" i="25"/>
  <c r="G31" i="25" s="1"/>
  <c r="L30" i="25"/>
  <c r="F30" i="25" s="1"/>
  <c r="G30" i="25" s="1"/>
  <c r="L29" i="25"/>
  <c r="O29" i="25" s="1"/>
  <c r="L28" i="25"/>
  <c r="O28" i="25" s="1"/>
  <c r="L27" i="25"/>
  <c r="O27" i="25" s="1"/>
  <c r="F27" i="25"/>
  <c r="G27" i="25" s="1"/>
  <c r="AV26" i="25"/>
  <c r="L26" i="25"/>
  <c r="O26" i="25" s="1"/>
  <c r="L25" i="25"/>
  <c r="O25" i="25" s="1"/>
  <c r="L24" i="25"/>
  <c r="O24" i="25" s="1"/>
  <c r="F24" i="25"/>
  <c r="G24" i="25" s="1"/>
  <c r="L23" i="25"/>
  <c r="O23" i="25" s="1"/>
  <c r="F23" i="25"/>
  <c r="G23" i="25" s="1"/>
  <c r="L22" i="25"/>
  <c r="O22" i="25" s="1"/>
  <c r="L21" i="25"/>
  <c r="O21" i="25" s="1"/>
  <c r="F21" i="25"/>
  <c r="G21" i="25" s="1"/>
  <c r="A21" i="25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L20" i="25"/>
  <c r="O20" i="25" s="1"/>
  <c r="L19" i="25"/>
  <c r="O19" i="25" s="1"/>
  <c r="A19" i="25"/>
  <c r="L18" i="25"/>
  <c r="O18" i="25" s="1"/>
  <c r="A18" i="25"/>
  <c r="L17" i="25"/>
  <c r="F17" i="25" s="1"/>
  <c r="G17" i="25" s="1"/>
  <c r="A17" i="25"/>
  <c r="L16" i="25"/>
  <c r="O16" i="25" s="1"/>
  <c r="A16" i="25"/>
  <c r="L15" i="25"/>
  <c r="O15" i="25" s="1"/>
  <c r="F15" i="25"/>
  <c r="G15" i="25" s="1"/>
  <c r="A15" i="25"/>
  <c r="L14" i="25"/>
  <c r="F14" i="25" s="1"/>
  <c r="G14" i="25" s="1"/>
  <c r="L13" i="25"/>
  <c r="O13" i="25" s="1"/>
  <c r="L12" i="25"/>
  <c r="O12" i="25" s="1"/>
  <c r="L11" i="25"/>
  <c r="O11" i="25" s="1"/>
  <c r="A11" i="25"/>
  <c r="A12" i="25" s="1"/>
  <c r="L10" i="25"/>
  <c r="O10" i="25" s="1"/>
  <c r="F10" i="25"/>
  <c r="G10" i="25" s="1"/>
  <c r="A10" i="25"/>
  <c r="L9" i="25"/>
  <c r="O9" i="25" s="1"/>
  <c r="A9" i="25"/>
  <c r="L8" i="25"/>
  <c r="L7" i="25"/>
  <c r="F7" i="25" s="1"/>
  <c r="G7" i="25" s="1"/>
  <c r="L6" i="25"/>
  <c r="O6" i="25" s="1"/>
  <c r="F6" i="25"/>
  <c r="G6" i="25" s="1"/>
  <c r="K57" i="24"/>
  <c r="K59" i="24" s="1"/>
  <c r="J57" i="24"/>
  <c r="J59" i="24" s="1"/>
  <c r="I57" i="24"/>
  <c r="I59" i="24" s="1"/>
  <c r="K54" i="24"/>
  <c r="K56" i="24" s="1"/>
  <c r="J54" i="24"/>
  <c r="J56" i="24" s="1"/>
  <c r="I54" i="24"/>
  <c r="I56" i="24" s="1"/>
  <c r="K52" i="24"/>
  <c r="J52" i="24"/>
  <c r="I52" i="24"/>
  <c r="E52" i="24"/>
  <c r="D52" i="24"/>
  <c r="L51" i="24"/>
  <c r="O51" i="24" s="1"/>
  <c r="L50" i="24"/>
  <c r="F50" i="24" s="1"/>
  <c r="G50" i="24" s="1"/>
  <c r="L49" i="24"/>
  <c r="O49" i="24" s="1"/>
  <c r="L48" i="24"/>
  <c r="O48" i="24" s="1"/>
  <c r="F48" i="24"/>
  <c r="G48" i="24" s="1"/>
  <c r="L47" i="24"/>
  <c r="F47" i="24" s="1"/>
  <c r="G47" i="24" s="1"/>
  <c r="L46" i="24"/>
  <c r="O46" i="24" s="1"/>
  <c r="L45" i="24"/>
  <c r="O45" i="24" s="1"/>
  <c r="A45" i="24"/>
  <c r="A46" i="24" s="1"/>
  <c r="A47" i="24" s="1"/>
  <c r="A48" i="24" s="1"/>
  <c r="A49" i="24" s="1"/>
  <c r="A50" i="24" s="1"/>
  <c r="A51" i="24" s="1"/>
  <c r="L44" i="24"/>
  <c r="O44" i="24" s="1"/>
  <c r="L43" i="24"/>
  <c r="O43" i="24" s="1"/>
  <c r="F43" i="24"/>
  <c r="G43" i="24" s="1"/>
  <c r="A43" i="24"/>
  <c r="L42" i="24"/>
  <c r="O42" i="24" s="1"/>
  <c r="L41" i="24"/>
  <c r="O41" i="24" s="1"/>
  <c r="L40" i="24"/>
  <c r="F40" i="24" s="1"/>
  <c r="G40" i="24" s="1"/>
  <c r="L39" i="24"/>
  <c r="O39" i="24" s="1"/>
  <c r="L38" i="24"/>
  <c r="O38" i="24" s="1"/>
  <c r="F38" i="24"/>
  <c r="G38" i="24" s="1"/>
  <c r="L37" i="24"/>
  <c r="F37" i="24" s="1"/>
  <c r="G37" i="24" s="1"/>
  <c r="A37" i="24"/>
  <c r="A38" i="24" s="1"/>
  <c r="A39" i="24" s="1"/>
  <c r="A40" i="24" s="1"/>
  <c r="A41" i="24" s="1"/>
  <c r="L36" i="24"/>
  <c r="O36" i="24" s="1"/>
  <c r="L35" i="24"/>
  <c r="O35" i="24" s="1"/>
  <c r="L34" i="24"/>
  <c r="O34" i="24" s="1"/>
  <c r="F34" i="24"/>
  <c r="G34" i="24" s="1"/>
  <c r="L33" i="24"/>
  <c r="O33" i="24" s="1"/>
  <c r="L32" i="24"/>
  <c r="O32" i="24" s="1"/>
  <c r="L31" i="24"/>
  <c r="O31" i="24" s="1"/>
  <c r="L30" i="24"/>
  <c r="O30" i="24" s="1"/>
  <c r="F30" i="24"/>
  <c r="G30" i="24" s="1"/>
  <c r="L29" i="24"/>
  <c r="F29" i="24" s="1"/>
  <c r="G29" i="24" s="1"/>
  <c r="L28" i="24"/>
  <c r="O28" i="24" s="1"/>
  <c r="L27" i="24"/>
  <c r="F27" i="24" s="1"/>
  <c r="G27" i="24" s="1"/>
  <c r="AV26" i="24"/>
  <c r="L26" i="24"/>
  <c r="F26" i="24" s="1"/>
  <c r="G26" i="24" s="1"/>
  <c r="L25" i="24"/>
  <c r="O25" i="24" s="1"/>
  <c r="L24" i="24"/>
  <c r="F24" i="24" s="1"/>
  <c r="G24" i="24" s="1"/>
  <c r="L23" i="24"/>
  <c r="O23" i="24" s="1"/>
  <c r="L22" i="24"/>
  <c r="O22" i="24" s="1"/>
  <c r="F22" i="24"/>
  <c r="G22" i="24" s="1"/>
  <c r="L21" i="24"/>
  <c r="F21" i="24" s="1"/>
  <c r="G21" i="24" s="1"/>
  <c r="A21" i="24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L20" i="24"/>
  <c r="O20" i="24" s="1"/>
  <c r="O19" i="24"/>
  <c r="L19" i="24"/>
  <c r="F19" i="24"/>
  <c r="G19" i="24" s="1"/>
  <c r="L18" i="24"/>
  <c r="F18" i="24" s="1"/>
  <c r="G18" i="24" s="1"/>
  <c r="L17" i="24"/>
  <c r="O17" i="24" s="1"/>
  <c r="F17" i="24"/>
  <c r="G17" i="24" s="1"/>
  <c r="A17" i="24"/>
  <c r="A18" i="24" s="1"/>
  <c r="A19" i="24" s="1"/>
  <c r="L16" i="24"/>
  <c r="O16" i="24" s="1"/>
  <c r="A16" i="24"/>
  <c r="L15" i="24"/>
  <c r="O15" i="24" s="1"/>
  <c r="A15" i="24"/>
  <c r="L14" i="24"/>
  <c r="F14" i="24" s="1"/>
  <c r="G14" i="24" s="1"/>
  <c r="L13" i="24"/>
  <c r="F13" i="24" s="1"/>
  <c r="G13" i="24" s="1"/>
  <c r="L12" i="24"/>
  <c r="O12" i="24" s="1"/>
  <c r="F12" i="24"/>
  <c r="G12" i="24" s="1"/>
  <c r="L11" i="24"/>
  <c r="O11" i="24" s="1"/>
  <c r="L10" i="24"/>
  <c r="F10" i="24" s="1"/>
  <c r="G10" i="24" s="1"/>
  <c r="L9" i="24"/>
  <c r="O9" i="24" s="1"/>
  <c r="F9" i="24"/>
  <c r="G9" i="24" s="1"/>
  <c r="A9" i="24"/>
  <c r="A10" i="24" s="1"/>
  <c r="A11" i="24" s="1"/>
  <c r="A12" i="24" s="1"/>
  <c r="O8" i="24"/>
  <c r="L8" i="24"/>
  <c r="G8" i="24"/>
  <c r="F8" i="24"/>
  <c r="O7" i="24"/>
  <c r="L7" i="24"/>
  <c r="F7" i="24"/>
  <c r="G7" i="24" s="1"/>
  <c r="L6" i="24"/>
  <c r="O6" i="24" s="1"/>
  <c r="G9" i="23"/>
  <c r="J59" i="23"/>
  <c r="I59" i="23"/>
  <c r="L56" i="23"/>
  <c r="K56" i="23"/>
  <c r="J56" i="23"/>
  <c r="I56" i="23"/>
  <c r="J59" i="22"/>
  <c r="K59" i="22"/>
  <c r="L59" i="22"/>
  <c r="I59" i="22"/>
  <c r="J56" i="22"/>
  <c r="K56" i="22"/>
  <c r="L56" i="22"/>
  <c r="I56" i="22"/>
  <c r="I57" i="23"/>
  <c r="J57" i="23"/>
  <c r="K57" i="23"/>
  <c r="K59" i="23" s="1"/>
  <c r="K54" i="23"/>
  <c r="J54" i="23"/>
  <c r="I54" i="23"/>
  <c r="K52" i="23"/>
  <c r="J52" i="23"/>
  <c r="I52" i="23"/>
  <c r="E52" i="23"/>
  <c r="D52" i="23"/>
  <c r="L51" i="23"/>
  <c r="O51" i="23" s="1"/>
  <c r="F51" i="23"/>
  <c r="G51" i="23" s="1"/>
  <c r="L50" i="23"/>
  <c r="F50" i="23" s="1"/>
  <c r="G50" i="23" s="1"/>
  <c r="L49" i="23"/>
  <c r="O49" i="23" s="1"/>
  <c r="L48" i="23"/>
  <c r="O48" i="23" s="1"/>
  <c r="F48" i="23"/>
  <c r="G48" i="23" s="1"/>
  <c r="L47" i="23"/>
  <c r="F47" i="23" s="1"/>
  <c r="G47" i="23" s="1"/>
  <c r="L46" i="23"/>
  <c r="O46" i="23" s="1"/>
  <c r="L45" i="23"/>
  <c r="O45" i="23" s="1"/>
  <c r="A45" i="23"/>
  <c r="A46" i="23" s="1"/>
  <c r="A47" i="23" s="1"/>
  <c r="A48" i="23" s="1"/>
  <c r="A49" i="23" s="1"/>
  <c r="A50" i="23" s="1"/>
  <c r="A51" i="23" s="1"/>
  <c r="L44" i="23"/>
  <c r="F44" i="23" s="1"/>
  <c r="G44" i="23" s="1"/>
  <c r="L43" i="23"/>
  <c r="O43" i="23" s="1"/>
  <c r="A43" i="23"/>
  <c r="L42" i="23"/>
  <c r="F42" i="23" s="1"/>
  <c r="G42" i="23" s="1"/>
  <c r="L41" i="23"/>
  <c r="O41" i="23" s="1"/>
  <c r="F41" i="23"/>
  <c r="G41" i="23" s="1"/>
  <c r="L40" i="23"/>
  <c r="F40" i="23" s="1"/>
  <c r="G40" i="23" s="1"/>
  <c r="L39" i="23"/>
  <c r="O39" i="23" s="1"/>
  <c r="L38" i="23"/>
  <c r="O38" i="23" s="1"/>
  <c r="F38" i="23"/>
  <c r="G38" i="23" s="1"/>
  <c r="A38" i="23"/>
  <c r="A39" i="23" s="1"/>
  <c r="A40" i="23" s="1"/>
  <c r="A41" i="23" s="1"/>
  <c r="L37" i="23"/>
  <c r="F37" i="23" s="1"/>
  <c r="G37" i="23" s="1"/>
  <c r="A37" i="23"/>
  <c r="L36" i="23"/>
  <c r="O36" i="23" s="1"/>
  <c r="F36" i="23"/>
  <c r="G36" i="23" s="1"/>
  <c r="L35" i="23"/>
  <c r="F35" i="23" s="1"/>
  <c r="G35" i="23" s="1"/>
  <c r="L34" i="23"/>
  <c r="O34" i="23" s="1"/>
  <c r="L33" i="23"/>
  <c r="O33" i="23" s="1"/>
  <c r="O32" i="23"/>
  <c r="L32" i="23"/>
  <c r="F32" i="23" s="1"/>
  <c r="G32" i="23" s="1"/>
  <c r="L31" i="23"/>
  <c r="O31" i="23" s="1"/>
  <c r="L30" i="23"/>
  <c r="O30" i="23" s="1"/>
  <c r="L29" i="23"/>
  <c r="O29" i="23" s="1"/>
  <c r="L28" i="23"/>
  <c r="O28" i="23" s="1"/>
  <c r="L27" i="23"/>
  <c r="F27" i="23" s="1"/>
  <c r="G27" i="23" s="1"/>
  <c r="AV26" i="23"/>
  <c r="L26" i="23"/>
  <c r="O26" i="23" s="1"/>
  <c r="L25" i="23"/>
  <c r="O25" i="23" s="1"/>
  <c r="F25" i="23"/>
  <c r="G25" i="23" s="1"/>
  <c r="L24" i="23"/>
  <c r="F24" i="23" s="1"/>
  <c r="G24" i="23" s="1"/>
  <c r="L23" i="23"/>
  <c r="O23" i="23" s="1"/>
  <c r="L22" i="23"/>
  <c r="O22" i="23" s="1"/>
  <c r="A22" i="23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L21" i="23"/>
  <c r="O21" i="23" s="1"/>
  <c r="A21" i="23"/>
  <c r="O20" i="23"/>
  <c r="L20" i="23"/>
  <c r="F20" i="23" s="1"/>
  <c r="G20" i="23" s="1"/>
  <c r="L19" i="23"/>
  <c r="F19" i="23" s="1"/>
  <c r="G19" i="23" s="1"/>
  <c r="L18" i="23"/>
  <c r="O18" i="23" s="1"/>
  <c r="F18" i="23"/>
  <c r="G18" i="23" s="1"/>
  <c r="L17" i="23"/>
  <c r="O17" i="23" s="1"/>
  <c r="L16" i="23"/>
  <c r="F16" i="23" s="1"/>
  <c r="G16" i="23" s="1"/>
  <c r="L15" i="23"/>
  <c r="O15" i="23" s="1"/>
  <c r="F15" i="23"/>
  <c r="G15" i="23" s="1"/>
  <c r="A15" i="23"/>
  <c r="A16" i="23" s="1"/>
  <c r="A17" i="23" s="1"/>
  <c r="A18" i="23" s="1"/>
  <c r="A19" i="23" s="1"/>
  <c r="L14" i="23"/>
  <c r="O14" i="23" s="1"/>
  <c r="L13" i="23"/>
  <c r="O13" i="23" s="1"/>
  <c r="L12" i="23"/>
  <c r="O12" i="23" s="1"/>
  <c r="L11" i="23"/>
  <c r="F11" i="23" s="1"/>
  <c r="G11" i="23" s="1"/>
  <c r="L10" i="23"/>
  <c r="O10" i="23" s="1"/>
  <c r="A10" i="23"/>
  <c r="A11" i="23" s="1"/>
  <c r="A12" i="23" s="1"/>
  <c r="L9" i="23"/>
  <c r="F9" i="23" s="1"/>
  <c r="A9" i="23"/>
  <c r="L8" i="23"/>
  <c r="O7" i="23"/>
  <c r="L7" i="23"/>
  <c r="F7" i="23"/>
  <c r="G7" i="23" s="1"/>
  <c r="L6" i="23"/>
  <c r="O6" i="23" s="1"/>
  <c r="K57" i="22"/>
  <c r="J57" i="22"/>
  <c r="I57" i="22"/>
  <c r="K54" i="22"/>
  <c r="J54" i="22"/>
  <c r="I54" i="22"/>
  <c r="K52" i="22"/>
  <c r="J52" i="22"/>
  <c r="I52" i="22"/>
  <c r="E52" i="22"/>
  <c r="D52" i="22"/>
  <c r="L51" i="22"/>
  <c r="F51" i="22" s="1"/>
  <c r="G51" i="22" s="1"/>
  <c r="L50" i="22"/>
  <c r="O50" i="22" s="1"/>
  <c r="O49" i="22"/>
  <c r="L49" i="22"/>
  <c r="F49" i="22"/>
  <c r="G49" i="22" s="1"/>
  <c r="L48" i="22"/>
  <c r="O48" i="22" s="1"/>
  <c r="F48" i="22"/>
  <c r="G48" i="22" s="1"/>
  <c r="A48" i="22"/>
  <c r="A49" i="22" s="1"/>
  <c r="A50" i="22" s="1"/>
  <c r="A51" i="22" s="1"/>
  <c r="L47" i="22"/>
  <c r="O47" i="22" s="1"/>
  <c r="F47" i="22"/>
  <c r="G47" i="22" s="1"/>
  <c r="A47" i="22"/>
  <c r="L46" i="22"/>
  <c r="O46" i="22" s="1"/>
  <c r="A46" i="22"/>
  <c r="L45" i="22"/>
  <c r="O45" i="22" s="1"/>
  <c r="A45" i="22"/>
  <c r="O44" i="22"/>
  <c r="L44" i="22"/>
  <c r="F44" i="22"/>
  <c r="G44" i="22" s="1"/>
  <c r="L43" i="22"/>
  <c r="F43" i="22" s="1"/>
  <c r="G43" i="22" s="1"/>
  <c r="A43" i="22"/>
  <c r="L42" i="22"/>
  <c r="O42" i="22" s="1"/>
  <c r="O41" i="22"/>
  <c r="L41" i="22"/>
  <c r="F41" i="22"/>
  <c r="G41" i="22" s="1"/>
  <c r="A41" i="22"/>
  <c r="L40" i="22"/>
  <c r="O40" i="22" s="1"/>
  <c r="F40" i="22"/>
  <c r="G40" i="22" s="1"/>
  <c r="A40" i="22"/>
  <c r="L39" i="22"/>
  <c r="O39" i="22" s="1"/>
  <c r="F39" i="22"/>
  <c r="G39" i="22" s="1"/>
  <c r="A39" i="22"/>
  <c r="O38" i="22"/>
  <c r="L38" i="22"/>
  <c r="F38" i="22" s="1"/>
  <c r="G38" i="22" s="1"/>
  <c r="A38" i="22"/>
  <c r="L37" i="22"/>
  <c r="O37" i="22" s="1"/>
  <c r="A37" i="22"/>
  <c r="L36" i="22"/>
  <c r="F36" i="22" s="1"/>
  <c r="G36" i="22" s="1"/>
  <c r="L35" i="22"/>
  <c r="O35" i="22" s="1"/>
  <c r="O34" i="22"/>
  <c r="L34" i="22"/>
  <c r="F34" i="22" s="1"/>
  <c r="G34" i="22" s="1"/>
  <c r="L33" i="22"/>
  <c r="O33" i="22" s="1"/>
  <c r="L32" i="22"/>
  <c r="F32" i="22" s="1"/>
  <c r="G32" i="22" s="1"/>
  <c r="L31" i="22"/>
  <c r="O31" i="22" s="1"/>
  <c r="L30" i="22"/>
  <c r="F30" i="22" s="1"/>
  <c r="G30" i="22" s="1"/>
  <c r="L29" i="22"/>
  <c r="O29" i="22" s="1"/>
  <c r="L28" i="22"/>
  <c r="F28" i="22" s="1"/>
  <c r="G28" i="22" s="1"/>
  <c r="L27" i="22"/>
  <c r="O27" i="22" s="1"/>
  <c r="AV26" i="22"/>
  <c r="L26" i="22"/>
  <c r="O26" i="22" s="1"/>
  <c r="L25" i="22"/>
  <c r="O25" i="22" s="1"/>
  <c r="A25" i="22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L24" i="22"/>
  <c r="O24" i="22" s="1"/>
  <c r="F24" i="22"/>
  <c r="G24" i="22" s="1"/>
  <c r="A24" i="22"/>
  <c r="L23" i="22"/>
  <c r="O23" i="22" s="1"/>
  <c r="A23" i="22"/>
  <c r="L22" i="22"/>
  <c r="O22" i="22" s="1"/>
  <c r="F22" i="22"/>
  <c r="G22" i="22" s="1"/>
  <c r="A22" i="22"/>
  <c r="L21" i="22"/>
  <c r="O21" i="22" s="1"/>
  <c r="F21" i="22"/>
  <c r="G21" i="22" s="1"/>
  <c r="A21" i="22"/>
  <c r="L20" i="22"/>
  <c r="O20" i="22" s="1"/>
  <c r="O19" i="22"/>
  <c r="L19" i="22"/>
  <c r="F19" i="22"/>
  <c r="G19" i="22" s="1"/>
  <c r="L18" i="22"/>
  <c r="O18" i="22" s="1"/>
  <c r="F18" i="22"/>
  <c r="G18" i="22" s="1"/>
  <c r="L17" i="22"/>
  <c r="O17" i="22" s="1"/>
  <c r="F17" i="22"/>
  <c r="G17" i="22" s="1"/>
  <c r="L16" i="22"/>
  <c r="O16" i="22" s="1"/>
  <c r="F16" i="22"/>
  <c r="G16" i="22" s="1"/>
  <c r="A16" i="22"/>
  <c r="A17" i="22" s="1"/>
  <c r="A18" i="22" s="1"/>
  <c r="A19" i="22" s="1"/>
  <c r="L15" i="22"/>
  <c r="O15" i="22" s="1"/>
  <c r="A15" i="22"/>
  <c r="L14" i="22"/>
  <c r="O14" i="22" s="1"/>
  <c r="L13" i="22"/>
  <c r="O13" i="22" s="1"/>
  <c r="L12" i="22"/>
  <c r="O12" i="22" s="1"/>
  <c r="F12" i="22"/>
  <c r="G12" i="22" s="1"/>
  <c r="A12" i="22"/>
  <c r="L11" i="22"/>
  <c r="O11" i="22" s="1"/>
  <c r="A11" i="22"/>
  <c r="L10" i="22"/>
  <c r="O10" i="22" s="1"/>
  <c r="A10" i="22"/>
  <c r="L9" i="22"/>
  <c r="F9" i="22" s="1"/>
  <c r="G9" i="22" s="1"/>
  <c r="A9" i="22"/>
  <c r="L8" i="22"/>
  <c r="O8" i="22" s="1"/>
  <c r="O7" i="22"/>
  <c r="L7" i="22"/>
  <c r="G7" i="22"/>
  <c r="F7" i="22"/>
  <c r="L6" i="22"/>
  <c r="O6" i="22" s="1"/>
  <c r="J54" i="21"/>
  <c r="K54" i="21"/>
  <c r="I54" i="21"/>
  <c r="H47" i="19"/>
  <c r="J57" i="21"/>
  <c r="K57" i="21"/>
  <c r="I57" i="21"/>
  <c r="G51" i="21"/>
  <c r="O52" i="27" l="1"/>
  <c r="F52" i="27"/>
  <c r="G8" i="27"/>
  <c r="G52" i="27" s="1"/>
  <c r="F42" i="26"/>
  <c r="G42" i="26" s="1"/>
  <c r="F28" i="26"/>
  <c r="G28" i="26" s="1"/>
  <c r="L57" i="26"/>
  <c r="L59" i="26" s="1"/>
  <c r="F27" i="26"/>
  <c r="G27" i="26" s="1"/>
  <c r="O12" i="26"/>
  <c r="O45" i="26"/>
  <c r="F15" i="26"/>
  <c r="G15" i="26" s="1"/>
  <c r="F16" i="26"/>
  <c r="G16" i="26" s="1"/>
  <c r="F31" i="26"/>
  <c r="G31" i="26" s="1"/>
  <c r="F32" i="26"/>
  <c r="G32" i="26" s="1"/>
  <c r="F41" i="26"/>
  <c r="G41" i="26" s="1"/>
  <c r="L52" i="26"/>
  <c r="O17" i="26"/>
  <c r="O33" i="26"/>
  <c r="O43" i="26"/>
  <c r="O7" i="26"/>
  <c r="F11" i="26"/>
  <c r="G11" i="26" s="1"/>
  <c r="O14" i="26"/>
  <c r="O30" i="26"/>
  <c r="F44" i="26"/>
  <c r="G44" i="26" s="1"/>
  <c r="F8" i="26"/>
  <c r="F18" i="26"/>
  <c r="G18" i="26" s="1"/>
  <c r="F34" i="26"/>
  <c r="G34" i="26" s="1"/>
  <c r="L54" i="26"/>
  <c r="L56" i="26" s="1"/>
  <c r="F9" i="26"/>
  <c r="G9" i="26" s="1"/>
  <c r="F19" i="26"/>
  <c r="G19" i="26" s="1"/>
  <c r="F35" i="26"/>
  <c r="G35" i="26" s="1"/>
  <c r="O11" i="26"/>
  <c r="F6" i="26"/>
  <c r="G6" i="26" s="1"/>
  <c r="F13" i="26"/>
  <c r="G13" i="26" s="1"/>
  <c r="F23" i="26"/>
  <c r="G23" i="26" s="1"/>
  <c r="F39" i="26"/>
  <c r="G39" i="26" s="1"/>
  <c r="F49" i="26"/>
  <c r="G49" i="26" s="1"/>
  <c r="F20" i="26"/>
  <c r="G20" i="26" s="1"/>
  <c r="F36" i="26"/>
  <c r="G36" i="26" s="1"/>
  <c r="F46" i="26"/>
  <c r="G46" i="26" s="1"/>
  <c r="F37" i="25"/>
  <c r="G37" i="25" s="1"/>
  <c r="L57" i="25"/>
  <c r="L59" i="25" s="1"/>
  <c r="F40" i="25"/>
  <c r="G40" i="25" s="1"/>
  <c r="F36" i="25"/>
  <c r="G36" i="25" s="1"/>
  <c r="F13" i="25"/>
  <c r="G13" i="25" s="1"/>
  <c r="F9" i="25"/>
  <c r="G9" i="25" s="1"/>
  <c r="F12" i="25"/>
  <c r="G12" i="25" s="1"/>
  <c r="F19" i="25"/>
  <c r="G19" i="25" s="1"/>
  <c r="F45" i="25"/>
  <c r="G45" i="25" s="1"/>
  <c r="F20" i="25"/>
  <c r="G20" i="25" s="1"/>
  <c r="F46" i="25"/>
  <c r="G46" i="25" s="1"/>
  <c r="O17" i="25"/>
  <c r="O33" i="25"/>
  <c r="O43" i="25"/>
  <c r="O7" i="25"/>
  <c r="F11" i="25"/>
  <c r="G11" i="25" s="1"/>
  <c r="O14" i="25"/>
  <c r="O30" i="25"/>
  <c r="F44" i="25"/>
  <c r="G44" i="25" s="1"/>
  <c r="F8" i="25"/>
  <c r="F18" i="25"/>
  <c r="G18" i="25" s="1"/>
  <c r="F34" i="25"/>
  <c r="G34" i="25" s="1"/>
  <c r="F25" i="25"/>
  <c r="G25" i="25" s="1"/>
  <c r="F28" i="25"/>
  <c r="G28" i="25" s="1"/>
  <c r="F41" i="25"/>
  <c r="G41" i="25" s="1"/>
  <c r="F51" i="25"/>
  <c r="G51" i="25" s="1"/>
  <c r="L54" i="25"/>
  <c r="L56" i="25" s="1"/>
  <c r="O8" i="25"/>
  <c r="F22" i="25"/>
  <c r="G22" i="25" s="1"/>
  <c r="F38" i="25"/>
  <c r="G38" i="25" s="1"/>
  <c r="F48" i="25"/>
  <c r="G48" i="25" s="1"/>
  <c r="L52" i="25"/>
  <c r="F16" i="25"/>
  <c r="G16" i="25" s="1"/>
  <c r="F32" i="25"/>
  <c r="G32" i="25" s="1"/>
  <c r="F42" i="25"/>
  <c r="G42" i="25" s="1"/>
  <c r="F26" i="25"/>
  <c r="G26" i="25" s="1"/>
  <c r="F29" i="25"/>
  <c r="G29" i="25" s="1"/>
  <c r="F45" i="24"/>
  <c r="G45" i="24" s="1"/>
  <c r="O21" i="24"/>
  <c r="F35" i="24"/>
  <c r="G35" i="24" s="1"/>
  <c r="F44" i="24"/>
  <c r="G44" i="24" s="1"/>
  <c r="O29" i="24"/>
  <c r="O18" i="24"/>
  <c r="L54" i="24"/>
  <c r="L56" i="24" s="1"/>
  <c r="O37" i="24"/>
  <c r="O26" i="24"/>
  <c r="O14" i="24"/>
  <c r="O47" i="24"/>
  <c r="L52" i="24"/>
  <c r="F11" i="24"/>
  <c r="G11" i="24" s="1"/>
  <c r="F33" i="24"/>
  <c r="G33" i="24" s="1"/>
  <c r="O24" i="24"/>
  <c r="O27" i="24"/>
  <c r="O40" i="24"/>
  <c r="O50" i="24"/>
  <c r="L57" i="24"/>
  <c r="L59" i="24" s="1"/>
  <c r="F15" i="24"/>
  <c r="G15" i="24" s="1"/>
  <c r="F31" i="24"/>
  <c r="G31" i="24" s="1"/>
  <c r="F25" i="24"/>
  <c r="G25" i="24" s="1"/>
  <c r="F28" i="24"/>
  <c r="G28" i="24" s="1"/>
  <c r="F41" i="24"/>
  <c r="G41" i="24" s="1"/>
  <c r="F51" i="24"/>
  <c r="G51" i="24" s="1"/>
  <c r="O13" i="24"/>
  <c r="F16" i="24"/>
  <c r="G16" i="24" s="1"/>
  <c r="F32" i="24"/>
  <c r="G32" i="24" s="1"/>
  <c r="F42" i="24"/>
  <c r="G42" i="24" s="1"/>
  <c r="F6" i="24"/>
  <c r="G6" i="24" s="1"/>
  <c r="F23" i="24"/>
  <c r="G23" i="24" s="1"/>
  <c r="F39" i="24"/>
  <c r="G39" i="24" s="1"/>
  <c r="F49" i="24"/>
  <c r="G49" i="24" s="1"/>
  <c r="F20" i="24"/>
  <c r="G20" i="24" s="1"/>
  <c r="F36" i="24"/>
  <c r="G36" i="24" s="1"/>
  <c r="F46" i="24"/>
  <c r="G46" i="24" s="1"/>
  <c r="O10" i="24"/>
  <c r="F46" i="23"/>
  <c r="G46" i="23" s="1"/>
  <c r="F34" i="23"/>
  <c r="G34" i="23" s="1"/>
  <c r="L57" i="23"/>
  <c r="L59" i="23" s="1"/>
  <c r="F31" i="23"/>
  <c r="G31" i="23" s="1"/>
  <c r="O24" i="23"/>
  <c r="F12" i="23"/>
  <c r="G12" i="23" s="1"/>
  <c r="O42" i="23"/>
  <c r="O50" i="23"/>
  <c r="O16" i="23"/>
  <c r="O27" i="23"/>
  <c r="F28" i="23"/>
  <c r="G28" i="23" s="1"/>
  <c r="F45" i="23"/>
  <c r="G45" i="23" s="1"/>
  <c r="F14" i="23"/>
  <c r="G14" i="23" s="1"/>
  <c r="F30" i="23"/>
  <c r="G30" i="23" s="1"/>
  <c r="F22" i="23"/>
  <c r="G22" i="23" s="1"/>
  <c r="F8" i="23"/>
  <c r="G8" i="23" s="1"/>
  <c r="O40" i="23"/>
  <c r="O47" i="23"/>
  <c r="F26" i="23"/>
  <c r="G26" i="23" s="1"/>
  <c r="F29" i="23"/>
  <c r="G29" i="23" s="1"/>
  <c r="F6" i="23"/>
  <c r="G6" i="23" s="1"/>
  <c r="O9" i="23"/>
  <c r="F13" i="23"/>
  <c r="G13" i="23" s="1"/>
  <c r="O19" i="23"/>
  <c r="F23" i="23"/>
  <c r="G23" i="23" s="1"/>
  <c r="O35" i="23"/>
  <c r="F39" i="23"/>
  <c r="G39" i="23" s="1"/>
  <c r="F49" i="23"/>
  <c r="G49" i="23" s="1"/>
  <c r="O37" i="23"/>
  <c r="O11" i="23"/>
  <c r="F10" i="23"/>
  <c r="G10" i="23" s="1"/>
  <c r="F17" i="23"/>
  <c r="G17" i="23" s="1"/>
  <c r="F33" i="23"/>
  <c r="G33" i="23" s="1"/>
  <c r="F43" i="23"/>
  <c r="G43" i="23" s="1"/>
  <c r="O44" i="23"/>
  <c r="L52" i="23"/>
  <c r="F21" i="23"/>
  <c r="G21" i="23" s="1"/>
  <c r="O8" i="23"/>
  <c r="L54" i="23"/>
  <c r="O30" i="22"/>
  <c r="F13" i="22"/>
  <c r="G13" i="22" s="1"/>
  <c r="F11" i="22"/>
  <c r="G11" i="22" s="1"/>
  <c r="F6" i="22"/>
  <c r="G6" i="22" s="1"/>
  <c r="F42" i="22"/>
  <c r="G42" i="22" s="1"/>
  <c r="L54" i="22"/>
  <c r="L57" i="22"/>
  <c r="O9" i="22"/>
  <c r="O36" i="22"/>
  <c r="O43" i="22"/>
  <c r="F25" i="22"/>
  <c r="G25" i="22" s="1"/>
  <c r="O28" i="22"/>
  <c r="O32" i="22"/>
  <c r="O51" i="22"/>
  <c r="F10" i="22"/>
  <c r="G10" i="22" s="1"/>
  <c r="F14" i="22"/>
  <c r="G14" i="22" s="1"/>
  <c r="F29" i="22"/>
  <c r="G29" i="22" s="1"/>
  <c r="F33" i="22"/>
  <c r="G33" i="22" s="1"/>
  <c r="F37" i="22"/>
  <c r="G37" i="22" s="1"/>
  <c r="F26" i="22"/>
  <c r="G26" i="22" s="1"/>
  <c r="F45" i="22"/>
  <c r="G45" i="22" s="1"/>
  <c r="F15" i="22"/>
  <c r="G15" i="22" s="1"/>
  <c r="L52" i="22"/>
  <c r="F23" i="22"/>
  <c r="G23" i="22" s="1"/>
  <c r="F8" i="22"/>
  <c r="G8" i="22" s="1"/>
  <c r="F20" i="22"/>
  <c r="G20" i="22" s="1"/>
  <c r="F27" i="22"/>
  <c r="G27" i="22" s="1"/>
  <c r="F31" i="22"/>
  <c r="G31" i="22" s="1"/>
  <c r="F35" i="22"/>
  <c r="G35" i="22" s="1"/>
  <c r="F46" i="22"/>
  <c r="G46" i="22" s="1"/>
  <c r="F50" i="22"/>
  <c r="G50" i="22" s="1"/>
  <c r="I54" i="20"/>
  <c r="L12" i="20"/>
  <c r="F12" i="20" s="1"/>
  <c r="G12" i="20" s="1"/>
  <c r="O52" i="26" l="1"/>
  <c r="F52" i="26"/>
  <c r="G8" i="26"/>
  <c r="G52" i="26" s="1"/>
  <c r="O52" i="25"/>
  <c r="F52" i="25"/>
  <c r="G8" i="25"/>
  <c r="G52" i="25" s="1"/>
  <c r="O52" i="24"/>
  <c r="G52" i="24"/>
  <c r="F52" i="24"/>
  <c r="G52" i="23"/>
  <c r="O52" i="23"/>
  <c r="F52" i="23"/>
  <c r="O52" i="22"/>
  <c r="G52" i="22"/>
  <c r="F52" i="22"/>
  <c r="C52" i="21"/>
  <c r="L12" i="21"/>
  <c r="F12" i="21" s="1"/>
  <c r="G12" i="21" s="1"/>
  <c r="L35" i="21"/>
  <c r="O35" i="21" s="1"/>
  <c r="L36" i="21"/>
  <c r="O36" i="21" s="1"/>
  <c r="L48" i="21"/>
  <c r="F48" i="21" s="1"/>
  <c r="G48" i="21" s="1"/>
  <c r="L49" i="21"/>
  <c r="F49" i="21" s="1"/>
  <c r="G49" i="21" s="1"/>
  <c r="L50" i="21"/>
  <c r="O50" i="21" s="1"/>
  <c r="K52" i="21"/>
  <c r="J52" i="21"/>
  <c r="I52" i="21"/>
  <c r="E52" i="21"/>
  <c r="D52" i="21"/>
  <c r="L51" i="21"/>
  <c r="F51" i="21" s="1"/>
  <c r="L47" i="21"/>
  <c r="O47" i="21" s="1"/>
  <c r="L46" i="21"/>
  <c r="F46" i="21" s="1"/>
  <c r="G46" i="21" s="1"/>
  <c r="L45" i="21"/>
  <c r="A45" i="21"/>
  <c r="A46" i="21" s="1"/>
  <c r="A47" i="21" s="1"/>
  <c r="A48" i="21" s="1"/>
  <c r="A49" i="21" s="1"/>
  <c r="A50" i="21" s="1"/>
  <c r="A51" i="21" s="1"/>
  <c r="L44" i="21"/>
  <c r="F44" i="21" s="1"/>
  <c r="G44" i="21" s="1"/>
  <c r="L43" i="21"/>
  <c r="F43" i="21" s="1"/>
  <c r="G43" i="21" s="1"/>
  <c r="A43" i="21"/>
  <c r="L42" i="21"/>
  <c r="F42" i="21" s="1"/>
  <c r="G42" i="21" s="1"/>
  <c r="L41" i="21"/>
  <c r="O41" i="21" s="1"/>
  <c r="L40" i="21"/>
  <c r="F40" i="21" s="1"/>
  <c r="G40" i="21" s="1"/>
  <c r="L39" i="21"/>
  <c r="F39" i="21" s="1"/>
  <c r="G39" i="21" s="1"/>
  <c r="L38" i="21"/>
  <c r="F38" i="21" s="1"/>
  <c r="G38" i="21" s="1"/>
  <c r="L37" i="21"/>
  <c r="F37" i="21" s="1"/>
  <c r="G37" i="21" s="1"/>
  <c r="A37" i="21"/>
  <c r="A38" i="21" s="1"/>
  <c r="A39" i="21" s="1"/>
  <c r="A40" i="21" s="1"/>
  <c r="A41" i="21" s="1"/>
  <c r="L34" i="21"/>
  <c r="F34" i="21" s="1"/>
  <c r="G34" i="21" s="1"/>
  <c r="L33" i="21"/>
  <c r="F33" i="21" s="1"/>
  <c r="G33" i="21" s="1"/>
  <c r="L32" i="21"/>
  <c r="F32" i="21" s="1"/>
  <c r="G32" i="21" s="1"/>
  <c r="L31" i="21"/>
  <c r="F31" i="21" s="1"/>
  <c r="G31" i="21" s="1"/>
  <c r="L30" i="21"/>
  <c r="F30" i="21" s="1"/>
  <c r="G30" i="21" s="1"/>
  <c r="L29" i="21"/>
  <c r="F29" i="21" s="1"/>
  <c r="G29" i="21" s="1"/>
  <c r="L28" i="21"/>
  <c r="F28" i="21" s="1"/>
  <c r="G28" i="21" s="1"/>
  <c r="L27" i="21"/>
  <c r="F27" i="21" s="1"/>
  <c r="G27" i="21" s="1"/>
  <c r="AV26" i="21"/>
  <c r="L26" i="21"/>
  <c r="L25" i="21"/>
  <c r="F25" i="21" s="1"/>
  <c r="G25" i="21" s="1"/>
  <c r="L24" i="21"/>
  <c r="F24" i="21" s="1"/>
  <c r="G24" i="21" s="1"/>
  <c r="L23" i="21"/>
  <c r="O23" i="21" s="1"/>
  <c r="L22" i="21"/>
  <c r="F22" i="21" s="1"/>
  <c r="G22" i="21" s="1"/>
  <c r="L21" i="21"/>
  <c r="F21" i="21" s="1"/>
  <c r="G21" i="21" s="1"/>
  <c r="A21" i="2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L20" i="21"/>
  <c r="F20" i="21" s="1"/>
  <c r="G20" i="21" s="1"/>
  <c r="L19" i="21"/>
  <c r="F19" i="21" s="1"/>
  <c r="G19" i="21" s="1"/>
  <c r="L18" i="21"/>
  <c r="O18" i="21" s="1"/>
  <c r="L17" i="21"/>
  <c r="F17" i="21" s="1"/>
  <c r="G17" i="21" s="1"/>
  <c r="L16" i="21"/>
  <c r="F16" i="21" s="1"/>
  <c r="G16" i="21" s="1"/>
  <c r="L15" i="21"/>
  <c r="F15" i="21" s="1"/>
  <c r="G15" i="21" s="1"/>
  <c r="A15" i="21"/>
  <c r="A16" i="21" s="1"/>
  <c r="A17" i="21" s="1"/>
  <c r="A18" i="21" s="1"/>
  <c r="A19" i="21" s="1"/>
  <c r="L14" i="21"/>
  <c r="O14" i="21" s="1"/>
  <c r="L13" i="21"/>
  <c r="O13" i="21" s="1"/>
  <c r="L11" i="21"/>
  <c r="F11" i="21" s="1"/>
  <c r="G11" i="21" s="1"/>
  <c r="L10" i="21"/>
  <c r="L9" i="21"/>
  <c r="F9" i="21" s="1"/>
  <c r="G9" i="21" s="1"/>
  <c r="A9" i="21"/>
  <c r="A10" i="21" s="1"/>
  <c r="A11" i="21" s="1"/>
  <c r="A12" i="21" s="1"/>
  <c r="L8" i="21"/>
  <c r="L7" i="21"/>
  <c r="F7" i="21" s="1"/>
  <c r="G7" i="21" s="1"/>
  <c r="L6" i="21"/>
  <c r="O6" i="21" s="1"/>
  <c r="F26" i="21" l="1"/>
  <c r="G26" i="21" s="1"/>
  <c r="L54" i="21"/>
  <c r="L57" i="21"/>
  <c r="F8" i="21"/>
  <c r="G8" i="21" s="1"/>
  <c r="O33" i="21"/>
  <c r="O26" i="21"/>
  <c r="O49" i="21"/>
  <c r="O22" i="21"/>
  <c r="O44" i="21"/>
  <c r="F47" i="21"/>
  <c r="G47" i="21" s="1"/>
  <c r="O48" i="21"/>
  <c r="O21" i="21"/>
  <c r="O29" i="21"/>
  <c r="F41" i="21"/>
  <c r="G41" i="21" s="1"/>
  <c r="F10" i="21"/>
  <c r="G10" i="21" s="1"/>
  <c r="O17" i="21"/>
  <c r="O25" i="21"/>
  <c r="O32" i="21"/>
  <c r="O37" i="21"/>
  <c r="O42" i="21"/>
  <c r="O51" i="21"/>
  <c r="F50" i="21"/>
  <c r="G50" i="21" s="1"/>
  <c r="O12" i="21"/>
  <c r="F36" i="21"/>
  <c r="G36" i="21" s="1"/>
  <c r="O10" i="21"/>
  <c r="O11" i="21"/>
  <c r="O16" i="21"/>
  <c r="O28" i="21"/>
  <c r="O38" i="21"/>
  <c r="O43" i="21"/>
  <c r="F35" i="21"/>
  <c r="G35" i="21" s="1"/>
  <c r="L52" i="21"/>
  <c r="O7" i="21"/>
  <c r="O30" i="21"/>
  <c r="O34" i="21"/>
  <c r="O39" i="21"/>
  <c r="O45" i="21"/>
  <c r="F6" i="21"/>
  <c r="G6" i="21" s="1"/>
  <c r="O9" i="21"/>
  <c r="F13" i="21"/>
  <c r="G13" i="21" s="1"/>
  <c r="F14" i="21"/>
  <c r="G14" i="21" s="1"/>
  <c r="O15" i="21"/>
  <c r="F18" i="21"/>
  <c r="G18" i="21" s="1"/>
  <c r="O19" i="21"/>
  <c r="O20" i="21"/>
  <c r="F23" i="21"/>
  <c r="G23" i="21" s="1"/>
  <c r="O24" i="21"/>
  <c r="O27" i="21"/>
  <c r="O31" i="21"/>
  <c r="O40" i="21"/>
  <c r="F45" i="21"/>
  <c r="G45" i="21" s="1"/>
  <c r="O46" i="21"/>
  <c r="O8" i="21"/>
  <c r="A9" i="20"/>
  <c r="A10" i="20" s="1"/>
  <c r="A11" i="20" s="1"/>
  <c r="A12" i="20" s="1"/>
  <c r="A15" i="20" s="1"/>
  <c r="A16" i="20" s="1"/>
  <c r="A17" i="20" s="1"/>
  <c r="A18" i="20" s="1"/>
  <c r="A19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7" i="20" s="1"/>
  <c r="A38" i="20" s="1"/>
  <c r="A39" i="20" s="1"/>
  <c r="A40" i="20" s="1"/>
  <c r="A41" i="20" s="1"/>
  <c r="A43" i="20" s="1"/>
  <c r="A45" i="20" s="1"/>
  <c r="A46" i="20" s="1"/>
  <c r="A47" i="20" s="1"/>
  <c r="A48" i="20" s="1"/>
  <c r="A49" i="20" s="1"/>
  <c r="A50" i="20" s="1"/>
  <c r="A51" i="20" s="1"/>
  <c r="G52" i="21" l="1"/>
  <c r="O52" i="21"/>
  <c r="F52" i="21"/>
  <c r="L7" i="20"/>
  <c r="O7" i="20" s="1"/>
  <c r="L6" i="20"/>
  <c r="F6" i="20" s="1"/>
  <c r="G6" i="20" s="1"/>
  <c r="F7" i="20" l="1"/>
  <c r="G7" i="20" s="1"/>
  <c r="O6" i="20"/>
  <c r="K57" i="20"/>
  <c r="J57" i="20"/>
  <c r="K54" i="20"/>
  <c r="J54" i="20"/>
  <c r="K52" i="20"/>
  <c r="J52" i="20"/>
  <c r="I52" i="20"/>
  <c r="E52" i="20"/>
  <c r="D52" i="20"/>
  <c r="L51" i="20"/>
  <c r="O51" i="20" s="1"/>
  <c r="L47" i="20"/>
  <c r="O47" i="20" s="1"/>
  <c r="L46" i="20"/>
  <c r="F46" i="20" s="1"/>
  <c r="G46" i="20" s="1"/>
  <c r="L45" i="20"/>
  <c r="O45" i="20" s="1"/>
  <c r="L44" i="20"/>
  <c r="O44" i="20" s="1"/>
  <c r="L43" i="20"/>
  <c r="O43" i="20" s="1"/>
  <c r="L42" i="20"/>
  <c r="L41" i="20"/>
  <c r="O41" i="20" s="1"/>
  <c r="L40" i="20"/>
  <c r="O40" i="20" s="1"/>
  <c r="L39" i="20"/>
  <c r="O39" i="20" s="1"/>
  <c r="L38" i="20"/>
  <c r="O38" i="20" s="1"/>
  <c r="L37" i="20"/>
  <c r="O37" i="20" s="1"/>
  <c r="L35" i="20"/>
  <c r="O35" i="20" s="1"/>
  <c r="L34" i="20"/>
  <c r="O34" i="20" s="1"/>
  <c r="L33" i="20"/>
  <c r="O33" i="20" s="1"/>
  <c r="L32" i="20"/>
  <c r="O32" i="20" s="1"/>
  <c r="L31" i="20"/>
  <c r="F31" i="20" s="1"/>
  <c r="G31" i="20" s="1"/>
  <c r="L30" i="20"/>
  <c r="O30" i="20" s="1"/>
  <c r="L29" i="20"/>
  <c r="O29" i="20" s="1"/>
  <c r="L28" i="20"/>
  <c r="O28" i="20" s="1"/>
  <c r="L27" i="20"/>
  <c r="O27" i="20" s="1"/>
  <c r="AV26" i="20"/>
  <c r="L26" i="20"/>
  <c r="F26" i="20" s="1"/>
  <c r="G26" i="20" s="1"/>
  <c r="L25" i="20"/>
  <c r="O25" i="20" s="1"/>
  <c r="L24" i="20"/>
  <c r="F24" i="20" s="1"/>
  <c r="G24" i="20" s="1"/>
  <c r="L23" i="20"/>
  <c r="O23" i="20" s="1"/>
  <c r="L22" i="20"/>
  <c r="F22" i="20" s="1"/>
  <c r="G22" i="20" s="1"/>
  <c r="L21" i="20"/>
  <c r="O21" i="20" s="1"/>
  <c r="L20" i="20"/>
  <c r="F20" i="20" s="1"/>
  <c r="G20" i="20" s="1"/>
  <c r="L19" i="20"/>
  <c r="O19" i="20" s="1"/>
  <c r="F19" i="20"/>
  <c r="G19" i="20" s="1"/>
  <c r="L18" i="20"/>
  <c r="F18" i="20" s="1"/>
  <c r="G18" i="20" s="1"/>
  <c r="L17" i="20"/>
  <c r="O17" i="20" s="1"/>
  <c r="L16" i="20"/>
  <c r="F16" i="20" s="1"/>
  <c r="G16" i="20" s="1"/>
  <c r="L15" i="20"/>
  <c r="O15" i="20" s="1"/>
  <c r="L14" i="20"/>
  <c r="F14" i="20" s="1"/>
  <c r="G14" i="20" s="1"/>
  <c r="L13" i="20"/>
  <c r="O13" i="20" s="1"/>
  <c r="L11" i="20"/>
  <c r="F11" i="20" s="1"/>
  <c r="G11" i="20" s="1"/>
  <c r="L10" i="20"/>
  <c r="O10" i="20" s="1"/>
  <c r="L9" i="20"/>
  <c r="F9" i="20" s="1"/>
  <c r="G9" i="20" s="1"/>
  <c r="L8" i="20"/>
  <c r="F10" i="20" l="1"/>
  <c r="G10" i="20" s="1"/>
  <c r="F27" i="20"/>
  <c r="G27" i="20" s="1"/>
  <c r="F28" i="20"/>
  <c r="G28" i="20" s="1"/>
  <c r="F29" i="20"/>
  <c r="G29" i="20" s="1"/>
  <c r="F35" i="20"/>
  <c r="G35" i="20" s="1"/>
  <c r="F37" i="20"/>
  <c r="G37" i="20" s="1"/>
  <c r="F15" i="20"/>
  <c r="G15" i="20" s="1"/>
  <c r="F40" i="20"/>
  <c r="G40" i="20" s="1"/>
  <c r="O46" i="20"/>
  <c r="F41" i="20"/>
  <c r="G41" i="20" s="1"/>
  <c r="F32" i="20"/>
  <c r="G32" i="20" s="1"/>
  <c r="F38" i="20"/>
  <c r="G38" i="20" s="1"/>
  <c r="O31" i="20"/>
  <c r="F33" i="20"/>
  <c r="G33" i="20" s="1"/>
  <c r="L57" i="20"/>
  <c r="F45" i="20"/>
  <c r="G45" i="20" s="1"/>
  <c r="O42" i="20"/>
  <c r="F44" i="20"/>
  <c r="G44" i="20" s="1"/>
  <c r="O18" i="20"/>
  <c r="F42" i="20"/>
  <c r="G42" i="20" s="1"/>
  <c r="O9" i="20"/>
  <c r="O26" i="20"/>
  <c r="O22" i="20"/>
  <c r="F23" i="20"/>
  <c r="G23" i="20" s="1"/>
  <c r="O14" i="20"/>
  <c r="F51" i="20"/>
  <c r="G51" i="20" s="1"/>
  <c r="O11" i="20"/>
  <c r="O16" i="20"/>
  <c r="O20" i="20"/>
  <c r="O24" i="20"/>
  <c r="F8" i="20"/>
  <c r="F13" i="20"/>
  <c r="G13" i="20" s="1"/>
  <c r="F17" i="20"/>
  <c r="G17" i="20" s="1"/>
  <c r="F21" i="20"/>
  <c r="G21" i="20" s="1"/>
  <c r="F25" i="20"/>
  <c r="G25" i="20" s="1"/>
  <c r="O8" i="20"/>
  <c r="L52" i="20"/>
  <c r="F30" i="20"/>
  <c r="G30" i="20" s="1"/>
  <c r="F34" i="20"/>
  <c r="G34" i="20" s="1"/>
  <c r="F39" i="20"/>
  <c r="G39" i="20" s="1"/>
  <c r="F43" i="20"/>
  <c r="G43" i="20" s="1"/>
  <c r="F47" i="20"/>
  <c r="G47" i="20" s="1"/>
  <c r="J50" i="19"/>
  <c r="I50" i="19"/>
  <c r="H50" i="19"/>
  <c r="J47" i="19"/>
  <c r="I47" i="19"/>
  <c r="J45" i="19"/>
  <c r="I45" i="19"/>
  <c r="H45" i="19"/>
  <c r="D45" i="19"/>
  <c r="C45" i="19"/>
  <c r="K44" i="19"/>
  <c r="N44" i="19" s="1"/>
  <c r="E44" i="19"/>
  <c r="F44" i="19" s="1"/>
  <c r="K43" i="19"/>
  <c r="N43" i="19" s="1"/>
  <c r="K42" i="19"/>
  <c r="E42" i="19" s="1"/>
  <c r="F42" i="19" s="1"/>
  <c r="K41" i="19"/>
  <c r="N41" i="19" s="1"/>
  <c r="E41" i="19"/>
  <c r="F41" i="19" s="1"/>
  <c r="K40" i="19"/>
  <c r="N40" i="19" s="1"/>
  <c r="E40" i="19"/>
  <c r="F40" i="19" s="1"/>
  <c r="K39" i="19"/>
  <c r="N39" i="19" s="1"/>
  <c r="E39" i="19"/>
  <c r="F39" i="19" s="1"/>
  <c r="K38" i="19"/>
  <c r="N38" i="19" s="1"/>
  <c r="K37" i="19"/>
  <c r="N37" i="19" s="1"/>
  <c r="E37" i="19"/>
  <c r="F37" i="19" s="1"/>
  <c r="K36" i="19"/>
  <c r="N36" i="19" s="1"/>
  <c r="K35" i="19"/>
  <c r="N35" i="19" s="1"/>
  <c r="K34" i="19"/>
  <c r="E34" i="19" s="1"/>
  <c r="F34" i="19" s="1"/>
  <c r="K33" i="19"/>
  <c r="N33" i="19" s="1"/>
  <c r="K32" i="19"/>
  <c r="N32" i="19" s="1"/>
  <c r="K31" i="19"/>
  <c r="N31" i="19" s="1"/>
  <c r="E31" i="19"/>
  <c r="F31" i="19" s="1"/>
  <c r="K30" i="19"/>
  <c r="E30" i="19" s="1"/>
  <c r="F30" i="19" s="1"/>
  <c r="K29" i="19"/>
  <c r="N29" i="19" s="1"/>
  <c r="E29" i="19"/>
  <c r="F29" i="19" s="1"/>
  <c r="K28" i="19"/>
  <c r="N28" i="19" s="1"/>
  <c r="K27" i="19"/>
  <c r="N27" i="19" s="1"/>
  <c r="K26" i="19"/>
  <c r="E26" i="19" s="1"/>
  <c r="F26" i="19" s="1"/>
  <c r="K25" i="19"/>
  <c r="N25" i="19" s="1"/>
  <c r="E25" i="19"/>
  <c r="F25" i="19" s="1"/>
  <c r="K24" i="19"/>
  <c r="N24" i="19" s="1"/>
  <c r="AU23" i="19"/>
  <c r="K23" i="19"/>
  <c r="N23" i="19" s="1"/>
  <c r="K22" i="19"/>
  <c r="N22" i="19" s="1"/>
  <c r="K21" i="19"/>
  <c r="N21" i="19" s="1"/>
  <c r="E21" i="19"/>
  <c r="F21" i="19" s="1"/>
  <c r="K20" i="19"/>
  <c r="N20" i="19" s="1"/>
  <c r="E20" i="19"/>
  <c r="F20" i="19" s="1"/>
  <c r="K19" i="19"/>
  <c r="N19" i="19" s="1"/>
  <c r="K18" i="19"/>
  <c r="N18" i="19" s="1"/>
  <c r="K17" i="19"/>
  <c r="N17" i="19" s="1"/>
  <c r="K16" i="19"/>
  <c r="N16" i="19" s="1"/>
  <c r="K15" i="19"/>
  <c r="N15" i="19" s="1"/>
  <c r="K14" i="19"/>
  <c r="N14" i="19" s="1"/>
  <c r="K13" i="19"/>
  <c r="N13" i="19" s="1"/>
  <c r="K12" i="19"/>
  <c r="N12" i="19" s="1"/>
  <c r="E12" i="19"/>
  <c r="F12" i="19" s="1"/>
  <c r="K11" i="19"/>
  <c r="N11" i="19" s="1"/>
  <c r="K10" i="19"/>
  <c r="N10" i="19" s="1"/>
  <c r="K9" i="19"/>
  <c r="N9" i="19" s="1"/>
  <c r="K8" i="19"/>
  <c r="N8" i="19" s="1"/>
  <c r="E8" i="19"/>
  <c r="F8" i="19" s="1"/>
  <c r="K7" i="19"/>
  <c r="N7" i="19" s="1"/>
  <c r="K6" i="19"/>
  <c r="N6" i="19" s="1"/>
  <c r="E43" i="19" l="1"/>
  <c r="F43" i="19" s="1"/>
  <c r="E33" i="19"/>
  <c r="F33" i="19" s="1"/>
  <c r="E13" i="19"/>
  <c r="F13" i="19" s="1"/>
  <c r="E16" i="19"/>
  <c r="F16" i="19" s="1"/>
  <c r="N26" i="19"/>
  <c r="G8" i="20"/>
  <c r="F52" i="20"/>
  <c r="G52" i="20" s="1"/>
  <c r="O52" i="20"/>
  <c r="N30" i="19"/>
  <c r="K50" i="19"/>
  <c r="E7" i="19"/>
  <c r="F7" i="19" s="1"/>
  <c r="E15" i="19"/>
  <c r="F15" i="19" s="1"/>
  <c r="E23" i="19"/>
  <c r="F23" i="19" s="1"/>
  <c r="E9" i="19"/>
  <c r="F9" i="19" s="1"/>
  <c r="E17" i="19"/>
  <c r="F17" i="19" s="1"/>
  <c r="N34" i="19"/>
  <c r="E35" i="19"/>
  <c r="F35" i="19" s="1"/>
  <c r="E11" i="19"/>
  <c r="F11" i="19" s="1"/>
  <c r="E19" i="19"/>
  <c r="F19" i="19" s="1"/>
  <c r="E27" i="19"/>
  <c r="F27" i="19" s="1"/>
  <c r="K45" i="19"/>
  <c r="E24" i="19"/>
  <c r="F24" i="19" s="1"/>
  <c r="E28" i="19"/>
  <c r="F28" i="19" s="1"/>
  <c r="E32" i="19"/>
  <c r="F32" i="19" s="1"/>
  <c r="E36" i="19"/>
  <c r="F36" i="19" s="1"/>
  <c r="N42" i="19"/>
  <c r="E6" i="19"/>
  <c r="E10" i="19"/>
  <c r="F10" i="19" s="1"/>
  <c r="E14" i="19"/>
  <c r="F14" i="19" s="1"/>
  <c r="E18" i="19"/>
  <c r="F18" i="19" s="1"/>
  <c r="E22" i="19"/>
  <c r="F22" i="19" s="1"/>
  <c r="E38" i="19"/>
  <c r="F38" i="19" s="1"/>
  <c r="K47" i="19"/>
  <c r="N45" i="19" l="1"/>
  <c r="E45" i="19"/>
  <c r="F45" i="19" s="1"/>
  <c r="F6" i="19"/>
</calcChain>
</file>

<file path=xl/sharedStrings.xml><?xml version="1.0" encoding="utf-8"?>
<sst xmlns="http://schemas.openxmlformats.org/spreadsheetml/2006/main" count="1332" uniqueCount="82">
  <si>
    <t>GUILLERMO BEVERAGE DISTRIBUTION SERVICES</t>
  </si>
  <si>
    <t>DATE</t>
  </si>
  <si>
    <t>DAILY SALES/ STOCK ISSUANCE AND RECEIPTS</t>
  </si>
  <si>
    <t>FULLS
SKU</t>
  </si>
  <si>
    <t>BEG INVTY</t>
  </si>
  <si>
    <t>WITHDRAWAL (+)</t>
  </si>
  <si>
    <t>TOTAL
SALES (-)</t>
  </si>
  <si>
    <t>ENDING INVTY</t>
  </si>
  <si>
    <t>SALES TO TRADE</t>
  </si>
  <si>
    <t>WW</t>
  </si>
  <si>
    <t>PROMO</t>
  </si>
  <si>
    <t>ROUTE 1</t>
  </si>
  <si>
    <t>ROUTE 2</t>
  </si>
  <si>
    <t>ROUTE 3</t>
  </si>
  <si>
    <t>TOTAL</t>
  </si>
  <si>
    <t>MONTH TO DATE</t>
  </si>
  <si>
    <t>PAMB</t>
  </si>
  <si>
    <t>PAMC</t>
  </si>
  <si>
    <t>KRB</t>
  </si>
  <si>
    <t>KRC</t>
  </si>
  <si>
    <t>CBC</t>
  </si>
  <si>
    <t>SDB</t>
  </si>
  <si>
    <t>SDC</t>
  </si>
  <si>
    <t>CN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</si>
  <si>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</si>
  <si>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</si>
  <si>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</si>
  <si>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</si>
  <si>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</si>
  <si>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</si>
  <si>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</si>
  <si>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</si>
  <si>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</si>
  <si>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</si>
  <si>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</si>
  <si>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</si>
  <si>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</si>
  <si>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</si>
  <si>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</si>
  <si>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</si>
  <si>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</si>
  <si>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</si>
  <si>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</si>
  <si>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</si>
  <si>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</si>
  <si>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</si>
  <si>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</si>
  <si>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</si>
  <si>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</si>
  <si>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</si>
  <si>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</si>
  <si>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</si>
  <si>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</si>
  <si>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</si>
  <si>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</si>
  <si>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PREV STT</t>
  </si>
  <si>
    <t>MTD STT</t>
  </si>
  <si>
    <t>EMPTIES</t>
  </si>
  <si>
    <t>EMPTIES
RETURN</t>
  </si>
  <si>
    <t>TOTAL
EMPTIES RECEIVED</t>
  </si>
  <si>
    <t>EMPTIES
ON HAND</t>
  </si>
  <si>
    <t>SHL</t>
  </si>
  <si>
    <t>BOT</t>
  </si>
  <si>
    <t>PL/RHL</t>
  </si>
  <si>
    <t>RH5</t>
  </si>
  <si>
    <t>FB/SML/RHS</t>
  </si>
  <si>
    <t>HT</t>
  </si>
  <si>
    <t>PALLETS</t>
  </si>
  <si>
    <t>NAB</t>
  </si>
  <si>
    <t>BEER
CONV</t>
  </si>
  <si>
    <t>TODAY STT</t>
  </si>
  <si>
    <t>CBB</t>
  </si>
  <si>
    <t>CNB</t>
  </si>
  <si>
    <t>CLC</t>
  </si>
  <si>
    <t>SMZB</t>
  </si>
  <si>
    <t>RH500C</t>
  </si>
  <si>
    <t>SMFB</t>
  </si>
  <si>
    <t>GE320</t>
  </si>
  <si>
    <t>FULL SKU</t>
  </si>
  <si>
    <t>XRT131</t>
  </si>
  <si>
    <t>KBC1378</t>
  </si>
  <si>
    <t>RHR835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</si>
</sst>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.00_);_(* \(#,##0.00\);_(* &quot;-&quot;??_);_(@_)"/>
    <numFmt numFmtId="165" formatCode="[$-F800]dddd\,\ mmmm\ dd\,\ yyyy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rgb="FFFF0000"/>
      </bottom>
      <diagonal/>
    </border>
    <border>
      <left style="medium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medium">
        <color auto="1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 style="medium">
        <color rgb="FFFF0000"/>
      </bottom>
      <diagonal/>
    </border>
    <border>
      <left style="medium">
        <color auto="1"/>
      </left>
      <right style="thin">
        <color auto="1"/>
      </right>
      <top/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rgb="FFFF0000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135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2" fillId="0" borderId="0" xfId="1" applyFont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 wrapText="1"/>
    </xf>
    <xf numFmtId="0" fontId="2" fillId="0" borderId="13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/>
    </xf>
    <xf numFmtId="0" fontId="2" fillId="0" borderId="14" xfId="1" applyFont="1" applyBorder="1" applyAlignment="1">
      <alignment vertical="center"/>
    </xf>
    <xf numFmtId="166" fontId="3" fillId="0" borderId="15" xfId="2" applyNumberFormat="1" applyFont="1" applyFill="1" applyBorder="1" applyAlignment="1">
      <alignment vertical="center"/>
    </xf>
    <xf numFmtId="165" fontId="2" fillId="0" borderId="0" xfId="1" applyNumberFormat="1" applyFont="1" applyAlignment="1">
      <alignment vertical="center"/>
    </xf>
    <xf numFmtId="0" fontId="2" fillId="0" borderId="17" xfId="1" applyFont="1" applyBorder="1" applyAlignment="1">
      <alignment vertical="center"/>
    </xf>
    <xf numFmtId="166" fontId="3" fillId="0" borderId="0" xfId="1" applyNumberFormat="1" applyFont="1" applyAlignment="1">
      <alignment vertical="center"/>
    </xf>
    <xf numFmtId="0" fontId="2" fillId="0" borderId="7" xfId="1" applyFont="1" applyBorder="1" applyAlignment="1">
      <alignment vertical="center" wrapText="1"/>
    </xf>
    <xf numFmtId="0" fontId="3" fillId="0" borderId="18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21" xfId="1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3" fillId="0" borderId="15" xfId="1" applyFont="1" applyBorder="1" applyAlignment="1">
      <alignment vertical="center"/>
    </xf>
    <xf numFmtId="166" fontId="3" fillId="0" borderId="18" xfId="2" applyNumberFormat="1" applyFont="1" applyFill="1" applyBorder="1" applyAlignment="1">
      <alignment vertical="center"/>
    </xf>
    <xf numFmtId="0" fontId="3" fillId="0" borderId="6" xfId="1" applyFont="1" applyBorder="1" applyAlignment="1">
      <alignment vertical="center"/>
    </xf>
    <xf numFmtId="0" fontId="3" fillId="0" borderId="25" xfId="1" applyFont="1" applyBorder="1" applyAlignment="1">
      <alignment vertical="center"/>
    </xf>
    <xf numFmtId="0" fontId="3" fillId="0" borderId="9" xfId="1" applyFont="1" applyBorder="1" applyAlignment="1">
      <alignment vertical="center"/>
    </xf>
    <xf numFmtId="167" fontId="3" fillId="2" borderId="15" xfId="3" applyNumberFormat="1" applyFont="1" applyFill="1" applyBorder="1" applyAlignment="1">
      <alignment vertical="center"/>
    </xf>
    <xf numFmtId="167" fontId="3" fillId="2" borderId="14" xfId="3" applyNumberFormat="1" applyFont="1" applyFill="1" applyBorder="1" applyAlignment="1">
      <alignment vertical="center"/>
    </xf>
    <xf numFmtId="167" fontId="3" fillId="0" borderId="15" xfId="3" applyNumberFormat="1" applyFont="1" applyFill="1" applyBorder="1" applyAlignment="1">
      <alignment vertical="center"/>
    </xf>
    <xf numFmtId="167" fontId="3" fillId="0" borderId="16" xfId="3" applyNumberFormat="1" applyFont="1" applyFill="1" applyBorder="1" applyAlignment="1">
      <alignment vertical="center"/>
    </xf>
    <xf numFmtId="167" fontId="2" fillId="0" borderId="11" xfId="3" applyNumberFormat="1" applyFont="1" applyFill="1" applyBorder="1" applyAlignment="1">
      <alignment vertical="center"/>
    </xf>
    <xf numFmtId="167" fontId="2" fillId="0" borderId="9" xfId="3" applyNumberFormat="1" applyFont="1" applyBorder="1" applyAlignment="1">
      <alignment vertical="center"/>
    </xf>
    <xf numFmtId="167" fontId="2" fillId="0" borderId="4" xfId="3" applyNumberFormat="1" applyFont="1" applyBorder="1" applyAlignment="1">
      <alignment vertical="center"/>
    </xf>
    <xf numFmtId="167" fontId="2" fillId="0" borderId="5" xfId="3" applyNumberFormat="1" applyFont="1" applyBorder="1" applyAlignment="1">
      <alignment vertical="center"/>
    </xf>
    <xf numFmtId="167" fontId="2" fillId="0" borderId="6" xfId="3" applyNumberFormat="1" applyFont="1" applyBorder="1" applyAlignment="1">
      <alignment vertical="center"/>
    </xf>
    <xf numFmtId="167" fontId="2" fillId="2" borderId="17" xfId="3" applyNumberFormat="1" applyFont="1" applyFill="1" applyBorder="1" applyAlignment="1">
      <alignment vertical="center"/>
    </xf>
    <xf numFmtId="167" fontId="2" fillId="2" borderId="18" xfId="3" applyNumberFormat="1" applyFont="1" applyFill="1" applyBorder="1" applyAlignment="1">
      <alignment vertical="center"/>
    </xf>
    <xf numFmtId="167" fontId="2" fillId="2" borderId="25" xfId="3" applyNumberFormat="1" applyFont="1" applyFill="1" applyBorder="1" applyAlignment="1">
      <alignment vertical="center"/>
    </xf>
    <xf numFmtId="167" fontId="2" fillId="0" borderId="17" xfId="3" applyNumberFormat="1" applyFont="1" applyBorder="1" applyAlignment="1">
      <alignment vertical="center"/>
    </xf>
    <xf numFmtId="167" fontId="2" fillId="0" borderId="18" xfId="3" applyNumberFormat="1" applyFont="1" applyBorder="1" applyAlignment="1">
      <alignment vertical="center"/>
    </xf>
    <xf numFmtId="167" fontId="2" fillId="0" borderId="25" xfId="3" applyNumberFormat="1" applyFont="1" applyBorder="1" applyAlignment="1">
      <alignment vertical="center"/>
    </xf>
    <xf numFmtId="167" fontId="2" fillId="0" borderId="7" xfId="3" applyNumberFormat="1" applyFont="1" applyBorder="1" applyAlignment="1">
      <alignment vertical="center"/>
    </xf>
    <xf numFmtId="167" fontId="2" fillId="0" borderId="8" xfId="3" applyNumberFormat="1" applyFont="1" applyBorder="1" applyAlignment="1">
      <alignment vertical="center"/>
    </xf>
    <xf numFmtId="167" fontId="3" fillId="0" borderId="0" xfId="3" applyNumberFormat="1" applyFont="1" applyAlignment="1">
      <alignment vertical="center"/>
    </xf>
    <xf numFmtId="167" fontId="2" fillId="0" borderId="0" xfId="3" applyNumberFormat="1" applyFont="1" applyAlignment="1">
      <alignment vertical="center"/>
    </xf>
    <xf numFmtId="167" fontId="2" fillId="0" borderId="7" xfId="3" applyNumberFormat="1" applyFont="1" applyFill="1" applyBorder="1" applyAlignment="1">
      <alignment vertical="center"/>
    </xf>
    <xf numFmtId="167" fontId="2" fillId="0" borderId="8" xfId="3" applyNumberFormat="1" applyFont="1" applyFill="1" applyBorder="1" applyAlignment="1">
      <alignment vertical="center"/>
    </xf>
    <xf numFmtId="167" fontId="2" fillId="0" borderId="9" xfId="3" applyNumberFormat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2" fontId="3" fillId="0" borderId="0" xfId="1" applyNumberFormat="1" applyFont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7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28" xfId="1" applyFont="1" applyBorder="1" applyAlignment="1">
      <alignment vertical="center"/>
    </xf>
    <xf numFmtId="167" fontId="3" fillId="2" borderId="28" xfId="3" applyNumberFormat="1" applyFont="1" applyFill="1" applyBorder="1" applyAlignment="1">
      <alignment vertical="center"/>
    </xf>
    <xf numFmtId="167" fontId="3" fillId="2" borderId="29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167" fontId="3" fillId="0" borderId="30" xfId="3" applyNumberFormat="1" applyFont="1" applyFill="1" applyBorder="1" applyAlignment="1">
      <alignment vertical="center"/>
    </xf>
    <xf numFmtId="0" fontId="2" fillId="0" borderId="31" xfId="1" applyFont="1" applyBorder="1" applyAlignment="1">
      <alignment vertical="center"/>
    </xf>
    <xf numFmtId="167" fontId="3" fillId="2" borderId="31" xfId="3" applyNumberFormat="1" applyFont="1" applyFill="1" applyBorder="1" applyAlignment="1">
      <alignment vertical="center"/>
    </xf>
    <xf numFmtId="167" fontId="3" fillId="2" borderId="32" xfId="3" applyNumberFormat="1" applyFont="1" applyFill="1" applyBorder="1" applyAlignment="1">
      <alignment vertical="center"/>
    </xf>
    <xf numFmtId="167" fontId="3" fillId="0" borderId="32" xfId="3" applyNumberFormat="1" applyFont="1" applyFill="1" applyBorder="1" applyAlignment="1">
      <alignment vertical="center"/>
    </xf>
    <xf numFmtId="167" fontId="3" fillId="0" borderId="33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167" fontId="3" fillId="0" borderId="35" xfId="3" applyNumberFormat="1" applyFont="1" applyBorder="1" applyAlignment="1">
      <alignment vertical="center"/>
    </xf>
    <xf numFmtId="167" fontId="3" fillId="2" borderId="36" xfId="3" applyNumberFormat="1" applyFont="1" applyFill="1" applyBorder="1" applyAlignment="1">
      <alignment vertical="center"/>
    </xf>
    <xf numFmtId="167" fontId="3" fillId="0" borderId="34" xfId="3" applyNumberFormat="1" applyFont="1" applyFill="1" applyBorder="1" applyAlignment="1">
      <alignment vertical="center"/>
    </xf>
    <xf numFmtId="167" fontId="3" fillId="2" borderId="37" xfId="3" applyNumberFormat="1" applyFont="1" applyFill="1" applyBorder="1" applyAlignment="1">
      <alignment vertical="center"/>
    </xf>
    <xf numFmtId="167" fontId="2" fillId="0" borderId="35" xfId="3" applyNumberFormat="1" applyFont="1" applyBorder="1" applyAlignment="1">
      <alignment vertical="center"/>
    </xf>
    <xf numFmtId="167" fontId="3" fillId="0" borderId="38" xfId="3" applyNumberFormat="1" applyFont="1" applyBorder="1" applyAlignment="1">
      <alignment vertical="center"/>
    </xf>
    <xf numFmtId="4" fontId="3" fillId="2" borderId="14" xfId="3" applyNumberFormat="1" applyFont="1" applyFill="1" applyBorder="1" applyAlignment="1">
      <alignment vertical="center"/>
    </xf>
    <xf numFmtId="4" fontId="3" fillId="2" borderId="15" xfId="3" applyNumberFormat="1" applyFont="1" applyFill="1" applyBorder="1" applyAlignment="1">
      <alignment vertical="center"/>
    </xf>
    <xf numFmtId="4" fontId="3" fillId="0" borderId="15" xfId="3" applyNumberFormat="1" applyFont="1" applyFill="1" applyBorder="1" applyAlignment="1">
      <alignment vertical="center"/>
    </xf>
    <xf numFmtId="4" fontId="3" fillId="0" borderId="16" xfId="3" applyNumberFormat="1" applyFont="1" applyFill="1" applyBorder="1" applyAlignment="1">
      <alignment vertical="center"/>
    </xf>
    <xf numFmtId="4" fontId="3" fillId="2" borderId="28" xfId="3" applyNumberFormat="1" applyFont="1" applyFill="1" applyBorder="1" applyAlignment="1">
      <alignment vertical="center"/>
    </xf>
    <xf numFmtId="4" fontId="3" fillId="2" borderId="29" xfId="3" applyNumberFormat="1" applyFont="1" applyFill="1" applyBorder="1" applyAlignment="1">
      <alignment vertical="center"/>
    </xf>
    <xf numFmtId="4" fontId="3" fillId="0" borderId="29" xfId="3" applyNumberFormat="1" applyFont="1" applyFill="1" applyBorder="1" applyAlignment="1">
      <alignment vertical="center"/>
    </xf>
    <xf numFmtId="4" fontId="3" fillId="0" borderId="30" xfId="3" applyNumberFormat="1" applyFont="1" applyFill="1" applyBorder="1" applyAlignment="1">
      <alignment vertical="center"/>
    </xf>
    <xf numFmtId="4" fontId="3" fillId="2" borderId="31" xfId="3" applyNumberFormat="1" applyFont="1" applyFill="1" applyBorder="1" applyAlignment="1">
      <alignment vertical="center"/>
    </xf>
    <xf numFmtId="4" fontId="3" fillId="2" borderId="32" xfId="3" applyNumberFormat="1" applyFont="1" applyFill="1" applyBorder="1" applyAlignment="1">
      <alignment vertical="center"/>
    </xf>
    <xf numFmtId="4" fontId="3" fillId="0" borderId="32" xfId="3" applyNumberFormat="1" applyFont="1" applyFill="1" applyBorder="1" applyAlignment="1">
      <alignment vertical="center"/>
    </xf>
    <xf numFmtId="4" fontId="3" fillId="0" borderId="33" xfId="3" applyNumberFormat="1" applyFont="1" applyFill="1" applyBorder="1" applyAlignment="1">
      <alignment vertical="center"/>
    </xf>
    <xf numFmtId="4" fontId="2" fillId="0" borderId="7" xfId="3" applyNumberFormat="1" applyFont="1" applyFill="1" applyBorder="1" applyAlignment="1">
      <alignment vertical="center"/>
    </xf>
    <xf numFmtId="4" fontId="2" fillId="0" borderId="8" xfId="3" applyNumberFormat="1" applyFont="1" applyFill="1" applyBorder="1" applyAlignment="1">
      <alignment vertical="center"/>
    </xf>
    <xf numFmtId="4" fontId="2" fillId="0" borderId="11" xfId="3" applyNumberFormat="1" applyFont="1" applyFill="1" applyBorder="1" applyAlignment="1">
      <alignment vertical="center"/>
    </xf>
    <xf numFmtId="4" fontId="2" fillId="0" borderId="9" xfId="3" applyNumberFormat="1" applyFont="1" applyFill="1" applyBorder="1" applyAlignment="1">
      <alignment vertical="center"/>
    </xf>
    <xf numFmtId="4" fontId="3" fillId="0" borderId="34" xfId="3" applyNumberFormat="1" applyFont="1" applyFill="1" applyBorder="1" applyAlignment="1">
      <alignment vertical="center"/>
    </xf>
    <xf numFmtId="4" fontId="3" fillId="2" borderId="36" xfId="3" applyNumberFormat="1" applyFont="1" applyFill="1" applyBorder="1" applyAlignment="1">
      <alignment vertical="center"/>
    </xf>
    <xf numFmtId="4" fontId="2" fillId="0" borderId="4" xfId="3" applyNumberFormat="1" applyFont="1" applyBorder="1" applyAlignment="1">
      <alignment vertical="center"/>
    </xf>
    <xf numFmtId="4" fontId="2" fillId="0" borderId="5" xfId="3" applyNumberFormat="1" applyFont="1" applyBorder="1" applyAlignment="1">
      <alignment vertical="center"/>
    </xf>
    <xf numFmtId="4" fontId="2" fillId="0" borderId="6" xfId="3" applyNumberFormat="1" applyFont="1" applyBorder="1" applyAlignment="1">
      <alignment vertical="center"/>
    </xf>
    <xf numFmtId="4" fontId="2" fillId="0" borderId="17" xfId="3" applyNumberFormat="1" applyFont="1" applyBorder="1" applyAlignment="1">
      <alignment vertical="center"/>
    </xf>
    <xf numFmtId="4" fontId="2" fillId="0" borderId="18" xfId="3" applyNumberFormat="1" applyFont="1" applyBorder="1" applyAlignment="1">
      <alignment vertical="center"/>
    </xf>
    <xf numFmtId="4" fontId="2" fillId="0" borderId="25" xfId="3" applyNumberFormat="1" applyFont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4" fontId="3" fillId="0" borderId="25" xfId="3" applyNumberFormat="1" applyFont="1" applyFill="1" applyBorder="1" applyAlignment="1">
      <alignment vertical="center"/>
    </xf>
    <xf numFmtId="4" fontId="3" fillId="2" borderId="39" xfId="3" applyNumberFormat="1" applyFont="1" applyFill="1" applyBorder="1" applyAlignment="1">
      <alignment vertical="center"/>
    </xf>
    <xf numFmtId="4" fontId="3" fillId="2" borderId="18" xfId="3" applyNumberFormat="1" applyFont="1" applyFill="1" applyBorder="1" applyAlignment="1">
      <alignment vertical="center"/>
    </xf>
    <xf numFmtId="4" fontId="3" fillId="0" borderId="40" xfId="3" applyNumberFormat="1" applyFont="1" applyFill="1" applyBorder="1" applyAlignment="1">
      <alignment vertical="center"/>
    </xf>
    <xf numFmtId="4" fontId="2" fillId="0" borderId="12" xfId="3" applyNumberFormat="1" applyFont="1" applyFill="1" applyBorder="1" applyAlignment="1">
      <alignment vertical="center"/>
    </xf>
    <xf numFmtId="0" fontId="2" fillId="0" borderId="41" xfId="1" applyFont="1" applyBorder="1" applyAlignment="1">
      <alignment vertical="center"/>
    </xf>
    <xf numFmtId="4" fontId="3" fillId="2" borderId="42" xfId="3" applyNumberFormat="1" applyFont="1" applyFill="1" applyBorder="1" applyAlignment="1">
      <alignment vertical="center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3" fillId="0" borderId="23" xfId="1" applyFont="1" applyBorder="1" applyAlignment="1">
      <alignment horizontal="center" vertical="center" wrapText="1"/>
    </xf>
    <xf numFmtId="0" fontId="3" fillId="0" borderId="24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7" xfId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65" fontId="2" fillId="0" borderId="2" xfId="1" applyNumberFormat="1" applyFont="1" applyBorder="1" applyAlignment="1">
      <alignment horizontal="center" vertical="center"/>
    </xf>
    <xf numFmtId="165" fontId="2" fillId="0" borderId="3" xfId="1" applyNumberFormat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26" xfId="1" applyFont="1" applyBorder="1" applyAlignment="1">
      <alignment horizontal="center" vertical="center"/>
    </xf>
  </cellXfs>
  <cellStyles count="4">
    <cellStyle name="Comma" xfId="3" builtinId="3"/>
    <cellStyle name="Comma 3" xfId="2" xr:uid="{00000000-0005-0000-0000-000001000000}"/>
    <cellStyle name="Normal" xfId="0" builtinId="0"/>
    <cellStyle name="Normal 2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5"/>
  <sheetViews>
    <sheetView view="pageBreakPreview" zoomScale="60" zoomScaleNormal="70" zoomScalePageLayoutView="80" workbookViewId="0">
      <pane xSplit="1" ySplit="5" topLeftCell="B6" activePane="bottomRight" state="frozen"/>
      <selection activeCell="E25" sqref="E25"/>
      <selection pane="topRight" activeCell="E25" sqref="E25"/>
      <selection pane="bottomLeft" activeCell="E25" sqref="E25"/>
      <selection pane="bottomRight" activeCell="I50" sqref="I50"/>
    </sheetView>
  </sheetViews>
  <sheetFormatPr defaultColWidth="9.140625" defaultRowHeight="18.75" x14ac:dyDescent="0.25"/>
  <cols>
    <col min="1" max="1" width="12.28515625" style="2" customWidth="1"/>
    <col min="2" max="2" width="12.7109375" style="2" customWidth="1"/>
    <col min="3" max="3" width="12.140625" style="2" bestFit="1" customWidth="1"/>
    <col min="4" max="4" width="9.85546875" style="2" customWidth="1"/>
    <col min="5" max="5" width="11" style="2" customWidth="1"/>
    <col min="6" max="6" width="12.7109375" style="2" customWidth="1"/>
    <col min="7" max="7" width="1.28515625" style="2" customWidth="1"/>
    <col min="8" max="8" width="11.5703125" style="2" bestFit="1" customWidth="1"/>
    <col min="9" max="9" width="11" style="2" bestFit="1" customWidth="1"/>
    <col min="10" max="11" width="12.140625" style="2" customWidth="1"/>
    <col min="12" max="12" width="1.28515625" style="2" customWidth="1"/>
    <col min="13" max="13" width="12.7109375" style="2" bestFit="1" customWidth="1"/>
    <col min="14" max="14" width="11" style="2" bestFit="1" customWidth="1"/>
    <col min="15" max="15" width="2" style="2" customWidth="1"/>
    <col min="16" max="16" width="10.5703125" style="2" bestFit="1" customWidth="1"/>
    <col min="17" max="45" width="7.28515625" style="2" customWidth="1"/>
    <col min="46" max="46" width="1.5703125" style="2" customWidth="1"/>
    <col min="47" max="47" width="9.42578125" style="2" customWidth="1"/>
    <col min="48" max="48" width="1.28515625" style="2" customWidth="1"/>
    <col min="49" max="49" width="12.7109375" style="2" bestFit="1" customWidth="1"/>
    <col min="50" max="50" width="10.28515625" style="2" bestFit="1" customWidth="1"/>
    <col min="51" max="16384" width="9.140625" style="2"/>
  </cols>
  <sheetData>
    <row r="1" spans="1:50" ht="19.5" thickBot="1" x14ac:dyDescent="0.3">
      <c r="A1" s="1" t="s">
        <v>0</v>
      </c>
      <c r="I1" s="2" t="s">
        <v>1</v>
      </c>
      <c r="J1" s="119"/>
      <c r="K1" s="120"/>
      <c r="L1" s="120"/>
      <c r="M1" s="120"/>
      <c r="N1" s="121"/>
    </row>
    <row r="2" spans="1:50" ht="15" customHeight="1" x14ac:dyDescent="0.25">
      <c r="A2" s="1" t="s">
        <v>2</v>
      </c>
      <c r="F2" s="1"/>
      <c r="G2" s="1"/>
      <c r="H2" s="1"/>
      <c r="I2" s="1"/>
      <c r="J2" s="1"/>
      <c r="K2" s="1"/>
      <c r="L2" s="1"/>
      <c r="M2" s="1"/>
      <c r="N2" s="1"/>
    </row>
    <row r="3" spans="1:50" ht="19.5" thickBot="1" x14ac:dyDescent="0.3"/>
    <row r="4" spans="1:50" ht="19.5" thickBot="1" x14ac:dyDescent="0.3">
      <c r="A4" s="122" t="s">
        <v>3</v>
      </c>
      <c r="B4" s="124" t="s">
        <v>4</v>
      </c>
      <c r="C4" s="126" t="s">
        <v>5</v>
      </c>
      <c r="D4" s="126"/>
      <c r="E4" s="124" t="s">
        <v>6</v>
      </c>
      <c r="F4" s="127" t="s">
        <v>7</v>
      </c>
      <c r="H4" s="129" t="s">
        <v>8</v>
      </c>
      <c r="I4" s="130"/>
      <c r="J4" s="130"/>
      <c r="K4" s="130"/>
      <c r="L4" s="130"/>
      <c r="M4" s="130"/>
      <c r="N4" s="131"/>
    </row>
    <row r="5" spans="1:50" s="3" customFormat="1" ht="38.25" thickBot="1" x14ac:dyDescent="0.3">
      <c r="A5" s="123"/>
      <c r="B5" s="125"/>
      <c r="C5" s="51" t="s">
        <v>9</v>
      </c>
      <c r="D5" s="51" t="s">
        <v>10</v>
      </c>
      <c r="E5" s="125"/>
      <c r="F5" s="128"/>
      <c r="H5" s="4" t="s">
        <v>11</v>
      </c>
      <c r="I5" s="5" t="s">
        <v>12</v>
      </c>
      <c r="J5" s="5" t="s">
        <v>13</v>
      </c>
      <c r="K5" s="6" t="s">
        <v>14</v>
      </c>
      <c r="L5" s="7"/>
      <c r="M5" s="8"/>
      <c r="N5" s="6" t="s">
        <v>15</v>
      </c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10" t="s">
        <v>16</v>
      </c>
      <c r="B6" s="28"/>
      <c r="C6" s="27"/>
      <c r="D6" s="27"/>
      <c r="E6" s="29">
        <f>K6</f>
        <v>0</v>
      </c>
      <c r="F6" s="30">
        <f>B6-E6+C6+D6</f>
        <v>0</v>
      </c>
      <c r="G6" s="44"/>
      <c r="H6" s="27"/>
      <c r="I6" s="27"/>
      <c r="J6" s="27"/>
      <c r="K6" s="30">
        <f>SUM(H6:J6)</f>
        <v>0</v>
      </c>
      <c r="L6" s="44"/>
      <c r="M6" s="28">
        <v>0</v>
      </c>
      <c r="N6" s="30">
        <f>M6+K6</f>
        <v>0</v>
      </c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</row>
    <row r="7" spans="1:50" x14ac:dyDescent="0.25">
      <c r="A7" s="13" t="s">
        <v>17</v>
      </c>
      <c r="B7" s="28"/>
      <c r="C7" s="27"/>
      <c r="D7" s="27"/>
      <c r="E7" s="29">
        <f t="shared" ref="E7:E44" si="0">K7</f>
        <v>0</v>
      </c>
      <c r="F7" s="30">
        <f t="shared" ref="F7:F44" si="1">B7-E7+C7+D7</f>
        <v>0</v>
      </c>
      <c r="G7" s="44"/>
      <c r="H7" s="27"/>
      <c r="I7" s="27"/>
      <c r="J7" s="27"/>
      <c r="K7" s="30">
        <f t="shared" ref="K7:K44" si="2">SUM(H7:J7)</f>
        <v>0</v>
      </c>
      <c r="L7" s="44"/>
      <c r="M7" s="28">
        <v>0</v>
      </c>
      <c r="N7" s="30">
        <f t="shared" ref="N7:N44" si="3">M7+K7</f>
        <v>0</v>
      </c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</row>
    <row r="8" spans="1:50" x14ac:dyDescent="0.25">
      <c r="A8" s="13" t="s">
        <v>18</v>
      </c>
      <c r="B8" s="28"/>
      <c r="C8" s="27"/>
      <c r="D8" s="27"/>
      <c r="E8" s="29">
        <f t="shared" si="0"/>
        <v>0</v>
      </c>
      <c r="F8" s="30">
        <f t="shared" si="1"/>
        <v>0</v>
      </c>
      <c r="G8" s="44"/>
      <c r="H8" s="27"/>
      <c r="I8" s="27"/>
      <c r="J8" s="27"/>
      <c r="K8" s="30">
        <f t="shared" si="2"/>
        <v>0</v>
      </c>
      <c r="L8" s="44"/>
      <c r="M8" s="28">
        <v>0</v>
      </c>
      <c r="N8" s="30">
        <f t="shared" si="3"/>
        <v>0</v>
      </c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</row>
    <row r="9" spans="1:50" x14ac:dyDescent="0.25">
      <c r="A9" s="13" t="s">
        <v>19</v>
      </c>
      <c r="B9" s="28"/>
      <c r="C9" s="27"/>
      <c r="D9" s="27"/>
      <c r="E9" s="29">
        <f t="shared" si="0"/>
        <v>0</v>
      </c>
      <c r="F9" s="30">
        <f t="shared" si="1"/>
        <v>0</v>
      </c>
      <c r="G9" s="44"/>
      <c r="H9" s="27"/>
      <c r="I9" s="27"/>
      <c r="J9" s="27"/>
      <c r="K9" s="30">
        <f t="shared" si="2"/>
        <v>0</v>
      </c>
      <c r="L9" s="44"/>
      <c r="M9" s="28">
        <v>0</v>
      </c>
      <c r="N9" s="30">
        <f t="shared" si="3"/>
        <v>0</v>
      </c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</row>
    <row r="10" spans="1:50" s="1" customFormat="1" x14ac:dyDescent="0.25">
      <c r="A10" s="13" t="s">
        <v>20</v>
      </c>
      <c r="B10" s="28"/>
      <c r="C10" s="27"/>
      <c r="D10" s="27"/>
      <c r="E10" s="29">
        <f t="shared" si="0"/>
        <v>0</v>
      </c>
      <c r="F10" s="30">
        <f t="shared" si="1"/>
        <v>0</v>
      </c>
      <c r="G10" s="45"/>
      <c r="H10" s="27"/>
      <c r="I10" s="27"/>
      <c r="J10" s="27"/>
      <c r="K10" s="30">
        <f t="shared" si="2"/>
        <v>0</v>
      </c>
      <c r="L10" s="45"/>
      <c r="M10" s="28">
        <v>0</v>
      </c>
      <c r="N10" s="30">
        <f t="shared" si="3"/>
        <v>0</v>
      </c>
      <c r="O10" s="2"/>
      <c r="T10" s="2"/>
      <c r="W10" s="2"/>
      <c r="X10" s="2"/>
      <c r="Y10" s="2"/>
      <c r="Z10" s="2"/>
      <c r="AA10" s="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</row>
    <row r="11" spans="1:50" x14ac:dyDescent="0.25">
      <c r="A11" s="13" t="s">
        <v>21</v>
      </c>
      <c r="B11" s="28"/>
      <c r="C11" s="27"/>
      <c r="D11" s="27"/>
      <c r="E11" s="29">
        <f t="shared" si="0"/>
        <v>0</v>
      </c>
      <c r="F11" s="30">
        <f>B11-E11+C11+D11</f>
        <v>0</v>
      </c>
      <c r="G11" s="44"/>
      <c r="H11" s="27"/>
      <c r="I11" s="27"/>
      <c r="J11" s="27"/>
      <c r="K11" s="30">
        <f t="shared" si="2"/>
        <v>0</v>
      </c>
      <c r="L11" s="44"/>
      <c r="M11" s="28"/>
      <c r="N11" s="30">
        <f t="shared" si="3"/>
        <v>0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</row>
    <row r="12" spans="1:50" x14ac:dyDescent="0.25">
      <c r="A12" s="13" t="s">
        <v>22</v>
      </c>
      <c r="B12" s="28"/>
      <c r="C12" s="27"/>
      <c r="D12" s="27"/>
      <c r="E12" s="29">
        <f t="shared" si="0"/>
        <v>0</v>
      </c>
      <c r="F12" s="30">
        <f t="shared" si="1"/>
        <v>0</v>
      </c>
      <c r="G12" s="44"/>
      <c r="H12" s="27"/>
      <c r="I12" s="27"/>
      <c r="J12" s="27"/>
      <c r="K12" s="30">
        <f t="shared" si="2"/>
        <v>0</v>
      </c>
      <c r="L12" s="44"/>
      <c r="M12" s="28"/>
      <c r="N12" s="30">
        <f>M12+K12</f>
        <v>0</v>
      </c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</row>
    <row r="13" spans="1:50" x14ac:dyDescent="0.25">
      <c r="A13" s="13" t="s">
        <v>23</v>
      </c>
      <c r="B13" s="28"/>
      <c r="C13" s="27"/>
      <c r="D13" s="27"/>
      <c r="E13" s="29">
        <f t="shared" si="0"/>
        <v>0</v>
      </c>
      <c r="F13" s="30">
        <f t="shared" si="1"/>
        <v>0</v>
      </c>
      <c r="G13" s="44"/>
      <c r="H13" s="27"/>
      <c r="I13" s="27"/>
      <c r="J13" s="27"/>
      <c r="K13" s="30">
        <f t="shared" si="2"/>
        <v>0</v>
      </c>
      <c r="L13" s="44"/>
      <c r="M13" s="28"/>
      <c r="N13" s="30">
        <f t="shared" si="3"/>
        <v>0</v>
      </c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</row>
    <row r="14" spans="1:50" x14ac:dyDescent="0.25">
      <c r="A14" s="13" t="s">
        <v>24</v>
      </c>
      <c r="B14" s="28"/>
      <c r="C14" s="27"/>
      <c r="D14" s="27"/>
      <c r="E14" s="29">
        <f t="shared" si="0"/>
        <v>0</v>
      </c>
      <c r="F14" s="30">
        <f t="shared" si="1"/>
        <v>0</v>
      </c>
      <c r="G14" s="44"/>
      <c r="H14" s="27"/>
      <c r="I14" s="27"/>
      <c r="J14" s="27"/>
      <c r="K14" s="30">
        <f t="shared" si="2"/>
        <v>0</v>
      </c>
      <c r="L14" s="44"/>
      <c r="M14" s="28"/>
      <c r="N14" s="30">
        <f t="shared" si="3"/>
        <v>0</v>
      </c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</row>
    <row r="15" spans="1:50" x14ac:dyDescent="0.25">
      <c r="A15" s="13" t="s">
        <v>25</v>
      </c>
      <c r="B15" s="28"/>
      <c r="C15" s="27"/>
      <c r="D15" s="27"/>
      <c r="E15" s="29">
        <f t="shared" si="0"/>
        <v>0</v>
      </c>
      <c r="F15" s="30">
        <f t="shared" si="1"/>
        <v>0</v>
      </c>
      <c r="G15" s="44"/>
      <c r="H15" s="27"/>
      <c r="I15" s="27"/>
      <c r="J15" s="27"/>
      <c r="K15" s="30">
        <f t="shared" si="2"/>
        <v>0</v>
      </c>
      <c r="L15" s="44"/>
      <c r="M15" s="28"/>
      <c r="N15" s="30">
        <f t="shared" si="3"/>
        <v>0</v>
      </c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</row>
    <row r="16" spans="1:50" ht="18.75" hidden="1" customHeight="1" x14ac:dyDescent="0.25">
      <c r="A16" s="13" t="s">
        <v>26</v>
      </c>
      <c r="B16" s="28"/>
      <c r="C16" s="27"/>
      <c r="D16" s="27"/>
      <c r="E16" s="29">
        <f t="shared" si="0"/>
        <v>0</v>
      </c>
      <c r="F16" s="30">
        <f t="shared" si="1"/>
        <v>0</v>
      </c>
      <c r="G16" s="44"/>
      <c r="H16" s="27"/>
      <c r="I16" s="27"/>
      <c r="J16" s="27"/>
      <c r="K16" s="30">
        <f t="shared" si="2"/>
        <v>0</v>
      </c>
      <c r="L16" s="44"/>
      <c r="M16" s="28"/>
      <c r="N16" s="30">
        <f t="shared" si="3"/>
        <v>0</v>
      </c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</row>
    <row r="17" spans="1:50" x14ac:dyDescent="0.25">
      <c r="A17" s="13" t="s">
        <v>27</v>
      </c>
      <c r="B17" s="28"/>
      <c r="C17" s="27"/>
      <c r="D17" s="27"/>
      <c r="E17" s="29">
        <f t="shared" si="0"/>
        <v>0</v>
      </c>
      <c r="F17" s="30">
        <f t="shared" si="1"/>
        <v>0</v>
      </c>
      <c r="G17" s="44"/>
      <c r="H17" s="27"/>
      <c r="I17" s="27"/>
      <c r="J17" s="27"/>
      <c r="K17" s="30">
        <f t="shared" si="2"/>
        <v>0</v>
      </c>
      <c r="L17" s="44"/>
      <c r="M17" s="28"/>
      <c r="N17" s="30">
        <f t="shared" si="3"/>
        <v>0</v>
      </c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</row>
    <row r="18" spans="1:50" x14ac:dyDescent="0.25">
      <c r="A18" s="13" t="s">
        <v>28</v>
      </c>
      <c r="B18" s="28"/>
      <c r="C18" s="27"/>
      <c r="D18" s="27"/>
      <c r="E18" s="29">
        <f t="shared" si="0"/>
        <v>0</v>
      </c>
      <c r="F18" s="30">
        <f t="shared" si="1"/>
        <v>0</v>
      </c>
      <c r="G18" s="44"/>
      <c r="H18" s="27"/>
      <c r="I18" s="27"/>
      <c r="J18" s="27"/>
      <c r="K18" s="30">
        <f t="shared" si="2"/>
        <v>0</v>
      </c>
      <c r="L18" s="44"/>
      <c r="M18" s="28"/>
      <c r="N18" s="30">
        <f t="shared" si="3"/>
        <v>0</v>
      </c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</row>
    <row r="19" spans="1:50" x14ac:dyDescent="0.25">
      <c r="A19" s="13" t="s">
        <v>29</v>
      </c>
      <c r="B19" s="28"/>
      <c r="C19" s="27"/>
      <c r="D19" s="27"/>
      <c r="E19" s="29">
        <f t="shared" si="0"/>
        <v>0</v>
      </c>
      <c r="F19" s="30">
        <f t="shared" si="1"/>
        <v>0</v>
      </c>
      <c r="G19" s="44"/>
      <c r="H19" s="27"/>
      <c r="I19" s="27"/>
      <c r="J19" s="27"/>
      <c r="K19" s="30">
        <f t="shared" si="2"/>
        <v>0</v>
      </c>
      <c r="L19" s="44"/>
      <c r="M19" s="28"/>
      <c r="N19" s="30">
        <f t="shared" si="3"/>
        <v>0</v>
      </c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</row>
    <row r="20" spans="1:50" s="1" customFormat="1" x14ac:dyDescent="0.25">
      <c r="A20" s="13" t="s">
        <v>30</v>
      </c>
      <c r="B20" s="28"/>
      <c r="C20" s="27"/>
      <c r="D20" s="27"/>
      <c r="E20" s="29">
        <f t="shared" si="0"/>
        <v>0</v>
      </c>
      <c r="F20" s="30">
        <f t="shared" si="1"/>
        <v>0</v>
      </c>
      <c r="G20" s="45"/>
      <c r="H20" s="27"/>
      <c r="I20" s="27"/>
      <c r="J20" s="27"/>
      <c r="K20" s="30">
        <f t="shared" si="2"/>
        <v>0</v>
      </c>
      <c r="L20" s="45"/>
      <c r="M20" s="28"/>
      <c r="N20" s="30">
        <f t="shared" si="3"/>
        <v>0</v>
      </c>
      <c r="O20" s="2"/>
      <c r="T20" s="2"/>
      <c r="W20" s="2"/>
      <c r="X20" s="2"/>
      <c r="Y20" s="2"/>
      <c r="Z20" s="2"/>
      <c r="AA20" s="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</row>
    <row r="21" spans="1:50" s="1" customFormat="1" x14ac:dyDescent="0.25">
      <c r="A21" s="13" t="s">
        <v>31</v>
      </c>
      <c r="B21" s="28"/>
      <c r="C21" s="27"/>
      <c r="D21" s="27"/>
      <c r="E21" s="29">
        <f t="shared" si="0"/>
        <v>0</v>
      </c>
      <c r="F21" s="30">
        <f t="shared" si="1"/>
        <v>0</v>
      </c>
      <c r="G21" s="45"/>
      <c r="H21" s="27"/>
      <c r="I21" s="27"/>
      <c r="J21" s="27"/>
      <c r="K21" s="30">
        <f t="shared" si="2"/>
        <v>0</v>
      </c>
      <c r="L21" s="45"/>
      <c r="M21" s="28"/>
      <c r="N21" s="30">
        <f t="shared" si="3"/>
        <v>0</v>
      </c>
      <c r="O21" s="2"/>
      <c r="T21" s="2"/>
      <c r="W21" s="2"/>
      <c r="X21" s="2"/>
      <c r="Y21" s="2"/>
      <c r="Z21" s="2"/>
      <c r="AA21" s="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</row>
    <row r="22" spans="1:50" x14ac:dyDescent="0.25">
      <c r="A22" s="13" t="s">
        <v>32</v>
      </c>
      <c r="B22" s="28"/>
      <c r="C22" s="27"/>
      <c r="D22" s="27"/>
      <c r="E22" s="29">
        <f t="shared" si="0"/>
        <v>0</v>
      </c>
      <c r="F22" s="30">
        <f t="shared" si="1"/>
        <v>0</v>
      </c>
      <c r="G22" s="44"/>
      <c r="H22" s="27"/>
      <c r="I22" s="27"/>
      <c r="J22" s="27"/>
      <c r="K22" s="30">
        <f t="shared" si="2"/>
        <v>0</v>
      </c>
      <c r="L22" s="44"/>
      <c r="M22" s="28"/>
      <c r="N22" s="30">
        <f t="shared" si="3"/>
        <v>0</v>
      </c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</row>
    <row r="23" spans="1:50" x14ac:dyDescent="0.25">
      <c r="A23" s="13" t="s">
        <v>33</v>
      </c>
      <c r="B23" s="28"/>
      <c r="C23" s="27"/>
      <c r="D23" s="27"/>
      <c r="E23" s="29">
        <f t="shared" si="0"/>
        <v>0</v>
      </c>
      <c r="F23" s="30">
        <f t="shared" si="1"/>
        <v>0</v>
      </c>
      <c r="G23" s="44"/>
      <c r="H23" s="27"/>
      <c r="I23" s="27"/>
      <c r="J23" s="27"/>
      <c r="K23" s="30">
        <f t="shared" si="2"/>
        <v>0</v>
      </c>
      <c r="L23" s="44"/>
      <c r="M23" s="28"/>
      <c r="N23" s="30">
        <f t="shared" si="3"/>
        <v>0</v>
      </c>
      <c r="AU23" s="14" t="e">
        <f>#REF!-AU22</f>
        <v>#REF!</v>
      </c>
    </row>
    <row r="24" spans="1:50" s="1" customFormat="1" x14ac:dyDescent="0.25">
      <c r="A24" s="13" t="s">
        <v>34</v>
      </c>
      <c r="B24" s="28"/>
      <c r="C24" s="27"/>
      <c r="D24" s="27"/>
      <c r="E24" s="29">
        <f t="shared" si="0"/>
        <v>0</v>
      </c>
      <c r="F24" s="30">
        <f t="shared" si="1"/>
        <v>0</v>
      </c>
      <c r="G24" s="45"/>
      <c r="H24" s="27"/>
      <c r="I24" s="27"/>
      <c r="J24" s="27"/>
      <c r="K24" s="30">
        <f t="shared" si="2"/>
        <v>0</v>
      </c>
      <c r="L24" s="45"/>
      <c r="M24" s="28"/>
      <c r="N24" s="30">
        <f t="shared" si="3"/>
        <v>0</v>
      </c>
      <c r="O24" s="2"/>
      <c r="T24" s="2"/>
      <c r="W24" s="2"/>
      <c r="X24" s="2"/>
      <c r="Y24" s="2"/>
      <c r="Z24" s="2"/>
      <c r="AA24" s="2"/>
    </row>
    <row r="25" spans="1:50" s="1" customFormat="1" x14ac:dyDescent="0.25">
      <c r="A25" s="13" t="s">
        <v>35</v>
      </c>
      <c r="B25" s="28"/>
      <c r="C25" s="27"/>
      <c r="D25" s="27"/>
      <c r="E25" s="29">
        <f t="shared" si="0"/>
        <v>0</v>
      </c>
      <c r="F25" s="30">
        <f t="shared" si="1"/>
        <v>0</v>
      </c>
      <c r="G25" s="45"/>
      <c r="H25" s="27"/>
      <c r="I25" s="27"/>
      <c r="J25" s="27"/>
      <c r="K25" s="30">
        <f t="shared" si="2"/>
        <v>0</v>
      </c>
      <c r="L25" s="45"/>
      <c r="M25" s="28"/>
      <c r="N25" s="30">
        <f t="shared" si="3"/>
        <v>0</v>
      </c>
      <c r="O25" s="2"/>
      <c r="T25" s="2"/>
      <c r="W25" s="2"/>
      <c r="X25" s="2"/>
      <c r="Y25" s="2"/>
      <c r="Z25" s="2"/>
      <c r="AA25" s="2"/>
    </row>
    <row r="26" spans="1:50" x14ac:dyDescent="0.25">
      <c r="A26" s="13" t="s">
        <v>36</v>
      </c>
      <c r="B26" s="28"/>
      <c r="C26" s="27"/>
      <c r="D26" s="27"/>
      <c r="E26" s="29">
        <f t="shared" si="0"/>
        <v>0</v>
      </c>
      <c r="F26" s="30">
        <f t="shared" si="1"/>
        <v>0</v>
      </c>
      <c r="G26" s="44"/>
      <c r="H26" s="27"/>
      <c r="I26" s="27"/>
      <c r="J26" s="27"/>
      <c r="K26" s="30">
        <f t="shared" si="2"/>
        <v>0</v>
      </c>
      <c r="L26" s="44"/>
      <c r="M26" s="28"/>
      <c r="N26" s="30">
        <f t="shared" si="3"/>
        <v>0</v>
      </c>
    </row>
    <row r="27" spans="1:50" x14ac:dyDescent="0.25">
      <c r="A27" s="13" t="s">
        <v>37</v>
      </c>
      <c r="B27" s="28"/>
      <c r="C27" s="27"/>
      <c r="D27" s="27"/>
      <c r="E27" s="29">
        <f t="shared" si="0"/>
        <v>0</v>
      </c>
      <c r="F27" s="30">
        <f t="shared" si="1"/>
        <v>0</v>
      </c>
      <c r="G27" s="44"/>
      <c r="H27" s="27"/>
      <c r="I27" s="27"/>
      <c r="J27" s="27"/>
      <c r="K27" s="30">
        <f t="shared" si="2"/>
        <v>0</v>
      </c>
      <c r="L27" s="44"/>
      <c r="M27" s="28"/>
      <c r="N27" s="30">
        <f t="shared" si="3"/>
        <v>0</v>
      </c>
    </row>
    <row r="28" spans="1:50" x14ac:dyDescent="0.25">
      <c r="A28" s="13" t="s">
        <v>38</v>
      </c>
      <c r="B28" s="28"/>
      <c r="C28" s="27"/>
      <c r="D28" s="27"/>
      <c r="E28" s="29">
        <f t="shared" si="0"/>
        <v>0</v>
      </c>
      <c r="F28" s="30">
        <f t="shared" si="1"/>
        <v>0</v>
      </c>
      <c r="G28" s="44"/>
      <c r="H28" s="27"/>
      <c r="I28" s="27"/>
      <c r="J28" s="27"/>
      <c r="K28" s="30">
        <f t="shared" si="2"/>
        <v>0</v>
      </c>
      <c r="L28" s="44"/>
      <c r="M28" s="28"/>
      <c r="N28" s="30">
        <f t="shared" si="3"/>
        <v>0</v>
      </c>
    </row>
    <row r="29" spans="1:50" x14ac:dyDescent="0.25">
      <c r="A29" s="13" t="s">
        <v>39</v>
      </c>
      <c r="B29" s="28"/>
      <c r="C29" s="27"/>
      <c r="D29" s="27"/>
      <c r="E29" s="29">
        <f t="shared" si="0"/>
        <v>0</v>
      </c>
      <c r="F29" s="30">
        <f t="shared" si="1"/>
        <v>0</v>
      </c>
      <c r="G29" s="44"/>
      <c r="H29" s="27"/>
      <c r="I29" s="27"/>
      <c r="J29" s="27"/>
      <c r="K29" s="30">
        <f t="shared" si="2"/>
        <v>0</v>
      </c>
      <c r="L29" s="44"/>
      <c r="M29" s="28"/>
      <c r="N29" s="30">
        <f t="shared" si="3"/>
        <v>0</v>
      </c>
    </row>
    <row r="30" spans="1:50" x14ac:dyDescent="0.25">
      <c r="A30" s="13" t="s">
        <v>40</v>
      </c>
      <c r="B30" s="28"/>
      <c r="C30" s="27"/>
      <c r="D30" s="27"/>
      <c r="E30" s="29">
        <f t="shared" si="0"/>
        <v>0</v>
      </c>
      <c r="F30" s="30">
        <f t="shared" si="1"/>
        <v>0</v>
      </c>
      <c r="G30" s="44"/>
      <c r="H30" s="27"/>
      <c r="I30" s="27"/>
      <c r="J30" s="27"/>
      <c r="K30" s="30">
        <f t="shared" si="2"/>
        <v>0</v>
      </c>
      <c r="L30" s="44"/>
      <c r="M30" s="28"/>
      <c r="N30" s="30">
        <f t="shared" si="3"/>
        <v>0</v>
      </c>
    </row>
    <row r="31" spans="1:50" x14ac:dyDescent="0.25">
      <c r="A31" s="13" t="s">
        <v>41</v>
      </c>
      <c r="B31" s="28"/>
      <c r="C31" s="27"/>
      <c r="D31" s="27"/>
      <c r="E31" s="29">
        <f t="shared" si="0"/>
        <v>0</v>
      </c>
      <c r="F31" s="30">
        <f t="shared" si="1"/>
        <v>0</v>
      </c>
      <c r="G31" s="44"/>
      <c r="H31" s="27"/>
      <c r="I31" s="27"/>
      <c r="J31" s="27"/>
      <c r="K31" s="30">
        <f t="shared" si="2"/>
        <v>0</v>
      </c>
      <c r="L31" s="44"/>
      <c r="M31" s="28"/>
      <c r="N31" s="30">
        <f t="shared" si="3"/>
        <v>0</v>
      </c>
    </row>
    <row r="32" spans="1:50" ht="18.75" hidden="1" customHeight="1" x14ac:dyDescent="0.25">
      <c r="A32" s="13" t="s">
        <v>42</v>
      </c>
      <c r="B32" s="28"/>
      <c r="C32" s="27"/>
      <c r="D32" s="27"/>
      <c r="E32" s="29">
        <f t="shared" si="0"/>
        <v>0</v>
      </c>
      <c r="F32" s="30">
        <f t="shared" si="1"/>
        <v>0</v>
      </c>
      <c r="G32" s="44"/>
      <c r="H32" s="27"/>
      <c r="I32" s="27"/>
      <c r="J32" s="27"/>
      <c r="K32" s="30">
        <f t="shared" si="2"/>
        <v>0</v>
      </c>
      <c r="L32" s="44"/>
      <c r="M32" s="28"/>
      <c r="N32" s="30">
        <f t="shared" si="3"/>
        <v>0</v>
      </c>
    </row>
    <row r="33" spans="1:16" x14ac:dyDescent="0.25">
      <c r="A33" s="13" t="s">
        <v>43</v>
      </c>
      <c r="B33" s="28"/>
      <c r="C33" s="27"/>
      <c r="D33" s="27"/>
      <c r="E33" s="29">
        <f t="shared" si="0"/>
        <v>0</v>
      </c>
      <c r="F33" s="30">
        <f t="shared" si="1"/>
        <v>0</v>
      </c>
      <c r="G33" s="44"/>
      <c r="H33" s="27"/>
      <c r="I33" s="27"/>
      <c r="J33" s="27"/>
      <c r="K33" s="30">
        <f t="shared" si="2"/>
        <v>0</v>
      </c>
      <c r="L33" s="44"/>
      <c r="M33" s="28"/>
      <c r="N33" s="30">
        <f t="shared" si="3"/>
        <v>0</v>
      </c>
    </row>
    <row r="34" spans="1:16" x14ac:dyDescent="0.25">
      <c r="A34" s="13" t="s">
        <v>44</v>
      </c>
      <c r="B34" s="28"/>
      <c r="C34" s="27"/>
      <c r="D34" s="27"/>
      <c r="E34" s="29">
        <f t="shared" si="0"/>
        <v>0</v>
      </c>
      <c r="F34" s="30">
        <f t="shared" si="1"/>
        <v>0</v>
      </c>
      <c r="G34" s="44"/>
      <c r="H34" s="27"/>
      <c r="I34" s="27"/>
      <c r="J34" s="27"/>
      <c r="K34" s="30">
        <f t="shared" si="2"/>
        <v>0</v>
      </c>
      <c r="L34" s="44"/>
      <c r="M34" s="28"/>
      <c r="N34" s="30">
        <f t="shared" si="3"/>
        <v>0</v>
      </c>
    </row>
    <row r="35" spans="1:16" x14ac:dyDescent="0.25">
      <c r="A35" s="13" t="s">
        <v>45</v>
      </c>
      <c r="B35" s="28"/>
      <c r="C35" s="27"/>
      <c r="D35" s="27"/>
      <c r="E35" s="29">
        <f t="shared" si="0"/>
        <v>0</v>
      </c>
      <c r="F35" s="30">
        <f t="shared" si="1"/>
        <v>0</v>
      </c>
      <c r="G35" s="44"/>
      <c r="H35" s="27"/>
      <c r="I35" s="27"/>
      <c r="J35" s="27"/>
      <c r="K35" s="30">
        <f t="shared" si="2"/>
        <v>0</v>
      </c>
      <c r="L35" s="44"/>
      <c r="M35" s="28"/>
      <c r="N35" s="30">
        <f t="shared" si="3"/>
        <v>0</v>
      </c>
    </row>
    <row r="36" spans="1:16" x14ac:dyDescent="0.25">
      <c r="A36" s="13" t="s">
        <v>46</v>
      </c>
      <c r="B36" s="28"/>
      <c r="C36" s="27"/>
      <c r="D36" s="27"/>
      <c r="E36" s="29">
        <f t="shared" si="0"/>
        <v>0</v>
      </c>
      <c r="F36" s="30">
        <f t="shared" si="1"/>
        <v>0</v>
      </c>
      <c r="G36" s="44"/>
      <c r="H36" s="27"/>
      <c r="I36" s="27"/>
      <c r="J36" s="27"/>
      <c r="K36" s="30">
        <f t="shared" si="2"/>
        <v>0</v>
      </c>
      <c r="L36" s="44"/>
      <c r="M36" s="28"/>
      <c r="N36" s="30">
        <f t="shared" si="3"/>
        <v>0</v>
      </c>
    </row>
    <row r="37" spans="1:16" ht="18.75" hidden="1" customHeight="1" x14ac:dyDescent="0.25">
      <c r="A37" s="13" t="s">
        <v>47</v>
      </c>
      <c r="B37" s="28"/>
      <c r="C37" s="27"/>
      <c r="D37" s="27"/>
      <c r="E37" s="29">
        <f t="shared" si="0"/>
        <v>0</v>
      </c>
      <c r="F37" s="30">
        <f t="shared" si="1"/>
        <v>0</v>
      </c>
      <c r="G37" s="44"/>
      <c r="H37" s="27"/>
      <c r="I37" s="27"/>
      <c r="J37" s="27"/>
      <c r="K37" s="30">
        <f t="shared" si="2"/>
        <v>0</v>
      </c>
      <c r="L37" s="44"/>
      <c r="M37" s="28"/>
      <c r="N37" s="30">
        <f t="shared" si="3"/>
        <v>0</v>
      </c>
    </row>
    <row r="38" spans="1:16" x14ac:dyDescent="0.25">
      <c r="A38" s="13" t="s">
        <v>48</v>
      </c>
      <c r="B38" s="28"/>
      <c r="C38" s="27"/>
      <c r="D38" s="27"/>
      <c r="E38" s="29">
        <f t="shared" si="0"/>
        <v>0</v>
      </c>
      <c r="F38" s="30">
        <f t="shared" si="1"/>
        <v>0</v>
      </c>
      <c r="G38" s="44"/>
      <c r="H38" s="27"/>
      <c r="I38" s="27"/>
      <c r="J38" s="27"/>
      <c r="K38" s="30">
        <f t="shared" si="2"/>
        <v>0</v>
      </c>
      <c r="L38" s="44"/>
      <c r="M38" s="28"/>
      <c r="N38" s="30">
        <f t="shared" si="3"/>
        <v>0</v>
      </c>
      <c r="P38" s="50"/>
    </row>
    <row r="39" spans="1:16" ht="18.75" hidden="1" customHeight="1" x14ac:dyDescent="0.25">
      <c r="A39" s="13" t="s">
        <v>49</v>
      </c>
      <c r="B39" s="28"/>
      <c r="C39" s="27"/>
      <c r="D39" s="27"/>
      <c r="E39" s="29">
        <f t="shared" si="0"/>
        <v>0</v>
      </c>
      <c r="F39" s="30">
        <f t="shared" si="1"/>
        <v>0</v>
      </c>
      <c r="G39" s="44"/>
      <c r="H39" s="27"/>
      <c r="I39" s="27"/>
      <c r="J39" s="27"/>
      <c r="K39" s="30">
        <f t="shared" si="2"/>
        <v>0</v>
      </c>
      <c r="L39" s="44"/>
      <c r="M39" s="28"/>
      <c r="N39" s="30">
        <f t="shared" si="3"/>
        <v>0</v>
      </c>
    </row>
    <row r="40" spans="1:16" x14ac:dyDescent="0.25">
      <c r="A40" s="13" t="s">
        <v>50</v>
      </c>
      <c r="B40" s="28"/>
      <c r="C40" s="27"/>
      <c r="D40" s="27"/>
      <c r="E40" s="29">
        <f t="shared" si="0"/>
        <v>0</v>
      </c>
      <c r="F40" s="30">
        <f t="shared" si="1"/>
        <v>0</v>
      </c>
      <c r="G40" s="44"/>
      <c r="H40" s="27"/>
      <c r="I40" s="27"/>
      <c r="J40" s="27"/>
      <c r="K40" s="30">
        <f t="shared" si="2"/>
        <v>0</v>
      </c>
      <c r="L40" s="44"/>
      <c r="M40" s="28"/>
      <c r="N40" s="30">
        <f t="shared" si="3"/>
        <v>0</v>
      </c>
    </row>
    <row r="41" spans="1:16" x14ac:dyDescent="0.25">
      <c r="A41" s="13" t="s">
        <v>51</v>
      </c>
      <c r="B41" s="28"/>
      <c r="C41" s="27"/>
      <c r="D41" s="27"/>
      <c r="E41" s="29">
        <f t="shared" si="0"/>
        <v>0</v>
      </c>
      <c r="F41" s="30">
        <f>B41-E41+C41+D41</f>
        <v>0</v>
      </c>
      <c r="G41" s="44"/>
      <c r="H41" s="27"/>
      <c r="I41" s="27"/>
      <c r="J41" s="27"/>
      <c r="K41" s="30">
        <f t="shared" si="2"/>
        <v>0</v>
      </c>
      <c r="L41" s="44"/>
      <c r="M41" s="28"/>
      <c r="N41" s="30">
        <f>M41+K41</f>
        <v>0</v>
      </c>
    </row>
    <row r="42" spans="1:16" x14ac:dyDescent="0.25">
      <c r="A42" s="13" t="s">
        <v>52</v>
      </c>
      <c r="B42" s="28"/>
      <c r="C42" s="27"/>
      <c r="D42" s="27"/>
      <c r="E42" s="29">
        <f t="shared" si="0"/>
        <v>0</v>
      </c>
      <c r="F42" s="30">
        <f t="shared" si="1"/>
        <v>0</v>
      </c>
      <c r="G42" s="44"/>
      <c r="H42" s="27"/>
      <c r="I42" s="27"/>
      <c r="J42" s="27"/>
      <c r="K42" s="30">
        <f t="shared" si="2"/>
        <v>0</v>
      </c>
      <c r="L42" s="44"/>
      <c r="M42" s="28"/>
      <c r="N42" s="30">
        <f t="shared" si="3"/>
        <v>0</v>
      </c>
    </row>
    <row r="43" spans="1:16" x14ac:dyDescent="0.25">
      <c r="A43" s="13" t="s">
        <v>53</v>
      </c>
      <c r="B43" s="28"/>
      <c r="C43" s="27"/>
      <c r="D43" s="27"/>
      <c r="E43" s="29">
        <f t="shared" si="0"/>
        <v>0</v>
      </c>
      <c r="F43" s="30">
        <f t="shared" si="1"/>
        <v>0</v>
      </c>
      <c r="G43" s="44"/>
      <c r="H43" s="27"/>
      <c r="I43" s="27"/>
      <c r="J43" s="27"/>
      <c r="K43" s="30">
        <f t="shared" si="2"/>
        <v>0</v>
      </c>
      <c r="L43" s="44"/>
      <c r="M43" s="28"/>
      <c r="N43" s="30">
        <f t="shared" si="3"/>
        <v>0</v>
      </c>
    </row>
    <row r="44" spans="1:16" x14ac:dyDescent="0.25">
      <c r="A44" s="13" t="s">
        <v>54</v>
      </c>
      <c r="B44" s="28"/>
      <c r="C44" s="27"/>
      <c r="D44" s="27"/>
      <c r="E44" s="29">
        <f t="shared" si="0"/>
        <v>0</v>
      </c>
      <c r="F44" s="30">
        <f t="shared" si="1"/>
        <v>0</v>
      </c>
      <c r="G44" s="44"/>
      <c r="H44" s="27"/>
      <c r="I44" s="27"/>
      <c r="J44" s="27"/>
      <c r="K44" s="30">
        <f t="shared" si="2"/>
        <v>0</v>
      </c>
      <c r="L44" s="44"/>
      <c r="M44" s="28"/>
      <c r="N44" s="30">
        <f t="shared" si="3"/>
        <v>0</v>
      </c>
    </row>
    <row r="45" spans="1:16" s="1" customFormat="1" ht="19.5" thickBot="1" x14ac:dyDescent="0.3">
      <c r="A45" s="15" t="s">
        <v>14</v>
      </c>
      <c r="B45" s="46"/>
      <c r="C45" s="47">
        <f t="shared" ref="C45:E45" si="4">SUM(C6:C44)</f>
        <v>0</v>
      </c>
      <c r="D45" s="47">
        <f t="shared" si="4"/>
        <v>0</v>
      </c>
      <c r="E45" s="31">
        <f t="shared" si="4"/>
        <v>0</v>
      </c>
      <c r="F45" s="48">
        <f>B45-E45+C45+D45</f>
        <v>0</v>
      </c>
      <c r="G45" s="49"/>
      <c r="H45" s="47">
        <f>SUM(H6:H44)</f>
        <v>0</v>
      </c>
      <c r="I45" s="47">
        <f t="shared" ref="I45:K45" si="5">SUM(I6:I44)</f>
        <v>0</v>
      </c>
      <c r="J45" s="47">
        <f t="shared" si="5"/>
        <v>0</v>
      </c>
      <c r="K45" s="48">
        <f t="shared" si="5"/>
        <v>0</v>
      </c>
      <c r="L45" s="49"/>
      <c r="M45" s="46"/>
      <c r="N45" s="48">
        <f t="shared" ref="N45" si="6">SUM(N6:N44)</f>
        <v>0</v>
      </c>
    </row>
    <row r="46" spans="1:16" ht="19.5" thickBot="1" x14ac:dyDescent="0.3"/>
    <row r="47" spans="1:16" ht="18.75" customHeight="1" x14ac:dyDescent="0.25">
      <c r="E47" s="114" t="s">
        <v>69</v>
      </c>
      <c r="F47" s="24" t="s">
        <v>70</v>
      </c>
      <c r="H47" s="33">
        <f>((H6+H7+H8+H9+H10+H11+H12+H13+H14+H15+H17+H18+H19+H20+H21+H22+H23+H25+H27+H28+H31+H33+H34+H36)*1.03125)+((H26+H29+H30+H35)*0.78125)+H24</f>
        <v>0</v>
      </c>
      <c r="I47" s="34">
        <f t="shared" ref="I47:K47" si="7">((I6+I7+I8+I9+I10+I11+I12+I13+I14+I15+I17+I18+I19+I20+I21+I22+I23+I25+I27+I28+I31+I33+I34+I36)*1.03125)+((I26+I29+I30+I35)*0.78125)+I24</f>
        <v>0</v>
      </c>
      <c r="J47" s="34">
        <f t="shared" si="7"/>
        <v>0</v>
      </c>
      <c r="K47" s="35">
        <f t="shared" si="7"/>
        <v>0</v>
      </c>
    </row>
    <row r="48" spans="1:16" x14ac:dyDescent="0.25">
      <c r="E48" s="115"/>
      <c r="F48" s="25" t="s">
        <v>55</v>
      </c>
      <c r="H48" s="36"/>
      <c r="I48" s="37"/>
      <c r="J48" s="37"/>
      <c r="K48" s="38"/>
    </row>
    <row r="49" spans="1:14" x14ac:dyDescent="0.25">
      <c r="E49" s="116"/>
      <c r="F49" s="25" t="s">
        <v>56</v>
      </c>
      <c r="H49" s="39"/>
      <c r="I49" s="40"/>
      <c r="J49" s="40"/>
      <c r="K49" s="41"/>
    </row>
    <row r="50" spans="1:14" x14ac:dyDescent="0.25">
      <c r="E50" s="117" t="s">
        <v>68</v>
      </c>
      <c r="F50" s="25" t="s">
        <v>70</v>
      </c>
      <c r="H50" s="39">
        <f>SUM(H38:H44)</f>
        <v>0</v>
      </c>
      <c r="I50" s="40">
        <f t="shared" ref="I50:K50" si="8">SUM(I38:I44)</f>
        <v>0</v>
      </c>
      <c r="J50" s="40">
        <f t="shared" si="8"/>
        <v>0</v>
      </c>
      <c r="K50" s="41">
        <f t="shared" si="8"/>
        <v>0</v>
      </c>
    </row>
    <row r="51" spans="1:14" x14ac:dyDescent="0.25">
      <c r="E51" s="117"/>
      <c r="F51" s="25" t="s">
        <v>55</v>
      </c>
      <c r="H51" s="36"/>
      <c r="I51" s="37"/>
      <c r="J51" s="37"/>
      <c r="K51" s="38"/>
    </row>
    <row r="52" spans="1:14" ht="19.5" thickBot="1" x14ac:dyDescent="0.3">
      <c r="E52" s="118"/>
      <c r="F52" s="26" t="s">
        <v>56</v>
      </c>
      <c r="H52" s="42"/>
      <c r="I52" s="43"/>
      <c r="J52" s="43"/>
      <c r="K52" s="32"/>
    </row>
    <row r="53" spans="1:14" ht="19.5" thickBot="1" x14ac:dyDescent="0.3"/>
    <row r="54" spans="1:14" ht="57" thickBot="1" x14ac:dyDescent="0.3">
      <c r="A54" s="17" t="s">
        <v>57</v>
      </c>
      <c r="B54" s="18" t="s">
        <v>4</v>
      </c>
      <c r="C54" s="19" t="s">
        <v>58</v>
      </c>
      <c r="H54" s="20" t="s">
        <v>11</v>
      </c>
      <c r="I54" s="21" t="s">
        <v>12</v>
      </c>
      <c r="J54" s="21" t="s">
        <v>13</v>
      </c>
      <c r="K54" s="19" t="s">
        <v>59</v>
      </c>
      <c r="N54" s="18" t="s">
        <v>60</v>
      </c>
    </row>
    <row r="55" spans="1:14" x14ac:dyDescent="0.25">
      <c r="A55" s="22" t="s">
        <v>34</v>
      </c>
      <c r="B55" s="11"/>
      <c r="C55" s="23"/>
      <c r="H55" s="11"/>
      <c r="I55" s="11"/>
      <c r="J55" s="11"/>
      <c r="K55" s="11"/>
      <c r="N55" s="23"/>
    </row>
    <row r="56" spans="1:14" x14ac:dyDescent="0.25">
      <c r="A56" s="16" t="s">
        <v>61</v>
      </c>
      <c r="B56" s="11"/>
      <c r="C56" s="23"/>
      <c r="H56" s="23"/>
      <c r="I56" s="23"/>
      <c r="J56" s="23"/>
      <c r="K56" s="23"/>
      <c r="N56" s="23"/>
    </row>
    <row r="57" spans="1:14" x14ac:dyDescent="0.25">
      <c r="A57" s="16" t="s">
        <v>62</v>
      </c>
      <c r="B57" s="11"/>
      <c r="C57" s="23"/>
      <c r="H57" s="23"/>
      <c r="I57" s="23"/>
      <c r="J57" s="23"/>
      <c r="K57" s="23"/>
      <c r="N57" s="23"/>
    </row>
    <row r="58" spans="1:14" ht="11.25" customHeight="1" x14ac:dyDescent="0.25"/>
    <row r="59" spans="1:14" x14ac:dyDescent="0.25">
      <c r="A59" s="16" t="s">
        <v>63</v>
      </c>
      <c r="B59" s="23"/>
      <c r="C59" s="23"/>
      <c r="H59" s="23"/>
      <c r="I59" s="23"/>
      <c r="J59" s="23"/>
      <c r="K59" s="23"/>
      <c r="N59" s="23"/>
    </row>
    <row r="60" spans="1:14" x14ac:dyDescent="0.25">
      <c r="A60" s="16" t="s">
        <v>61</v>
      </c>
      <c r="B60" s="23"/>
      <c r="C60" s="23"/>
      <c r="H60" s="23"/>
      <c r="I60" s="23"/>
      <c r="J60" s="23"/>
      <c r="K60" s="23"/>
      <c r="N60" s="23"/>
    </row>
    <row r="61" spans="1:14" x14ac:dyDescent="0.25">
      <c r="A61" s="16" t="s">
        <v>62</v>
      </c>
      <c r="B61" s="23"/>
      <c r="C61" s="23"/>
      <c r="H61" s="23"/>
      <c r="I61" s="23"/>
      <c r="J61" s="23"/>
      <c r="K61" s="23"/>
      <c r="N61" s="23"/>
    </row>
    <row r="62" spans="1:14" ht="11.25" customHeight="1" x14ac:dyDescent="0.25"/>
    <row r="63" spans="1:14" x14ac:dyDescent="0.25">
      <c r="A63" s="16" t="s">
        <v>64</v>
      </c>
      <c r="B63" s="23"/>
      <c r="C63" s="23"/>
      <c r="H63" s="23"/>
      <c r="I63" s="23"/>
      <c r="J63" s="23"/>
      <c r="K63" s="23"/>
      <c r="N63" s="23"/>
    </row>
    <row r="64" spans="1:14" x14ac:dyDescent="0.25">
      <c r="A64" s="16" t="s">
        <v>61</v>
      </c>
      <c r="B64" s="23"/>
      <c r="C64" s="23"/>
      <c r="H64" s="23"/>
      <c r="I64" s="23"/>
      <c r="J64" s="23"/>
      <c r="K64" s="23"/>
      <c r="N64" s="23"/>
    </row>
    <row r="65" spans="1:14" x14ac:dyDescent="0.25">
      <c r="A65" s="16" t="s">
        <v>62</v>
      </c>
      <c r="B65" s="23"/>
      <c r="C65" s="23"/>
      <c r="H65" s="23"/>
      <c r="I65" s="23"/>
      <c r="J65" s="23"/>
      <c r="K65" s="23"/>
      <c r="N65" s="23"/>
    </row>
    <row r="66" spans="1:14" ht="11.25" customHeight="1" x14ac:dyDescent="0.25"/>
    <row r="67" spans="1:14" x14ac:dyDescent="0.25">
      <c r="A67" s="16" t="s">
        <v>65</v>
      </c>
      <c r="B67" s="23"/>
      <c r="C67" s="23"/>
      <c r="H67" s="23"/>
      <c r="I67" s="23"/>
      <c r="J67" s="23"/>
      <c r="K67" s="23"/>
      <c r="N67" s="23"/>
    </row>
    <row r="68" spans="1:14" x14ac:dyDescent="0.25">
      <c r="A68" s="16" t="s">
        <v>61</v>
      </c>
      <c r="B68" s="23"/>
      <c r="C68" s="23"/>
      <c r="H68" s="23"/>
      <c r="I68" s="23"/>
      <c r="J68" s="23"/>
      <c r="K68" s="23"/>
      <c r="N68" s="23"/>
    </row>
    <row r="69" spans="1:14" x14ac:dyDescent="0.25">
      <c r="A69" s="16" t="s">
        <v>62</v>
      </c>
      <c r="B69" s="11"/>
      <c r="C69" s="23"/>
      <c r="H69" s="23"/>
      <c r="I69" s="23"/>
      <c r="J69" s="23"/>
      <c r="K69" s="23"/>
      <c r="N69" s="23"/>
    </row>
    <row r="70" spans="1:14" ht="11.25" customHeight="1" x14ac:dyDescent="0.25"/>
    <row r="71" spans="1:14" x14ac:dyDescent="0.25">
      <c r="A71" s="16" t="s">
        <v>66</v>
      </c>
      <c r="B71" s="23"/>
      <c r="C71" s="23"/>
      <c r="H71" s="23"/>
      <c r="I71" s="23"/>
      <c r="J71" s="23"/>
      <c r="K71" s="23"/>
      <c r="N71" s="23"/>
    </row>
    <row r="72" spans="1:14" x14ac:dyDescent="0.25">
      <c r="A72" s="16" t="s">
        <v>61</v>
      </c>
      <c r="B72" s="23"/>
      <c r="C72" s="23"/>
      <c r="H72" s="23"/>
      <c r="I72" s="23"/>
      <c r="J72" s="23"/>
      <c r="K72" s="23"/>
      <c r="N72" s="23"/>
    </row>
    <row r="73" spans="1:14" x14ac:dyDescent="0.25">
      <c r="A73" s="16" t="s">
        <v>62</v>
      </c>
      <c r="B73" s="23"/>
      <c r="C73" s="23"/>
      <c r="H73" s="23"/>
      <c r="I73" s="23"/>
      <c r="J73" s="23"/>
      <c r="K73" s="23"/>
      <c r="N73" s="23"/>
    </row>
    <row r="75" spans="1:14" x14ac:dyDescent="0.25">
      <c r="A75" s="16" t="s">
        <v>67</v>
      </c>
      <c r="B75" s="23"/>
      <c r="C75" s="23"/>
      <c r="H75" s="23"/>
      <c r="I75" s="23"/>
      <c r="J75" s="23"/>
      <c r="K75" s="23"/>
      <c r="N75" s="23"/>
    </row>
  </sheetData>
  <mergeCells count="9">
    <mergeCell ref="E47:E49"/>
    <mergeCell ref="E50:E52"/>
    <mergeCell ref="J1:N1"/>
    <mergeCell ref="A4:A5"/>
    <mergeCell ref="B4:B5"/>
    <mergeCell ref="C4:D4"/>
    <mergeCell ref="E4:E5"/>
    <mergeCell ref="F4:F5"/>
    <mergeCell ref="H4:N4"/>
  </mergeCells>
  <printOptions horizontalCentered="1" verticalCentered="1"/>
  <pageMargins left="0.19685039370078741" right="0.19685039370078741" top="0.19685039370078741" bottom="0.19685039370078741" header="0" footer="0"/>
  <pageSetup paperSize="9" scale="5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3C96C-6F8A-4031-AC20-3A099D59CD21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45712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108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81.99</v>
      </c>
      <c r="D8" s="74"/>
      <c r="E8" s="74"/>
      <c r="F8" s="29">
        <f t="shared" si="0"/>
        <v>5</v>
      </c>
      <c r="G8" s="101">
        <f t="shared" si="1"/>
        <v>76.989999999999995</v>
      </c>
      <c r="H8" s="44"/>
      <c r="I8" s="74">
        <v>5</v>
      </c>
      <c r="J8" s="74"/>
      <c r="K8" s="74"/>
      <c r="L8" s="76">
        <f>SUM(I8:K8)</f>
        <v>5</v>
      </c>
      <c r="M8" s="44"/>
      <c r="N8" s="28">
        <v>5.24</v>
      </c>
      <c r="O8" s="76">
        <f>N8+L8</f>
        <v>10.24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1.7599999999999989</v>
      </c>
      <c r="D9" s="78"/>
      <c r="E9" s="78"/>
      <c r="F9" s="79">
        <f t="shared" si="0"/>
        <v>0</v>
      </c>
      <c r="G9" s="80">
        <f>C9-F9+D9+E9</f>
        <v>1.7599999999999989</v>
      </c>
      <c r="H9" s="67"/>
      <c r="I9" s="90"/>
      <c r="J9" s="90"/>
      <c r="K9" s="90"/>
      <c r="L9" s="89">
        <f t="shared" ref="L9:L51" si="5">SUM(I9:K9)</f>
        <v>0</v>
      </c>
      <c r="M9" s="67"/>
      <c r="N9" s="70">
        <v>13.240000000000002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46</v>
      </c>
      <c r="D10" s="74"/>
      <c r="E10" s="74"/>
      <c r="F10" s="75">
        <f t="shared" si="0"/>
        <v>2</v>
      </c>
      <c r="G10" s="104">
        <f t="shared" si="1"/>
        <v>44</v>
      </c>
      <c r="H10" s="44"/>
      <c r="I10" s="102">
        <v>2</v>
      </c>
      <c r="J10" s="74"/>
      <c r="K10" s="74"/>
      <c r="L10" s="76">
        <f t="shared" si="5"/>
        <v>2</v>
      </c>
      <c r="M10" s="44"/>
      <c r="N10" s="28">
        <v>13</v>
      </c>
      <c r="O10" s="76">
        <f t="shared" si="6"/>
        <v>15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16</v>
      </c>
      <c r="D11" s="74"/>
      <c r="E11" s="74"/>
      <c r="F11" s="75">
        <f t="shared" si="0"/>
        <v>2</v>
      </c>
      <c r="G11" s="101">
        <f t="shared" si="1"/>
        <v>14</v>
      </c>
      <c r="H11" s="44"/>
      <c r="I11" s="103">
        <v>2</v>
      </c>
      <c r="J11" s="74"/>
      <c r="K11" s="74"/>
      <c r="L11" s="76">
        <f t="shared" si="5"/>
        <v>2</v>
      </c>
      <c r="M11" s="44"/>
      <c r="N11" s="28">
        <v>13</v>
      </c>
      <c r="O11" s="76">
        <f t="shared" si="6"/>
        <v>15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1816.4399999999998</v>
      </c>
      <c r="D13" s="107"/>
      <c r="E13" s="78"/>
      <c r="F13" s="79">
        <f t="shared" si="0"/>
        <v>50.32</v>
      </c>
      <c r="G13" s="89">
        <f t="shared" si="1"/>
        <v>1766.12</v>
      </c>
      <c r="H13" s="71"/>
      <c r="I13" s="90">
        <v>27.09</v>
      </c>
      <c r="J13" s="90">
        <v>14.19</v>
      </c>
      <c r="K13" s="90">
        <v>9.0399999999999991</v>
      </c>
      <c r="L13" s="89">
        <f t="shared" si="5"/>
        <v>50.32</v>
      </c>
      <c r="M13" s="71"/>
      <c r="N13" s="70">
        <v>228.60000000000002</v>
      </c>
      <c r="O13" s="89">
        <f t="shared" si="6"/>
        <v>278.92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1</v>
      </c>
      <c r="G26" s="101">
        <f t="shared" si="1"/>
        <v>237.23</v>
      </c>
      <c r="H26" s="44"/>
      <c r="I26" s="74">
        <v>1</v>
      </c>
      <c r="J26" s="74"/>
      <c r="K26" s="74"/>
      <c r="L26" s="76">
        <f t="shared" si="5"/>
        <v>1</v>
      </c>
      <c r="M26" s="44"/>
      <c r="N26" s="28">
        <v>11</v>
      </c>
      <c r="O26" s="76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112.03</v>
      </c>
      <c r="D28" s="74"/>
      <c r="E28" s="74"/>
      <c r="F28" s="75">
        <f t="shared" si="0"/>
        <v>5</v>
      </c>
      <c r="G28" s="101">
        <f t="shared" si="1"/>
        <v>107.03</v>
      </c>
      <c r="H28" s="45"/>
      <c r="I28" s="74">
        <v>2</v>
      </c>
      <c r="J28" s="74"/>
      <c r="K28" s="74">
        <v>3</v>
      </c>
      <c r="L28" s="76">
        <f t="shared" si="5"/>
        <v>5</v>
      </c>
      <c r="M28" s="45"/>
      <c r="N28" s="28">
        <v>20.12</v>
      </c>
      <c r="O28" s="76">
        <f t="shared" si="6"/>
        <v>25.12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18</v>
      </c>
      <c r="D29" s="74"/>
      <c r="E29" s="74"/>
      <c r="F29" s="75">
        <f t="shared" si="0"/>
        <v>0</v>
      </c>
      <c r="G29" s="101">
        <f t="shared" si="1"/>
        <v>18</v>
      </c>
      <c r="H29" s="44"/>
      <c r="I29" s="74"/>
      <c r="J29" s="74"/>
      <c r="K29" s="74"/>
      <c r="L29" s="76">
        <f t="shared" si="5"/>
        <v>0</v>
      </c>
      <c r="M29" s="44"/>
      <c r="N29" s="28">
        <v>1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112.97</v>
      </c>
      <c r="D34" s="74"/>
      <c r="E34" s="74"/>
      <c r="F34" s="75">
        <f t="shared" si="0"/>
        <v>0</v>
      </c>
      <c r="G34" s="101">
        <f t="shared" si="1"/>
        <v>112.97</v>
      </c>
      <c r="H34" s="44"/>
      <c r="I34" s="74"/>
      <c r="J34" s="74"/>
      <c r="K34" s="74"/>
      <c r="L34" s="76">
        <f t="shared" si="5"/>
        <v>0</v>
      </c>
      <c r="M34" s="44"/>
      <c r="N34" s="28">
        <v>16.12</v>
      </c>
      <c r="O34" s="76">
        <f t="shared" si="6"/>
        <v>16.12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5518</v>
      </c>
      <c r="D37" s="78"/>
      <c r="E37" s="78"/>
      <c r="F37" s="79">
        <f t="shared" si="0"/>
        <v>189</v>
      </c>
      <c r="G37" s="89">
        <f t="shared" si="1"/>
        <v>5329</v>
      </c>
      <c r="H37" s="67"/>
      <c r="I37" s="90">
        <v>17</v>
      </c>
      <c r="J37" s="90">
        <v>57</v>
      </c>
      <c r="K37" s="90">
        <v>115</v>
      </c>
      <c r="L37" s="89">
        <f t="shared" si="5"/>
        <v>189</v>
      </c>
      <c r="M37" s="67"/>
      <c r="N37" s="70">
        <v>1040</v>
      </c>
      <c r="O37" s="89">
        <f t="shared" si="6"/>
        <v>1229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145.88</v>
      </c>
      <c r="D39" s="78"/>
      <c r="E39" s="78"/>
      <c r="F39" s="79">
        <f t="shared" si="0"/>
        <v>1</v>
      </c>
      <c r="G39" s="89">
        <f t="shared" si="1"/>
        <v>144.88</v>
      </c>
      <c r="H39" s="67"/>
      <c r="I39" s="90">
        <v>1</v>
      </c>
      <c r="J39" s="90"/>
      <c r="K39" s="90"/>
      <c r="L39" s="89">
        <f t="shared" si="5"/>
        <v>1</v>
      </c>
      <c r="M39" s="67"/>
      <c r="N39" s="70">
        <v>17.12</v>
      </c>
      <c r="O39" s="89">
        <f t="shared" si="6"/>
        <v>18.12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950</v>
      </c>
      <c r="D40" s="82"/>
      <c r="E40" s="82"/>
      <c r="F40" s="83">
        <f t="shared" si="0"/>
        <v>20</v>
      </c>
      <c r="G40" s="89">
        <f t="shared" si="1"/>
        <v>930</v>
      </c>
      <c r="H40" s="72"/>
      <c r="I40" s="82">
        <v>6</v>
      </c>
      <c r="J40" s="82">
        <v>4</v>
      </c>
      <c r="K40" s="82">
        <v>10</v>
      </c>
      <c r="L40" s="84">
        <f t="shared" si="5"/>
        <v>20</v>
      </c>
      <c r="M40" s="72"/>
      <c r="N40" s="61">
        <v>132</v>
      </c>
      <c r="O40" s="84">
        <f t="shared" si="6"/>
        <v>152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26248.99</v>
      </c>
      <c r="D42" s="78"/>
      <c r="E42" s="78"/>
      <c r="F42" s="79">
        <f t="shared" si="0"/>
        <v>652</v>
      </c>
      <c r="G42" s="89">
        <f t="shared" si="1"/>
        <v>25596.99</v>
      </c>
      <c r="H42" s="67"/>
      <c r="I42" s="90">
        <v>145</v>
      </c>
      <c r="J42" s="90">
        <v>237</v>
      </c>
      <c r="K42" s="90">
        <v>270</v>
      </c>
      <c r="L42" s="89">
        <f t="shared" si="5"/>
        <v>652</v>
      </c>
      <c r="M42" s="67"/>
      <c r="N42" s="70">
        <v>5083.05</v>
      </c>
      <c r="O42" s="89">
        <f t="shared" si="6"/>
        <v>5735.05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751.97</v>
      </c>
      <c r="D46" s="74"/>
      <c r="E46" s="74"/>
      <c r="F46" s="75">
        <f t="shared" si="0"/>
        <v>10</v>
      </c>
      <c r="G46" s="101">
        <f t="shared" si="1"/>
        <v>741.97</v>
      </c>
      <c r="H46" s="44"/>
      <c r="I46" s="74">
        <v>1</v>
      </c>
      <c r="J46" s="74">
        <v>4</v>
      </c>
      <c r="K46" s="74">
        <v>5</v>
      </c>
      <c r="L46" s="76">
        <f t="shared" si="5"/>
        <v>10</v>
      </c>
      <c r="M46" s="44"/>
      <c r="N46" s="28">
        <v>110.08</v>
      </c>
      <c r="O46" s="76">
        <f t="shared" si="6"/>
        <v>120.08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36235.26</v>
      </c>
      <c r="D52" s="86">
        <f>SUM(D8:D51)</f>
        <v>0</v>
      </c>
      <c r="E52" s="86">
        <f t="shared" ref="E52:F52" si="7">SUM(E8:E51)</f>
        <v>0</v>
      </c>
      <c r="F52" s="87">
        <f t="shared" si="7"/>
        <v>937.31999999999994</v>
      </c>
      <c r="G52" s="105">
        <f>SUM(G8:G51)</f>
        <v>35297.94</v>
      </c>
      <c r="H52" s="49"/>
      <c r="I52" s="86">
        <f>SUM(I8:I51)</f>
        <v>209.09</v>
      </c>
      <c r="J52" s="86">
        <f t="shared" ref="J52:L52" si="8">SUM(J8:J51)</f>
        <v>316.19</v>
      </c>
      <c r="K52" s="86">
        <f t="shared" si="8"/>
        <v>412.03999999999996</v>
      </c>
      <c r="L52" s="88">
        <f t="shared" si="8"/>
        <v>937.31999999999994</v>
      </c>
      <c r="M52" s="49"/>
      <c r="N52" s="46">
        <v>6720.57</v>
      </c>
      <c r="O52" s="88">
        <f t="shared" ref="O52" si="9">SUM(O8:O51)</f>
        <v>7657.89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309.65625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544.25</v>
      </c>
      <c r="K54" s="91">
        <f t="shared" si="10"/>
        <v>724.1875</v>
      </c>
      <c r="L54" s="91">
        <f t="shared" si="10"/>
        <v>1578.09375</v>
      </c>
    </row>
    <row r="55" spans="1:15" ht="19.5" thickBot="1" x14ac:dyDescent="0.3">
      <c r="F55" s="115"/>
      <c r="G55" s="25" t="s">
        <v>55</v>
      </c>
      <c r="I55" s="91">
        <v>3819.0237499999998</v>
      </c>
      <c r="J55" s="92">
        <v>3989.265625</v>
      </c>
      <c r="K55" s="92">
        <v>3745.125</v>
      </c>
      <c r="L55" s="93">
        <v>11553.414375</v>
      </c>
    </row>
    <row r="56" spans="1:15" x14ac:dyDescent="0.25">
      <c r="F56" s="116"/>
      <c r="G56" s="25" t="s">
        <v>56</v>
      </c>
      <c r="I56" s="91">
        <f>I54+I55</f>
        <v>4128.68</v>
      </c>
      <c r="J56" s="92">
        <f t="shared" ref="J56:L56" si="11">J54+J55</f>
        <v>4533.515625</v>
      </c>
      <c r="K56" s="92">
        <f t="shared" si="11"/>
        <v>4469.3125</v>
      </c>
      <c r="L56" s="93">
        <f t="shared" si="11"/>
        <v>13131.508125</v>
      </c>
    </row>
    <row r="57" spans="1:15" x14ac:dyDescent="0.25">
      <c r="F57" s="117" t="s">
        <v>68</v>
      </c>
      <c r="G57" s="25" t="s">
        <v>70</v>
      </c>
      <c r="I57" s="94">
        <f>SUM(I8:I13)</f>
        <v>36.090000000000003</v>
      </c>
      <c r="J57" s="94">
        <f t="shared" ref="J57:L57" si="12">SUM(J8:J13)</f>
        <v>14.19</v>
      </c>
      <c r="K57" s="94">
        <f t="shared" si="12"/>
        <v>9.0399999999999991</v>
      </c>
      <c r="L57" s="94">
        <f t="shared" si="12"/>
        <v>59.32</v>
      </c>
    </row>
    <row r="58" spans="1:15" x14ac:dyDescent="0.25">
      <c r="F58" s="117"/>
      <c r="G58" s="25" t="s">
        <v>55</v>
      </c>
      <c r="I58" s="94">
        <v>91.37</v>
      </c>
      <c r="J58" s="95">
        <v>108.86000000000001</v>
      </c>
      <c r="K58" s="95">
        <v>72.850000000000009</v>
      </c>
      <c r="L58" s="96">
        <v>273.08000000000004</v>
      </c>
    </row>
    <row r="59" spans="1:15" ht="19.5" thickBot="1" x14ac:dyDescent="0.3">
      <c r="F59" s="118"/>
      <c r="G59" s="26" t="s">
        <v>56</v>
      </c>
      <c r="I59" s="94">
        <f>I57+I58</f>
        <v>127.46000000000001</v>
      </c>
      <c r="J59" s="95">
        <f t="shared" ref="J59:L59" si="13">J57+J58</f>
        <v>123.05000000000001</v>
      </c>
      <c r="K59" s="95">
        <f t="shared" si="13"/>
        <v>81.890000000000015</v>
      </c>
      <c r="L59" s="96">
        <f t="shared" si="13"/>
        <v>332.40000000000003</v>
      </c>
    </row>
    <row r="60" spans="1:15" ht="19.5" thickBot="1" x14ac:dyDescent="0.3"/>
    <row r="61" spans="1:15" ht="57" thickBot="1" x14ac:dyDescent="0.3">
      <c r="B61" s="17" t="s">
        <v>57</v>
      </c>
      <c r="C61" s="109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9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E936-6AC4-44FA-8714-367A7603E771}">
  <dimension ref="A1:AY82"/>
  <sheetViews>
    <sheetView zoomScale="85" zoomScaleNormal="85" zoomScaleSheetLayoutView="100" zoomScalePageLayoutView="80" workbookViewId="0">
      <pane xSplit="2" ySplit="5" topLeftCell="C42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45712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110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76.989999999999995</v>
      </c>
      <c r="D8" s="74"/>
      <c r="E8" s="74"/>
      <c r="F8" s="29">
        <f t="shared" si="0"/>
        <v>4</v>
      </c>
      <c r="G8" s="101">
        <f t="shared" si="1"/>
        <v>72.989999999999995</v>
      </c>
      <c r="H8" s="44"/>
      <c r="I8" s="74">
        <v>4</v>
      </c>
      <c r="J8" s="74"/>
      <c r="K8" s="74"/>
      <c r="L8" s="76">
        <f>SUM(I8:K8)</f>
        <v>4</v>
      </c>
      <c r="M8" s="44"/>
      <c r="N8" s="28">
        <v>10.24</v>
      </c>
      <c r="O8" s="76">
        <f>N8+L8</f>
        <v>14.24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1.7599999999999989</v>
      </c>
      <c r="D9" s="78"/>
      <c r="E9" s="78"/>
      <c r="F9" s="79">
        <f t="shared" si="0"/>
        <v>0</v>
      </c>
      <c r="G9" s="80">
        <f>C9-F9+D9+E9</f>
        <v>1.7599999999999989</v>
      </c>
      <c r="H9" s="67"/>
      <c r="I9" s="90"/>
      <c r="J9" s="90"/>
      <c r="K9" s="90"/>
      <c r="L9" s="89">
        <f t="shared" ref="L9:L51" si="5">SUM(I9:K9)</f>
        <v>0</v>
      </c>
      <c r="M9" s="67"/>
      <c r="N9" s="70">
        <v>13.240000000000002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44</v>
      </c>
      <c r="D10" s="74"/>
      <c r="E10" s="74"/>
      <c r="F10" s="75">
        <f t="shared" si="0"/>
        <v>2</v>
      </c>
      <c r="G10" s="104">
        <f t="shared" si="1"/>
        <v>42</v>
      </c>
      <c r="H10" s="44"/>
      <c r="I10" s="102">
        <v>2</v>
      </c>
      <c r="J10" s="74"/>
      <c r="K10" s="74"/>
      <c r="L10" s="76">
        <f t="shared" si="5"/>
        <v>2</v>
      </c>
      <c r="M10" s="44"/>
      <c r="N10" s="28">
        <v>15</v>
      </c>
      <c r="O10" s="76">
        <f t="shared" si="6"/>
        <v>17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14</v>
      </c>
      <c r="D11" s="74"/>
      <c r="E11" s="74"/>
      <c r="F11" s="75">
        <f t="shared" si="0"/>
        <v>2</v>
      </c>
      <c r="G11" s="101">
        <f t="shared" si="1"/>
        <v>12</v>
      </c>
      <c r="H11" s="44"/>
      <c r="I11" s="103">
        <v>1</v>
      </c>
      <c r="J11" s="74">
        <v>1</v>
      </c>
      <c r="K11" s="74"/>
      <c r="L11" s="76">
        <f t="shared" si="5"/>
        <v>2</v>
      </c>
      <c r="M11" s="44"/>
      <c r="N11" s="28">
        <v>15</v>
      </c>
      <c r="O11" s="76">
        <f t="shared" si="6"/>
        <v>17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1766.12</v>
      </c>
      <c r="D13" s="107"/>
      <c r="E13" s="78"/>
      <c r="F13" s="79">
        <f t="shared" si="0"/>
        <v>15.1</v>
      </c>
      <c r="G13" s="89">
        <f t="shared" si="1"/>
        <v>1751.02</v>
      </c>
      <c r="H13" s="71"/>
      <c r="I13" s="90">
        <v>6.1</v>
      </c>
      <c r="J13" s="90">
        <v>4</v>
      </c>
      <c r="K13" s="90">
        <v>5</v>
      </c>
      <c r="L13" s="89">
        <f t="shared" si="5"/>
        <v>15.1</v>
      </c>
      <c r="M13" s="71"/>
      <c r="N13" s="70">
        <v>278.92</v>
      </c>
      <c r="O13" s="89">
        <f t="shared" si="6"/>
        <v>294.02000000000004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237.23</v>
      </c>
      <c r="D26" s="74"/>
      <c r="E26" s="74"/>
      <c r="F26" s="75">
        <f t="shared" si="0"/>
        <v>0</v>
      </c>
      <c r="G26" s="101">
        <f t="shared" si="1"/>
        <v>237.23</v>
      </c>
      <c r="H26" s="44"/>
      <c r="I26" s="74"/>
      <c r="J26" s="74"/>
      <c r="K26" s="74"/>
      <c r="L26" s="76">
        <f t="shared" si="5"/>
        <v>0</v>
      </c>
      <c r="M26" s="44"/>
      <c r="N26" s="28">
        <v>12</v>
      </c>
      <c r="O26" s="76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107.03</v>
      </c>
      <c r="D28" s="74"/>
      <c r="E28" s="74"/>
      <c r="F28" s="75">
        <f t="shared" si="0"/>
        <v>2</v>
      </c>
      <c r="G28" s="101">
        <f t="shared" si="1"/>
        <v>105.03</v>
      </c>
      <c r="H28" s="45"/>
      <c r="I28" s="74">
        <v>2</v>
      </c>
      <c r="J28" s="74"/>
      <c r="K28" s="74"/>
      <c r="L28" s="76">
        <f t="shared" si="5"/>
        <v>2</v>
      </c>
      <c r="M28" s="45"/>
      <c r="N28" s="28">
        <v>25.12</v>
      </c>
      <c r="O28" s="76">
        <f t="shared" si="6"/>
        <v>27.12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18</v>
      </c>
      <c r="D29" s="74"/>
      <c r="E29" s="74"/>
      <c r="F29" s="75">
        <f t="shared" si="0"/>
        <v>0</v>
      </c>
      <c r="G29" s="101">
        <f t="shared" si="1"/>
        <v>18</v>
      </c>
      <c r="H29" s="44"/>
      <c r="I29" s="74"/>
      <c r="J29" s="74"/>
      <c r="K29" s="74"/>
      <c r="L29" s="76">
        <f t="shared" si="5"/>
        <v>0</v>
      </c>
      <c r="M29" s="44"/>
      <c r="N29" s="28">
        <v>1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112.97</v>
      </c>
      <c r="D34" s="74"/>
      <c r="E34" s="74"/>
      <c r="F34" s="75">
        <f t="shared" si="0"/>
        <v>2</v>
      </c>
      <c r="G34" s="101">
        <f t="shared" si="1"/>
        <v>110.97</v>
      </c>
      <c r="H34" s="44"/>
      <c r="I34" s="74"/>
      <c r="J34" s="74">
        <v>1</v>
      </c>
      <c r="K34" s="74">
        <v>1</v>
      </c>
      <c r="L34" s="76">
        <f t="shared" si="5"/>
        <v>2</v>
      </c>
      <c r="M34" s="44"/>
      <c r="N34" s="28">
        <v>16.12</v>
      </c>
      <c r="O34" s="76">
        <f t="shared" si="6"/>
        <v>18.12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5329</v>
      </c>
      <c r="D37" s="78"/>
      <c r="E37" s="78"/>
      <c r="F37" s="79">
        <f t="shared" si="0"/>
        <v>88.05</v>
      </c>
      <c r="G37" s="89">
        <f t="shared" si="1"/>
        <v>5240.95</v>
      </c>
      <c r="H37" s="67"/>
      <c r="I37" s="90">
        <v>15</v>
      </c>
      <c r="J37" s="90">
        <v>20.05</v>
      </c>
      <c r="K37" s="90">
        <v>53</v>
      </c>
      <c r="L37" s="89">
        <f t="shared" si="5"/>
        <v>88.05</v>
      </c>
      <c r="M37" s="67"/>
      <c r="N37" s="70">
        <v>1229</v>
      </c>
      <c r="O37" s="89">
        <f t="shared" si="6"/>
        <v>1317.05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144.88</v>
      </c>
      <c r="D39" s="78"/>
      <c r="E39" s="78"/>
      <c r="F39" s="79">
        <f t="shared" si="0"/>
        <v>0</v>
      </c>
      <c r="G39" s="89">
        <f t="shared" si="1"/>
        <v>144.88</v>
      </c>
      <c r="H39" s="67"/>
      <c r="I39" s="90"/>
      <c r="J39" s="90"/>
      <c r="K39" s="90"/>
      <c r="L39" s="89">
        <f t="shared" si="5"/>
        <v>0</v>
      </c>
      <c r="M39" s="67"/>
      <c r="N39" s="70">
        <v>18.12</v>
      </c>
      <c r="O39" s="89">
        <f t="shared" si="6"/>
        <v>18.12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930</v>
      </c>
      <c r="D40" s="82"/>
      <c r="E40" s="82"/>
      <c r="F40" s="83">
        <f t="shared" si="0"/>
        <v>19</v>
      </c>
      <c r="G40" s="89">
        <f t="shared" si="1"/>
        <v>911</v>
      </c>
      <c r="H40" s="72"/>
      <c r="I40" s="82">
        <v>5</v>
      </c>
      <c r="J40" s="82">
        <v>5</v>
      </c>
      <c r="K40" s="82">
        <v>9</v>
      </c>
      <c r="L40" s="84">
        <f t="shared" si="5"/>
        <v>19</v>
      </c>
      <c r="M40" s="72"/>
      <c r="N40" s="61">
        <v>152</v>
      </c>
      <c r="O40" s="84">
        <f t="shared" si="6"/>
        <v>171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25596.99</v>
      </c>
      <c r="D42" s="78">
        <v>1836</v>
      </c>
      <c r="E42" s="78"/>
      <c r="F42" s="79">
        <f t="shared" si="0"/>
        <v>509.03999999999996</v>
      </c>
      <c r="G42" s="89">
        <f t="shared" si="1"/>
        <v>26923.95</v>
      </c>
      <c r="H42" s="67"/>
      <c r="I42" s="90">
        <v>197</v>
      </c>
      <c r="J42" s="90">
        <v>175.04</v>
      </c>
      <c r="K42" s="90">
        <v>137</v>
      </c>
      <c r="L42" s="89">
        <f t="shared" si="5"/>
        <v>509.03999999999996</v>
      </c>
      <c r="M42" s="67"/>
      <c r="N42" s="70">
        <v>5735.05</v>
      </c>
      <c r="O42" s="89">
        <f t="shared" si="6"/>
        <v>6244.09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741.97</v>
      </c>
      <c r="D46" s="74"/>
      <c r="E46" s="74"/>
      <c r="F46" s="75">
        <f t="shared" si="0"/>
        <v>18.05</v>
      </c>
      <c r="G46" s="101">
        <f t="shared" si="1"/>
        <v>723.92000000000007</v>
      </c>
      <c r="H46" s="44"/>
      <c r="I46" s="74">
        <v>1.02</v>
      </c>
      <c r="J46" s="74">
        <v>5.03</v>
      </c>
      <c r="K46" s="74">
        <v>12</v>
      </c>
      <c r="L46" s="76">
        <f t="shared" si="5"/>
        <v>18.05</v>
      </c>
      <c r="M46" s="44"/>
      <c r="N46" s="28">
        <v>120.08</v>
      </c>
      <c r="O46" s="76">
        <f t="shared" si="6"/>
        <v>138.13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35297.94</v>
      </c>
      <c r="D52" s="86">
        <f>SUM(D8:D51)</f>
        <v>1836</v>
      </c>
      <c r="E52" s="86">
        <f t="shared" ref="E52:F52" si="7">SUM(E8:E51)</f>
        <v>0</v>
      </c>
      <c r="F52" s="87">
        <f t="shared" si="7"/>
        <v>661.2399999999999</v>
      </c>
      <c r="G52" s="105">
        <f>SUM(G8:G51)</f>
        <v>36472.699999999997</v>
      </c>
      <c r="H52" s="49"/>
      <c r="I52" s="86">
        <f>SUM(I8:I51)</f>
        <v>233.12</v>
      </c>
      <c r="J52" s="86">
        <f t="shared" ref="J52:L52" si="8">SUM(J8:J51)</f>
        <v>211.12</v>
      </c>
      <c r="K52" s="86">
        <f t="shared" si="8"/>
        <v>217</v>
      </c>
      <c r="L52" s="88">
        <f t="shared" si="8"/>
        <v>661.2399999999999</v>
      </c>
      <c r="M52" s="49"/>
      <c r="N52" s="46">
        <v>7657.89</v>
      </c>
      <c r="O52" s="88">
        <f t="shared" ref="O52" si="9">SUM(O8:O51)</f>
        <v>8319.1299999999992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396.426875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369.88156249999997</v>
      </c>
      <c r="K54" s="91">
        <f t="shared" si="10"/>
        <v>375.09375</v>
      </c>
      <c r="L54" s="91">
        <f t="shared" si="10"/>
        <v>1141.4021874999999</v>
      </c>
    </row>
    <row r="55" spans="1:15" ht="19.5" thickBot="1" x14ac:dyDescent="0.3">
      <c r="F55" s="115"/>
      <c r="G55" s="25" t="s">
        <v>55</v>
      </c>
      <c r="I55" s="91">
        <v>4128.68</v>
      </c>
      <c r="J55" s="92">
        <v>4533.515625</v>
      </c>
      <c r="K55" s="92">
        <v>4469.3125</v>
      </c>
      <c r="L55" s="93">
        <v>13131.508125</v>
      </c>
    </row>
    <row r="56" spans="1:15" x14ac:dyDescent="0.25">
      <c r="F56" s="116"/>
      <c r="G56" s="25" t="s">
        <v>56</v>
      </c>
      <c r="I56" s="91">
        <f>I54+I55</f>
        <v>4525.1068750000004</v>
      </c>
      <c r="J56" s="92">
        <f t="shared" ref="J56:L56" si="11">J54+J55</f>
        <v>4903.3971874999997</v>
      </c>
      <c r="K56" s="92">
        <f t="shared" si="11"/>
        <v>4844.40625</v>
      </c>
      <c r="L56" s="93">
        <f t="shared" si="11"/>
        <v>14272.9103125</v>
      </c>
    </row>
    <row r="57" spans="1:15" x14ac:dyDescent="0.25">
      <c r="F57" s="117" t="s">
        <v>68</v>
      </c>
      <c r="G57" s="25" t="s">
        <v>70</v>
      </c>
      <c r="I57" s="94">
        <f>SUM(I8:I13)</f>
        <v>13.1</v>
      </c>
      <c r="J57" s="94">
        <f t="shared" ref="J57:L57" si="12">SUM(J8:J13)</f>
        <v>5</v>
      </c>
      <c r="K57" s="94">
        <f t="shared" si="12"/>
        <v>5</v>
      </c>
      <c r="L57" s="94">
        <f t="shared" si="12"/>
        <v>23.1</v>
      </c>
    </row>
    <row r="58" spans="1:15" x14ac:dyDescent="0.25">
      <c r="F58" s="117"/>
      <c r="G58" s="25" t="s">
        <v>55</v>
      </c>
      <c r="I58" s="94">
        <v>127.46000000000001</v>
      </c>
      <c r="J58" s="95">
        <v>123.05000000000001</v>
      </c>
      <c r="K58" s="95">
        <v>81.890000000000015</v>
      </c>
      <c r="L58" s="96">
        <v>332.40000000000003</v>
      </c>
    </row>
    <row r="59" spans="1:15" ht="19.5" thickBot="1" x14ac:dyDescent="0.3">
      <c r="F59" s="118"/>
      <c r="G59" s="26" t="s">
        <v>56</v>
      </c>
      <c r="I59" s="94">
        <f>I57+I58</f>
        <v>140.56</v>
      </c>
      <c r="J59" s="95">
        <f t="shared" ref="J59:L59" si="13">J57+J58</f>
        <v>128.05000000000001</v>
      </c>
      <c r="K59" s="95">
        <f t="shared" si="13"/>
        <v>86.890000000000015</v>
      </c>
      <c r="L59" s="96">
        <f t="shared" si="13"/>
        <v>355.50000000000006</v>
      </c>
    </row>
    <row r="60" spans="1:15" ht="19.5" thickBot="1" x14ac:dyDescent="0.3"/>
    <row r="61" spans="1:15" ht="57" thickBot="1" x14ac:dyDescent="0.3">
      <c r="B61" s="17" t="s">
        <v>57</v>
      </c>
      <c r="C61" s="111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1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E3799-1908-4A09-83A6-2421D964D0E2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45712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112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72.989999999999995</v>
      </c>
      <c r="D8" s="74"/>
      <c r="E8" s="74"/>
      <c r="F8" s="29">
        <f t="shared" si="0"/>
        <v>4</v>
      </c>
      <c r="G8" s="101">
        <f t="shared" si="1"/>
        <v>68.989999999999995</v>
      </c>
      <c r="H8" s="44"/>
      <c r="I8" s="74">
        <v>4</v>
      </c>
      <c r="J8" s="74"/>
      <c r="K8" s="74"/>
      <c r="L8" s="76">
        <f>SUM(I8:K8)</f>
        <v>4</v>
      </c>
      <c r="M8" s="44"/>
      <c r="N8" s="28">
        <v>14.24</v>
      </c>
      <c r="O8" s="76">
        <f>N8+L8</f>
        <v>18.240000000000002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1.7599999999999989</v>
      </c>
      <c r="D9" s="78"/>
      <c r="E9" s="78"/>
      <c r="F9" s="79">
        <f t="shared" si="0"/>
        <v>0</v>
      </c>
      <c r="G9" s="80">
        <f>C9-F9+D9+E9</f>
        <v>1.7599999999999989</v>
      </c>
      <c r="H9" s="67"/>
      <c r="I9" s="90"/>
      <c r="J9" s="90"/>
      <c r="K9" s="90"/>
      <c r="L9" s="89">
        <f t="shared" ref="L9:L51" si="5">SUM(I9:K9)</f>
        <v>0</v>
      </c>
      <c r="M9" s="67"/>
      <c r="N9" s="70">
        <v>13.240000000000002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42</v>
      </c>
      <c r="D10" s="74"/>
      <c r="E10" s="74"/>
      <c r="F10" s="75">
        <f t="shared" si="0"/>
        <v>2</v>
      </c>
      <c r="G10" s="104">
        <f t="shared" si="1"/>
        <v>40</v>
      </c>
      <c r="H10" s="44"/>
      <c r="I10" s="102">
        <v>2</v>
      </c>
      <c r="J10" s="74"/>
      <c r="K10" s="74"/>
      <c r="L10" s="76">
        <f t="shared" si="5"/>
        <v>2</v>
      </c>
      <c r="M10" s="44"/>
      <c r="N10" s="28">
        <v>17</v>
      </c>
      <c r="O10" s="76">
        <f t="shared" si="6"/>
        <v>19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12</v>
      </c>
      <c r="D11" s="74"/>
      <c r="E11" s="74"/>
      <c r="F11" s="75">
        <f t="shared" si="0"/>
        <v>2</v>
      </c>
      <c r="G11" s="101">
        <f t="shared" si="1"/>
        <v>10</v>
      </c>
      <c r="H11" s="44"/>
      <c r="I11" s="103">
        <v>1</v>
      </c>
      <c r="J11" s="74">
        <v>1</v>
      </c>
      <c r="K11" s="74"/>
      <c r="L11" s="76">
        <f t="shared" si="5"/>
        <v>2</v>
      </c>
      <c r="M11" s="44"/>
      <c r="N11" s="28">
        <v>17</v>
      </c>
      <c r="O11" s="76">
        <f t="shared" si="6"/>
        <v>19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1751.02</v>
      </c>
      <c r="D13" s="107"/>
      <c r="E13" s="78"/>
      <c r="F13" s="79">
        <f t="shared" si="0"/>
        <v>15.1</v>
      </c>
      <c r="G13" s="89">
        <f t="shared" si="1"/>
        <v>1735.92</v>
      </c>
      <c r="H13" s="71"/>
      <c r="I13" s="90">
        <v>6.1</v>
      </c>
      <c r="J13" s="90">
        <v>4</v>
      </c>
      <c r="K13" s="90">
        <v>5</v>
      </c>
      <c r="L13" s="89">
        <f t="shared" si="5"/>
        <v>15.1</v>
      </c>
      <c r="M13" s="71"/>
      <c r="N13" s="70">
        <v>294.02000000000004</v>
      </c>
      <c r="O13" s="89">
        <f t="shared" si="6"/>
        <v>309.12000000000006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237.23</v>
      </c>
      <c r="D26" s="74"/>
      <c r="E26" s="74"/>
      <c r="F26" s="75">
        <f t="shared" si="0"/>
        <v>0</v>
      </c>
      <c r="G26" s="101">
        <f t="shared" si="1"/>
        <v>237.23</v>
      </c>
      <c r="H26" s="44"/>
      <c r="I26" s="74"/>
      <c r="J26" s="74"/>
      <c r="K26" s="74"/>
      <c r="L26" s="76">
        <f t="shared" si="5"/>
        <v>0</v>
      </c>
      <c r="M26" s="44"/>
      <c r="N26" s="28">
        <v>12</v>
      </c>
      <c r="O26" s="76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105.03</v>
      </c>
      <c r="D28" s="74"/>
      <c r="E28" s="74"/>
      <c r="F28" s="75">
        <f t="shared" si="0"/>
        <v>2</v>
      </c>
      <c r="G28" s="101">
        <f t="shared" si="1"/>
        <v>103.03</v>
      </c>
      <c r="H28" s="45"/>
      <c r="I28" s="74">
        <v>2</v>
      </c>
      <c r="J28" s="74"/>
      <c r="K28" s="74"/>
      <c r="L28" s="76">
        <f t="shared" si="5"/>
        <v>2</v>
      </c>
      <c r="M28" s="45"/>
      <c r="N28" s="28">
        <v>27.12</v>
      </c>
      <c r="O28" s="76">
        <f t="shared" si="6"/>
        <v>29.12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18</v>
      </c>
      <c r="D29" s="74"/>
      <c r="E29" s="74"/>
      <c r="F29" s="75">
        <f t="shared" si="0"/>
        <v>0</v>
      </c>
      <c r="G29" s="101">
        <f t="shared" si="1"/>
        <v>18</v>
      </c>
      <c r="H29" s="44"/>
      <c r="I29" s="74"/>
      <c r="J29" s="74"/>
      <c r="K29" s="74"/>
      <c r="L29" s="76">
        <f t="shared" si="5"/>
        <v>0</v>
      </c>
      <c r="M29" s="44"/>
      <c r="N29" s="28">
        <v>1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110.97</v>
      </c>
      <c r="D34" s="74"/>
      <c r="E34" s="74"/>
      <c r="F34" s="75">
        <f t="shared" si="0"/>
        <v>2</v>
      </c>
      <c r="G34" s="101">
        <f t="shared" si="1"/>
        <v>108.97</v>
      </c>
      <c r="H34" s="44"/>
      <c r="I34" s="74"/>
      <c r="J34" s="74">
        <v>1</v>
      </c>
      <c r="K34" s="74">
        <v>1</v>
      </c>
      <c r="L34" s="76">
        <f t="shared" si="5"/>
        <v>2</v>
      </c>
      <c r="M34" s="44"/>
      <c r="N34" s="28">
        <v>18.12</v>
      </c>
      <c r="O34" s="76">
        <f t="shared" si="6"/>
        <v>20.12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5240.95</v>
      </c>
      <c r="D37" s="78"/>
      <c r="E37" s="78"/>
      <c r="F37" s="79">
        <f t="shared" si="0"/>
        <v>88.05</v>
      </c>
      <c r="G37" s="89">
        <f t="shared" si="1"/>
        <v>5152.8999999999996</v>
      </c>
      <c r="H37" s="67"/>
      <c r="I37" s="90">
        <v>15</v>
      </c>
      <c r="J37" s="90">
        <v>20.05</v>
      </c>
      <c r="K37" s="90">
        <v>53</v>
      </c>
      <c r="L37" s="89">
        <f t="shared" si="5"/>
        <v>88.05</v>
      </c>
      <c r="M37" s="67"/>
      <c r="N37" s="70">
        <v>1317.05</v>
      </c>
      <c r="O37" s="89">
        <f t="shared" si="6"/>
        <v>1405.1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144.88</v>
      </c>
      <c r="D39" s="78"/>
      <c r="E39" s="78"/>
      <c r="F39" s="79">
        <f t="shared" si="0"/>
        <v>0</v>
      </c>
      <c r="G39" s="89">
        <f t="shared" si="1"/>
        <v>144.88</v>
      </c>
      <c r="H39" s="67"/>
      <c r="I39" s="90"/>
      <c r="J39" s="90"/>
      <c r="K39" s="90"/>
      <c r="L39" s="89">
        <f t="shared" si="5"/>
        <v>0</v>
      </c>
      <c r="M39" s="67"/>
      <c r="N39" s="70">
        <v>18.12</v>
      </c>
      <c r="O39" s="89">
        <f t="shared" si="6"/>
        <v>18.12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911</v>
      </c>
      <c r="D40" s="82"/>
      <c r="E40" s="82"/>
      <c r="F40" s="83">
        <f t="shared" si="0"/>
        <v>19</v>
      </c>
      <c r="G40" s="89">
        <f t="shared" si="1"/>
        <v>892</v>
      </c>
      <c r="H40" s="72"/>
      <c r="I40" s="82">
        <v>5</v>
      </c>
      <c r="J40" s="82">
        <v>5</v>
      </c>
      <c r="K40" s="82">
        <v>9</v>
      </c>
      <c r="L40" s="84">
        <f t="shared" si="5"/>
        <v>19</v>
      </c>
      <c r="M40" s="72"/>
      <c r="N40" s="61">
        <v>171</v>
      </c>
      <c r="O40" s="84">
        <f t="shared" si="6"/>
        <v>190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26923.95</v>
      </c>
      <c r="D42" s="78">
        <v>1836</v>
      </c>
      <c r="E42" s="78"/>
      <c r="F42" s="79">
        <f t="shared" si="0"/>
        <v>509.03999999999996</v>
      </c>
      <c r="G42" s="89">
        <f t="shared" si="1"/>
        <v>28250.91</v>
      </c>
      <c r="H42" s="67"/>
      <c r="I42" s="90">
        <v>197</v>
      </c>
      <c r="J42" s="90">
        <v>175.04</v>
      </c>
      <c r="K42" s="90">
        <v>137</v>
      </c>
      <c r="L42" s="89">
        <f t="shared" si="5"/>
        <v>509.03999999999996</v>
      </c>
      <c r="M42" s="67"/>
      <c r="N42" s="70">
        <v>6244.09</v>
      </c>
      <c r="O42" s="89">
        <f t="shared" si="6"/>
        <v>6753.13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723.92000000000007</v>
      </c>
      <c r="D46" s="74"/>
      <c r="E46" s="74"/>
      <c r="F46" s="75">
        <f t="shared" si="0"/>
        <v>18.05</v>
      </c>
      <c r="G46" s="101">
        <f t="shared" si="1"/>
        <v>705.87000000000012</v>
      </c>
      <c r="H46" s="44"/>
      <c r="I46" s="74">
        <v>1.02</v>
      </c>
      <c r="J46" s="74">
        <v>5.03</v>
      </c>
      <c r="K46" s="74">
        <v>12</v>
      </c>
      <c r="L46" s="76">
        <f t="shared" si="5"/>
        <v>18.05</v>
      </c>
      <c r="M46" s="44"/>
      <c r="N46" s="28">
        <v>138.13</v>
      </c>
      <c r="O46" s="76">
        <f t="shared" si="6"/>
        <v>156.18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36472.699999999997</v>
      </c>
      <c r="D52" s="86">
        <f>SUM(D8:D51)</f>
        <v>1836</v>
      </c>
      <c r="E52" s="86">
        <f t="shared" ref="E52:F52" si="7">SUM(E8:E51)</f>
        <v>0</v>
      </c>
      <c r="F52" s="87">
        <f t="shared" si="7"/>
        <v>661.2399999999999</v>
      </c>
      <c r="G52" s="105">
        <f>SUM(G8:G51)</f>
        <v>37647.46</v>
      </c>
      <c r="H52" s="49"/>
      <c r="I52" s="86">
        <f>SUM(I8:I51)</f>
        <v>233.12</v>
      </c>
      <c r="J52" s="86">
        <f t="shared" ref="J52:L52" si="8">SUM(J8:J51)</f>
        <v>211.12</v>
      </c>
      <c r="K52" s="86">
        <f t="shared" si="8"/>
        <v>217</v>
      </c>
      <c r="L52" s="88">
        <f t="shared" si="8"/>
        <v>661.2399999999999</v>
      </c>
      <c r="M52" s="49"/>
      <c r="N52" s="46">
        <v>8319.1299999999992</v>
      </c>
      <c r="O52" s="88">
        <f t="shared" ref="O52" si="9">SUM(O8:O51)</f>
        <v>8980.3700000000008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396.426875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369.88156249999997</v>
      </c>
      <c r="K54" s="91">
        <f t="shared" si="10"/>
        <v>375.09375</v>
      </c>
      <c r="L54" s="91">
        <f t="shared" si="10"/>
        <v>1141.4021874999999</v>
      </c>
    </row>
    <row r="55" spans="1:15" ht="19.5" thickBot="1" x14ac:dyDescent="0.3">
      <c r="F55" s="115"/>
      <c r="G55" s="25" t="s">
        <v>55</v>
      </c>
      <c r="I55" s="91">
        <v>4525.1068750000004</v>
      </c>
      <c r="J55" s="92">
        <v>4903.3971874999997</v>
      </c>
      <c r="K55" s="92">
        <v>4844.40625</v>
      </c>
      <c r="L55" s="93">
        <v>14272.9103125</v>
      </c>
    </row>
    <row r="56" spans="1:15" x14ac:dyDescent="0.25">
      <c r="F56" s="116"/>
      <c r="G56" s="25" t="s">
        <v>56</v>
      </c>
      <c r="I56" s="91">
        <f>I54+I55</f>
        <v>4921.5337500000005</v>
      </c>
      <c r="J56" s="92">
        <f t="shared" ref="J56:L56" si="11">J54+J55</f>
        <v>5273.2787499999995</v>
      </c>
      <c r="K56" s="92">
        <f t="shared" si="11"/>
        <v>5219.5</v>
      </c>
      <c r="L56" s="93">
        <f t="shared" si="11"/>
        <v>15414.3125</v>
      </c>
    </row>
    <row r="57" spans="1:15" x14ac:dyDescent="0.25">
      <c r="F57" s="117" t="s">
        <v>68</v>
      </c>
      <c r="G57" s="25" t="s">
        <v>70</v>
      </c>
      <c r="I57" s="94">
        <f>SUM(I8:I13)</f>
        <v>13.1</v>
      </c>
      <c r="J57" s="94">
        <f t="shared" ref="J57:L57" si="12">SUM(J8:J13)</f>
        <v>5</v>
      </c>
      <c r="K57" s="94">
        <f t="shared" si="12"/>
        <v>5</v>
      </c>
      <c r="L57" s="94">
        <f t="shared" si="12"/>
        <v>23.1</v>
      </c>
    </row>
    <row r="58" spans="1:15" x14ac:dyDescent="0.25">
      <c r="F58" s="117"/>
      <c r="G58" s="25" t="s">
        <v>55</v>
      </c>
      <c r="I58" s="94">
        <v>140.56</v>
      </c>
      <c r="J58" s="95">
        <v>128.05000000000001</v>
      </c>
      <c r="K58" s="95">
        <v>86.890000000000015</v>
      </c>
      <c r="L58" s="96">
        <v>355.50000000000006</v>
      </c>
    </row>
    <row r="59" spans="1:15" ht="19.5" thickBot="1" x14ac:dyDescent="0.3">
      <c r="F59" s="118"/>
      <c r="G59" s="26" t="s">
        <v>56</v>
      </c>
      <c r="I59" s="94">
        <f>I57+I58</f>
        <v>153.66</v>
      </c>
      <c r="J59" s="95">
        <f t="shared" ref="J59:L59" si="13">J57+J58</f>
        <v>133.05000000000001</v>
      </c>
      <c r="K59" s="95">
        <f t="shared" si="13"/>
        <v>91.890000000000015</v>
      </c>
      <c r="L59" s="96">
        <f t="shared" si="13"/>
        <v>378.60000000000008</v>
      </c>
    </row>
    <row r="60" spans="1:15" ht="19.5" thickBot="1" x14ac:dyDescent="0.3"/>
    <row r="61" spans="1:15" ht="57" thickBot="1" x14ac:dyDescent="0.3">
      <c r="B61" s="17" t="s">
        <v>57</v>
      </c>
      <c r="C61" s="113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3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B3BF-5763-49BF-9EF1-A6AE31044C07}">
  <dimension ref="A1:AY82"/>
  <sheetViews>
    <sheetView zoomScale="85" zoomScaleNormal="85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J24" sqref="J24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45712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112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68.989999999999995</v>
      </c>
      <c r="D8" s="74"/>
      <c r="E8" s="74"/>
      <c r="F8" s="29">
        <f t="shared" si="0"/>
        <v>0</v>
      </c>
      <c r="G8" s="101">
        <f t="shared" si="1"/>
        <v>68.989999999999995</v>
      </c>
      <c r="H8" s="44"/>
      <c r="I8" s="74"/>
      <c r="J8" s="74"/>
      <c r="K8" s="74"/>
      <c r="L8" s="76">
        <f>SUM(I8:K8)</f>
        <v>0</v>
      </c>
      <c r="M8" s="44"/>
      <c r="N8" s="28">
        <v>18.240000000000002</v>
      </c>
      <c r="O8" s="76">
        <f>N8+L8</f>
        <v>18.240000000000002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1.7599999999999989</v>
      </c>
      <c r="D9" s="78"/>
      <c r="E9" s="78"/>
      <c r="F9" s="79">
        <f t="shared" si="0"/>
        <v>0</v>
      </c>
      <c r="G9" s="80">
        <f>C9-F9+D9+E9</f>
        <v>1.7599999999999989</v>
      </c>
      <c r="H9" s="67"/>
      <c r="I9" s="90"/>
      <c r="J9" s="90"/>
      <c r="K9" s="90"/>
      <c r="L9" s="89">
        <f t="shared" ref="L9:L51" si="5">SUM(I9:K9)</f>
        <v>0</v>
      </c>
      <c r="M9" s="67"/>
      <c r="N9" s="70">
        <v>13.240000000000002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40</v>
      </c>
      <c r="D10" s="74"/>
      <c r="E10" s="74"/>
      <c r="F10" s="75">
        <f t="shared" si="0"/>
        <v>1</v>
      </c>
      <c r="G10" s="104">
        <f t="shared" si="1"/>
        <v>39</v>
      </c>
      <c r="H10" s="44"/>
      <c r="I10" s="102"/>
      <c r="J10" s="74">
        <v>1</v>
      </c>
      <c r="K10" s="74"/>
      <c r="L10" s="76">
        <f t="shared" si="5"/>
        <v>1</v>
      </c>
      <c r="M10" s="44"/>
      <c r="N10" s="28">
        <v>19</v>
      </c>
      <c r="O10" s="76">
        <f t="shared" si="6"/>
        <v>20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10</v>
      </c>
      <c r="D11" s="74"/>
      <c r="E11" s="74"/>
      <c r="F11" s="75">
        <f t="shared" si="0"/>
        <v>0</v>
      </c>
      <c r="G11" s="101">
        <f t="shared" si="1"/>
        <v>10</v>
      </c>
      <c r="H11" s="44"/>
      <c r="I11" s="103"/>
      <c r="J11" s="74"/>
      <c r="K11" s="74"/>
      <c r="L11" s="76">
        <f t="shared" si="5"/>
        <v>0</v>
      </c>
      <c r="M11" s="44"/>
      <c r="N11" s="28">
        <v>19</v>
      </c>
      <c r="O11" s="76">
        <f t="shared" si="6"/>
        <v>19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1735.92</v>
      </c>
      <c r="D13" s="107">
        <v>720</v>
      </c>
      <c r="E13" s="78"/>
      <c r="F13" s="79">
        <f t="shared" si="0"/>
        <v>25.18</v>
      </c>
      <c r="G13" s="89">
        <f t="shared" si="1"/>
        <v>2430.7399999999998</v>
      </c>
      <c r="H13" s="71"/>
      <c r="I13" s="90">
        <v>7.13</v>
      </c>
      <c r="J13" s="90">
        <v>11.01</v>
      </c>
      <c r="K13" s="90">
        <v>7.04</v>
      </c>
      <c r="L13" s="89">
        <f t="shared" si="5"/>
        <v>25.18</v>
      </c>
      <c r="M13" s="71"/>
      <c r="N13" s="70">
        <v>309.12000000000006</v>
      </c>
      <c r="O13" s="89">
        <f t="shared" si="6"/>
        <v>334.30000000000007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>
        <v>2</v>
      </c>
      <c r="E18" s="74"/>
      <c r="F18" s="75">
        <f t="shared" si="0"/>
        <v>0</v>
      </c>
      <c r="G18" s="101">
        <f t="shared" si="1"/>
        <v>2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237.23</v>
      </c>
      <c r="D26" s="74"/>
      <c r="E26" s="74"/>
      <c r="F26" s="75">
        <f t="shared" si="0"/>
        <v>0</v>
      </c>
      <c r="G26" s="101">
        <f t="shared" si="1"/>
        <v>237.23</v>
      </c>
      <c r="H26" s="44"/>
      <c r="I26" s="74"/>
      <c r="J26" s="74"/>
      <c r="K26" s="74"/>
      <c r="L26" s="76">
        <f t="shared" si="5"/>
        <v>0</v>
      </c>
      <c r="M26" s="44"/>
      <c r="N26" s="28">
        <v>12</v>
      </c>
      <c r="O26" s="76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103.03</v>
      </c>
      <c r="D28" s="74">
        <v>210</v>
      </c>
      <c r="E28" s="74"/>
      <c r="F28" s="75">
        <f t="shared" si="0"/>
        <v>0</v>
      </c>
      <c r="G28" s="101">
        <f t="shared" si="1"/>
        <v>313.02999999999997</v>
      </c>
      <c r="H28" s="45"/>
      <c r="I28" s="74"/>
      <c r="J28" s="74"/>
      <c r="K28" s="74"/>
      <c r="L28" s="76">
        <f t="shared" si="5"/>
        <v>0</v>
      </c>
      <c r="M28" s="45"/>
      <c r="N28" s="28">
        <v>29.12</v>
      </c>
      <c r="O28" s="76">
        <f t="shared" si="6"/>
        <v>29.12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18</v>
      </c>
      <c r="D29" s="74">
        <v>45</v>
      </c>
      <c r="E29" s="74"/>
      <c r="F29" s="75">
        <f t="shared" si="0"/>
        <v>0</v>
      </c>
      <c r="G29" s="101">
        <f t="shared" si="1"/>
        <v>63</v>
      </c>
      <c r="H29" s="44"/>
      <c r="I29" s="74"/>
      <c r="J29" s="74"/>
      <c r="K29" s="74"/>
      <c r="L29" s="76">
        <f t="shared" si="5"/>
        <v>0</v>
      </c>
      <c r="M29" s="44"/>
      <c r="N29" s="28">
        <v>1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108.97</v>
      </c>
      <c r="D34" s="74"/>
      <c r="E34" s="74"/>
      <c r="F34" s="75">
        <f t="shared" si="0"/>
        <v>0</v>
      </c>
      <c r="G34" s="101">
        <f t="shared" si="1"/>
        <v>108.97</v>
      </c>
      <c r="H34" s="44"/>
      <c r="I34" s="74"/>
      <c r="J34" s="74"/>
      <c r="K34" s="74"/>
      <c r="L34" s="76">
        <f t="shared" si="5"/>
        <v>0</v>
      </c>
      <c r="M34" s="44"/>
      <c r="N34" s="28">
        <v>20.12</v>
      </c>
      <c r="O34" s="76">
        <f t="shared" si="6"/>
        <v>20.12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5152.8999999999996</v>
      </c>
      <c r="D37" s="78"/>
      <c r="E37" s="78"/>
      <c r="F37" s="79">
        <f t="shared" si="0"/>
        <v>55.01</v>
      </c>
      <c r="G37" s="89">
        <f t="shared" si="1"/>
        <v>5097.8899999999994</v>
      </c>
      <c r="H37" s="67"/>
      <c r="I37" s="90">
        <v>15</v>
      </c>
      <c r="J37" s="90">
        <v>5.01</v>
      </c>
      <c r="K37" s="90">
        <v>35</v>
      </c>
      <c r="L37" s="89">
        <f t="shared" si="5"/>
        <v>55.01</v>
      </c>
      <c r="M37" s="67"/>
      <c r="N37" s="70">
        <v>1405.1</v>
      </c>
      <c r="O37" s="89">
        <f t="shared" si="6"/>
        <v>1460.11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144.88</v>
      </c>
      <c r="D39" s="78"/>
      <c r="E39" s="78"/>
      <c r="F39" s="79">
        <f t="shared" si="0"/>
        <v>0</v>
      </c>
      <c r="G39" s="89">
        <f t="shared" si="1"/>
        <v>144.88</v>
      </c>
      <c r="H39" s="67"/>
      <c r="I39" s="90"/>
      <c r="J39" s="90"/>
      <c r="K39" s="90"/>
      <c r="L39" s="89">
        <f t="shared" si="5"/>
        <v>0</v>
      </c>
      <c r="M39" s="67"/>
      <c r="N39" s="70">
        <v>18.12</v>
      </c>
      <c r="O39" s="89">
        <f t="shared" si="6"/>
        <v>18.12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892</v>
      </c>
      <c r="D40" s="82"/>
      <c r="E40" s="82"/>
      <c r="F40" s="83">
        <f t="shared" si="0"/>
        <v>9</v>
      </c>
      <c r="G40" s="89">
        <f t="shared" si="1"/>
        <v>883</v>
      </c>
      <c r="H40" s="72"/>
      <c r="I40" s="82"/>
      <c r="J40" s="82">
        <v>2</v>
      </c>
      <c r="K40" s="82">
        <v>7</v>
      </c>
      <c r="L40" s="84">
        <f t="shared" si="5"/>
        <v>9</v>
      </c>
      <c r="M40" s="72"/>
      <c r="N40" s="61">
        <v>190</v>
      </c>
      <c r="O40" s="84">
        <f t="shared" si="6"/>
        <v>199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28250.91</v>
      </c>
      <c r="D42" s="78">
        <v>324</v>
      </c>
      <c r="E42" s="78"/>
      <c r="F42" s="79">
        <f t="shared" si="0"/>
        <v>660.02</v>
      </c>
      <c r="G42" s="89">
        <f t="shared" si="1"/>
        <v>27914.89</v>
      </c>
      <c r="H42" s="67"/>
      <c r="I42" s="90">
        <v>283</v>
      </c>
      <c r="J42" s="90">
        <v>171.02</v>
      </c>
      <c r="K42" s="90">
        <v>206</v>
      </c>
      <c r="L42" s="89">
        <f t="shared" si="5"/>
        <v>660.02</v>
      </c>
      <c r="M42" s="67"/>
      <c r="N42" s="70">
        <v>6753.13</v>
      </c>
      <c r="O42" s="89">
        <f t="shared" si="6"/>
        <v>7413.15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705.87000000000012</v>
      </c>
      <c r="D46" s="74"/>
      <c r="E46" s="74"/>
      <c r="F46" s="75">
        <f t="shared" si="0"/>
        <v>15.05</v>
      </c>
      <c r="G46" s="101">
        <f t="shared" si="1"/>
        <v>690.82000000000016</v>
      </c>
      <c r="H46" s="44"/>
      <c r="I46" s="74">
        <v>2.02</v>
      </c>
      <c r="J46" s="74">
        <v>6.03</v>
      </c>
      <c r="K46" s="74">
        <v>7</v>
      </c>
      <c r="L46" s="76">
        <f t="shared" si="5"/>
        <v>15.05</v>
      </c>
      <c r="M46" s="44"/>
      <c r="N46" s="28">
        <v>156.18</v>
      </c>
      <c r="O46" s="76">
        <f t="shared" si="6"/>
        <v>171.23000000000002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37647.46</v>
      </c>
      <c r="D52" s="86">
        <f>SUM(D8:D51)</f>
        <v>1301</v>
      </c>
      <c r="E52" s="86">
        <f t="shared" ref="E52:F52" si="7">SUM(E8:E51)</f>
        <v>0</v>
      </c>
      <c r="F52" s="87">
        <f t="shared" si="7"/>
        <v>765.26</v>
      </c>
      <c r="G52" s="105">
        <f>SUM(G8:G51)</f>
        <v>38183.199999999997</v>
      </c>
      <c r="H52" s="49"/>
      <c r="I52" s="86">
        <f>SUM(I8:I51)</f>
        <v>307.14999999999998</v>
      </c>
      <c r="J52" s="86">
        <f t="shared" ref="J52:L52" si="8">SUM(J8:J51)</f>
        <v>196.07000000000002</v>
      </c>
      <c r="K52" s="86">
        <f t="shared" si="8"/>
        <v>262.03999999999996</v>
      </c>
      <c r="L52" s="88">
        <f t="shared" si="8"/>
        <v>765.26</v>
      </c>
      <c r="M52" s="49"/>
      <c r="N52" s="46">
        <v>8980.3700000000008</v>
      </c>
      <c r="O52" s="88">
        <f t="shared" ref="O52" si="9">SUM(O8:O51)</f>
        <v>9745.6299999999992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542.208125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328.89781249999999</v>
      </c>
      <c r="K54" s="91">
        <f t="shared" si="10"/>
        <v>456.71875</v>
      </c>
      <c r="L54" s="91">
        <f t="shared" si="10"/>
        <v>1327.8246875</v>
      </c>
    </row>
    <row r="55" spans="1:15" ht="19.5" thickBot="1" x14ac:dyDescent="0.3">
      <c r="F55" s="115"/>
      <c r="G55" s="25" t="s">
        <v>55</v>
      </c>
      <c r="I55" s="91">
        <v>4921.5337500000005</v>
      </c>
      <c r="J55" s="92">
        <v>5273.2787499999995</v>
      </c>
      <c r="K55" s="92">
        <v>5219.5</v>
      </c>
      <c r="L55" s="93">
        <v>15414.3125</v>
      </c>
    </row>
    <row r="56" spans="1:15" x14ac:dyDescent="0.25">
      <c r="F56" s="116"/>
      <c r="G56" s="25" t="s">
        <v>56</v>
      </c>
      <c r="I56" s="91">
        <f>I54+I55</f>
        <v>5463.7418750000006</v>
      </c>
      <c r="J56" s="92">
        <f t="shared" ref="J56:L56" si="11">J54+J55</f>
        <v>5602.1765624999998</v>
      </c>
      <c r="K56" s="92">
        <f t="shared" si="11"/>
        <v>5676.21875</v>
      </c>
      <c r="L56" s="93">
        <f t="shared" si="11"/>
        <v>16742.1371875</v>
      </c>
    </row>
    <row r="57" spans="1:15" x14ac:dyDescent="0.25">
      <c r="F57" s="117" t="s">
        <v>68</v>
      </c>
      <c r="G57" s="25" t="s">
        <v>70</v>
      </c>
      <c r="I57" s="94">
        <f>SUM(I8:I13)</f>
        <v>7.13</v>
      </c>
      <c r="J57" s="94">
        <f t="shared" ref="J57:L57" si="12">SUM(J8:J13)</f>
        <v>12.01</v>
      </c>
      <c r="K57" s="94">
        <f t="shared" si="12"/>
        <v>7.04</v>
      </c>
      <c r="L57" s="94">
        <f t="shared" si="12"/>
        <v>26.18</v>
      </c>
    </row>
    <row r="58" spans="1:15" x14ac:dyDescent="0.25">
      <c r="F58" s="117"/>
      <c r="G58" s="25" t="s">
        <v>55</v>
      </c>
      <c r="I58" s="94">
        <v>153.66</v>
      </c>
      <c r="J58" s="95">
        <v>133.05000000000001</v>
      </c>
      <c r="K58" s="95">
        <v>91.890000000000015</v>
      </c>
      <c r="L58" s="96">
        <v>378.60000000000008</v>
      </c>
    </row>
    <row r="59" spans="1:15" ht="19.5" thickBot="1" x14ac:dyDescent="0.3">
      <c r="F59" s="118"/>
      <c r="G59" s="26" t="s">
        <v>56</v>
      </c>
      <c r="I59" s="94">
        <f>I57+I58</f>
        <v>160.79</v>
      </c>
      <c r="J59" s="95">
        <f t="shared" ref="J59:L59" si="13">J57+J58</f>
        <v>145.06</v>
      </c>
      <c r="K59" s="95">
        <f t="shared" si="13"/>
        <v>98.930000000000021</v>
      </c>
      <c r="L59" s="96">
        <f t="shared" si="13"/>
        <v>404.78000000000009</v>
      </c>
    </row>
    <row r="60" spans="1:15" ht="19.5" thickBot="1" x14ac:dyDescent="0.3"/>
    <row r="61" spans="1:15" ht="57" thickBot="1" x14ac:dyDescent="0.3">
      <c r="B61" s="17" t="s">
        <v>57</v>
      </c>
      <c r="C61" s="113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3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1C30-B096-4D8A-8457-00397B9F486A}">
  <dimension ref="A1:AY82"/>
  <sheetViews>
    <sheetView tabSelected="1" zoomScale="85" zoomScaleNormal="85" zoomScaleSheetLayoutView="100" zoomScalePageLayoutView="80" workbookViewId="0">
      <pane xSplit="2" ySplit="5" topLeftCell="C39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5" width="12.7109375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45712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112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68.989999999999995</v>
      </c>
      <c r="D8" s="74"/>
      <c r="E8" s="74"/>
      <c r="F8" s="29">
        <f t="shared" si="0"/>
        <v>0</v>
      </c>
      <c r="G8" s="101">
        <f t="shared" si="1"/>
        <v>68.989999999999995</v>
      </c>
      <c r="H8" s="44"/>
      <c r="I8" s="74"/>
      <c r="J8" s="74"/>
      <c r="K8" s="74"/>
      <c r="L8" s="76">
        <f>SUM(I8:K8)</f>
        <v>0</v>
      </c>
      <c r="M8" s="44"/>
      <c r="N8" s="28">
        <v>18.240000000000002</v>
      </c>
      <c r="O8" s="76">
        <f>N8+L8</f>
        <v>18.240000000000002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1.7599999999999989</v>
      </c>
      <c r="D9" s="78"/>
      <c r="E9" s="78"/>
      <c r="F9" s="79">
        <f t="shared" si="0"/>
        <v>0</v>
      </c>
      <c r="G9" s="80">
        <f>C9-F9+D9+E9</f>
        <v>1.7599999999999989</v>
      </c>
      <c r="H9" s="67"/>
      <c r="I9" s="90"/>
      <c r="J9" s="90"/>
      <c r="K9" s="90"/>
      <c r="L9" s="89">
        <f t="shared" ref="L9:L51" si="5">SUM(I9:K9)</f>
        <v>0</v>
      </c>
      <c r="M9" s="67"/>
      <c r="N9" s="70">
        <v>13.240000000000002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39</v>
      </c>
      <c r="D10" s="74"/>
      <c r="E10" s="74"/>
      <c r="F10" s="75">
        <f t="shared" si="0"/>
        <v>2</v>
      </c>
      <c r="G10" s="104">
        <f t="shared" si="1"/>
        <v>37</v>
      </c>
      <c r="H10" s="44"/>
      <c r="I10" s="102">
        <v>1</v>
      </c>
      <c r="J10" s="74">
        <v>1</v>
      </c>
      <c r="K10" s="74"/>
      <c r="L10" s="76">
        <f t="shared" si="5"/>
        <v>2</v>
      </c>
      <c r="M10" s="44"/>
      <c r="N10" s="28">
        <v>20</v>
      </c>
      <c r="O10" s="76">
        <f t="shared" si="6"/>
        <v>22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10</v>
      </c>
      <c r="D11" s="74"/>
      <c r="E11" s="74"/>
      <c r="F11" s="75">
        <f t="shared" si="0"/>
        <v>1</v>
      </c>
      <c r="G11" s="101">
        <f t="shared" si="1"/>
        <v>9</v>
      </c>
      <c r="H11" s="44"/>
      <c r="I11" s="103"/>
      <c r="J11" s="74">
        <v>1</v>
      </c>
      <c r="K11" s="74"/>
      <c r="L11" s="76">
        <f t="shared" si="5"/>
        <v>1</v>
      </c>
      <c r="M11" s="44"/>
      <c r="N11" s="28">
        <v>19</v>
      </c>
      <c r="O11" s="76">
        <f t="shared" si="6"/>
        <v>20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2430.7399999999998</v>
      </c>
      <c r="D13" s="107"/>
      <c r="E13" s="78"/>
      <c r="F13" s="79">
        <f t="shared" si="0"/>
        <v>15.34</v>
      </c>
      <c r="G13" s="89">
        <f t="shared" si="1"/>
        <v>2415.3999999999996</v>
      </c>
      <c r="H13" s="71"/>
      <c r="I13" s="90">
        <v>7.08</v>
      </c>
      <c r="J13" s="90">
        <v>5.19</v>
      </c>
      <c r="K13" s="90">
        <v>3.07</v>
      </c>
      <c r="L13" s="89">
        <f t="shared" si="5"/>
        <v>15.34</v>
      </c>
      <c r="M13" s="71"/>
      <c r="N13" s="70">
        <v>334.30000000000007</v>
      </c>
      <c r="O13" s="89">
        <f t="shared" si="6"/>
        <v>349.64000000000004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2</v>
      </c>
      <c r="D18" s="74"/>
      <c r="E18" s="74"/>
      <c r="F18" s="75">
        <f t="shared" si="0"/>
        <v>0</v>
      </c>
      <c r="G18" s="101">
        <f t="shared" si="1"/>
        <v>2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237.23</v>
      </c>
      <c r="D26" s="74"/>
      <c r="E26" s="74"/>
      <c r="F26" s="75">
        <f t="shared" si="0"/>
        <v>0</v>
      </c>
      <c r="G26" s="101">
        <f t="shared" si="1"/>
        <v>237.23</v>
      </c>
      <c r="H26" s="44"/>
      <c r="I26" s="74"/>
      <c r="J26" s="74"/>
      <c r="K26" s="74"/>
      <c r="L26" s="76">
        <f t="shared" si="5"/>
        <v>0</v>
      </c>
      <c r="M26" s="44"/>
      <c r="N26" s="28">
        <v>12</v>
      </c>
      <c r="O26" s="76">
        <f t="shared" si="6"/>
        <v>12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313.02999999999997</v>
      </c>
      <c r="D28" s="74"/>
      <c r="E28" s="74"/>
      <c r="F28" s="75">
        <f t="shared" si="0"/>
        <v>2</v>
      </c>
      <c r="G28" s="101">
        <f t="shared" si="1"/>
        <v>311.02999999999997</v>
      </c>
      <c r="H28" s="45"/>
      <c r="I28" s="74">
        <v>2</v>
      </c>
      <c r="J28" s="74"/>
      <c r="K28" s="74"/>
      <c r="L28" s="76">
        <f t="shared" si="5"/>
        <v>2</v>
      </c>
      <c r="M28" s="45"/>
      <c r="N28" s="28">
        <v>29.12</v>
      </c>
      <c r="O28" s="76">
        <f t="shared" si="6"/>
        <v>31.12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63</v>
      </c>
      <c r="D29" s="74"/>
      <c r="E29" s="74"/>
      <c r="F29" s="75">
        <f t="shared" si="0"/>
        <v>0</v>
      </c>
      <c r="G29" s="101">
        <f t="shared" si="1"/>
        <v>63</v>
      </c>
      <c r="H29" s="44"/>
      <c r="I29" s="74"/>
      <c r="J29" s="74"/>
      <c r="K29" s="74"/>
      <c r="L29" s="76">
        <f t="shared" si="5"/>
        <v>0</v>
      </c>
      <c r="M29" s="44"/>
      <c r="N29" s="28">
        <v>1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108.97</v>
      </c>
      <c r="D34" s="74"/>
      <c r="E34" s="74"/>
      <c r="F34" s="75">
        <f t="shared" si="0"/>
        <v>1</v>
      </c>
      <c r="G34" s="101">
        <f t="shared" si="1"/>
        <v>107.97</v>
      </c>
      <c r="H34" s="44"/>
      <c r="I34" s="74">
        <v>1</v>
      </c>
      <c r="J34" s="74"/>
      <c r="K34" s="74"/>
      <c r="L34" s="76">
        <f t="shared" si="5"/>
        <v>1</v>
      </c>
      <c r="M34" s="44"/>
      <c r="N34" s="28">
        <v>20.12</v>
      </c>
      <c r="O34" s="76">
        <f t="shared" si="6"/>
        <v>21.12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5097.8899999999994</v>
      </c>
      <c r="D37" s="78"/>
      <c r="E37" s="78"/>
      <c r="F37" s="79">
        <f t="shared" si="0"/>
        <v>65.03</v>
      </c>
      <c r="G37" s="89">
        <f t="shared" si="1"/>
        <v>5032.8599999999997</v>
      </c>
      <c r="H37" s="67"/>
      <c r="I37" s="90">
        <v>39</v>
      </c>
      <c r="J37" s="90">
        <v>10.029999999999999</v>
      </c>
      <c r="K37" s="90">
        <v>16</v>
      </c>
      <c r="L37" s="89">
        <f t="shared" si="5"/>
        <v>65.03</v>
      </c>
      <c r="M37" s="67"/>
      <c r="N37" s="70">
        <v>1460.11</v>
      </c>
      <c r="O37" s="89">
        <f t="shared" si="6"/>
        <v>1525.1399999999999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144.88</v>
      </c>
      <c r="D39" s="78"/>
      <c r="E39" s="78"/>
      <c r="F39" s="79">
        <f t="shared" si="0"/>
        <v>13</v>
      </c>
      <c r="G39" s="89">
        <f t="shared" si="1"/>
        <v>131.88</v>
      </c>
      <c r="H39" s="67"/>
      <c r="I39" s="90">
        <v>12</v>
      </c>
      <c r="J39" s="90"/>
      <c r="K39" s="90">
        <v>1</v>
      </c>
      <c r="L39" s="89">
        <f t="shared" si="5"/>
        <v>13</v>
      </c>
      <c r="M39" s="67"/>
      <c r="N39" s="70">
        <v>18.12</v>
      </c>
      <c r="O39" s="89">
        <f t="shared" si="6"/>
        <v>31.12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883</v>
      </c>
      <c r="D40" s="82"/>
      <c r="E40" s="82"/>
      <c r="F40" s="83">
        <f t="shared" si="0"/>
        <v>15</v>
      </c>
      <c r="G40" s="89">
        <f t="shared" si="1"/>
        <v>868</v>
      </c>
      <c r="H40" s="72"/>
      <c r="I40" s="82">
        <v>8</v>
      </c>
      <c r="J40" s="82">
        <v>5</v>
      </c>
      <c r="K40" s="82">
        <v>2</v>
      </c>
      <c r="L40" s="84">
        <f t="shared" si="5"/>
        <v>15</v>
      </c>
      <c r="M40" s="72"/>
      <c r="N40" s="61">
        <v>199</v>
      </c>
      <c r="O40" s="84">
        <f t="shared" si="6"/>
        <v>214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27914.89</v>
      </c>
      <c r="D42" s="78"/>
      <c r="E42" s="78"/>
      <c r="F42" s="79">
        <f t="shared" si="0"/>
        <v>745</v>
      </c>
      <c r="G42" s="89">
        <f t="shared" si="1"/>
        <v>27169.89</v>
      </c>
      <c r="H42" s="67"/>
      <c r="I42" s="90">
        <v>473</v>
      </c>
      <c r="J42" s="90">
        <v>194</v>
      </c>
      <c r="K42" s="90">
        <v>78</v>
      </c>
      <c r="L42" s="89">
        <f t="shared" si="5"/>
        <v>745</v>
      </c>
      <c r="M42" s="67"/>
      <c r="N42" s="70">
        <v>7413.15</v>
      </c>
      <c r="O42" s="89">
        <f t="shared" si="6"/>
        <v>8158.15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690.82000000000016</v>
      </c>
      <c r="D46" s="74"/>
      <c r="E46" s="74"/>
      <c r="F46" s="75">
        <f t="shared" si="0"/>
        <v>23</v>
      </c>
      <c r="G46" s="101">
        <f t="shared" si="1"/>
        <v>667.82000000000016</v>
      </c>
      <c r="H46" s="44"/>
      <c r="I46" s="74">
        <v>13</v>
      </c>
      <c r="J46" s="74">
        <v>8</v>
      </c>
      <c r="K46" s="74">
        <v>2</v>
      </c>
      <c r="L46" s="76">
        <f t="shared" si="5"/>
        <v>23</v>
      </c>
      <c r="M46" s="44"/>
      <c r="N46" s="28">
        <v>171.23000000000002</v>
      </c>
      <c r="O46" s="76">
        <f t="shared" si="6"/>
        <v>194.23000000000002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38183.199999999997</v>
      </c>
      <c r="D52" s="86">
        <f>SUM(D8:D51)</f>
        <v>0</v>
      </c>
      <c r="E52" s="86">
        <f t="shared" ref="E52:F52" si="7">SUM(E8:E51)</f>
        <v>0</v>
      </c>
      <c r="F52" s="87">
        <f t="shared" si="7"/>
        <v>882.37</v>
      </c>
      <c r="G52" s="105">
        <f>SUM(G8:G51)</f>
        <v>37300.829999999994</v>
      </c>
      <c r="H52" s="49"/>
      <c r="I52" s="86">
        <f>SUM(I8:I51)</f>
        <v>556.08000000000004</v>
      </c>
      <c r="J52" s="86">
        <f t="shared" ref="J52:L52" si="8">SUM(J8:J51)</f>
        <v>224.22</v>
      </c>
      <c r="K52" s="86">
        <f t="shared" si="8"/>
        <v>102.07</v>
      </c>
      <c r="L52" s="88">
        <f t="shared" si="8"/>
        <v>882.37</v>
      </c>
      <c r="M52" s="49"/>
      <c r="N52" s="46">
        <v>9745.6299999999992</v>
      </c>
      <c r="O52" s="88">
        <f t="shared" ref="O52" si="9">SUM(O8:O51)</f>
        <v>10628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972.375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387.11687499999999</v>
      </c>
      <c r="K54" s="91">
        <f t="shared" si="10"/>
        <v>177.09375</v>
      </c>
      <c r="L54" s="91">
        <f t="shared" si="10"/>
        <v>1536.5856249999999</v>
      </c>
    </row>
    <row r="55" spans="1:15" ht="19.5" thickBot="1" x14ac:dyDescent="0.3">
      <c r="F55" s="115"/>
      <c r="G55" s="25" t="s">
        <v>55</v>
      </c>
      <c r="I55" s="91">
        <v>5463.7418750000006</v>
      </c>
      <c r="J55" s="92">
        <v>5602.1765624999998</v>
      </c>
      <c r="K55" s="92">
        <v>5676.21875</v>
      </c>
      <c r="L55" s="93">
        <v>16742.1371875</v>
      </c>
    </row>
    <row r="56" spans="1:15" x14ac:dyDescent="0.25">
      <c r="F56" s="116"/>
      <c r="G56" s="25" t="s">
        <v>56</v>
      </c>
      <c r="I56" s="91">
        <f>I54+I55</f>
        <v>6436.1168750000006</v>
      </c>
      <c r="J56" s="92">
        <f t="shared" ref="J56:L56" si="11">J54+J55</f>
        <v>5989.2934374999995</v>
      </c>
      <c r="K56" s="92">
        <f t="shared" si="11"/>
        <v>5853.3125</v>
      </c>
      <c r="L56" s="93">
        <f t="shared" si="11"/>
        <v>18278.7228125</v>
      </c>
    </row>
    <row r="57" spans="1:15" x14ac:dyDescent="0.25">
      <c r="F57" s="117" t="s">
        <v>68</v>
      </c>
      <c r="G57" s="25" t="s">
        <v>70</v>
      </c>
      <c r="I57" s="94">
        <f>SUM(I8:I13)</f>
        <v>8.08</v>
      </c>
      <c r="J57" s="94">
        <f t="shared" ref="J57:L57" si="12">SUM(J8:J13)</f>
        <v>7.19</v>
      </c>
      <c r="K57" s="94">
        <f t="shared" si="12"/>
        <v>3.07</v>
      </c>
      <c r="L57" s="94">
        <f t="shared" si="12"/>
        <v>18.34</v>
      </c>
    </row>
    <row r="58" spans="1:15" x14ac:dyDescent="0.25">
      <c r="F58" s="117"/>
      <c r="G58" s="25" t="s">
        <v>55</v>
      </c>
      <c r="I58" s="94">
        <v>160.79</v>
      </c>
      <c r="J58" s="95">
        <v>145.06</v>
      </c>
      <c r="K58" s="95">
        <v>98.930000000000021</v>
      </c>
      <c r="L58" s="96">
        <v>404.78000000000009</v>
      </c>
    </row>
    <row r="59" spans="1:15" ht="19.5" thickBot="1" x14ac:dyDescent="0.3">
      <c r="F59" s="118"/>
      <c r="G59" s="26" t="s">
        <v>56</v>
      </c>
      <c r="I59" s="94">
        <f>I57+I58</f>
        <v>168.87</v>
      </c>
      <c r="J59" s="95">
        <f t="shared" ref="J59:L59" si="13">J57+J58</f>
        <v>152.25</v>
      </c>
      <c r="K59" s="95">
        <f t="shared" si="13"/>
        <v>102.00000000000001</v>
      </c>
      <c r="L59" s="96">
        <f t="shared" si="13"/>
        <v>423.12000000000006</v>
      </c>
    </row>
    <row r="60" spans="1:15" ht="19.5" thickBot="1" x14ac:dyDescent="0.3"/>
    <row r="61" spans="1:15" ht="57" thickBot="1" x14ac:dyDescent="0.3">
      <c r="B61" s="17" t="s">
        <v>57</v>
      </c>
      <c r="C61" s="113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13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82"/>
  <sheetViews>
    <sheetView view="pageBreakPreview" zoomScale="70" zoomScaleNormal="115" zoomScaleSheetLayoutView="7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D28" sqref="D28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5703125" style="2" bestFit="1" customWidth="1"/>
    <col min="10" max="10" width="11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/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52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>
        <f t="shared" ref="F6:F7" si="0">L6</f>
        <v>0</v>
      </c>
      <c r="G6" s="30">
        <f t="shared" ref="G6:G7" si="1">C6-F6+D6+E6</f>
        <v>0</v>
      </c>
      <c r="H6" s="44"/>
      <c r="I6" s="27"/>
      <c r="J6" s="27"/>
      <c r="K6" s="27"/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28"/>
      <c r="D8" s="27"/>
      <c r="E8" s="27"/>
      <c r="F8" s="29">
        <f>L8</f>
        <v>0</v>
      </c>
      <c r="G8" s="30">
        <f>C8-F8+D8+E8</f>
        <v>0</v>
      </c>
      <c r="H8" s="44"/>
      <c r="I8" s="27"/>
      <c r="J8" s="27"/>
      <c r="K8" s="27"/>
      <c r="L8" s="30">
        <f>SUM(I8:K8)</f>
        <v>0</v>
      </c>
      <c r="M8" s="44"/>
      <c r="N8" s="28">
        <v>0</v>
      </c>
      <c r="O8" s="30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56"/>
      <c r="D9" s="57"/>
      <c r="E9" s="57"/>
      <c r="F9" s="58">
        <f t="shared" ref="F9:F51" si="5">L9</f>
        <v>0</v>
      </c>
      <c r="G9" s="59">
        <f t="shared" ref="G9:G51" si="6">C9-F9+D9+E9</f>
        <v>0</v>
      </c>
      <c r="H9" s="67"/>
      <c r="I9" s="68"/>
      <c r="J9" s="68"/>
      <c r="K9" s="68"/>
      <c r="L9" s="69">
        <f t="shared" ref="L9:L51" si="7">SUM(I9:K9)</f>
        <v>0</v>
      </c>
      <c r="M9" s="67"/>
      <c r="N9" s="70">
        <v>0</v>
      </c>
      <c r="O9" s="69">
        <f t="shared" ref="O9:O51" si="8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28"/>
      <c r="D10" s="27"/>
      <c r="E10" s="27"/>
      <c r="F10" s="29">
        <f t="shared" si="5"/>
        <v>0</v>
      </c>
      <c r="G10" s="30">
        <f t="shared" si="6"/>
        <v>0</v>
      </c>
      <c r="H10" s="44"/>
      <c r="I10" s="27"/>
      <c r="J10" s="27"/>
      <c r="K10" s="27"/>
      <c r="L10" s="30">
        <f t="shared" si="7"/>
        <v>0</v>
      </c>
      <c r="M10" s="44"/>
      <c r="N10" s="28">
        <v>0</v>
      </c>
      <c r="O10" s="30">
        <f t="shared" si="8"/>
        <v>0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28"/>
      <c r="D11" s="27"/>
      <c r="E11" s="27"/>
      <c r="F11" s="29">
        <f t="shared" si="5"/>
        <v>0</v>
      </c>
      <c r="G11" s="30">
        <f t="shared" si="6"/>
        <v>0</v>
      </c>
      <c r="H11" s="44"/>
      <c r="I11" s="27"/>
      <c r="J11" s="27"/>
      <c r="K11" s="27"/>
      <c r="L11" s="30">
        <f t="shared" si="7"/>
        <v>0</v>
      </c>
      <c r="M11" s="44"/>
      <c r="N11" s="28">
        <v>0</v>
      </c>
      <c r="O11" s="30">
        <f t="shared" si="8"/>
        <v>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28"/>
      <c r="D12" s="27"/>
      <c r="E12" s="27"/>
      <c r="F12" s="29">
        <f t="shared" si="5"/>
        <v>0</v>
      </c>
      <c r="G12" s="30">
        <f t="shared" si="6"/>
        <v>0</v>
      </c>
      <c r="H12" s="44"/>
      <c r="I12" s="27"/>
      <c r="J12" s="27"/>
      <c r="K12" s="27"/>
      <c r="L12" s="30">
        <f t="shared" si="7"/>
        <v>0</v>
      </c>
      <c r="M12" s="44"/>
      <c r="N12" s="28"/>
      <c r="O12" s="30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55" t="s">
        <v>48</v>
      </c>
      <c r="C13" s="56"/>
      <c r="D13" s="57"/>
      <c r="E13" s="57"/>
      <c r="F13" s="58">
        <f t="shared" si="5"/>
        <v>0</v>
      </c>
      <c r="G13" s="59">
        <f t="shared" si="6"/>
        <v>0</v>
      </c>
      <c r="H13" s="71"/>
      <c r="I13" s="68"/>
      <c r="J13" s="68"/>
      <c r="K13" s="68"/>
      <c r="L13" s="69">
        <f t="shared" si="7"/>
        <v>0</v>
      </c>
      <c r="M13" s="71"/>
      <c r="N13" s="70">
        <v>0</v>
      </c>
      <c r="O13" s="69">
        <f t="shared" si="8"/>
        <v>0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28"/>
      <c r="D14" s="27"/>
      <c r="E14" s="27"/>
      <c r="F14" s="29">
        <f t="shared" si="5"/>
        <v>0</v>
      </c>
      <c r="G14" s="30">
        <f>C14-F14+D14+E14</f>
        <v>0</v>
      </c>
      <c r="H14" s="44"/>
      <c r="I14" s="27"/>
      <c r="J14" s="27"/>
      <c r="K14" s="27"/>
      <c r="L14" s="30">
        <f t="shared" si="7"/>
        <v>0</v>
      </c>
      <c r="M14" s="44"/>
      <c r="N14" s="28"/>
      <c r="O14" s="30">
        <f t="shared" si="8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28"/>
      <c r="D15" s="27"/>
      <c r="E15" s="27"/>
      <c r="F15" s="29">
        <f t="shared" si="5"/>
        <v>0</v>
      </c>
      <c r="G15" s="30">
        <f t="shared" si="6"/>
        <v>0</v>
      </c>
      <c r="H15" s="44"/>
      <c r="I15" s="27"/>
      <c r="J15" s="27"/>
      <c r="K15" s="27"/>
      <c r="L15" s="30">
        <f t="shared" si="7"/>
        <v>0</v>
      </c>
      <c r="M15" s="44"/>
      <c r="N15" s="28"/>
      <c r="O15" s="30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28"/>
      <c r="D16" s="27"/>
      <c r="E16" s="27"/>
      <c r="F16" s="29">
        <f t="shared" si="5"/>
        <v>0</v>
      </c>
      <c r="G16" s="30">
        <f t="shared" si="6"/>
        <v>0</v>
      </c>
      <c r="H16" s="44"/>
      <c r="I16" s="27"/>
      <c r="J16" s="27"/>
      <c r="K16" s="27"/>
      <c r="L16" s="30">
        <f t="shared" si="7"/>
        <v>0</v>
      </c>
      <c r="M16" s="44"/>
      <c r="N16" s="28"/>
      <c r="O16" s="30">
        <f t="shared" si="8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28"/>
      <c r="D17" s="27"/>
      <c r="E17" s="27"/>
      <c r="F17" s="29">
        <f t="shared" si="5"/>
        <v>0</v>
      </c>
      <c r="G17" s="30">
        <f t="shared" si="6"/>
        <v>0</v>
      </c>
      <c r="H17" s="44"/>
      <c r="I17" s="27"/>
      <c r="J17" s="27"/>
      <c r="K17" s="27"/>
      <c r="L17" s="30">
        <f t="shared" si="7"/>
        <v>0</v>
      </c>
      <c r="M17" s="44"/>
      <c r="N17" s="28"/>
      <c r="O17" s="30">
        <f t="shared" si="8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28"/>
      <c r="D18" s="27"/>
      <c r="E18" s="27"/>
      <c r="F18" s="29">
        <f t="shared" si="5"/>
        <v>0</v>
      </c>
      <c r="G18" s="30">
        <f t="shared" si="6"/>
        <v>0</v>
      </c>
      <c r="H18" s="44"/>
      <c r="I18" s="27"/>
      <c r="J18" s="27"/>
      <c r="K18" s="27"/>
      <c r="L18" s="30">
        <f t="shared" si="7"/>
        <v>0</v>
      </c>
      <c r="M18" s="44"/>
      <c r="N18" s="28"/>
      <c r="O18" s="30">
        <f t="shared" si="8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28"/>
      <c r="D19" s="27"/>
      <c r="E19" s="27"/>
      <c r="F19" s="29">
        <f t="shared" si="5"/>
        <v>0</v>
      </c>
      <c r="G19" s="30">
        <f t="shared" si="6"/>
        <v>0</v>
      </c>
      <c r="H19" s="44"/>
      <c r="I19" s="27"/>
      <c r="J19" s="27"/>
      <c r="K19" s="27"/>
      <c r="L19" s="30">
        <f t="shared" si="7"/>
        <v>0</v>
      </c>
      <c r="M19" s="44"/>
      <c r="N19" s="28"/>
      <c r="O19" s="30">
        <f t="shared" si="8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28"/>
      <c r="D20" s="27"/>
      <c r="E20" s="27"/>
      <c r="F20" s="29">
        <f t="shared" si="5"/>
        <v>0</v>
      </c>
      <c r="G20" s="30">
        <f t="shared" si="6"/>
        <v>0</v>
      </c>
      <c r="H20" s="44"/>
      <c r="I20" s="27"/>
      <c r="J20" s="27"/>
      <c r="K20" s="27"/>
      <c r="L20" s="30">
        <f t="shared" si="7"/>
        <v>0</v>
      </c>
      <c r="M20" s="44"/>
      <c r="N20" s="28"/>
      <c r="O20" s="30">
        <f t="shared" si="8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28"/>
      <c r="D21" s="27"/>
      <c r="E21" s="27"/>
      <c r="F21" s="29">
        <f t="shared" si="5"/>
        <v>0</v>
      </c>
      <c r="G21" s="30">
        <f t="shared" si="6"/>
        <v>0</v>
      </c>
      <c r="H21" s="44"/>
      <c r="I21" s="27"/>
      <c r="J21" s="27"/>
      <c r="K21" s="27"/>
      <c r="L21" s="30">
        <f t="shared" si="7"/>
        <v>0</v>
      </c>
      <c r="M21" s="44"/>
      <c r="N21" s="28"/>
      <c r="O21" s="30">
        <f t="shared" si="8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28"/>
      <c r="D22" s="27"/>
      <c r="E22" s="27"/>
      <c r="F22" s="29">
        <f t="shared" si="5"/>
        <v>0</v>
      </c>
      <c r="G22" s="30">
        <f t="shared" si="6"/>
        <v>0</v>
      </c>
      <c r="H22" s="44"/>
      <c r="I22" s="27"/>
      <c r="J22" s="27"/>
      <c r="K22" s="27"/>
      <c r="L22" s="30">
        <f t="shared" si="7"/>
        <v>0</v>
      </c>
      <c r="M22" s="44"/>
      <c r="N22" s="28"/>
      <c r="O22" s="30">
        <f t="shared" si="8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28"/>
      <c r="D23" s="27"/>
      <c r="E23" s="27"/>
      <c r="F23" s="29">
        <f t="shared" si="5"/>
        <v>0</v>
      </c>
      <c r="G23" s="30">
        <f t="shared" si="6"/>
        <v>0</v>
      </c>
      <c r="H23" s="45"/>
      <c r="I23" s="27"/>
      <c r="J23" s="27"/>
      <c r="K23" s="27"/>
      <c r="L23" s="30">
        <f t="shared" si="7"/>
        <v>0</v>
      </c>
      <c r="M23" s="45"/>
      <c r="N23" s="28"/>
      <c r="O23" s="30">
        <f t="shared" si="8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28"/>
      <c r="D24" s="27"/>
      <c r="E24" s="27"/>
      <c r="F24" s="29">
        <f t="shared" si="5"/>
        <v>0</v>
      </c>
      <c r="G24" s="30">
        <f t="shared" si="6"/>
        <v>0</v>
      </c>
      <c r="H24" s="45"/>
      <c r="I24" s="27"/>
      <c r="J24" s="27"/>
      <c r="K24" s="27"/>
      <c r="L24" s="30">
        <f t="shared" si="7"/>
        <v>0</v>
      </c>
      <c r="M24" s="45"/>
      <c r="N24" s="28"/>
      <c r="O24" s="30">
        <f t="shared" si="8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28"/>
      <c r="D25" s="27"/>
      <c r="E25" s="27"/>
      <c r="F25" s="29">
        <f t="shared" si="5"/>
        <v>0</v>
      </c>
      <c r="G25" s="30">
        <f t="shared" si="6"/>
        <v>0</v>
      </c>
      <c r="H25" s="44"/>
      <c r="I25" s="27"/>
      <c r="J25" s="27"/>
      <c r="K25" s="27"/>
      <c r="L25" s="30">
        <f t="shared" si="7"/>
        <v>0</v>
      </c>
      <c r="M25" s="44"/>
      <c r="N25" s="28"/>
      <c r="O25" s="30">
        <f t="shared" si="8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28"/>
      <c r="D26" s="27"/>
      <c r="E26" s="27"/>
      <c r="F26" s="29">
        <f t="shared" si="5"/>
        <v>0</v>
      </c>
      <c r="G26" s="30">
        <f t="shared" si="6"/>
        <v>0</v>
      </c>
      <c r="H26" s="44"/>
      <c r="I26" s="27"/>
      <c r="J26" s="27"/>
      <c r="K26" s="27"/>
      <c r="L26" s="30">
        <f t="shared" si="7"/>
        <v>0</v>
      </c>
      <c r="M26" s="44"/>
      <c r="N26" s="28"/>
      <c r="O26" s="30">
        <f t="shared" si="8"/>
        <v>0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28"/>
      <c r="D27" s="27"/>
      <c r="E27" s="27"/>
      <c r="F27" s="29">
        <f t="shared" si="5"/>
        <v>0</v>
      </c>
      <c r="G27" s="30">
        <f t="shared" si="6"/>
        <v>0</v>
      </c>
      <c r="H27" s="45"/>
      <c r="I27" s="27"/>
      <c r="J27" s="27"/>
      <c r="K27" s="27"/>
      <c r="L27" s="30">
        <f t="shared" si="7"/>
        <v>0</v>
      </c>
      <c r="M27" s="45"/>
      <c r="N27" s="28"/>
      <c r="O27" s="30">
        <f t="shared" si="8"/>
        <v>0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28"/>
      <c r="D28" s="27"/>
      <c r="E28" s="27"/>
      <c r="F28" s="29">
        <f t="shared" si="5"/>
        <v>0</v>
      </c>
      <c r="G28" s="30">
        <f t="shared" si="6"/>
        <v>0</v>
      </c>
      <c r="H28" s="45"/>
      <c r="I28" s="27"/>
      <c r="J28" s="27"/>
      <c r="K28" s="27"/>
      <c r="L28" s="30">
        <f t="shared" si="7"/>
        <v>0</v>
      </c>
      <c r="M28" s="45"/>
      <c r="N28" s="28"/>
      <c r="O28" s="30">
        <f t="shared" si="8"/>
        <v>0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28"/>
      <c r="D29" s="27"/>
      <c r="E29" s="27"/>
      <c r="F29" s="29">
        <f t="shared" si="5"/>
        <v>0</v>
      </c>
      <c r="G29" s="30">
        <f t="shared" si="6"/>
        <v>0</v>
      </c>
      <c r="H29" s="44"/>
      <c r="I29" s="27"/>
      <c r="J29" s="27"/>
      <c r="K29" s="27"/>
      <c r="L29" s="30">
        <f t="shared" si="7"/>
        <v>0</v>
      </c>
      <c r="M29" s="44"/>
      <c r="N29" s="28"/>
      <c r="O29" s="30">
        <f t="shared" si="8"/>
        <v>0</v>
      </c>
    </row>
    <row r="30" spans="1:51" x14ac:dyDescent="0.25">
      <c r="A30" s="3">
        <f t="shared" si="4"/>
        <v>26</v>
      </c>
      <c r="B30" s="13" t="s">
        <v>32</v>
      </c>
      <c r="C30" s="28"/>
      <c r="D30" s="27"/>
      <c r="E30" s="27"/>
      <c r="F30" s="29">
        <f t="shared" si="5"/>
        <v>0</v>
      </c>
      <c r="G30" s="30">
        <f t="shared" si="6"/>
        <v>0</v>
      </c>
      <c r="H30" s="44"/>
      <c r="I30" s="27"/>
      <c r="J30" s="27"/>
      <c r="K30" s="27"/>
      <c r="L30" s="30">
        <f t="shared" si="7"/>
        <v>0</v>
      </c>
      <c r="M30" s="44"/>
      <c r="N30" s="28"/>
      <c r="O30" s="30">
        <f t="shared" si="8"/>
        <v>0</v>
      </c>
    </row>
    <row r="31" spans="1:51" x14ac:dyDescent="0.25">
      <c r="A31" s="3">
        <f t="shared" si="4"/>
        <v>27</v>
      </c>
      <c r="B31" s="13" t="s">
        <v>29</v>
      </c>
      <c r="C31" s="28"/>
      <c r="D31" s="27"/>
      <c r="E31" s="27"/>
      <c r="F31" s="29">
        <f t="shared" si="5"/>
        <v>0</v>
      </c>
      <c r="G31" s="30">
        <f t="shared" si="6"/>
        <v>0</v>
      </c>
      <c r="H31" s="44"/>
      <c r="I31" s="27"/>
      <c r="J31" s="27"/>
      <c r="K31" s="27"/>
      <c r="L31" s="30">
        <f t="shared" si="7"/>
        <v>0</v>
      </c>
      <c r="M31" s="44"/>
      <c r="N31" s="28"/>
      <c r="O31" s="30">
        <f t="shared" si="8"/>
        <v>0</v>
      </c>
    </row>
    <row r="32" spans="1:51" x14ac:dyDescent="0.25">
      <c r="A32" s="3">
        <f t="shared" si="4"/>
        <v>28</v>
      </c>
      <c r="B32" s="13" t="s">
        <v>31</v>
      </c>
      <c r="C32" s="28"/>
      <c r="D32" s="27"/>
      <c r="E32" s="27"/>
      <c r="F32" s="29">
        <f t="shared" si="5"/>
        <v>0</v>
      </c>
      <c r="G32" s="30">
        <f t="shared" si="6"/>
        <v>0</v>
      </c>
      <c r="H32" s="44"/>
      <c r="I32" s="27"/>
      <c r="J32" s="27"/>
      <c r="K32" s="27"/>
      <c r="L32" s="30">
        <f t="shared" si="7"/>
        <v>0</v>
      </c>
      <c r="M32" s="44"/>
      <c r="N32" s="28"/>
      <c r="O32" s="30">
        <f t="shared" si="8"/>
        <v>0</v>
      </c>
    </row>
    <row r="33" spans="1:17" x14ac:dyDescent="0.25">
      <c r="A33" s="3">
        <f t="shared" si="4"/>
        <v>29</v>
      </c>
      <c r="B33" s="13" t="s">
        <v>33</v>
      </c>
      <c r="C33" s="28"/>
      <c r="D33" s="27"/>
      <c r="E33" s="27"/>
      <c r="F33" s="29">
        <f t="shared" si="5"/>
        <v>0</v>
      </c>
      <c r="G33" s="30">
        <f t="shared" si="6"/>
        <v>0</v>
      </c>
      <c r="H33" s="44"/>
      <c r="I33" s="27"/>
      <c r="J33" s="27"/>
      <c r="K33" s="27"/>
      <c r="L33" s="30">
        <f t="shared" si="7"/>
        <v>0</v>
      </c>
      <c r="M33" s="44"/>
      <c r="N33" s="28"/>
      <c r="O33" s="30">
        <f t="shared" si="8"/>
        <v>0</v>
      </c>
    </row>
    <row r="34" spans="1:17" x14ac:dyDescent="0.25">
      <c r="A34" s="3">
        <f t="shared" si="4"/>
        <v>30</v>
      </c>
      <c r="B34" s="13" t="s">
        <v>34</v>
      </c>
      <c r="C34" s="28"/>
      <c r="D34" s="27"/>
      <c r="E34" s="27"/>
      <c r="F34" s="29">
        <f t="shared" si="5"/>
        <v>0</v>
      </c>
      <c r="G34" s="30">
        <f t="shared" si="6"/>
        <v>0</v>
      </c>
      <c r="H34" s="44"/>
      <c r="I34" s="27"/>
      <c r="J34" s="27"/>
      <c r="K34" s="27"/>
      <c r="L34" s="30">
        <f t="shared" si="7"/>
        <v>0</v>
      </c>
      <c r="M34" s="44"/>
      <c r="N34" s="28"/>
      <c r="O34" s="30">
        <f t="shared" si="8"/>
        <v>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28"/>
      <c r="D35" s="27"/>
      <c r="E35" s="27"/>
      <c r="F35" s="29">
        <f t="shared" si="5"/>
        <v>0</v>
      </c>
      <c r="G35" s="30">
        <f t="shared" si="6"/>
        <v>0</v>
      </c>
      <c r="H35" s="44"/>
      <c r="I35" s="27"/>
      <c r="J35" s="27"/>
      <c r="K35" s="27"/>
      <c r="L35" s="30">
        <f t="shared" si="7"/>
        <v>0</v>
      </c>
      <c r="M35" s="44"/>
      <c r="N35" s="28"/>
      <c r="O35" s="30">
        <f t="shared" si="8"/>
        <v>0</v>
      </c>
    </row>
    <row r="36" spans="1:17" ht="18.75" customHeight="1" x14ac:dyDescent="0.25">
      <c r="A36" s="3">
        <v>31</v>
      </c>
      <c r="B36" s="13" t="s">
        <v>35</v>
      </c>
      <c r="C36" s="28"/>
      <c r="D36" s="27"/>
      <c r="E36" s="27"/>
      <c r="F36" s="29"/>
      <c r="G36" s="30"/>
      <c r="H36" s="44"/>
      <c r="I36" s="27"/>
      <c r="J36" s="27"/>
      <c r="K36" s="27"/>
      <c r="L36" s="30"/>
      <c r="M36" s="44"/>
      <c r="N36" s="28"/>
      <c r="O36" s="30"/>
    </row>
    <row r="37" spans="1:17" ht="19.5" thickBot="1" x14ac:dyDescent="0.3">
      <c r="A37" s="3">
        <f t="shared" si="4"/>
        <v>32</v>
      </c>
      <c r="B37" s="55" t="s">
        <v>36</v>
      </c>
      <c r="C37" s="56"/>
      <c r="D37" s="57"/>
      <c r="E37" s="57"/>
      <c r="F37" s="58">
        <f t="shared" si="5"/>
        <v>0</v>
      </c>
      <c r="G37" s="59">
        <f t="shared" si="6"/>
        <v>0</v>
      </c>
      <c r="H37" s="67"/>
      <c r="I37" s="68"/>
      <c r="J37" s="68"/>
      <c r="K37" s="68"/>
      <c r="L37" s="69">
        <f t="shared" si="7"/>
        <v>0</v>
      </c>
      <c r="M37" s="67"/>
      <c r="N37" s="70"/>
      <c r="O37" s="69">
        <f t="shared" si="8"/>
        <v>0</v>
      </c>
    </row>
    <row r="38" spans="1:17" x14ac:dyDescent="0.25">
      <c r="A38" s="3">
        <f t="shared" si="4"/>
        <v>33</v>
      </c>
      <c r="B38" s="10" t="s">
        <v>37</v>
      </c>
      <c r="C38" s="28"/>
      <c r="D38" s="27"/>
      <c r="E38" s="27"/>
      <c r="F38" s="29">
        <f t="shared" si="5"/>
        <v>0</v>
      </c>
      <c r="G38" s="30">
        <f t="shared" si="6"/>
        <v>0</v>
      </c>
      <c r="H38" s="44"/>
      <c r="I38" s="27"/>
      <c r="J38" s="27"/>
      <c r="K38" s="27"/>
      <c r="L38" s="30">
        <f t="shared" si="7"/>
        <v>0</v>
      </c>
      <c r="M38" s="44"/>
      <c r="N38" s="28"/>
      <c r="O38" s="30">
        <f t="shared" si="8"/>
        <v>0</v>
      </c>
    </row>
    <row r="39" spans="1:17" ht="19.5" thickBot="1" x14ac:dyDescent="0.3">
      <c r="A39" s="3">
        <f>A38+1</f>
        <v>34</v>
      </c>
      <c r="B39" s="55" t="s">
        <v>38</v>
      </c>
      <c r="C39" s="56"/>
      <c r="D39" s="57"/>
      <c r="E39" s="57"/>
      <c r="F39" s="58">
        <f t="shared" si="5"/>
        <v>0</v>
      </c>
      <c r="G39" s="59">
        <f t="shared" si="6"/>
        <v>0</v>
      </c>
      <c r="H39" s="67"/>
      <c r="I39" s="68"/>
      <c r="J39" s="68"/>
      <c r="K39" s="68"/>
      <c r="L39" s="69">
        <f t="shared" si="7"/>
        <v>0</v>
      </c>
      <c r="M39" s="67"/>
      <c r="N39" s="70"/>
      <c r="O39" s="69">
        <f t="shared" si="8"/>
        <v>0</v>
      </c>
    </row>
    <row r="40" spans="1:17" ht="19.5" thickBot="1" x14ac:dyDescent="0.3">
      <c r="A40" s="3">
        <f t="shared" si="4"/>
        <v>35</v>
      </c>
      <c r="B40" s="60" t="s">
        <v>39</v>
      </c>
      <c r="C40" s="61"/>
      <c r="D40" s="62"/>
      <c r="E40" s="62"/>
      <c r="F40" s="63">
        <f t="shared" si="5"/>
        <v>0</v>
      </c>
      <c r="G40" s="64">
        <f t="shared" si="6"/>
        <v>0</v>
      </c>
      <c r="H40" s="72"/>
      <c r="I40" s="62"/>
      <c r="J40" s="62"/>
      <c r="K40" s="62"/>
      <c r="L40" s="64">
        <f t="shared" si="7"/>
        <v>0</v>
      </c>
      <c r="M40" s="72"/>
      <c r="N40" s="61"/>
      <c r="O40" s="64">
        <f t="shared" si="8"/>
        <v>0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28"/>
      <c r="D41" s="27"/>
      <c r="E41" s="27"/>
      <c r="F41" s="29">
        <f t="shared" si="5"/>
        <v>0</v>
      </c>
      <c r="G41" s="30">
        <f t="shared" si="6"/>
        <v>0</v>
      </c>
      <c r="H41" s="44"/>
      <c r="I41" s="27"/>
      <c r="J41" s="27"/>
      <c r="K41" s="27"/>
      <c r="L41" s="30">
        <f t="shared" si="7"/>
        <v>0</v>
      </c>
      <c r="M41" s="44"/>
      <c r="N41" s="28"/>
      <c r="O41" s="30">
        <f t="shared" si="8"/>
        <v>0</v>
      </c>
    </row>
    <row r="42" spans="1:17" ht="19.5" thickBot="1" x14ac:dyDescent="0.3">
      <c r="A42" s="3">
        <v>36</v>
      </c>
      <c r="B42" s="55" t="s">
        <v>40</v>
      </c>
      <c r="C42" s="56"/>
      <c r="D42" s="57"/>
      <c r="E42" s="57"/>
      <c r="F42" s="58">
        <f t="shared" si="5"/>
        <v>0</v>
      </c>
      <c r="G42" s="59">
        <f t="shared" si="6"/>
        <v>0</v>
      </c>
      <c r="H42" s="67"/>
      <c r="I42" s="68"/>
      <c r="J42" s="68"/>
      <c r="K42" s="68"/>
      <c r="L42" s="69">
        <f t="shared" si="7"/>
        <v>0</v>
      </c>
      <c r="M42" s="67"/>
      <c r="N42" s="70"/>
      <c r="O42" s="69">
        <f t="shared" si="8"/>
        <v>0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28"/>
      <c r="D43" s="27"/>
      <c r="E43" s="27"/>
      <c r="F43" s="29">
        <f t="shared" si="5"/>
        <v>0</v>
      </c>
      <c r="G43" s="30">
        <f t="shared" si="6"/>
        <v>0</v>
      </c>
      <c r="H43" s="44"/>
      <c r="I43" s="27"/>
      <c r="J43" s="27"/>
      <c r="K43" s="27"/>
      <c r="L43" s="30">
        <f t="shared" si="7"/>
        <v>0</v>
      </c>
      <c r="M43" s="44"/>
      <c r="N43" s="28"/>
      <c r="O43" s="30">
        <f t="shared" si="8"/>
        <v>0</v>
      </c>
    </row>
    <row r="44" spans="1:17" x14ac:dyDescent="0.25">
      <c r="A44" s="3">
        <v>37</v>
      </c>
      <c r="B44" s="13" t="s">
        <v>41</v>
      </c>
      <c r="C44" s="28"/>
      <c r="D44" s="27"/>
      <c r="E44" s="27"/>
      <c r="F44" s="29">
        <f t="shared" si="5"/>
        <v>0</v>
      </c>
      <c r="G44" s="30">
        <f t="shared" si="6"/>
        <v>0</v>
      </c>
      <c r="H44" s="44"/>
      <c r="I44" s="27"/>
      <c r="J44" s="27"/>
      <c r="K44" s="27"/>
      <c r="L44" s="30">
        <f t="shared" si="7"/>
        <v>0</v>
      </c>
      <c r="M44" s="44"/>
      <c r="N44" s="28"/>
      <c r="O44" s="30">
        <f t="shared" si="8"/>
        <v>0</v>
      </c>
    </row>
    <row r="45" spans="1:17" x14ac:dyDescent="0.25">
      <c r="A45" s="3">
        <f t="shared" si="4"/>
        <v>38</v>
      </c>
      <c r="B45" s="13" t="s">
        <v>75</v>
      </c>
      <c r="C45" s="28"/>
      <c r="D45" s="27"/>
      <c r="E45" s="27"/>
      <c r="F45" s="29">
        <f t="shared" si="5"/>
        <v>0</v>
      </c>
      <c r="G45" s="30">
        <f>C45-F45+D45+E45</f>
        <v>0</v>
      </c>
      <c r="H45" s="44"/>
      <c r="I45" s="27"/>
      <c r="J45" s="27"/>
      <c r="K45" s="27"/>
      <c r="L45" s="30">
        <f t="shared" si="7"/>
        <v>0</v>
      </c>
      <c r="M45" s="44"/>
      <c r="N45" s="28"/>
      <c r="O45" s="30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28"/>
      <c r="D46" s="27"/>
      <c r="E46" s="27"/>
      <c r="F46" s="29">
        <f t="shared" si="5"/>
        <v>0</v>
      </c>
      <c r="G46" s="30">
        <f t="shared" si="6"/>
        <v>0</v>
      </c>
      <c r="H46" s="44"/>
      <c r="I46" s="27"/>
      <c r="J46" s="27"/>
      <c r="K46" s="27"/>
      <c r="L46" s="30">
        <f t="shared" si="7"/>
        <v>0</v>
      </c>
      <c r="M46" s="44"/>
      <c r="N46" s="28"/>
      <c r="O46" s="30">
        <f t="shared" si="8"/>
        <v>0</v>
      </c>
    </row>
    <row r="47" spans="1:17" x14ac:dyDescent="0.25">
      <c r="A47" s="3">
        <f t="shared" si="4"/>
        <v>40</v>
      </c>
      <c r="B47" s="13" t="s">
        <v>76</v>
      </c>
      <c r="C47" s="28"/>
      <c r="D47" s="27"/>
      <c r="E47" s="27"/>
      <c r="F47" s="29">
        <f t="shared" si="5"/>
        <v>0</v>
      </c>
      <c r="G47" s="30">
        <f t="shared" si="6"/>
        <v>0</v>
      </c>
      <c r="H47" s="44"/>
      <c r="I47" s="27"/>
      <c r="J47" s="27"/>
      <c r="K47" s="27"/>
      <c r="L47" s="30">
        <f t="shared" si="7"/>
        <v>0</v>
      </c>
      <c r="M47" s="44"/>
      <c r="N47" s="28"/>
      <c r="O47" s="30">
        <f t="shared" si="8"/>
        <v>0</v>
      </c>
    </row>
    <row r="48" spans="1:17" x14ac:dyDescent="0.25">
      <c r="A48" s="3">
        <f t="shared" si="4"/>
        <v>41</v>
      </c>
      <c r="B48" s="13" t="s">
        <v>44</v>
      </c>
      <c r="C48" s="28"/>
      <c r="D48" s="27"/>
      <c r="E48" s="27"/>
      <c r="F48" s="29"/>
      <c r="G48" s="30"/>
      <c r="H48" s="44"/>
      <c r="I48" s="27"/>
      <c r="J48" s="27"/>
      <c r="K48" s="27"/>
      <c r="L48" s="30"/>
      <c r="M48" s="44"/>
      <c r="N48" s="28"/>
      <c r="O48" s="30"/>
    </row>
    <row r="49" spans="1:15" x14ac:dyDescent="0.25">
      <c r="A49" s="3">
        <f t="shared" si="4"/>
        <v>42</v>
      </c>
      <c r="B49" s="13" t="s">
        <v>77</v>
      </c>
      <c r="C49" s="28"/>
      <c r="D49" s="27"/>
      <c r="E49" s="27"/>
      <c r="F49" s="29"/>
      <c r="G49" s="30"/>
      <c r="H49" s="44"/>
      <c r="I49" s="27"/>
      <c r="J49" s="27"/>
      <c r="K49" s="27"/>
      <c r="L49" s="30"/>
      <c r="M49" s="44"/>
      <c r="N49" s="28"/>
      <c r="O49" s="30"/>
    </row>
    <row r="50" spans="1:15" x14ac:dyDescent="0.25">
      <c r="A50" s="3">
        <f t="shared" si="4"/>
        <v>43</v>
      </c>
      <c r="B50" s="13" t="s">
        <v>45</v>
      </c>
      <c r="C50" s="28"/>
      <c r="D50" s="27"/>
      <c r="E50" s="27"/>
      <c r="F50" s="29"/>
      <c r="G50" s="30"/>
      <c r="H50" s="44"/>
      <c r="I50" s="27"/>
      <c r="J50" s="27"/>
      <c r="K50" s="27"/>
      <c r="L50" s="30"/>
      <c r="M50" s="44"/>
      <c r="N50" s="28"/>
      <c r="O50" s="30"/>
    </row>
    <row r="51" spans="1:15" x14ac:dyDescent="0.25">
      <c r="A51" s="3">
        <f t="shared" si="4"/>
        <v>44</v>
      </c>
      <c r="B51" s="13" t="s">
        <v>46</v>
      </c>
      <c r="C51" s="28"/>
      <c r="D51" s="27"/>
      <c r="E51" s="27"/>
      <c r="F51" s="29">
        <f t="shared" si="5"/>
        <v>0</v>
      </c>
      <c r="G51" s="30">
        <f t="shared" si="6"/>
        <v>0</v>
      </c>
      <c r="H51" s="44"/>
      <c r="I51" s="27"/>
      <c r="J51" s="27"/>
      <c r="K51" s="27"/>
      <c r="L51" s="30">
        <f t="shared" si="7"/>
        <v>0</v>
      </c>
      <c r="M51" s="44"/>
      <c r="N51" s="28"/>
      <c r="O51" s="30">
        <f t="shared" si="8"/>
        <v>0</v>
      </c>
    </row>
    <row r="52" spans="1:15" s="1" customFormat="1" ht="19.5" thickBot="1" x14ac:dyDescent="0.3">
      <c r="B52" s="15" t="s">
        <v>14</v>
      </c>
      <c r="C52" s="46"/>
      <c r="D52" s="47">
        <f t="shared" ref="D52:F52" si="9">SUM(D8:D51)</f>
        <v>0</v>
      </c>
      <c r="E52" s="47">
        <f t="shared" si="9"/>
        <v>0</v>
      </c>
      <c r="F52" s="31">
        <f t="shared" si="9"/>
        <v>0</v>
      </c>
      <c r="G52" s="48">
        <f>C52-F52+D52+E52</f>
        <v>0</v>
      </c>
      <c r="H52" s="49"/>
      <c r="I52" s="47">
        <f>SUM(I8:I51)</f>
        <v>0</v>
      </c>
      <c r="J52" s="47">
        <f t="shared" ref="J52:L52" si="10">SUM(J8:J51)</f>
        <v>0</v>
      </c>
      <c r="K52" s="47">
        <f t="shared" si="10"/>
        <v>0</v>
      </c>
      <c r="L52" s="48">
        <f t="shared" si="10"/>
        <v>0</v>
      </c>
      <c r="M52" s="49"/>
      <c r="N52" s="46"/>
      <c r="O52" s="48">
        <f t="shared" ref="O52" si="11">SUM(O8:O51)</f>
        <v>0</v>
      </c>
    </row>
    <row r="53" spans="1:15" ht="19.5" thickBot="1" x14ac:dyDescent="0.3"/>
    <row r="54" spans="1:15" ht="18.75" customHeight="1" x14ac:dyDescent="0.25">
      <c r="F54" s="114" t="s">
        <v>69</v>
      </c>
      <c r="G54" s="24" t="s">
        <v>70</v>
      </c>
      <c r="I54" s="33">
        <f>((I14+I15+I16+I17+I18+I19+I20+I21+I22+I23+I24+I25+I26+I27+I28+I29+I30+I31+I32+I33+I34+I35+I36+I37+I38+I39+I40+I41+I42+I43+I44)*1.03125)+((I29+I32+I33+I39)*0.78125)+I27</f>
        <v>0</v>
      </c>
      <c r="J54" s="34">
        <f t="shared" ref="J54:L54" si="12">((J8+J9+J10+J11+J13+J14+J15+J16+J17+J18+J20+J21+J22+J23+J24+J25+J26+J28+J30+J31+J34+J37+J38+J40)*1.03125)+((J29+J32+J33+J39)*0.78125)+J27</f>
        <v>0</v>
      </c>
      <c r="K54" s="34">
        <f t="shared" si="12"/>
        <v>0</v>
      </c>
      <c r="L54" s="34">
        <f t="shared" si="12"/>
        <v>0</v>
      </c>
    </row>
    <row r="55" spans="1:15" x14ac:dyDescent="0.25">
      <c r="F55" s="115"/>
      <c r="G55" s="25" t="s">
        <v>55</v>
      </c>
      <c r="I55" s="36"/>
      <c r="J55" s="37"/>
      <c r="K55" s="37"/>
      <c r="L55" s="38"/>
    </row>
    <row r="56" spans="1:15" x14ac:dyDescent="0.25">
      <c r="F56" s="116"/>
      <c r="G56" s="25" t="s">
        <v>56</v>
      </c>
      <c r="I56" s="39"/>
      <c r="J56" s="40"/>
      <c r="K56" s="40"/>
      <c r="L56" s="41"/>
    </row>
    <row r="57" spans="1:15" x14ac:dyDescent="0.25">
      <c r="F57" s="117" t="s">
        <v>68</v>
      </c>
      <c r="G57" s="25" t="s">
        <v>70</v>
      </c>
      <c r="I57" s="40">
        <f t="shared" ref="I57:L57" si="13">SUM(I42:I51)</f>
        <v>0</v>
      </c>
      <c r="J57" s="40">
        <f t="shared" si="13"/>
        <v>0</v>
      </c>
      <c r="K57" s="40">
        <f t="shared" si="13"/>
        <v>0</v>
      </c>
      <c r="L57" s="41">
        <f t="shared" si="13"/>
        <v>0</v>
      </c>
    </row>
    <row r="58" spans="1:15" x14ac:dyDescent="0.25">
      <c r="F58" s="117"/>
      <c r="G58" s="25" t="s">
        <v>55</v>
      </c>
      <c r="I58" s="36"/>
      <c r="J58" s="37"/>
      <c r="K58" s="37"/>
      <c r="L58" s="38"/>
    </row>
    <row r="59" spans="1:15" ht="19.5" thickBot="1" x14ac:dyDescent="0.3">
      <c r="F59" s="118"/>
      <c r="G59" s="26" t="s">
        <v>56</v>
      </c>
      <c r="I59" s="42"/>
      <c r="J59" s="43"/>
      <c r="K59" s="43"/>
      <c r="L59" s="32"/>
    </row>
    <row r="60" spans="1:15" ht="19.5" thickBot="1" x14ac:dyDescent="0.3"/>
    <row r="61" spans="1:15" ht="57" thickBot="1" x14ac:dyDescent="0.3">
      <c r="B61" s="17" t="s">
        <v>57</v>
      </c>
      <c r="C61" s="1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B4:B5"/>
    <mergeCell ref="F54:F56"/>
    <mergeCell ref="F57:F59"/>
    <mergeCell ref="K1:O1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F61" sqref="F61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45703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65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>
        <f t="shared" ref="F6:F8" si="0">L6</f>
        <v>0</v>
      </c>
      <c r="G6" s="30">
        <f t="shared" ref="G6" si="1">C6-F6+D6+E6</f>
        <v>0</v>
      </c>
      <c r="H6" s="44"/>
      <c r="I6" s="27" t="s">
        <v>79</v>
      </c>
      <c r="J6" s="27" t="s">
        <v>80</v>
      </c>
      <c r="K6" s="27"/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>
        <f t="shared" si="0"/>
        <v>0</v>
      </c>
      <c r="G7" s="30">
        <f t="shared" ref="G7:G51" si="4">C7-F7+D7+E7</f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0</v>
      </c>
      <c r="G8" s="101">
        <f t="shared" si="4"/>
        <v>87.23</v>
      </c>
      <c r="H8" s="44"/>
      <c r="I8" s="74"/>
      <c r="J8" s="74"/>
      <c r="K8" s="74"/>
      <c r="L8" s="76">
        <f>SUM(I8:K8)</f>
        <v>0</v>
      </c>
      <c r="M8" s="44"/>
      <c r="N8" s="28">
        <v>0</v>
      </c>
      <c r="O8" s="76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5">A8+1</f>
        <v>2</v>
      </c>
      <c r="B9" s="55" t="s">
        <v>53</v>
      </c>
      <c r="C9" s="77">
        <v>15</v>
      </c>
      <c r="D9" s="78"/>
      <c r="E9" s="78"/>
      <c r="F9" s="79">
        <f t="shared" ref="F9:F51" si="6">L9</f>
        <v>0</v>
      </c>
      <c r="G9" s="80">
        <f t="shared" si="4"/>
        <v>15</v>
      </c>
      <c r="H9" s="67"/>
      <c r="I9" s="90"/>
      <c r="J9" s="90"/>
      <c r="K9" s="90"/>
      <c r="L9" s="89">
        <f t="shared" ref="L9:L51" si="7">SUM(I9:K9)</f>
        <v>0</v>
      </c>
      <c r="M9" s="67"/>
      <c r="N9" s="70">
        <v>0</v>
      </c>
      <c r="O9" s="89">
        <f t="shared" ref="O9:O51" si="8">N9+L9</f>
        <v>0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5"/>
        <v>3</v>
      </c>
      <c r="B10" s="10" t="s">
        <v>51</v>
      </c>
      <c r="C10" s="73">
        <v>59</v>
      </c>
      <c r="D10" s="74"/>
      <c r="E10" s="74"/>
      <c r="F10" s="75">
        <f t="shared" si="6"/>
        <v>3</v>
      </c>
      <c r="G10" s="104">
        <f t="shared" si="4"/>
        <v>56</v>
      </c>
      <c r="H10" s="44"/>
      <c r="I10" s="102">
        <v>2</v>
      </c>
      <c r="J10" s="74">
        <v>1</v>
      </c>
      <c r="K10" s="74"/>
      <c r="L10" s="76">
        <f t="shared" si="7"/>
        <v>3</v>
      </c>
      <c r="M10" s="44"/>
      <c r="N10" s="28">
        <v>0</v>
      </c>
      <c r="O10" s="76">
        <f t="shared" si="8"/>
        <v>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5"/>
        <v>4</v>
      </c>
      <c r="B11" s="13" t="s">
        <v>54</v>
      </c>
      <c r="C11" s="73">
        <v>29</v>
      </c>
      <c r="D11" s="74"/>
      <c r="E11" s="74"/>
      <c r="F11" s="75">
        <f t="shared" si="6"/>
        <v>3</v>
      </c>
      <c r="G11" s="101">
        <f t="shared" si="4"/>
        <v>26</v>
      </c>
      <c r="H11" s="44"/>
      <c r="I11" s="103">
        <v>2</v>
      </c>
      <c r="J11" s="74">
        <v>1</v>
      </c>
      <c r="K11" s="74"/>
      <c r="L11" s="76">
        <f t="shared" si="7"/>
        <v>3</v>
      </c>
      <c r="M11" s="44"/>
      <c r="N11" s="28">
        <v>0</v>
      </c>
      <c r="O11" s="76">
        <f t="shared" si="8"/>
        <v>3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5"/>
        <v>5</v>
      </c>
      <c r="B12" s="13" t="s">
        <v>52</v>
      </c>
      <c r="C12" s="73"/>
      <c r="D12" s="74"/>
      <c r="E12" s="74"/>
      <c r="F12" s="75">
        <f t="shared" si="6"/>
        <v>0</v>
      </c>
      <c r="G12" s="101">
        <f t="shared" si="4"/>
        <v>0</v>
      </c>
      <c r="H12" s="44"/>
      <c r="I12" s="74"/>
      <c r="J12" s="74"/>
      <c r="K12" s="74"/>
      <c r="L12" s="76">
        <f t="shared" si="7"/>
        <v>0</v>
      </c>
      <c r="M12" s="44"/>
      <c r="N12" s="28"/>
      <c r="O12" s="76">
        <f t="shared" si="8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2045.04</v>
      </c>
      <c r="D13" s="107"/>
      <c r="E13" s="78"/>
      <c r="F13" s="79">
        <f t="shared" si="6"/>
        <v>18.14</v>
      </c>
      <c r="G13" s="89">
        <f t="shared" si="4"/>
        <v>2026.8999999999999</v>
      </c>
      <c r="H13" s="71"/>
      <c r="I13" s="90">
        <v>13.09</v>
      </c>
      <c r="J13" s="90">
        <v>5.05</v>
      </c>
      <c r="K13" s="90"/>
      <c r="L13" s="89">
        <f t="shared" si="7"/>
        <v>18.14</v>
      </c>
      <c r="M13" s="71"/>
      <c r="N13" s="70">
        <v>0</v>
      </c>
      <c r="O13" s="89">
        <f t="shared" si="8"/>
        <v>18.14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6"/>
        <v>0</v>
      </c>
      <c r="G14" s="104">
        <f t="shared" si="4"/>
        <v>1</v>
      </c>
      <c r="H14" s="44"/>
      <c r="I14" s="74"/>
      <c r="J14" s="74"/>
      <c r="K14" s="74"/>
      <c r="L14" s="76">
        <f t="shared" si="7"/>
        <v>0</v>
      </c>
      <c r="M14" s="44"/>
      <c r="N14" s="28"/>
      <c r="O14" s="76">
        <f t="shared" si="8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5"/>
        <v>12</v>
      </c>
      <c r="B15" s="13" t="s">
        <v>17</v>
      </c>
      <c r="C15" s="73">
        <v>3</v>
      </c>
      <c r="D15" s="74"/>
      <c r="E15" s="74"/>
      <c r="F15" s="75">
        <f t="shared" si="6"/>
        <v>0</v>
      </c>
      <c r="G15" s="101">
        <f t="shared" si="4"/>
        <v>3</v>
      </c>
      <c r="H15" s="44"/>
      <c r="I15" s="74"/>
      <c r="J15" s="74"/>
      <c r="K15" s="74"/>
      <c r="L15" s="76">
        <f t="shared" si="7"/>
        <v>0</v>
      </c>
      <c r="M15" s="44"/>
      <c r="N15" s="28"/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5"/>
        <v>13</v>
      </c>
      <c r="B16" s="13" t="s">
        <v>18</v>
      </c>
      <c r="C16" s="73"/>
      <c r="D16" s="74"/>
      <c r="E16" s="74"/>
      <c r="F16" s="75">
        <f t="shared" si="6"/>
        <v>0</v>
      </c>
      <c r="G16" s="101">
        <f t="shared" si="4"/>
        <v>0</v>
      </c>
      <c r="H16" s="44"/>
      <c r="I16" s="74"/>
      <c r="J16" s="74"/>
      <c r="K16" s="74"/>
      <c r="L16" s="76">
        <f t="shared" si="7"/>
        <v>0</v>
      </c>
      <c r="M16" s="44"/>
      <c r="N16" s="28"/>
      <c r="O16" s="76">
        <f t="shared" si="8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5"/>
        <v>14</v>
      </c>
      <c r="B17" s="13" t="s">
        <v>19</v>
      </c>
      <c r="C17" s="73">
        <v>1</v>
      </c>
      <c r="D17" s="74"/>
      <c r="E17" s="74"/>
      <c r="F17" s="75">
        <f t="shared" si="6"/>
        <v>0</v>
      </c>
      <c r="G17" s="101">
        <f t="shared" si="4"/>
        <v>1</v>
      </c>
      <c r="H17" s="44"/>
      <c r="I17" s="74"/>
      <c r="J17" s="74"/>
      <c r="K17" s="74"/>
      <c r="L17" s="76">
        <f t="shared" si="7"/>
        <v>0</v>
      </c>
      <c r="M17" s="44"/>
      <c r="N17" s="28"/>
      <c r="O17" s="76">
        <f t="shared" si="8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5"/>
        <v>15</v>
      </c>
      <c r="B18" s="13" t="s">
        <v>20</v>
      </c>
      <c r="C18" s="73"/>
      <c r="D18" s="74"/>
      <c r="E18" s="74"/>
      <c r="F18" s="75">
        <f t="shared" si="6"/>
        <v>0</v>
      </c>
      <c r="G18" s="101">
        <f t="shared" si="4"/>
        <v>0</v>
      </c>
      <c r="H18" s="44"/>
      <c r="I18" s="74"/>
      <c r="J18" s="74"/>
      <c r="K18" s="74"/>
      <c r="L18" s="76">
        <f t="shared" si="7"/>
        <v>0</v>
      </c>
      <c r="M18" s="44"/>
      <c r="N18" s="28"/>
      <c r="O18" s="76">
        <f t="shared" si="8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5"/>
        <v>16</v>
      </c>
      <c r="B19" s="13" t="s">
        <v>26</v>
      </c>
      <c r="C19" s="73"/>
      <c r="D19" s="74"/>
      <c r="E19" s="74"/>
      <c r="F19" s="75">
        <f t="shared" si="6"/>
        <v>0</v>
      </c>
      <c r="G19" s="101">
        <f t="shared" si="4"/>
        <v>0</v>
      </c>
      <c r="H19" s="44"/>
      <c r="I19" s="74"/>
      <c r="J19" s="74"/>
      <c r="K19" s="74"/>
      <c r="L19" s="76">
        <f t="shared" si="7"/>
        <v>0</v>
      </c>
      <c r="M19" s="44"/>
      <c r="N19" s="28"/>
      <c r="O19" s="76">
        <f t="shared" si="8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6"/>
        <v>0</v>
      </c>
      <c r="G20" s="101">
        <f t="shared" si="4"/>
        <v>2</v>
      </c>
      <c r="H20" s="44"/>
      <c r="I20" s="74"/>
      <c r="J20" s="74"/>
      <c r="K20" s="74"/>
      <c r="L20" s="76">
        <f t="shared" si="7"/>
        <v>0</v>
      </c>
      <c r="M20" s="44"/>
      <c r="N20" s="28"/>
      <c r="O20" s="76">
        <f t="shared" si="8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5"/>
        <v>17</v>
      </c>
      <c r="B21" s="13" t="s">
        <v>21</v>
      </c>
      <c r="C21" s="73">
        <v>2</v>
      </c>
      <c r="D21" s="74"/>
      <c r="E21" s="74"/>
      <c r="F21" s="75">
        <f t="shared" si="6"/>
        <v>0</v>
      </c>
      <c r="G21" s="101">
        <f t="shared" si="4"/>
        <v>2</v>
      </c>
      <c r="H21" s="44"/>
      <c r="I21" s="74"/>
      <c r="J21" s="74"/>
      <c r="K21" s="74"/>
      <c r="L21" s="76">
        <f t="shared" si="7"/>
        <v>0</v>
      </c>
      <c r="M21" s="44"/>
      <c r="N21" s="28"/>
      <c r="O21" s="76">
        <f t="shared" si="8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5"/>
        <v>18</v>
      </c>
      <c r="B22" s="13" t="s">
        <v>22</v>
      </c>
      <c r="C22" s="73"/>
      <c r="D22" s="74"/>
      <c r="E22" s="74"/>
      <c r="F22" s="75">
        <f t="shared" si="6"/>
        <v>0</v>
      </c>
      <c r="G22" s="101">
        <f t="shared" si="4"/>
        <v>0</v>
      </c>
      <c r="H22" s="44"/>
      <c r="I22" s="74"/>
      <c r="J22" s="74"/>
      <c r="K22" s="74"/>
      <c r="L22" s="76">
        <f t="shared" si="7"/>
        <v>0</v>
      </c>
      <c r="M22" s="44"/>
      <c r="N22" s="28"/>
      <c r="O22" s="76">
        <f t="shared" si="8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5"/>
        <v>19</v>
      </c>
      <c r="B23" s="13" t="s">
        <v>72</v>
      </c>
      <c r="C23" s="73">
        <v>2</v>
      </c>
      <c r="D23" s="74"/>
      <c r="E23" s="74"/>
      <c r="F23" s="75">
        <f t="shared" si="6"/>
        <v>0</v>
      </c>
      <c r="G23" s="101">
        <f t="shared" si="4"/>
        <v>2</v>
      </c>
      <c r="H23" s="45"/>
      <c r="I23" s="74"/>
      <c r="J23" s="74"/>
      <c r="K23" s="74"/>
      <c r="L23" s="76">
        <f t="shared" si="7"/>
        <v>0</v>
      </c>
      <c r="M23" s="45"/>
      <c r="N23" s="28"/>
      <c r="O23" s="76">
        <f t="shared" si="8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5"/>
        <v>20</v>
      </c>
      <c r="B24" s="13" t="s">
        <v>73</v>
      </c>
      <c r="C24" s="73">
        <v>2</v>
      </c>
      <c r="D24" s="74"/>
      <c r="E24" s="74"/>
      <c r="F24" s="75">
        <f t="shared" si="6"/>
        <v>0</v>
      </c>
      <c r="G24" s="101">
        <f t="shared" si="4"/>
        <v>2</v>
      </c>
      <c r="H24" s="45"/>
      <c r="I24" s="74"/>
      <c r="J24" s="74"/>
      <c r="K24" s="74"/>
      <c r="L24" s="76">
        <f t="shared" si="7"/>
        <v>0</v>
      </c>
      <c r="M24" s="45"/>
      <c r="N24" s="28"/>
      <c r="O24" s="76">
        <f t="shared" si="8"/>
        <v>0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5"/>
        <v>21</v>
      </c>
      <c r="B25" s="13" t="s">
        <v>74</v>
      </c>
      <c r="C25" s="73">
        <v>1</v>
      </c>
      <c r="D25" s="74"/>
      <c r="E25" s="74"/>
      <c r="F25" s="75">
        <f t="shared" si="6"/>
        <v>0</v>
      </c>
      <c r="G25" s="101">
        <f t="shared" si="4"/>
        <v>1</v>
      </c>
      <c r="H25" s="44"/>
      <c r="I25" s="74"/>
      <c r="J25" s="74"/>
      <c r="K25" s="74"/>
      <c r="L25" s="76">
        <f t="shared" si="7"/>
        <v>0</v>
      </c>
      <c r="M25" s="44"/>
      <c r="N25" s="28"/>
      <c r="O25" s="76">
        <f t="shared" si="8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5"/>
        <v>22</v>
      </c>
      <c r="B26" s="13" t="s">
        <v>25</v>
      </c>
      <c r="C26" s="73">
        <v>249.23</v>
      </c>
      <c r="D26" s="74"/>
      <c r="E26" s="74"/>
      <c r="F26" s="75">
        <f t="shared" si="6"/>
        <v>0</v>
      </c>
      <c r="G26" s="101">
        <f t="shared" si="4"/>
        <v>249.23</v>
      </c>
      <c r="H26" s="44"/>
      <c r="I26" s="74"/>
      <c r="J26" s="74"/>
      <c r="K26" s="74"/>
      <c r="L26" s="76">
        <f t="shared" si="7"/>
        <v>0</v>
      </c>
      <c r="M26" s="44"/>
      <c r="N26" s="28"/>
      <c r="O26" s="76">
        <f t="shared" si="8"/>
        <v>0</v>
      </c>
      <c r="AV26" s="14" t="e">
        <f>#REF!-AV25</f>
        <v>#REF!</v>
      </c>
    </row>
    <row r="27" spans="1:51" s="1" customFormat="1" x14ac:dyDescent="0.25">
      <c r="A27" s="3">
        <f t="shared" si="5"/>
        <v>23</v>
      </c>
      <c r="B27" s="13" t="s">
        <v>27</v>
      </c>
      <c r="C27" s="73">
        <v>6</v>
      </c>
      <c r="D27" s="74"/>
      <c r="E27" s="74"/>
      <c r="F27" s="75">
        <f t="shared" si="6"/>
        <v>1</v>
      </c>
      <c r="G27" s="101">
        <f t="shared" si="4"/>
        <v>5</v>
      </c>
      <c r="H27" s="45"/>
      <c r="I27" s="74">
        <v>1</v>
      </c>
      <c r="J27" s="74"/>
      <c r="K27" s="74"/>
      <c r="L27" s="76">
        <f t="shared" si="7"/>
        <v>1</v>
      </c>
      <c r="M27" s="45"/>
      <c r="N27" s="28"/>
      <c r="O27" s="76">
        <f t="shared" si="8"/>
        <v>1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5"/>
        <v>24</v>
      </c>
      <c r="B28" s="13" t="s">
        <v>28</v>
      </c>
      <c r="C28" s="73">
        <v>6.15</v>
      </c>
      <c r="D28" s="74"/>
      <c r="E28" s="74"/>
      <c r="F28" s="75">
        <f t="shared" si="6"/>
        <v>1</v>
      </c>
      <c r="G28" s="101">
        <f t="shared" si="4"/>
        <v>5.15</v>
      </c>
      <c r="H28" s="45"/>
      <c r="I28" s="74"/>
      <c r="J28" s="74">
        <v>1</v>
      </c>
      <c r="K28" s="74"/>
      <c r="L28" s="76">
        <f t="shared" si="7"/>
        <v>1</v>
      </c>
      <c r="M28" s="45"/>
      <c r="N28" s="28"/>
      <c r="O28" s="76">
        <f t="shared" si="8"/>
        <v>1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5"/>
        <v>25</v>
      </c>
      <c r="B29" s="13" t="s">
        <v>30</v>
      </c>
      <c r="C29" s="73"/>
      <c r="D29" s="74"/>
      <c r="E29" s="74"/>
      <c r="F29" s="75">
        <f t="shared" si="6"/>
        <v>0</v>
      </c>
      <c r="G29" s="101">
        <f t="shared" si="4"/>
        <v>0</v>
      </c>
      <c r="H29" s="44"/>
      <c r="I29" s="74"/>
      <c r="J29" s="74"/>
      <c r="K29" s="74"/>
      <c r="L29" s="76">
        <f t="shared" si="7"/>
        <v>0</v>
      </c>
      <c r="M29" s="44"/>
      <c r="N29" s="28"/>
      <c r="O29" s="76">
        <f t="shared" si="8"/>
        <v>0</v>
      </c>
    </row>
    <row r="30" spans="1:51" x14ac:dyDescent="0.25">
      <c r="A30" s="3">
        <f t="shared" si="5"/>
        <v>26</v>
      </c>
      <c r="B30" s="13" t="s">
        <v>32</v>
      </c>
      <c r="C30" s="73">
        <v>34</v>
      </c>
      <c r="D30" s="74"/>
      <c r="E30" s="74"/>
      <c r="F30" s="75">
        <f t="shared" si="6"/>
        <v>2</v>
      </c>
      <c r="G30" s="101">
        <f t="shared" si="4"/>
        <v>32</v>
      </c>
      <c r="H30" s="44"/>
      <c r="I30" s="74">
        <v>2</v>
      </c>
      <c r="J30" s="74"/>
      <c r="K30" s="74"/>
      <c r="L30" s="76">
        <f t="shared" si="7"/>
        <v>2</v>
      </c>
      <c r="M30" s="44"/>
      <c r="N30" s="28"/>
      <c r="O30" s="76">
        <f t="shared" si="8"/>
        <v>2</v>
      </c>
    </row>
    <row r="31" spans="1:51" x14ac:dyDescent="0.25">
      <c r="A31" s="3">
        <f t="shared" si="5"/>
        <v>27</v>
      </c>
      <c r="B31" s="13" t="s">
        <v>29</v>
      </c>
      <c r="C31" s="73">
        <v>1</v>
      </c>
      <c r="D31" s="74"/>
      <c r="E31" s="74"/>
      <c r="F31" s="75">
        <f t="shared" si="6"/>
        <v>0</v>
      </c>
      <c r="G31" s="101">
        <f t="shared" si="4"/>
        <v>1</v>
      </c>
      <c r="H31" s="44"/>
      <c r="I31" s="74"/>
      <c r="J31" s="74"/>
      <c r="K31" s="74"/>
      <c r="L31" s="76">
        <f t="shared" si="7"/>
        <v>0</v>
      </c>
      <c r="M31" s="44"/>
      <c r="N31" s="28"/>
      <c r="O31" s="76">
        <f t="shared" si="8"/>
        <v>0</v>
      </c>
    </row>
    <row r="32" spans="1:51" x14ac:dyDescent="0.25">
      <c r="A32" s="3">
        <f t="shared" si="5"/>
        <v>28</v>
      </c>
      <c r="B32" s="13" t="s">
        <v>31</v>
      </c>
      <c r="C32" s="73">
        <v>4</v>
      </c>
      <c r="D32" s="74"/>
      <c r="E32" s="74"/>
      <c r="F32" s="75">
        <f t="shared" si="6"/>
        <v>0</v>
      </c>
      <c r="G32" s="101">
        <f t="shared" si="4"/>
        <v>4</v>
      </c>
      <c r="H32" s="44"/>
      <c r="I32" s="74"/>
      <c r="J32" s="74"/>
      <c r="K32" s="74"/>
      <c r="L32" s="76">
        <f t="shared" si="7"/>
        <v>0</v>
      </c>
      <c r="M32" s="44"/>
      <c r="N32" s="28"/>
      <c r="O32" s="76">
        <f t="shared" si="8"/>
        <v>0</v>
      </c>
    </row>
    <row r="33" spans="1:17" x14ac:dyDescent="0.25">
      <c r="A33" s="3">
        <f t="shared" si="5"/>
        <v>29</v>
      </c>
      <c r="B33" s="13" t="s">
        <v>33</v>
      </c>
      <c r="C33" s="73"/>
      <c r="D33" s="74"/>
      <c r="E33" s="74"/>
      <c r="F33" s="75">
        <f t="shared" si="6"/>
        <v>0</v>
      </c>
      <c r="G33" s="101">
        <f t="shared" si="4"/>
        <v>0</v>
      </c>
      <c r="H33" s="44"/>
      <c r="I33" s="74"/>
      <c r="J33" s="74"/>
      <c r="K33" s="74"/>
      <c r="L33" s="76">
        <f t="shared" si="7"/>
        <v>0</v>
      </c>
      <c r="M33" s="44"/>
      <c r="N33" s="28"/>
      <c r="O33" s="76">
        <f t="shared" si="8"/>
        <v>0</v>
      </c>
    </row>
    <row r="34" spans="1:17" x14ac:dyDescent="0.25">
      <c r="A34" s="3">
        <f t="shared" si="5"/>
        <v>30</v>
      </c>
      <c r="B34" s="13" t="s">
        <v>34</v>
      </c>
      <c r="C34" s="73">
        <v>129.09</v>
      </c>
      <c r="D34" s="74"/>
      <c r="E34" s="74"/>
      <c r="F34" s="75">
        <f t="shared" si="6"/>
        <v>1</v>
      </c>
      <c r="G34" s="101">
        <f t="shared" si="4"/>
        <v>128.09</v>
      </c>
      <c r="H34" s="44"/>
      <c r="I34" s="74"/>
      <c r="J34" s="74">
        <v>1</v>
      </c>
      <c r="K34" s="74"/>
      <c r="L34" s="76">
        <f t="shared" si="7"/>
        <v>1</v>
      </c>
      <c r="M34" s="44"/>
      <c r="N34" s="28"/>
      <c r="O34" s="76">
        <f t="shared" si="8"/>
        <v>1</v>
      </c>
    </row>
    <row r="35" spans="1:17" ht="18.75" hidden="1" customHeight="1" x14ac:dyDescent="0.25">
      <c r="A35" s="3">
        <f t="shared" si="5"/>
        <v>31</v>
      </c>
      <c r="B35" s="13" t="s">
        <v>42</v>
      </c>
      <c r="C35" s="73"/>
      <c r="D35" s="74"/>
      <c r="E35" s="74"/>
      <c r="F35" s="75">
        <f t="shared" si="6"/>
        <v>0</v>
      </c>
      <c r="G35" s="101">
        <f t="shared" si="4"/>
        <v>0</v>
      </c>
      <c r="H35" s="44"/>
      <c r="I35" s="74"/>
      <c r="J35" s="74"/>
      <c r="K35" s="74"/>
      <c r="L35" s="76">
        <f t="shared" si="7"/>
        <v>0</v>
      </c>
      <c r="M35" s="44"/>
      <c r="N35" s="28"/>
      <c r="O35" s="76">
        <f t="shared" si="8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6"/>
        <v>0</v>
      </c>
      <c r="G36" s="101">
        <f t="shared" si="4"/>
        <v>2</v>
      </c>
      <c r="H36" s="44"/>
      <c r="I36" s="74"/>
      <c r="J36" s="74"/>
      <c r="K36" s="74"/>
      <c r="L36" s="76">
        <f t="shared" si="7"/>
        <v>0</v>
      </c>
      <c r="M36" s="44"/>
      <c r="N36" s="28"/>
      <c r="O36" s="76">
        <f t="shared" si="8"/>
        <v>0</v>
      </c>
    </row>
    <row r="37" spans="1:17" ht="19.5" thickBot="1" x14ac:dyDescent="0.3">
      <c r="A37" s="3">
        <f t="shared" si="5"/>
        <v>32</v>
      </c>
      <c r="B37" s="55" t="s">
        <v>36</v>
      </c>
      <c r="C37" s="77">
        <v>3534</v>
      </c>
      <c r="D37" s="78"/>
      <c r="E37" s="78"/>
      <c r="F37" s="79">
        <f t="shared" si="6"/>
        <v>50</v>
      </c>
      <c r="G37" s="89">
        <f t="shared" si="4"/>
        <v>3484</v>
      </c>
      <c r="H37" s="67"/>
      <c r="I37" s="90">
        <v>26</v>
      </c>
      <c r="J37" s="90">
        <v>24</v>
      </c>
      <c r="K37" s="90"/>
      <c r="L37" s="89">
        <f t="shared" si="7"/>
        <v>50</v>
      </c>
      <c r="M37" s="67"/>
      <c r="N37" s="70"/>
      <c r="O37" s="89">
        <f t="shared" si="8"/>
        <v>50</v>
      </c>
    </row>
    <row r="38" spans="1:17" x14ac:dyDescent="0.25">
      <c r="A38" s="3">
        <f t="shared" si="5"/>
        <v>33</v>
      </c>
      <c r="B38" s="10" t="s">
        <v>37</v>
      </c>
      <c r="C38" s="73">
        <v>5</v>
      </c>
      <c r="D38" s="74"/>
      <c r="E38" s="74"/>
      <c r="F38" s="75">
        <f t="shared" si="6"/>
        <v>0</v>
      </c>
      <c r="G38" s="101">
        <f t="shared" si="4"/>
        <v>5</v>
      </c>
      <c r="H38" s="44"/>
      <c r="I38" s="74"/>
      <c r="J38" s="74"/>
      <c r="K38" s="74"/>
      <c r="L38" s="76">
        <f t="shared" si="7"/>
        <v>0</v>
      </c>
      <c r="M38" s="44"/>
      <c r="N38" s="28"/>
      <c r="O38" s="76">
        <f t="shared" si="8"/>
        <v>0</v>
      </c>
    </row>
    <row r="39" spans="1:17" ht="19.5" thickBot="1" x14ac:dyDescent="0.3">
      <c r="A39" s="3">
        <f>A38+1</f>
        <v>34</v>
      </c>
      <c r="B39" s="55" t="s">
        <v>38</v>
      </c>
      <c r="C39" s="77">
        <v>159</v>
      </c>
      <c r="D39" s="78"/>
      <c r="E39" s="78"/>
      <c r="F39" s="79">
        <f t="shared" si="6"/>
        <v>16</v>
      </c>
      <c r="G39" s="89">
        <f t="shared" si="4"/>
        <v>143</v>
      </c>
      <c r="H39" s="67"/>
      <c r="I39" s="90">
        <v>15</v>
      </c>
      <c r="J39" s="90">
        <v>1</v>
      </c>
      <c r="K39" s="90"/>
      <c r="L39" s="89">
        <f t="shared" si="7"/>
        <v>16</v>
      </c>
      <c r="M39" s="67"/>
      <c r="N39" s="70"/>
      <c r="O39" s="89">
        <f t="shared" si="8"/>
        <v>16</v>
      </c>
    </row>
    <row r="40" spans="1:17" ht="19.5" thickBot="1" x14ac:dyDescent="0.3">
      <c r="A40" s="3">
        <f t="shared" si="5"/>
        <v>35</v>
      </c>
      <c r="B40" s="60" t="s">
        <v>39</v>
      </c>
      <c r="C40" s="81">
        <v>794</v>
      </c>
      <c r="D40" s="82"/>
      <c r="E40" s="82"/>
      <c r="F40" s="83">
        <f t="shared" si="6"/>
        <v>18</v>
      </c>
      <c r="G40" s="89">
        <f t="shared" si="4"/>
        <v>776</v>
      </c>
      <c r="H40" s="72"/>
      <c r="I40" s="82">
        <v>6</v>
      </c>
      <c r="J40" s="82">
        <v>12</v>
      </c>
      <c r="K40" s="82"/>
      <c r="L40" s="84">
        <f t="shared" si="7"/>
        <v>18</v>
      </c>
      <c r="M40" s="72"/>
      <c r="N40" s="61"/>
      <c r="O40" s="84">
        <f t="shared" si="8"/>
        <v>18</v>
      </c>
    </row>
    <row r="41" spans="1:17" ht="18.75" hidden="1" customHeight="1" x14ac:dyDescent="0.3">
      <c r="A41" s="3">
        <f t="shared" si="5"/>
        <v>36</v>
      </c>
      <c r="B41" s="10" t="s">
        <v>47</v>
      </c>
      <c r="C41" s="73"/>
      <c r="D41" s="74"/>
      <c r="E41" s="74"/>
      <c r="F41" s="75">
        <f t="shared" si="6"/>
        <v>0</v>
      </c>
      <c r="G41" s="89">
        <f t="shared" si="4"/>
        <v>0</v>
      </c>
      <c r="H41" s="44"/>
      <c r="I41" s="74"/>
      <c r="J41" s="74"/>
      <c r="K41" s="74"/>
      <c r="L41" s="76">
        <f t="shared" si="7"/>
        <v>0</v>
      </c>
      <c r="M41" s="44"/>
      <c r="N41" s="28"/>
      <c r="O41" s="76">
        <f t="shared" si="8"/>
        <v>0</v>
      </c>
    </row>
    <row r="42" spans="1:17" ht="19.5" thickBot="1" x14ac:dyDescent="0.3">
      <c r="A42" s="3">
        <v>36</v>
      </c>
      <c r="B42" s="55" t="s">
        <v>40</v>
      </c>
      <c r="C42" s="77">
        <v>11028.04</v>
      </c>
      <c r="D42" s="78"/>
      <c r="E42" s="78"/>
      <c r="F42" s="79">
        <f t="shared" si="6"/>
        <v>414</v>
      </c>
      <c r="G42" s="89">
        <f t="shared" si="4"/>
        <v>10614.04</v>
      </c>
      <c r="H42" s="67"/>
      <c r="I42" s="90">
        <v>220</v>
      </c>
      <c r="J42" s="90">
        <v>194</v>
      </c>
      <c r="K42" s="90"/>
      <c r="L42" s="89">
        <f t="shared" si="7"/>
        <v>414</v>
      </c>
      <c r="M42" s="67"/>
      <c r="N42" s="70"/>
      <c r="O42" s="89">
        <f t="shared" si="8"/>
        <v>414</v>
      </c>
      <c r="Q42" s="50"/>
    </row>
    <row r="43" spans="1:17" ht="18.75" hidden="1" customHeight="1" x14ac:dyDescent="0.3">
      <c r="A43" s="3">
        <f t="shared" si="5"/>
        <v>37</v>
      </c>
      <c r="B43" s="10" t="s">
        <v>49</v>
      </c>
      <c r="C43" s="73"/>
      <c r="D43" s="74"/>
      <c r="E43" s="74"/>
      <c r="F43" s="75">
        <f t="shared" si="6"/>
        <v>0</v>
      </c>
      <c r="G43" s="89">
        <f t="shared" si="4"/>
        <v>0</v>
      </c>
      <c r="H43" s="44"/>
      <c r="I43" s="74"/>
      <c r="J43" s="74"/>
      <c r="K43" s="74"/>
      <c r="L43" s="76">
        <f t="shared" si="7"/>
        <v>0</v>
      </c>
      <c r="M43" s="44"/>
      <c r="N43" s="28"/>
      <c r="O43" s="76">
        <f t="shared" si="8"/>
        <v>0</v>
      </c>
    </row>
    <row r="44" spans="1:17" x14ac:dyDescent="0.25">
      <c r="A44" s="3">
        <v>37</v>
      </c>
      <c r="B44" s="13" t="s">
        <v>41</v>
      </c>
      <c r="C44" s="73">
        <v>1</v>
      </c>
      <c r="D44" s="74"/>
      <c r="E44" s="74"/>
      <c r="F44" s="75">
        <f t="shared" si="6"/>
        <v>0</v>
      </c>
      <c r="G44" s="101">
        <f t="shared" si="4"/>
        <v>1</v>
      </c>
      <c r="H44" s="44"/>
      <c r="I44" s="74"/>
      <c r="J44" s="74"/>
      <c r="K44" s="74"/>
      <c r="L44" s="76">
        <f t="shared" si="7"/>
        <v>0</v>
      </c>
      <c r="M44" s="44"/>
      <c r="N44" s="28"/>
      <c r="O44" s="76">
        <f t="shared" si="8"/>
        <v>0</v>
      </c>
    </row>
    <row r="45" spans="1:17" x14ac:dyDescent="0.25">
      <c r="A45" s="3">
        <f t="shared" si="5"/>
        <v>38</v>
      </c>
      <c r="B45" s="13" t="s">
        <v>75</v>
      </c>
      <c r="C45" s="73"/>
      <c r="D45" s="74"/>
      <c r="E45" s="74"/>
      <c r="F45" s="75">
        <f t="shared" si="6"/>
        <v>0</v>
      </c>
      <c r="G45" s="101">
        <f t="shared" si="4"/>
        <v>0</v>
      </c>
      <c r="H45" s="44"/>
      <c r="I45" s="74"/>
      <c r="J45" s="74"/>
      <c r="K45" s="74"/>
      <c r="L45" s="76">
        <f t="shared" si="7"/>
        <v>0</v>
      </c>
      <c r="M45" s="44"/>
      <c r="N45" s="28"/>
      <c r="O45" s="76">
        <f>N45+L45</f>
        <v>0</v>
      </c>
    </row>
    <row r="46" spans="1:17" x14ac:dyDescent="0.25">
      <c r="A46" s="3">
        <f t="shared" si="5"/>
        <v>39</v>
      </c>
      <c r="B46" s="13" t="s">
        <v>42</v>
      </c>
      <c r="C46" s="73">
        <v>862.05</v>
      </c>
      <c r="D46" s="74"/>
      <c r="E46" s="74"/>
      <c r="F46" s="75">
        <f t="shared" si="6"/>
        <v>3</v>
      </c>
      <c r="G46" s="101">
        <f t="shared" si="4"/>
        <v>859.05</v>
      </c>
      <c r="H46" s="44"/>
      <c r="I46" s="74"/>
      <c r="J46" s="74">
        <v>3</v>
      </c>
      <c r="K46" s="74"/>
      <c r="L46" s="76">
        <f t="shared" si="7"/>
        <v>3</v>
      </c>
      <c r="M46" s="44"/>
      <c r="N46" s="28"/>
      <c r="O46" s="76">
        <f t="shared" si="8"/>
        <v>3</v>
      </c>
    </row>
    <row r="47" spans="1:17" x14ac:dyDescent="0.25">
      <c r="A47" s="3">
        <f t="shared" si="5"/>
        <v>40</v>
      </c>
      <c r="B47" s="13" t="s">
        <v>76</v>
      </c>
      <c r="C47" s="73"/>
      <c r="D47" s="74"/>
      <c r="E47" s="74"/>
      <c r="F47" s="75">
        <f t="shared" si="6"/>
        <v>0</v>
      </c>
      <c r="G47" s="101">
        <f t="shared" si="4"/>
        <v>0</v>
      </c>
      <c r="H47" s="44"/>
      <c r="I47" s="74"/>
      <c r="J47" s="74"/>
      <c r="K47" s="74"/>
      <c r="L47" s="76">
        <f t="shared" si="7"/>
        <v>0</v>
      </c>
      <c r="M47" s="44"/>
      <c r="N47" s="28"/>
      <c r="O47" s="76">
        <f t="shared" si="8"/>
        <v>0</v>
      </c>
    </row>
    <row r="48" spans="1:17" x14ac:dyDescent="0.25">
      <c r="A48" s="3">
        <f t="shared" si="5"/>
        <v>41</v>
      </c>
      <c r="B48" s="13" t="s">
        <v>44</v>
      </c>
      <c r="C48" s="73"/>
      <c r="D48" s="74"/>
      <c r="E48" s="74"/>
      <c r="F48" s="75">
        <f t="shared" si="6"/>
        <v>0</v>
      </c>
      <c r="G48" s="101">
        <f t="shared" si="4"/>
        <v>0</v>
      </c>
      <c r="H48" s="44"/>
      <c r="I48" s="74"/>
      <c r="J48" s="74"/>
      <c r="K48" s="74"/>
      <c r="L48" s="76">
        <f t="shared" si="7"/>
        <v>0</v>
      </c>
      <c r="M48" s="44"/>
      <c r="N48" s="28"/>
      <c r="O48" s="76">
        <f t="shared" si="8"/>
        <v>0</v>
      </c>
    </row>
    <row r="49" spans="1:15" x14ac:dyDescent="0.25">
      <c r="A49" s="3">
        <f t="shared" si="5"/>
        <v>42</v>
      </c>
      <c r="B49" s="13" t="s">
        <v>77</v>
      </c>
      <c r="C49" s="73"/>
      <c r="D49" s="74"/>
      <c r="E49" s="74"/>
      <c r="F49" s="75">
        <f t="shared" si="6"/>
        <v>0</v>
      </c>
      <c r="G49" s="101">
        <f t="shared" si="4"/>
        <v>0</v>
      </c>
      <c r="H49" s="44"/>
      <c r="I49" s="74"/>
      <c r="J49" s="74"/>
      <c r="K49" s="74"/>
      <c r="L49" s="76">
        <f t="shared" si="7"/>
        <v>0</v>
      </c>
      <c r="M49" s="44"/>
      <c r="N49" s="28"/>
      <c r="O49" s="76">
        <f t="shared" si="8"/>
        <v>0</v>
      </c>
    </row>
    <row r="50" spans="1:15" x14ac:dyDescent="0.25">
      <c r="A50" s="3">
        <f t="shared" si="5"/>
        <v>43</v>
      </c>
      <c r="B50" s="13" t="s">
        <v>45</v>
      </c>
      <c r="C50" s="73">
        <v>42</v>
      </c>
      <c r="D50" s="74"/>
      <c r="E50" s="74"/>
      <c r="F50" s="75">
        <f t="shared" si="6"/>
        <v>0</v>
      </c>
      <c r="G50" s="101">
        <f t="shared" si="4"/>
        <v>42</v>
      </c>
      <c r="H50" s="44"/>
      <c r="I50" s="74"/>
      <c r="J50" s="74"/>
      <c r="K50" s="74"/>
      <c r="L50" s="76">
        <f t="shared" si="7"/>
        <v>0</v>
      </c>
      <c r="M50" s="44"/>
      <c r="N50" s="28"/>
      <c r="O50" s="76">
        <f t="shared" si="8"/>
        <v>0</v>
      </c>
    </row>
    <row r="51" spans="1:15" x14ac:dyDescent="0.25">
      <c r="A51" s="3">
        <f t="shared" si="5"/>
        <v>44</v>
      </c>
      <c r="B51" s="13" t="s">
        <v>46</v>
      </c>
      <c r="C51" s="73">
        <v>1</v>
      </c>
      <c r="D51" s="74"/>
      <c r="E51" s="74"/>
      <c r="F51" s="75">
        <f t="shared" si="6"/>
        <v>0</v>
      </c>
      <c r="G51" s="101">
        <f t="shared" si="4"/>
        <v>1</v>
      </c>
      <c r="H51" s="44"/>
      <c r="I51" s="74"/>
      <c r="J51" s="74"/>
      <c r="K51" s="74"/>
      <c r="L51" s="76">
        <f t="shared" si="7"/>
        <v>0</v>
      </c>
      <c r="M51" s="44"/>
      <c r="N51" s="28"/>
      <c r="O51" s="76">
        <f t="shared" si="8"/>
        <v>0</v>
      </c>
    </row>
    <row r="52" spans="1:15" s="1" customFormat="1" ht="19.5" thickBot="1" x14ac:dyDescent="0.3">
      <c r="B52" s="15" t="s">
        <v>14</v>
      </c>
      <c r="C52" s="85">
        <f>SUM(C8:C51)</f>
        <v>19106.829999999998</v>
      </c>
      <c r="D52" s="86">
        <f>SUM(D8:D51)</f>
        <v>0</v>
      </c>
      <c r="E52" s="86">
        <f t="shared" ref="E52:F52" si="9">SUM(E8:E51)</f>
        <v>0</v>
      </c>
      <c r="F52" s="87">
        <f t="shared" si="9"/>
        <v>530.14</v>
      </c>
      <c r="G52" s="105">
        <f>SUM(G8:G51)</f>
        <v>18576.689999999999</v>
      </c>
      <c r="H52" s="49"/>
      <c r="I52" s="86">
        <f>SUM(I8:I51)</f>
        <v>287.09000000000003</v>
      </c>
      <c r="J52" s="86">
        <f t="shared" ref="J52:L52" si="10">SUM(J8:J51)</f>
        <v>243.05</v>
      </c>
      <c r="K52" s="86">
        <f t="shared" si="10"/>
        <v>0</v>
      </c>
      <c r="L52" s="88">
        <f t="shared" si="10"/>
        <v>530.14</v>
      </c>
      <c r="M52" s="49"/>
      <c r="N52" s="46"/>
      <c r="O52" s="88">
        <f t="shared" ref="O52" si="11">SUM(O8:O51)</f>
        <v>530.14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475.3125</v>
      </c>
      <c r="J54" s="91">
        <f t="shared" ref="J54:L54" si="12">((J14+J15+J16+J17+J18+J19+J20+J21+J22+J23+J24+J25+J26+J27+J28+J29+J30+J31+J32+J33+J34+J36+J37+J38+J39+J40+J42+J44+J45+J46+J47+J48+J49+J50+J51)*1.03125)+((J37+J40+J42+J50)*0.78125)+J34</f>
        <v>424.0625</v>
      </c>
      <c r="K54" s="91">
        <f t="shared" si="12"/>
        <v>0</v>
      </c>
      <c r="L54" s="91">
        <f t="shared" si="12"/>
        <v>899.375</v>
      </c>
    </row>
    <row r="55" spans="1:15" ht="19.5" thickBot="1" x14ac:dyDescent="0.3">
      <c r="F55" s="115"/>
      <c r="G55" s="25" t="s">
        <v>55</v>
      </c>
      <c r="I55" s="91"/>
      <c r="J55" s="92"/>
      <c r="K55" s="92"/>
      <c r="L55" s="93"/>
    </row>
    <row r="56" spans="1:15" x14ac:dyDescent="0.25">
      <c r="F56" s="116"/>
      <c r="G56" s="25" t="s">
        <v>56</v>
      </c>
      <c r="I56" s="91"/>
      <c r="J56" s="92"/>
      <c r="K56" s="92"/>
      <c r="L56" s="93"/>
    </row>
    <row r="57" spans="1:15" x14ac:dyDescent="0.25">
      <c r="F57" s="117" t="s">
        <v>68</v>
      </c>
      <c r="G57" s="25" t="s">
        <v>70</v>
      </c>
      <c r="I57" s="94">
        <f>SUM(I8:I13)</f>
        <v>17.09</v>
      </c>
      <c r="J57" s="94">
        <f t="shared" ref="J57:L57" si="13">SUM(J8:J13)</f>
        <v>7.05</v>
      </c>
      <c r="K57" s="94">
        <f t="shared" si="13"/>
        <v>0</v>
      </c>
      <c r="L57" s="94">
        <f t="shared" si="13"/>
        <v>24.14</v>
      </c>
    </row>
    <row r="58" spans="1:15" x14ac:dyDescent="0.25">
      <c r="F58" s="117"/>
      <c r="G58" s="25" t="s">
        <v>55</v>
      </c>
      <c r="I58" s="94"/>
      <c r="J58" s="95"/>
      <c r="K58" s="95"/>
      <c r="L58" s="96"/>
    </row>
    <row r="59" spans="1:15" ht="19.5" thickBot="1" x14ac:dyDescent="0.3">
      <c r="F59" s="118"/>
      <c r="G59" s="26" t="s">
        <v>56</v>
      </c>
      <c r="I59" s="94"/>
      <c r="J59" s="95"/>
      <c r="K59" s="95"/>
      <c r="L59" s="96"/>
    </row>
    <row r="60" spans="1:15" ht="19.5" thickBot="1" x14ac:dyDescent="0.3"/>
    <row r="61" spans="1:15" ht="57" thickBot="1" x14ac:dyDescent="0.3">
      <c r="B61" s="17" t="s">
        <v>57</v>
      </c>
      <c r="C61" s="66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66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3AA13-F687-49AD-B379-199F5FDC9924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45705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7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0</v>
      </c>
      <c r="G8" s="101">
        <f t="shared" si="1"/>
        <v>87.23</v>
      </c>
      <c r="H8" s="44"/>
      <c r="I8" s="74"/>
      <c r="J8" s="74"/>
      <c r="K8" s="74"/>
      <c r="L8" s="76">
        <f>SUM(I8:K8)</f>
        <v>0</v>
      </c>
      <c r="M8" s="44"/>
      <c r="N8" s="28">
        <v>0</v>
      </c>
      <c r="O8" s="76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15</v>
      </c>
      <c r="D9" s="78"/>
      <c r="E9" s="78"/>
      <c r="F9" s="79">
        <f t="shared" si="0"/>
        <v>1</v>
      </c>
      <c r="G9" s="80">
        <f t="shared" si="1"/>
        <v>14</v>
      </c>
      <c r="H9" s="67"/>
      <c r="I9" s="90"/>
      <c r="J9" s="90">
        <v>1</v>
      </c>
      <c r="K9" s="90"/>
      <c r="L9" s="89">
        <f t="shared" ref="L9:L51" si="5">SUM(I9:K9)</f>
        <v>1</v>
      </c>
      <c r="M9" s="67"/>
      <c r="N9" s="70">
        <v>0</v>
      </c>
      <c r="O9" s="89">
        <f t="shared" ref="O9:O51" si="6">N9+L9</f>
        <v>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56</v>
      </c>
      <c r="D10" s="74"/>
      <c r="E10" s="74"/>
      <c r="F10" s="75">
        <f t="shared" si="0"/>
        <v>3</v>
      </c>
      <c r="G10" s="104">
        <f t="shared" si="1"/>
        <v>53</v>
      </c>
      <c r="H10" s="44"/>
      <c r="I10" s="102"/>
      <c r="J10" s="74">
        <v>1</v>
      </c>
      <c r="K10" s="74">
        <v>2</v>
      </c>
      <c r="L10" s="76">
        <f t="shared" si="5"/>
        <v>3</v>
      </c>
      <c r="M10" s="44"/>
      <c r="N10" s="28">
        <v>3</v>
      </c>
      <c r="O10" s="76">
        <f t="shared" si="6"/>
        <v>6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26</v>
      </c>
      <c r="D11" s="74"/>
      <c r="E11" s="74"/>
      <c r="F11" s="75">
        <f t="shared" si="0"/>
        <v>4</v>
      </c>
      <c r="G11" s="101">
        <f t="shared" si="1"/>
        <v>22</v>
      </c>
      <c r="H11" s="44"/>
      <c r="I11" s="103"/>
      <c r="J11" s="74">
        <v>2</v>
      </c>
      <c r="K11" s="74">
        <v>2</v>
      </c>
      <c r="L11" s="76">
        <f t="shared" si="5"/>
        <v>4</v>
      </c>
      <c r="M11" s="44"/>
      <c r="N11" s="28">
        <v>3</v>
      </c>
      <c r="O11" s="76">
        <f t="shared" si="6"/>
        <v>7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2026.8999999999999</v>
      </c>
      <c r="D13" s="107"/>
      <c r="E13" s="78"/>
      <c r="F13" s="79">
        <f t="shared" si="0"/>
        <v>42.269999999999996</v>
      </c>
      <c r="G13" s="89">
        <f t="shared" si="1"/>
        <v>1984.6299999999999</v>
      </c>
      <c r="H13" s="71"/>
      <c r="I13" s="90">
        <v>12.17</v>
      </c>
      <c r="J13" s="90">
        <v>17.05</v>
      </c>
      <c r="K13" s="90">
        <v>13.05</v>
      </c>
      <c r="L13" s="89">
        <f t="shared" si="5"/>
        <v>42.269999999999996</v>
      </c>
      <c r="M13" s="71"/>
      <c r="N13" s="70">
        <v>18.14</v>
      </c>
      <c r="O13" s="89">
        <f t="shared" si="6"/>
        <v>60.41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0</v>
      </c>
      <c r="D22" s="74"/>
      <c r="E22" s="74"/>
      <c r="F22" s="75">
        <f t="shared" si="0"/>
        <v>0</v>
      </c>
      <c r="G22" s="101">
        <f t="shared" si="1"/>
        <v>0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1</v>
      </c>
      <c r="G24" s="101">
        <f t="shared" si="1"/>
        <v>1</v>
      </c>
      <c r="H24" s="45"/>
      <c r="I24" s="74"/>
      <c r="J24" s="74"/>
      <c r="K24" s="74">
        <v>1</v>
      </c>
      <c r="L24" s="76">
        <f t="shared" si="5"/>
        <v>1</v>
      </c>
      <c r="M24" s="45"/>
      <c r="N24" s="28">
        <v>0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249.23</v>
      </c>
      <c r="D26" s="74"/>
      <c r="E26" s="74"/>
      <c r="F26" s="75">
        <f t="shared" si="0"/>
        <v>11</v>
      </c>
      <c r="G26" s="101">
        <f t="shared" si="1"/>
        <v>238.23</v>
      </c>
      <c r="H26" s="44"/>
      <c r="I26" s="74">
        <v>10</v>
      </c>
      <c r="J26" s="74"/>
      <c r="K26" s="74">
        <v>1</v>
      </c>
      <c r="L26" s="76">
        <f t="shared" si="5"/>
        <v>11</v>
      </c>
      <c r="M26" s="44"/>
      <c r="N26" s="28">
        <v>0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5</v>
      </c>
      <c r="D27" s="74"/>
      <c r="E27" s="74"/>
      <c r="F27" s="75">
        <f t="shared" si="0"/>
        <v>2</v>
      </c>
      <c r="G27" s="101">
        <f t="shared" si="1"/>
        <v>3</v>
      </c>
      <c r="H27" s="45"/>
      <c r="I27" s="74"/>
      <c r="J27" s="74">
        <v>2</v>
      </c>
      <c r="K27" s="74"/>
      <c r="L27" s="76">
        <f t="shared" si="5"/>
        <v>2</v>
      </c>
      <c r="M27" s="45"/>
      <c r="N27" s="28">
        <v>1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5.15</v>
      </c>
      <c r="D28" s="74">
        <v>63</v>
      </c>
      <c r="E28" s="74"/>
      <c r="F28" s="75">
        <f t="shared" si="0"/>
        <v>0</v>
      </c>
      <c r="G28" s="101">
        <f t="shared" si="1"/>
        <v>68.150000000000006</v>
      </c>
      <c r="H28" s="45"/>
      <c r="I28" s="74"/>
      <c r="J28" s="74"/>
      <c r="K28" s="74"/>
      <c r="L28" s="76">
        <f t="shared" si="5"/>
        <v>0</v>
      </c>
      <c r="M28" s="45"/>
      <c r="N28" s="28">
        <v>1</v>
      </c>
      <c r="O28" s="76">
        <f t="shared" si="6"/>
        <v>1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0</v>
      </c>
      <c r="D29" s="74"/>
      <c r="E29" s="74"/>
      <c r="F29" s="75">
        <f t="shared" si="0"/>
        <v>0</v>
      </c>
      <c r="G29" s="101">
        <f t="shared" si="1"/>
        <v>0</v>
      </c>
      <c r="H29" s="44"/>
      <c r="I29" s="74"/>
      <c r="J29" s="74"/>
      <c r="K29" s="74"/>
      <c r="L29" s="76">
        <f t="shared" si="5"/>
        <v>0</v>
      </c>
      <c r="M29" s="44"/>
      <c r="N29" s="28">
        <v>0</v>
      </c>
      <c r="O29" s="76">
        <f t="shared" si="6"/>
        <v>0</v>
      </c>
    </row>
    <row r="30" spans="1:51" x14ac:dyDescent="0.25">
      <c r="A30" s="3">
        <f t="shared" si="4"/>
        <v>26</v>
      </c>
      <c r="B30" s="13" t="s">
        <v>32</v>
      </c>
      <c r="C30" s="73">
        <v>32</v>
      </c>
      <c r="D30" s="74"/>
      <c r="E30" s="74"/>
      <c r="F30" s="75">
        <f t="shared" si="0"/>
        <v>2</v>
      </c>
      <c r="G30" s="101">
        <f t="shared" si="1"/>
        <v>30</v>
      </c>
      <c r="H30" s="44"/>
      <c r="I30" s="74"/>
      <c r="J30" s="74"/>
      <c r="K30" s="74">
        <v>2</v>
      </c>
      <c r="L30" s="76">
        <f t="shared" si="5"/>
        <v>2</v>
      </c>
      <c r="M30" s="44"/>
      <c r="N30" s="28">
        <v>2</v>
      </c>
      <c r="O30" s="76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3">
        <v>1</v>
      </c>
      <c r="D31" s="74"/>
      <c r="E31" s="74"/>
      <c r="F31" s="75">
        <f t="shared" si="0"/>
        <v>0</v>
      </c>
      <c r="G31" s="101">
        <f t="shared" si="1"/>
        <v>1</v>
      </c>
      <c r="H31" s="44"/>
      <c r="I31" s="74"/>
      <c r="J31" s="74"/>
      <c r="K31" s="74"/>
      <c r="L31" s="76">
        <f t="shared" si="5"/>
        <v>0</v>
      </c>
      <c r="M31" s="44"/>
      <c r="N31" s="28">
        <v>0</v>
      </c>
      <c r="O31" s="76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3">
        <v>4</v>
      </c>
      <c r="D32" s="74"/>
      <c r="E32" s="74"/>
      <c r="F32" s="75">
        <f t="shared" si="0"/>
        <v>1</v>
      </c>
      <c r="G32" s="101">
        <f t="shared" si="1"/>
        <v>3</v>
      </c>
      <c r="H32" s="44"/>
      <c r="I32" s="74"/>
      <c r="J32" s="74">
        <v>1</v>
      </c>
      <c r="K32" s="74"/>
      <c r="L32" s="76">
        <f t="shared" si="5"/>
        <v>1</v>
      </c>
      <c r="M32" s="44"/>
      <c r="N32" s="28">
        <v>0</v>
      </c>
      <c r="O32" s="76">
        <f t="shared" si="6"/>
        <v>1</v>
      </c>
    </row>
    <row r="33" spans="1:17" x14ac:dyDescent="0.25">
      <c r="A33" s="3">
        <f t="shared" si="4"/>
        <v>29</v>
      </c>
      <c r="B33" s="13" t="s">
        <v>33</v>
      </c>
      <c r="C33" s="73">
        <v>0</v>
      </c>
      <c r="D33" s="74"/>
      <c r="E33" s="74"/>
      <c r="F33" s="75">
        <f t="shared" si="0"/>
        <v>0</v>
      </c>
      <c r="G33" s="101">
        <f t="shared" si="1"/>
        <v>0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128.09</v>
      </c>
      <c r="D34" s="74"/>
      <c r="E34" s="74"/>
      <c r="F34" s="75">
        <f t="shared" si="0"/>
        <v>0</v>
      </c>
      <c r="G34" s="101">
        <f t="shared" si="1"/>
        <v>128.09</v>
      </c>
      <c r="H34" s="44"/>
      <c r="I34" s="74"/>
      <c r="J34" s="74"/>
      <c r="K34" s="74"/>
      <c r="L34" s="76">
        <f t="shared" si="5"/>
        <v>0</v>
      </c>
      <c r="M34" s="44"/>
      <c r="N34" s="28">
        <v>1</v>
      </c>
      <c r="O34" s="76">
        <f t="shared" si="6"/>
        <v>1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3484</v>
      </c>
      <c r="D37" s="78"/>
      <c r="E37" s="78"/>
      <c r="F37" s="79">
        <f t="shared" si="0"/>
        <v>129</v>
      </c>
      <c r="G37" s="89">
        <f t="shared" si="1"/>
        <v>3355</v>
      </c>
      <c r="H37" s="67"/>
      <c r="I37" s="90">
        <v>11</v>
      </c>
      <c r="J37" s="90">
        <v>54</v>
      </c>
      <c r="K37" s="90">
        <v>64</v>
      </c>
      <c r="L37" s="89">
        <f t="shared" si="5"/>
        <v>129</v>
      </c>
      <c r="M37" s="67"/>
      <c r="N37" s="70">
        <v>50</v>
      </c>
      <c r="O37" s="89">
        <f t="shared" si="6"/>
        <v>179</v>
      </c>
    </row>
    <row r="38" spans="1:17" x14ac:dyDescent="0.25">
      <c r="A38" s="3">
        <f t="shared" si="4"/>
        <v>33</v>
      </c>
      <c r="B38" s="10" t="s">
        <v>37</v>
      </c>
      <c r="C38" s="73">
        <v>5</v>
      </c>
      <c r="D38" s="74"/>
      <c r="E38" s="74"/>
      <c r="F38" s="75">
        <f t="shared" si="0"/>
        <v>2</v>
      </c>
      <c r="G38" s="101">
        <f t="shared" si="1"/>
        <v>3</v>
      </c>
      <c r="H38" s="44"/>
      <c r="I38" s="74"/>
      <c r="J38" s="74">
        <v>2</v>
      </c>
      <c r="K38" s="74"/>
      <c r="L38" s="76">
        <f t="shared" si="5"/>
        <v>2</v>
      </c>
      <c r="M38" s="44"/>
      <c r="N38" s="28">
        <v>0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143</v>
      </c>
      <c r="D39" s="78"/>
      <c r="E39" s="78"/>
      <c r="F39" s="79">
        <f t="shared" si="0"/>
        <v>0</v>
      </c>
      <c r="G39" s="89">
        <f t="shared" si="1"/>
        <v>143</v>
      </c>
      <c r="H39" s="67"/>
      <c r="I39" s="90"/>
      <c r="J39" s="90"/>
      <c r="K39" s="90"/>
      <c r="L39" s="89">
        <f t="shared" si="5"/>
        <v>0</v>
      </c>
      <c r="M39" s="67"/>
      <c r="N39" s="70">
        <v>16</v>
      </c>
      <c r="O39" s="89">
        <f t="shared" si="6"/>
        <v>16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776</v>
      </c>
      <c r="D40" s="82"/>
      <c r="E40" s="82"/>
      <c r="F40" s="83">
        <f t="shared" si="0"/>
        <v>26</v>
      </c>
      <c r="G40" s="89">
        <f t="shared" si="1"/>
        <v>750</v>
      </c>
      <c r="H40" s="72"/>
      <c r="I40" s="82">
        <v>5</v>
      </c>
      <c r="J40" s="82">
        <v>4</v>
      </c>
      <c r="K40" s="82">
        <v>17</v>
      </c>
      <c r="L40" s="84">
        <f t="shared" si="5"/>
        <v>26</v>
      </c>
      <c r="M40" s="72"/>
      <c r="N40" s="61">
        <v>18</v>
      </c>
      <c r="O40" s="84">
        <f t="shared" si="6"/>
        <v>44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10614.04</v>
      </c>
      <c r="D42" s="78">
        <v>1728</v>
      </c>
      <c r="E42" s="78"/>
      <c r="F42" s="79">
        <f t="shared" si="0"/>
        <v>1011</v>
      </c>
      <c r="G42" s="89">
        <f t="shared" si="1"/>
        <v>11331.04</v>
      </c>
      <c r="H42" s="67"/>
      <c r="I42" s="90">
        <v>273</v>
      </c>
      <c r="J42" s="90">
        <v>453</v>
      </c>
      <c r="K42" s="90">
        <v>285</v>
      </c>
      <c r="L42" s="89">
        <f t="shared" si="5"/>
        <v>1011</v>
      </c>
      <c r="M42" s="67"/>
      <c r="N42" s="70">
        <v>414</v>
      </c>
      <c r="O42" s="89">
        <f t="shared" si="6"/>
        <v>1425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</v>
      </c>
      <c r="D44" s="74"/>
      <c r="E44" s="74"/>
      <c r="F44" s="75">
        <f t="shared" si="0"/>
        <v>0</v>
      </c>
      <c r="G44" s="101">
        <f t="shared" si="1"/>
        <v>1</v>
      </c>
      <c r="H44" s="44"/>
      <c r="I44" s="74"/>
      <c r="J44" s="74"/>
      <c r="K44" s="74"/>
      <c r="L44" s="76">
        <f t="shared" si="5"/>
        <v>0</v>
      </c>
      <c r="M44" s="44"/>
      <c r="N44" s="28">
        <v>0</v>
      </c>
      <c r="O44" s="76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3">
        <v>0</v>
      </c>
      <c r="D45" s="74"/>
      <c r="E45" s="74"/>
      <c r="F45" s="75">
        <f t="shared" si="0"/>
        <v>0</v>
      </c>
      <c r="G45" s="101">
        <f t="shared" si="1"/>
        <v>0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859.05</v>
      </c>
      <c r="D46" s="74"/>
      <c r="E46" s="74"/>
      <c r="F46" s="75">
        <f t="shared" si="0"/>
        <v>22.02</v>
      </c>
      <c r="G46" s="101">
        <f t="shared" si="1"/>
        <v>837.03</v>
      </c>
      <c r="H46" s="44"/>
      <c r="I46" s="74">
        <v>6</v>
      </c>
      <c r="J46" s="74">
        <v>6.02</v>
      </c>
      <c r="K46" s="74">
        <v>10</v>
      </c>
      <c r="L46" s="76">
        <f t="shared" si="5"/>
        <v>22.02</v>
      </c>
      <c r="M46" s="44"/>
      <c r="N46" s="28">
        <v>3</v>
      </c>
      <c r="O46" s="76">
        <f t="shared" si="6"/>
        <v>25.02</v>
      </c>
    </row>
    <row r="47" spans="1:17" x14ac:dyDescent="0.25">
      <c r="A47" s="3">
        <f t="shared" si="4"/>
        <v>40</v>
      </c>
      <c r="B47" s="13" t="s">
        <v>76</v>
      </c>
      <c r="C47" s="73">
        <v>0</v>
      </c>
      <c r="D47" s="74"/>
      <c r="E47" s="74"/>
      <c r="F47" s="75">
        <f t="shared" si="0"/>
        <v>0</v>
      </c>
      <c r="G47" s="101">
        <f t="shared" si="1"/>
        <v>0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42</v>
      </c>
      <c r="D50" s="74"/>
      <c r="E50" s="74"/>
      <c r="F50" s="75">
        <f t="shared" si="0"/>
        <v>0</v>
      </c>
      <c r="G50" s="101">
        <f t="shared" si="1"/>
        <v>42</v>
      </c>
      <c r="H50" s="44"/>
      <c r="I50" s="74"/>
      <c r="J50" s="74"/>
      <c r="K50" s="74"/>
      <c r="L50" s="76">
        <f t="shared" si="5"/>
        <v>0</v>
      </c>
      <c r="M50" s="44"/>
      <c r="N50" s="28">
        <v>0</v>
      </c>
      <c r="O50" s="76">
        <f t="shared" si="6"/>
        <v>0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18576.689999999999</v>
      </c>
      <c r="D52" s="86">
        <f>SUM(D8:D51)</f>
        <v>1791</v>
      </c>
      <c r="E52" s="86">
        <f t="shared" ref="E52:F52" si="7">SUM(E8:E51)</f>
        <v>0</v>
      </c>
      <c r="F52" s="87">
        <f t="shared" si="7"/>
        <v>1257.29</v>
      </c>
      <c r="G52" s="105">
        <f>SUM(G8:G51)</f>
        <v>19110.400000000001</v>
      </c>
      <c r="H52" s="49"/>
      <c r="I52" s="86">
        <f>SUM(I8:I51)</f>
        <v>317.17</v>
      </c>
      <c r="J52" s="86">
        <f t="shared" ref="J52:L52" si="8">SUM(J8:J51)</f>
        <v>543.06999999999994</v>
      </c>
      <c r="K52" s="86">
        <f t="shared" si="8"/>
        <v>397.05</v>
      </c>
      <c r="L52" s="88">
        <f t="shared" si="8"/>
        <v>1257.29</v>
      </c>
      <c r="M52" s="49"/>
      <c r="N52" s="46">
        <v>530.14</v>
      </c>
      <c r="O52" s="88">
        <f t="shared" ref="O52" si="9">SUM(O8:O51)</f>
        <v>1787.4299999999998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540.3125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937.551875</v>
      </c>
      <c r="K54" s="91">
        <f t="shared" si="10"/>
        <v>677.8125</v>
      </c>
      <c r="L54" s="91">
        <f t="shared" si="10"/>
        <v>2155.6768750000001</v>
      </c>
    </row>
    <row r="55" spans="1:15" ht="19.5" thickBot="1" x14ac:dyDescent="0.3">
      <c r="F55" s="115"/>
      <c r="G55" s="25" t="s">
        <v>55</v>
      </c>
      <c r="I55" s="91">
        <v>475.3125</v>
      </c>
      <c r="J55" s="92">
        <v>424.0625</v>
      </c>
      <c r="K55" s="92">
        <v>0</v>
      </c>
      <c r="L55" s="93">
        <v>899.375</v>
      </c>
    </row>
    <row r="56" spans="1:15" x14ac:dyDescent="0.25">
      <c r="F56" s="116"/>
      <c r="G56" s="25" t="s">
        <v>56</v>
      </c>
      <c r="I56" s="91">
        <f>I54+I55</f>
        <v>1015.625</v>
      </c>
      <c r="J56" s="91">
        <f t="shared" ref="J56:L56" si="11">J54+J55</f>
        <v>1361.6143750000001</v>
      </c>
      <c r="K56" s="91">
        <f t="shared" si="11"/>
        <v>677.8125</v>
      </c>
      <c r="L56" s="91">
        <f t="shared" si="11"/>
        <v>3055.0518750000001</v>
      </c>
    </row>
    <row r="57" spans="1:15" x14ac:dyDescent="0.25">
      <c r="F57" s="117" t="s">
        <v>68</v>
      </c>
      <c r="G57" s="25" t="s">
        <v>70</v>
      </c>
      <c r="I57" s="94">
        <f>SUM(I8:I13)</f>
        <v>12.17</v>
      </c>
      <c r="J57" s="94">
        <f t="shared" ref="J57:L57" si="12">SUM(J8:J13)</f>
        <v>21.05</v>
      </c>
      <c r="K57" s="94">
        <f t="shared" si="12"/>
        <v>17.05</v>
      </c>
      <c r="L57" s="94">
        <f t="shared" si="12"/>
        <v>50.269999999999996</v>
      </c>
    </row>
    <row r="58" spans="1:15" x14ac:dyDescent="0.25">
      <c r="F58" s="117"/>
      <c r="G58" s="25" t="s">
        <v>55</v>
      </c>
      <c r="I58" s="94">
        <v>17.09</v>
      </c>
      <c r="J58" s="95">
        <v>7.05</v>
      </c>
      <c r="K58" s="95">
        <v>0</v>
      </c>
      <c r="L58" s="96">
        <v>24.14</v>
      </c>
    </row>
    <row r="59" spans="1:15" ht="19.5" thickBot="1" x14ac:dyDescent="0.3">
      <c r="F59" s="118"/>
      <c r="G59" s="26" t="s">
        <v>56</v>
      </c>
      <c r="I59" s="94">
        <f>I57+I58</f>
        <v>29.259999999999998</v>
      </c>
      <c r="J59" s="94">
        <f t="shared" ref="J59:L59" si="13">J57+J58</f>
        <v>28.1</v>
      </c>
      <c r="K59" s="94">
        <f t="shared" si="13"/>
        <v>17.05</v>
      </c>
      <c r="L59" s="94">
        <f t="shared" si="13"/>
        <v>74.41</v>
      </c>
    </row>
    <row r="60" spans="1:15" ht="19.5" thickBot="1" x14ac:dyDescent="0.3"/>
    <row r="61" spans="1:15" ht="57" thickBot="1" x14ac:dyDescent="0.3">
      <c r="B61" s="17" t="s">
        <v>57</v>
      </c>
      <c r="C61" s="9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9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E937-4DF9-4F0A-8E86-43DF1D623D39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7" sqref="I57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45706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7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/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/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0</v>
      </c>
      <c r="G8" s="101">
        <f t="shared" si="1"/>
        <v>87.23</v>
      </c>
      <c r="H8" s="44"/>
      <c r="I8" s="74"/>
      <c r="J8" s="74"/>
      <c r="K8" s="74"/>
      <c r="L8" s="76">
        <f>SUM(I8:K8)</f>
        <v>0</v>
      </c>
      <c r="M8" s="44"/>
      <c r="N8" s="28">
        <v>0</v>
      </c>
      <c r="O8" s="76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14</v>
      </c>
      <c r="D9" s="78"/>
      <c r="E9" s="78"/>
      <c r="F9" s="79">
        <f t="shared" si="0"/>
        <v>2.12</v>
      </c>
      <c r="G9" s="80">
        <f>C9-F9+D9+E9</f>
        <v>11.879999999999999</v>
      </c>
      <c r="H9" s="67"/>
      <c r="I9" s="90">
        <v>2</v>
      </c>
      <c r="J9" s="90"/>
      <c r="K9" s="90">
        <v>0.12</v>
      </c>
      <c r="L9" s="89">
        <f t="shared" ref="L9:L51" si="5">SUM(I9:K9)</f>
        <v>2.12</v>
      </c>
      <c r="M9" s="67"/>
      <c r="N9" s="70">
        <v>1</v>
      </c>
      <c r="O9" s="89">
        <f t="shared" ref="O9:O51" si="6">N9+L9</f>
        <v>3.12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53</v>
      </c>
      <c r="D10" s="74"/>
      <c r="E10" s="74"/>
      <c r="F10" s="75">
        <f t="shared" si="0"/>
        <v>1</v>
      </c>
      <c r="G10" s="104">
        <f t="shared" si="1"/>
        <v>52</v>
      </c>
      <c r="H10" s="44"/>
      <c r="I10" s="102">
        <v>1</v>
      </c>
      <c r="J10" s="74"/>
      <c r="K10" s="74"/>
      <c r="L10" s="76">
        <f t="shared" si="5"/>
        <v>1</v>
      </c>
      <c r="M10" s="44"/>
      <c r="N10" s="28">
        <v>6</v>
      </c>
      <c r="O10" s="76">
        <f t="shared" si="6"/>
        <v>7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22</v>
      </c>
      <c r="D11" s="74"/>
      <c r="E11" s="74"/>
      <c r="F11" s="75">
        <f t="shared" si="0"/>
        <v>1</v>
      </c>
      <c r="G11" s="101">
        <f t="shared" si="1"/>
        <v>21</v>
      </c>
      <c r="H11" s="44"/>
      <c r="I11" s="103">
        <v>1</v>
      </c>
      <c r="J11" s="74"/>
      <c r="K11" s="74"/>
      <c r="L11" s="76">
        <f t="shared" si="5"/>
        <v>1</v>
      </c>
      <c r="M11" s="44"/>
      <c r="N11" s="28">
        <v>7</v>
      </c>
      <c r="O11" s="76">
        <f t="shared" si="6"/>
        <v>8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1984.6299999999999</v>
      </c>
      <c r="D13" s="107"/>
      <c r="E13" s="78"/>
      <c r="F13" s="79">
        <f t="shared" si="0"/>
        <v>19.349999999999998</v>
      </c>
      <c r="G13" s="89">
        <f t="shared" si="1"/>
        <v>1965.28</v>
      </c>
      <c r="H13" s="71"/>
      <c r="I13" s="90">
        <v>5.17</v>
      </c>
      <c r="J13" s="90">
        <v>8.0399999999999991</v>
      </c>
      <c r="K13" s="90">
        <v>6.14</v>
      </c>
      <c r="L13" s="89">
        <f t="shared" si="5"/>
        <v>19.349999999999998</v>
      </c>
      <c r="M13" s="71"/>
      <c r="N13" s="70">
        <v>60.41</v>
      </c>
      <c r="O13" s="89">
        <f t="shared" si="6"/>
        <v>79.759999999999991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0</v>
      </c>
      <c r="D22" s="74">
        <v>3</v>
      </c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1</v>
      </c>
      <c r="D24" s="74">
        <v>1</v>
      </c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0</v>
      </c>
      <c r="G26" s="101">
        <f t="shared" si="1"/>
        <v>238.23</v>
      </c>
      <c r="H26" s="44"/>
      <c r="I26" s="74"/>
      <c r="J26" s="74"/>
      <c r="K26" s="74"/>
      <c r="L26" s="76">
        <f t="shared" si="5"/>
        <v>0</v>
      </c>
      <c r="M26" s="44"/>
      <c r="N26" s="28">
        <v>11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68.150000000000006</v>
      </c>
      <c r="D28" s="74"/>
      <c r="E28" s="74"/>
      <c r="F28" s="75">
        <f t="shared" si="0"/>
        <v>7</v>
      </c>
      <c r="G28" s="101">
        <f t="shared" si="1"/>
        <v>61.150000000000006</v>
      </c>
      <c r="H28" s="45"/>
      <c r="I28" s="74">
        <v>3</v>
      </c>
      <c r="J28" s="74">
        <v>2</v>
      </c>
      <c r="K28" s="74">
        <v>2</v>
      </c>
      <c r="L28" s="76">
        <f t="shared" si="5"/>
        <v>7</v>
      </c>
      <c r="M28" s="45"/>
      <c r="N28" s="28">
        <v>1</v>
      </c>
      <c r="O28" s="76">
        <f t="shared" si="6"/>
        <v>8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0</v>
      </c>
      <c r="D29" s="74">
        <v>19</v>
      </c>
      <c r="E29" s="74"/>
      <c r="F29" s="75">
        <f t="shared" si="0"/>
        <v>0</v>
      </c>
      <c r="G29" s="101">
        <f t="shared" si="1"/>
        <v>19</v>
      </c>
      <c r="H29" s="44"/>
      <c r="I29" s="74"/>
      <c r="J29" s="74"/>
      <c r="K29" s="74"/>
      <c r="L29" s="76">
        <f t="shared" si="5"/>
        <v>0</v>
      </c>
      <c r="M29" s="44"/>
      <c r="N29" s="28">
        <v>0</v>
      </c>
      <c r="O29" s="76">
        <f t="shared" si="6"/>
        <v>0</v>
      </c>
    </row>
    <row r="30" spans="1:51" x14ac:dyDescent="0.25">
      <c r="A30" s="3">
        <f t="shared" si="4"/>
        <v>26</v>
      </c>
      <c r="B30" s="13" t="s">
        <v>32</v>
      </c>
      <c r="C30" s="73">
        <v>30</v>
      </c>
      <c r="D30" s="74">
        <v>44</v>
      </c>
      <c r="E30" s="74"/>
      <c r="F30" s="75">
        <f t="shared" si="0"/>
        <v>0</v>
      </c>
      <c r="G30" s="101">
        <f t="shared" si="1"/>
        <v>74</v>
      </c>
      <c r="H30" s="44"/>
      <c r="I30" s="74"/>
      <c r="J30" s="74"/>
      <c r="K30" s="74"/>
      <c r="L30" s="76">
        <f t="shared" si="5"/>
        <v>0</v>
      </c>
      <c r="M30" s="44"/>
      <c r="N30" s="28">
        <v>4</v>
      </c>
      <c r="O30" s="76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3">
        <v>1</v>
      </c>
      <c r="D31" s="74">
        <v>10</v>
      </c>
      <c r="E31" s="74"/>
      <c r="F31" s="75">
        <f t="shared" si="0"/>
        <v>0</v>
      </c>
      <c r="G31" s="101">
        <f t="shared" si="1"/>
        <v>11</v>
      </c>
      <c r="H31" s="44"/>
      <c r="I31" s="74"/>
      <c r="J31" s="74"/>
      <c r="K31" s="74"/>
      <c r="L31" s="76">
        <f t="shared" si="5"/>
        <v>0</v>
      </c>
      <c r="M31" s="44"/>
      <c r="N31" s="28">
        <v>0</v>
      </c>
      <c r="O31" s="76">
        <f t="shared" si="6"/>
        <v>0</v>
      </c>
    </row>
    <row r="32" spans="1:51" x14ac:dyDescent="0.25">
      <c r="A32" s="3">
        <f t="shared" si="4"/>
        <v>28</v>
      </c>
      <c r="B32" s="13" t="s">
        <v>31</v>
      </c>
      <c r="C32" s="73">
        <v>3</v>
      </c>
      <c r="D32" s="74">
        <v>5</v>
      </c>
      <c r="E32" s="74"/>
      <c r="F32" s="75">
        <f t="shared" si="0"/>
        <v>0</v>
      </c>
      <c r="G32" s="101">
        <f t="shared" si="1"/>
        <v>8</v>
      </c>
      <c r="H32" s="44"/>
      <c r="I32" s="74"/>
      <c r="J32" s="74"/>
      <c r="K32" s="74"/>
      <c r="L32" s="76">
        <f t="shared" si="5"/>
        <v>0</v>
      </c>
      <c r="M32" s="44"/>
      <c r="N32" s="28">
        <v>1</v>
      </c>
      <c r="O32" s="76">
        <f t="shared" si="6"/>
        <v>1</v>
      </c>
    </row>
    <row r="33" spans="1:17" x14ac:dyDescent="0.25">
      <c r="A33" s="3">
        <f t="shared" si="4"/>
        <v>29</v>
      </c>
      <c r="B33" s="13" t="s">
        <v>33</v>
      </c>
      <c r="C33" s="73">
        <v>0</v>
      </c>
      <c r="D33" s="74">
        <v>5</v>
      </c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128.09</v>
      </c>
      <c r="D34" s="74"/>
      <c r="E34" s="74"/>
      <c r="F34" s="75">
        <f t="shared" si="0"/>
        <v>5</v>
      </c>
      <c r="G34" s="101">
        <f t="shared" si="1"/>
        <v>123.09</v>
      </c>
      <c r="H34" s="44"/>
      <c r="I34" s="74">
        <v>4</v>
      </c>
      <c r="J34" s="74">
        <v>1</v>
      </c>
      <c r="K34" s="74"/>
      <c r="L34" s="76">
        <f t="shared" si="5"/>
        <v>5</v>
      </c>
      <c r="M34" s="44"/>
      <c r="N34" s="28">
        <v>1</v>
      </c>
      <c r="O34" s="76">
        <f t="shared" si="6"/>
        <v>6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3355</v>
      </c>
      <c r="D37" s="78">
        <v>1188</v>
      </c>
      <c r="E37" s="78"/>
      <c r="F37" s="79">
        <f t="shared" si="0"/>
        <v>239</v>
      </c>
      <c r="G37" s="89">
        <f t="shared" si="1"/>
        <v>4304</v>
      </c>
      <c r="H37" s="67"/>
      <c r="I37" s="90">
        <v>17</v>
      </c>
      <c r="J37" s="90">
        <v>100</v>
      </c>
      <c r="K37" s="90">
        <v>122</v>
      </c>
      <c r="L37" s="89">
        <f t="shared" si="5"/>
        <v>239</v>
      </c>
      <c r="M37" s="67"/>
      <c r="N37" s="70">
        <v>179</v>
      </c>
      <c r="O37" s="89">
        <f t="shared" si="6"/>
        <v>418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143</v>
      </c>
      <c r="D39" s="78"/>
      <c r="E39" s="78"/>
      <c r="F39" s="79">
        <f t="shared" si="0"/>
        <v>0.12</v>
      </c>
      <c r="G39" s="89">
        <f t="shared" si="1"/>
        <v>142.88</v>
      </c>
      <c r="H39" s="67"/>
      <c r="I39" s="90"/>
      <c r="J39" s="90">
        <v>0.12</v>
      </c>
      <c r="K39" s="90"/>
      <c r="L39" s="89">
        <f t="shared" si="5"/>
        <v>0.12</v>
      </c>
      <c r="M39" s="67"/>
      <c r="N39" s="70">
        <v>16</v>
      </c>
      <c r="O39" s="89">
        <f t="shared" si="6"/>
        <v>16.12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750</v>
      </c>
      <c r="D40" s="82"/>
      <c r="E40" s="82"/>
      <c r="F40" s="83">
        <f t="shared" si="0"/>
        <v>19</v>
      </c>
      <c r="G40" s="89">
        <f t="shared" si="1"/>
        <v>731</v>
      </c>
      <c r="H40" s="72"/>
      <c r="I40" s="82">
        <v>3</v>
      </c>
      <c r="J40" s="82">
        <v>12</v>
      </c>
      <c r="K40" s="82">
        <v>4</v>
      </c>
      <c r="L40" s="84">
        <f t="shared" si="5"/>
        <v>19</v>
      </c>
      <c r="M40" s="72"/>
      <c r="N40" s="61">
        <v>44</v>
      </c>
      <c r="O40" s="84">
        <f t="shared" si="6"/>
        <v>63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11331.04</v>
      </c>
      <c r="D42" s="78">
        <v>4320</v>
      </c>
      <c r="E42" s="78"/>
      <c r="F42" s="79">
        <f t="shared" si="0"/>
        <v>933</v>
      </c>
      <c r="G42" s="89">
        <f t="shared" si="1"/>
        <v>14718.04</v>
      </c>
      <c r="H42" s="67"/>
      <c r="I42" s="90">
        <v>285</v>
      </c>
      <c r="J42" s="90">
        <v>248</v>
      </c>
      <c r="K42" s="90">
        <v>400</v>
      </c>
      <c r="L42" s="89">
        <f t="shared" si="5"/>
        <v>933</v>
      </c>
      <c r="M42" s="67"/>
      <c r="N42" s="70">
        <v>1425</v>
      </c>
      <c r="O42" s="89">
        <f t="shared" si="6"/>
        <v>2358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</v>
      </c>
      <c r="D44" s="74">
        <v>10</v>
      </c>
      <c r="E44" s="74"/>
      <c r="F44" s="75">
        <f t="shared" si="0"/>
        <v>0</v>
      </c>
      <c r="G44" s="101">
        <f t="shared" si="1"/>
        <v>11</v>
      </c>
      <c r="H44" s="44"/>
      <c r="I44" s="74"/>
      <c r="J44" s="74"/>
      <c r="K44" s="74"/>
      <c r="L44" s="76">
        <f t="shared" si="5"/>
        <v>0</v>
      </c>
      <c r="M44" s="44"/>
      <c r="N44" s="28">
        <v>0</v>
      </c>
      <c r="O44" s="76">
        <f t="shared" si="6"/>
        <v>0</v>
      </c>
    </row>
    <row r="45" spans="1:17" x14ac:dyDescent="0.25">
      <c r="A45" s="3">
        <f t="shared" si="4"/>
        <v>38</v>
      </c>
      <c r="B45" s="13" t="s">
        <v>75</v>
      </c>
      <c r="C45" s="73">
        <v>0</v>
      </c>
      <c r="D45" s="74">
        <v>4</v>
      </c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837.03</v>
      </c>
      <c r="D46" s="74"/>
      <c r="E46" s="74"/>
      <c r="F46" s="75">
        <f t="shared" si="0"/>
        <v>25.02</v>
      </c>
      <c r="G46" s="101">
        <f t="shared" si="1"/>
        <v>812.01</v>
      </c>
      <c r="H46" s="44"/>
      <c r="I46" s="74">
        <v>9</v>
      </c>
      <c r="J46" s="74">
        <v>6.02</v>
      </c>
      <c r="K46" s="74">
        <v>10</v>
      </c>
      <c r="L46" s="76">
        <f t="shared" si="5"/>
        <v>25.02</v>
      </c>
      <c r="M46" s="44"/>
      <c r="N46" s="28">
        <v>25.02</v>
      </c>
      <c r="O46" s="76">
        <f t="shared" si="6"/>
        <v>50.04</v>
      </c>
    </row>
    <row r="47" spans="1:17" x14ac:dyDescent="0.25">
      <c r="A47" s="3">
        <f t="shared" si="4"/>
        <v>40</v>
      </c>
      <c r="B47" s="13" t="s">
        <v>76</v>
      </c>
      <c r="C47" s="73">
        <v>0</v>
      </c>
      <c r="D47" s="74">
        <v>2</v>
      </c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42</v>
      </c>
      <c r="D50" s="74"/>
      <c r="E50" s="74"/>
      <c r="F50" s="75">
        <f t="shared" si="0"/>
        <v>0</v>
      </c>
      <c r="G50" s="101">
        <f t="shared" si="1"/>
        <v>42</v>
      </c>
      <c r="H50" s="44"/>
      <c r="I50" s="74"/>
      <c r="J50" s="74"/>
      <c r="K50" s="74"/>
      <c r="L50" s="76">
        <f t="shared" si="5"/>
        <v>0</v>
      </c>
      <c r="M50" s="44"/>
      <c r="N50" s="28">
        <v>0</v>
      </c>
      <c r="O50" s="76">
        <f t="shared" si="6"/>
        <v>0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19110.400000000001</v>
      </c>
      <c r="D52" s="86">
        <f>SUM(D8:D51)</f>
        <v>5611</v>
      </c>
      <c r="E52" s="86">
        <f t="shared" ref="E52:F52" si="7">SUM(E8:E51)</f>
        <v>0</v>
      </c>
      <c r="F52" s="87">
        <f t="shared" si="7"/>
        <v>1251.6100000000001</v>
      </c>
      <c r="G52" s="105">
        <f>SUM(G8:G51)</f>
        <v>23469.79</v>
      </c>
      <c r="H52" s="49"/>
      <c r="I52" s="86">
        <f>SUM(I8:I51)</f>
        <v>330.17</v>
      </c>
      <c r="J52" s="86">
        <f t="shared" ref="J52:L52" si="8">SUM(J8:J51)</f>
        <v>377.17999999999995</v>
      </c>
      <c r="K52" s="86">
        <f t="shared" si="8"/>
        <v>544.26</v>
      </c>
      <c r="L52" s="88">
        <f t="shared" si="8"/>
        <v>1251.6100000000001</v>
      </c>
      <c r="M52" s="49"/>
      <c r="N52" s="46">
        <v>1787.4299999999998</v>
      </c>
      <c r="O52" s="88">
        <f t="shared" ref="O52" si="9">SUM(O8:O51)</f>
        <v>3039.04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573.3125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662.92562499999997</v>
      </c>
      <c r="K54" s="91">
        <f t="shared" si="10"/>
        <v>965.75</v>
      </c>
      <c r="L54" s="91">
        <f t="shared" si="10"/>
        <v>2201.9881249999999</v>
      </c>
    </row>
    <row r="55" spans="1:15" ht="19.5" thickBot="1" x14ac:dyDescent="0.3">
      <c r="F55" s="115"/>
      <c r="G55" s="25" t="s">
        <v>55</v>
      </c>
      <c r="I55" s="91">
        <v>1015.625</v>
      </c>
      <c r="J55" s="92">
        <v>1361.6143750000001</v>
      </c>
      <c r="K55" s="92">
        <v>677.8125</v>
      </c>
      <c r="L55" s="93">
        <v>3055.0518750000001</v>
      </c>
    </row>
    <row r="56" spans="1:15" x14ac:dyDescent="0.25">
      <c r="F56" s="116"/>
      <c r="G56" s="25" t="s">
        <v>56</v>
      </c>
      <c r="I56" s="91">
        <f>I54+I55</f>
        <v>1588.9375</v>
      </c>
      <c r="J56" s="92">
        <f t="shared" ref="J56:L56" si="11">J54+J55</f>
        <v>2024.54</v>
      </c>
      <c r="K56" s="92">
        <f t="shared" si="11"/>
        <v>1643.5625</v>
      </c>
      <c r="L56" s="93">
        <f t="shared" si="11"/>
        <v>5257.04</v>
      </c>
    </row>
    <row r="57" spans="1:15" x14ac:dyDescent="0.25">
      <c r="F57" s="117" t="s">
        <v>68</v>
      </c>
      <c r="G57" s="25" t="s">
        <v>70</v>
      </c>
      <c r="I57" s="94">
        <f>SUM(I8:I13)</f>
        <v>9.17</v>
      </c>
      <c r="J57" s="94">
        <f t="shared" ref="J57:L57" si="12">SUM(J8:J13)</f>
        <v>8.0399999999999991</v>
      </c>
      <c r="K57" s="94">
        <f t="shared" si="12"/>
        <v>6.26</v>
      </c>
      <c r="L57" s="94">
        <f t="shared" si="12"/>
        <v>23.47</v>
      </c>
    </row>
    <row r="58" spans="1:15" x14ac:dyDescent="0.25">
      <c r="F58" s="117"/>
      <c r="G58" s="25" t="s">
        <v>55</v>
      </c>
      <c r="I58" s="94">
        <v>29.259999999999998</v>
      </c>
      <c r="J58" s="95">
        <v>28.1</v>
      </c>
      <c r="K58" s="95">
        <v>17.05</v>
      </c>
      <c r="L58" s="96">
        <v>74.41</v>
      </c>
    </row>
    <row r="59" spans="1:15" ht="19.5" thickBot="1" x14ac:dyDescent="0.3">
      <c r="F59" s="118"/>
      <c r="G59" s="26" t="s">
        <v>56</v>
      </c>
      <c r="I59" s="94">
        <f>I57+I58</f>
        <v>38.43</v>
      </c>
      <c r="J59" s="95">
        <f t="shared" ref="J59:L59" si="13">J57+J58</f>
        <v>36.14</v>
      </c>
      <c r="K59" s="95">
        <f t="shared" si="13"/>
        <v>23.310000000000002</v>
      </c>
      <c r="L59" s="96">
        <f t="shared" si="13"/>
        <v>97.88</v>
      </c>
    </row>
    <row r="60" spans="1:15" ht="19.5" thickBot="1" x14ac:dyDescent="0.3"/>
    <row r="61" spans="1:15" ht="57" thickBot="1" x14ac:dyDescent="0.3">
      <c r="B61" s="17" t="s">
        <v>57</v>
      </c>
      <c r="C61" s="9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9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915E-0ABD-49CE-A6D5-F3C23AC5F09A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45707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7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0</v>
      </c>
      <c r="G8" s="101">
        <f t="shared" si="1"/>
        <v>87.23</v>
      </c>
      <c r="H8" s="44"/>
      <c r="I8" s="74"/>
      <c r="J8" s="74"/>
      <c r="K8" s="74"/>
      <c r="L8" s="76">
        <f>SUM(I8:K8)</f>
        <v>0</v>
      </c>
      <c r="M8" s="44"/>
      <c r="N8" s="28">
        <v>0</v>
      </c>
      <c r="O8" s="76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11.879999999999999</v>
      </c>
      <c r="D9" s="78"/>
      <c r="E9" s="78"/>
      <c r="F9" s="79">
        <f t="shared" si="0"/>
        <v>4</v>
      </c>
      <c r="G9" s="80">
        <f>C9-F9+D9+E9</f>
        <v>7.879999999999999</v>
      </c>
      <c r="H9" s="67"/>
      <c r="I9" s="90">
        <v>2</v>
      </c>
      <c r="J9" s="90"/>
      <c r="K9" s="90">
        <v>2</v>
      </c>
      <c r="L9" s="89">
        <f t="shared" ref="L9:L51" si="5">SUM(I9:K9)</f>
        <v>4</v>
      </c>
      <c r="M9" s="67"/>
      <c r="N9" s="70">
        <v>3.12</v>
      </c>
      <c r="O9" s="89">
        <f t="shared" ref="O9:O51" si="6">N9+L9</f>
        <v>7.12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52</v>
      </c>
      <c r="D10" s="74"/>
      <c r="E10" s="74"/>
      <c r="F10" s="75">
        <f t="shared" si="0"/>
        <v>4</v>
      </c>
      <c r="G10" s="104">
        <f t="shared" si="1"/>
        <v>48</v>
      </c>
      <c r="H10" s="44"/>
      <c r="I10" s="102">
        <v>2</v>
      </c>
      <c r="J10" s="74"/>
      <c r="K10" s="74">
        <v>2</v>
      </c>
      <c r="L10" s="76">
        <f t="shared" si="5"/>
        <v>4</v>
      </c>
      <c r="M10" s="44"/>
      <c r="N10" s="28">
        <v>7</v>
      </c>
      <c r="O10" s="76">
        <f t="shared" si="6"/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21</v>
      </c>
      <c r="D11" s="74"/>
      <c r="E11" s="74"/>
      <c r="F11" s="75">
        <f t="shared" si="0"/>
        <v>2</v>
      </c>
      <c r="G11" s="101">
        <f t="shared" si="1"/>
        <v>19</v>
      </c>
      <c r="H11" s="44"/>
      <c r="I11" s="103"/>
      <c r="J11" s="74"/>
      <c r="K11" s="74">
        <v>2</v>
      </c>
      <c r="L11" s="76">
        <f t="shared" si="5"/>
        <v>2</v>
      </c>
      <c r="M11" s="44"/>
      <c r="N11" s="28">
        <v>8</v>
      </c>
      <c r="O11" s="76">
        <f t="shared" si="6"/>
        <v>10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1965.28</v>
      </c>
      <c r="D13" s="107"/>
      <c r="E13" s="78"/>
      <c r="F13" s="79">
        <f t="shared" si="0"/>
        <v>51.56</v>
      </c>
      <c r="G13" s="89">
        <f t="shared" si="1"/>
        <v>1913.72</v>
      </c>
      <c r="H13" s="71"/>
      <c r="I13" s="90">
        <v>10.210000000000001</v>
      </c>
      <c r="J13" s="90">
        <v>34.130000000000003</v>
      </c>
      <c r="K13" s="90">
        <v>7.22</v>
      </c>
      <c r="L13" s="89">
        <f t="shared" si="5"/>
        <v>51.56</v>
      </c>
      <c r="M13" s="71"/>
      <c r="N13" s="70">
        <v>79.759999999999991</v>
      </c>
      <c r="O13" s="89">
        <f t="shared" si="6"/>
        <v>131.32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0</v>
      </c>
      <c r="G26" s="101">
        <f t="shared" si="1"/>
        <v>238.23</v>
      </c>
      <c r="H26" s="44"/>
      <c r="I26" s="74"/>
      <c r="J26" s="74"/>
      <c r="K26" s="74"/>
      <c r="L26" s="76">
        <f t="shared" si="5"/>
        <v>0</v>
      </c>
      <c r="M26" s="44"/>
      <c r="N26" s="28">
        <v>11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61.150000000000006</v>
      </c>
      <c r="D28" s="74"/>
      <c r="E28" s="74"/>
      <c r="F28" s="75">
        <f t="shared" si="0"/>
        <v>1.1200000000000001</v>
      </c>
      <c r="G28" s="101">
        <f t="shared" si="1"/>
        <v>60.030000000000008</v>
      </c>
      <c r="H28" s="45"/>
      <c r="I28" s="74">
        <v>1.1200000000000001</v>
      </c>
      <c r="J28" s="74"/>
      <c r="K28" s="74"/>
      <c r="L28" s="76">
        <f t="shared" si="5"/>
        <v>1.1200000000000001</v>
      </c>
      <c r="M28" s="45"/>
      <c r="N28" s="28">
        <v>8</v>
      </c>
      <c r="O28" s="76">
        <f t="shared" si="6"/>
        <v>9.120000000000001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19</v>
      </c>
      <c r="D29" s="74"/>
      <c r="E29" s="74"/>
      <c r="F29" s="75">
        <f t="shared" si="0"/>
        <v>0</v>
      </c>
      <c r="G29" s="101">
        <f t="shared" si="1"/>
        <v>19</v>
      </c>
      <c r="H29" s="44"/>
      <c r="I29" s="74"/>
      <c r="J29" s="74"/>
      <c r="K29" s="74"/>
      <c r="L29" s="76">
        <f t="shared" si="5"/>
        <v>0</v>
      </c>
      <c r="M29" s="44"/>
      <c r="N29" s="28">
        <v>0</v>
      </c>
      <c r="O29" s="76">
        <f t="shared" si="6"/>
        <v>0</v>
      </c>
    </row>
    <row r="30" spans="1:51" x14ac:dyDescent="0.25">
      <c r="A30" s="3">
        <f t="shared" si="4"/>
        <v>26</v>
      </c>
      <c r="B30" s="13" t="s">
        <v>32</v>
      </c>
      <c r="C30" s="73">
        <v>74</v>
      </c>
      <c r="D30" s="74"/>
      <c r="E30" s="74"/>
      <c r="F30" s="75">
        <f t="shared" si="0"/>
        <v>0</v>
      </c>
      <c r="G30" s="101">
        <f t="shared" si="1"/>
        <v>74</v>
      </c>
      <c r="H30" s="44"/>
      <c r="I30" s="74"/>
      <c r="J30" s="74"/>
      <c r="K30" s="74"/>
      <c r="L30" s="76">
        <f t="shared" si="5"/>
        <v>0</v>
      </c>
      <c r="M30" s="44"/>
      <c r="N30" s="28">
        <v>4</v>
      </c>
      <c r="O30" s="76">
        <f t="shared" si="6"/>
        <v>4</v>
      </c>
    </row>
    <row r="31" spans="1:51" x14ac:dyDescent="0.25">
      <c r="A31" s="3">
        <f t="shared" si="4"/>
        <v>27</v>
      </c>
      <c r="B31" s="13" t="s">
        <v>29</v>
      </c>
      <c r="C31" s="73">
        <v>11</v>
      </c>
      <c r="D31" s="74"/>
      <c r="E31" s="74"/>
      <c r="F31" s="75">
        <f t="shared" si="0"/>
        <v>1</v>
      </c>
      <c r="G31" s="101">
        <f t="shared" si="1"/>
        <v>10</v>
      </c>
      <c r="H31" s="44"/>
      <c r="I31" s="74"/>
      <c r="J31" s="74"/>
      <c r="K31" s="74">
        <v>1</v>
      </c>
      <c r="L31" s="76">
        <f t="shared" si="5"/>
        <v>1</v>
      </c>
      <c r="M31" s="44"/>
      <c r="N31" s="28">
        <v>0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8</v>
      </c>
      <c r="D32" s="74"/>
      <c r="E32" s="74"/>
      <c r="F32" s="75">
        <f t="shared" si="0"/>
        <v>0</v>
      </c>
      <c r="G32" s="101">
        <f t="shared" si="1"/>
        <v>8</v>
      </c>
      <c r="H32" s="44"/>
      <c r="I32" s="74"/>
      <c r="J32" s="74"/>
      <c r="K32" s="74"/>
      <c r="L32" s="76">
        <f t="shared" si="5"/>
        <v>0</v>
      </c>
      <c r="M32" s="44"/>
      <c r="N32" s="28">
        <v>1</v>
      </c>
      <c r="O32" s="76">
        <f t="shared" si="6"/>
        <v>1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123.09</v>
      </c>
      <c r="D34" s="74"/>
      <c r="E34" s="74"/>
      <c r="F34" s="75">
        <f t="shared" si="0"/>
        <v>1</v>
      </c>
      <c r="G34" s="101">
        <f t="shared" si="1"/>
        <v>122.09</v>
      </c>
      <c r="H34" s="44"/>
      <c r="I34" s="74">
        <v>1</v>
      </c>
      <c r="J34" s="74"/>
      <c r="K34" s="74"/>
      <c r="L34" s="76">
        <f t="shared" si="5"/>
        <v>1</v>
      </c>
      <c r="M34" s="44"/>
      <c r="N34" s="28">
        <v>6</v>
      </c>
      <c r="O34" s="76">
        <f t="shared" si="6"/>
        <v>7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4304</v>
      </c>
      <c r="D37" s="78"/>
      <c r="E37" s="78"/>
      <c r="F37" s="79">
        <f t="shared" si="0"/>
        <v>126</v>
      </c>
      <c r="G37" s="89">
        <f t="shared" si="1"/>
        <v>4178</v>
      </c>
      <c r="H37" s="67"/>
      <c r="I37" s="90">
        <v>26</v>
      </c>
      <c r="J37" s="90">
        <v>51</v>
      </c>
      <c r="K37" s="90">
        <v>49</v>
      </c>
      <c r="L37" s="89">
        <f t="shared" si="5"/>
        <v>126</v>
      </c>
      <c r="M37" s="67"/>
      <c r="N37" s="70">
        <v>418</v>
      </c>
      <c r="O37" s="89">
        <f t="shared" si="6"/>
        <v>544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142.88</v>
      </c>
      <c r="D39" s="78"/>
      <c r="E39" s="78"/>
      <c r="F39" s="79">
        <f t="shared" si="0"/>
        <v>0</v>
      </c>
      <c r="G39" s="89">
        <f t="shared" si="1"/>
        <v>142.88</v>
      </c>
      <c r="H39" s="67"/>
      <c r="I39" s="90"/>
      <c r="J39" s="90"/>
      <c r="K39" s="90"/>
      <c r="L39" s="89">
        <f t="shared" si="5"/>
        <v>0</v>
      </c>
      <c r="M39" s="67"/>
      <c r="N39" s="70">
        <v>16.12</v>
      </c>
      <c r="O39" s="89">
        <f t="shared" si="6"/>
        <v>16.12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731</v>
      </c>
      <c r="D40" s="82"/>
      <c r="E40" s="82"/>
      <c r="F40" s="83">
        <f t="shared" si="0"/>
        <v>9</v>
      </c>
      <c r="G40" s="89">
        <f t="shared" si="1"/>
        <v>722</v>
      </c>
      <c r="H40" s="72"/>
      <c r="I40" s="82">
        <v>6</v>
      </c>
      <c r="J40" s="82">
        <v>2</v>
      </c>
      <c r="K40" s="82">
        <v>1</v>
      </c>
      <c r="L40" s="84">
        <f t="shared" si="5"/>
        <v>9</v>
      </c>
      <c r="M40" s="72"/>
      <c r="N40" s="61">
        <v>63</v>
      </c>
      <c r="O40" s="84">
        <f t="shared" si="6"/>
        <v>72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14718.04</v>
      </c>
      <c r="D42" s="78">
        <v>5508</v>
      </c>
      <c r="E42" s="78"/>
      <c r="F42" s="79">
        <f t="shared" si="0"/>
        <v>533</v>
      </c>
      <c r="G42" s="89">
        <f t="shared" si="1"/>
        <v>19693.04</v>
      </c>
      <c r="H42" s="67"/>
      <c r="I42" s="90">
        <v>196</v>
      </c>
      <c r="J42" s="90">
        <v>158</v>
      </c>
      <c r="K42" s="90">
        <v>179</v>
      </c>
      <c r="L42" s="89">
        <f t="shared" si="5"/>
        <v>533</v>
      </c>
      <c r="M42" s="67"/>
      <c r="N42" s="70">
        <v>2358</v>
      </c>
      <c r="O42" s="89">
        <f t="shared" si="6"/>
        <v>2891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11</v>
      </c>
      <c r="D44" s="74"/>
      <c r="E44" s="74"/>
      <c r="F44" s="75">
        <f t="shared" si="0"/>
        <v>1</v>
      </c>
      <c r="G44" s="101">
        <f t="shared" si="1"/>
        <v>10</v>
      </c>
      <c r="H44" s="44"/>
      <c r="I44" s="74"/>
      <c r="J44" s="74"/>
      <c r="K44" s="74">
        <v>1</v>
      </c>
      <c r="L44" s="76">
        <f t="shared" si="5"/>
        <v>1</v>
      </c>
      <c r="M44" s="44"/>
      <c r="N44" s="28">
        <v>0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812.01</v>
      </c>
      <c r="D46" s="74"/>
      <c r="E46" s="74"/>
      <c r="F46" s="75">
        <f t="shared" si="0"/>
        <v>17</v>
      </c>
      <c r="G46" s="101">
        <f t="shared" si="1"/>
        <v>795.01</v>
      </c>
      <c r="H46" s="44"/>
      <c r="I46" s="74">
        <v>13</v>
      </c>
      <c r="J46" s="74">
        <v>2</v>
      </c>
      <c r="K46" s="74">
        <v>2</v>
      </c>
      <c r="L46" s="76">
        <f t="shared" si="5"/>
        <v>17</v>
      </c>
      <c r="M46" s="44"/>
      <c r="N46" s="28">
        <v>50.04</v>
      </c>
      <c r="O46" s="76">
        <f t="shared" si="6"/>
        <v>67.039999999999992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42</v>
      </c>
      <c r="D50" s="74"/>
      <c r="E50" s="74"/>
      <c r="F50" s="75">
        <f t="shared" si="0"/>
        <v>0</v>
      </c>
      <c r="G50" s="101">
        <f t="shared" si="1"/>
        <v>42</v>
      </c>
      <c r="H50" s="44"/>
      <c r="I50" s="74"/>
      <c r="J50" s="74"/>
      <c r="K50" s="74"/>
      <c r="L50" s="76">
        <f t="shared" si="5"/>
        <v>0</v>
      </c>
      <c r="M50" s="44"/>
      <c r="N50" s="28">
        <v>0</v>
      </c>
      <c r="O50" s="76">
        <f t="shared" si="6"/>
        <v>0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23469.79</v>
      </c>
      <c r="D52" s="86">
        <f>SUM(D8:D51)</f>
        <v>5508</v>
      </c>
      <c r="E52" s="86">
        <f t="shared" ref="E52:F52" si="7">SUM(E8:E51)</f>
        <v>0</v>
      </c>
      <c r="F52" s="87">
        <f t="shared" si="7"/>
        <v>750.68000000000006</v>
      </c>
      <c r="G52" s="105">
        <f>SUM(G8:G51)</f>
        <v>28227.11</v>
      </c>
      <c r="H52" s="49"/>
      <c r="I52" s="86">
        <f>SUM(I8:I51)</f>
        <v>257.33</v>
      </c>
      <c r="J52" s="86">
        <f t="shared" ref="J52:L52" si="8">SUM(J8:J51)</f>
        <v>247.13</v>
      </c>
      <c r="K52" s="86">
        <f t="shared" si="8"/>
        <v>246.22</v>
      </c>
      <c r="L52" s="88">
        <f t="shared" si="8"/>
        <v>750.68000000000006</v>
      </c>
      <c r="M52" s="49"/>
      <c r="N52" s="46">
        <v>3039.04</v>
      </c>
      <c r="O52" s="88">
        <f t="shared" ref="O52" si="9">SUM(O8:O51)</f>
        <v>3789.72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429.84249999999997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384.5</v>
      </c>
      <c r="K54" s="91">
        <f t="shared" si="10"/>
        <v>419.1875</v>
      </c>
      <c r="L54" s="91">
        <f t="shared" si="10"/>
        <v>1233.53</v>
      </c>
    </row>
    <row r="55" spans="1:15" ht="19.5" thickBot="1" x14ac:dyDescent="0.3">
      <c r="F55" s="115"/>
      <c r="G55" s="25" t="s">
        <v>55</v>
      </c>
      <c r="I55" s="91">
        <v>1588.9375</v>
      </c>
      <c r="J55" s="92">
        <v>2024.54</v>
      </c>
      <c r="K55" s="92">
        <v>1643.5625</v>
      </c>
      <c r="L55" s="93">
        <v>5257.04</v>
      </c>
    </row>
    <row r="56" spans="1:15" x14ac:dyDescent="0.25">
      <c r="F56" s="116"/>
      <c r="G56" s="25" t="s">
        <v>56</v>
      </c>
      <c r="I56" s="91">
        <f>I54+I55</f>
        <v>2018.78</v>
      </c>
      <c r="J56" s="92">
        <f t="shared" ref="J56:L56" si="11">J54+J55</f>
        <v>2409.04</v>
      </c>
      <c r="K56" s="92">
        <f t="shared" si="11"/>
        <v>2062.75</v>
      </c>
      <c r="L56" s="93">
        <f t="shared" si="11"/>
        <v>6490.57</v>
      </c>
    </row>
    <row r="57" spans="1:15" x14ac:dyDescent="0.25">
      <c r="F57" s="117" t="s">
        <v>68</v>
      </c>
      <c r="G57" s="25" t="s">
        <v>70</v>
      </c>
      <c r="I57" s="94">
        <f>SUM(I8:I13)</f>
        <v>14.21</v>
      </c>
      <c r="J57" s="94">
        <f t="shared" ref="J57:L57" si="12">SUM(J8:J13)</f>
        <v>34.130000000000003</v>
      </c>
      <c r="K57" s="94">
        <f t="shared" si="12"/>
        <v>13.219999999999999</v>
      </c>
      <c r="L57" s="94">
        <f t="shared" si="12"/>
        <v>61.56</v>
      </c>
    </row>
    <row r="58" spans="1:15" x14ac:dyDescent="0.25">
      <c r="F58" s="117"/>
      <c r="G58" s="25" t="s">
        <v>55</v>
      </c>
      <c r="I58" s="94">
        <v>38.43</v>
      </c>
      <c r="J58" s="95">
        <v>36.14</v>
      </c>
      <c r="K58" s="95">
        <v>23.310000000000002</v>
      </c>
      <c r="L58" s="96">
        <v>97.88</v>
      </c>
    </row>
    <row r="59" spans="1:15" ht="19.5" thickBot="1" x14ac:dyDescent="0.3">
      <c r="F59" s="118"/>
      <c r="G59" s="26" t="s">
        <v>56</v>
      </c>
      <c r="I59" s="94">
        <f>I57+I58</f>
        <v>52.64</v>
      </c>
      <c r="J59" s="95">
        <f t="shared" ref="J59:L59" si="13">J57+J58</f>
        <v>70.27000000000001</v>
      </c>
      <c r="K59" s="95">
        <f t="shared" si="13"/>
        <v>36.53</v>
      </c>
      <c r="L59" s="96">
        <f t="shared" si="13"/>
        <v>159.44</v>
      </c>
    </row>
    <row r="60" spans="1:15" ht="19.5" thickBot="1" x14ac:dyDescent="0.3"/>
    <row r="61" spans="1:15" ht="57" thickBot="1" x14ac:dyDescent="0.3">
      <c r="B61" s="17" t="s">
        <v>57</v>
      </c>
      <c r="C61" s="9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9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EEBE-CE1E-4A59-A5B1-2746B42B75D3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I59" sqref="I59:L59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45708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7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0</v>
      </c>
      <c r="G8" s="101">
        <f t="shared" si="1"/>
        <v>87.23</v>
      </c>
      <c r="H8" s="44"/>
      <c r="I8" s="74"/>
      <c r="J8" s="74"/>
      <c r="K8" s="74"/>
      <c r="L8" s="76">
        <f>SUM(I8:K8)</f>
        <v>0</v>
      </c>
      <c r="M8" s="44"/>
      <c r="N8" s="28">
        <v>0</v>
      </c>
      <c r="O8" s="76">
        <f>N8+L8</f>
        <v>0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7.879999999999999</v>
      </c>
      <c r="D9" s="78"/>
      <c r="E9" s="78"/>
      <c r="F9" s="79">
        <f t="shared" si="0"/>
        <v>2</v>
      </c>
      <c r="G9" s="80">
        <f>C9-F9+D9+E9</f>
        <v>5.879999999999999</v>
      </c>
      <c r="H9" s="67"/>
      <c r="I9" s="90"/>
      <c r="J9" s="90">
        <v>2</v>
      </c>
      <c r="K9" s="90"/>
      <c r="L9" s="89">
        <f t="shared" ref="L9:L51" si="5">SUM(I9:K9)</f>
        <v>2</v>
      </c>
      <c r="M9" s="67"/>
      <c r="N9" s="70">
        <v>7.12</v>
      </c>
      <c r="O9" s="89">
        <f t="shared" ref="O9:O51" si="6">N9+L9</f>
        <v>9.120000000000001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48</v>
      </c>
      <c r="D10" s="74"/>
      <c r="E10" s="74"/>
      <c r="F10" s="75">
        <f t="shared" si="0"/>
        <v>0</v>
      </c>
      <c r="G10" s="104">
        <f t="shared" si="1"/>
        <v>48</v>
      </c>
      <c r="H10" s="44"/>
      <c r="I10" s="102"/>
      <c r="J10" s="74"/>
      <c r="K10" s="74"/>
      <c r="L10" s="76">
        <f t="shared" si="5"/>
        <v>0</v>
      </c>
      <c r="M10" s="44"/>
      <c r="N10" s="28">
        <v>11</v>
      </c>
      <c r="O10" s="76">
        <f t="shared" si="6"/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19</v>
      </c>
      <c r="D11" s="74"/>
      <c r="E11" s="74"/>
      <c r="F11" s="75">
        <f t="shared" si="0"/>
        <v>0</v>
      </c>
      <c r="G11" s="101">
        <f t="shared" si="1"/>
        <v>19</v>
      </c>
      <c r="H11" s="44"/>
      <c r="I11" s="103"/>
      <c r="J11" s="74"/>
      <c r="K11" s="74"/>
      <c r="L11" s="76">
        <f t="shared" si="5"/>
        <v>0</v>
      </c>
      <c r="M11" s="44"/>
      <c r="N11" s="28">
        <v>10</v>
      </c>
      <c r="O11" s="76">
        <f t="shared" si="6"/>
        <v>10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1913.72</v>
      </c>
      <c r="D13" s="107"/>
      <c r="E13" s="78"/>
      <c r="F13" s="79">
        <f t="shared" si="0"/>
        <v>24.52</v>
      </c>
      <c r="G13" s="89">
        <f t="shared" si="1"/>
        <v>1889.2</v>
      </c>
      <c r="H13" s="71"/>
      <c r="I13" s="90">
        <v>10.119999999999999</v>
      </c>
      <c r="J13" s="90">
        <v>5.23</v>
      </c>
      <c r="K13" s="90">
        <v>9.17</v>
      </c>
      <c r="L13" s="89">
        <f t="shared" si="5"/>
        <v>24.52</v>
      </c>
      <c r="M13" s="71"/>
      <c r="N13" s="70">
        <v>131.32</v>
      </c>
      <c r="O13" s="89">
        <f t="shared" si="6"/>
        <v>155.84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0</v>
      </c>
      <c r="G26" s="101">
        <f t="shared" si="1"/>
        <v>238.23</v>
      </c>
      <c r="H26" s="44"/>
      <c r="I26" s="74"/>
      <c r="J26" s="74"/>
      <c r="K26" s="74"/>
      <c r="L26" s="76">
        <f t="shared" si="5"/>
        <v>0</v>
      </c>
      <c r="M26" s="44"/>
      <c r="N26" s="28">
        <v>11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60.030000000000008</v>
      </c>
      <c r="D28" s="74"/>
      <c r="E28" s="74"/>
      <c r="F28" s="75">
        <f t="shared" si="0"/>
        <v>2</v>
      </c>
      <c r="G28" s="101">
        <f t="shared" si="1"/>
        <v>58.030000000000008</v>
      </c>
      <c r="H28" s="45"/>
      <c r="I28" s="74"/>
      <c r="J28" s="74">
        <v>2</v>
      </c>
      <c r="K28" s="74"/>
      <c r="L28" s="76">
        <f t="shared" si="5"/>
        <v>2</v>
      </c>
      <c r="M28" s="45"/>
      <c r="N28" s="28">
        <v>9.120000000000001</v>
      </c>
      <c r="O28" s="76">
        <f t="shared" si="6"/>
        <v>11.120000000000001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19</v>
      </c>
      <c r="D29" s="74"/>
      <c r="E29" s="74"/>
      <c r="F29" s="75">
        <f t="shared" si="0"/>
        <v>0</v>
      </c>
      <c r="G29" s="101">
        <f t="shared" si="1"/>
        <v>19</v>
      </c>
      <c r="H29" s="44"/>
      <c r="I29" s="74"/>
      <c r="J29" s="74"/>
      <c r="K29" s="74"/>
      <c r="L29" s="76">
        <f t="shared" si="5"/>
        <v>0</v>
      </c>
      <c r="M29" s="44"/>
      <c r="N29" s="28">
        <v>0</v>
      </c>
      <c r="O29" s="76">
        <f t="shared" si="6"/>
        <v>0</v>
      </c>
    </row>
    <row r="30" spans="1:51" x14ac:dyDescent="0.25">
      <c r="A30" s="3">
        <f t="shared" si="4"/>
        <v>26</v>
      </c>
      <c r="B30" s="13" t="s">
        <v>32</v>
      </c>
      <c r="C30" s="73">
        <v>74</v>
      </c>
      <c r="D30" s="74"/>
      <c r="E30" s="74"/>
      <c r="F30" s="75">
        <f t="shared" si="0"/>
        <v>1</v>
      </c>
      <c r="G30" s="101">
        <f t="shared" si="1"/>
        <v>73</v>
      </c>
      <c r="H30" s="44"/>
      <c r="I30" s="74"/>
      <c r="J30" s="74">
        <v>1</v>
      </c>
      <c r="K30" s="74"/>
      <c r="L30" s="76">
        <f t="shared" si="5"/>
        <v>1</v>
      </c>
      <c r="M30" s="44"/>
      <c r="N30" s="28">
        <v>4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8</v>
      </c>
      <c r="D32" s="74"/>
      <c r="E32" s="74"/>
      <c r="F32" s="75">
        <f t="shared" si="0"/>
        <v>0</v>
      </c>
      <c r="G32" s="101">
        <f t="shared" si="1"/>
        <v>8</v>
      </c>
      <c r="H32" s="44"/>
      <c r="I32" s="74"/>
      <c r="J32" s="74"/>
      <c r="K32" s="74"/>
      <c r="L32" s="76">
        <f t="shared" si="5"/>
        <v>0</v>
      </c>
      <c r="M32" s="44"/>
      <c r="N32" s="28">
        <v>1</v>
      </c>
      <c r="O32" s="76">
        <f t="shared" si="6"/>
        <v>1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122.09</v>
      </c>
      <c r="D34" s="74"/>
      <c r="E34" s="74"/>
      <c r="F34" s="75">
        <f t="shared" si="0"/>
        <v>3</v>
      </c>
      <c r="G34" s="101">
        <f t="shared" si="1"/>
        <v>119.09</v>
      </c>
      <c r="H34" s="44"/>
      <c r="I34" s="74"/>
      <c r="J34" s="74">
        <v>1</v>
      </c>
      <c r="K34" s="74">
        <v>2</v>
      </c>
      <c r="L34" s="76">
        <f t="shared" si="5"/>
        <v>3</v>
      </c>
      <c r="M34" s="44"/>
      <c r="N34" s="28">
        <v>7</v>
      </c>
      <c r="O34" s="76">
        <f t="shared" si="6"/>
        <v>10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4178</v>
      </c>
      <c r="D37" s="78"/>
      <c r="E37" s="78"/>
      <c r="F37" s="79">
        <f t="shared" si="0"/>
        <v>139</v>
      </c>
      <c r="G37" s="89">
        <f t="shared" si="1"/>
        <v>4039</v>
      </c>
      <c r="H37" s="67"/>
      <c r="I37" s="90">
        <v>35</v>
      </c>
      <c r="J37" s="90">
        <v>44</v>
      </c>
      <c r="K37" s="90">
        <v>60</v>
      </c>
      <c r="L37" s="89">
        <f t="shared" si="5"/>
        <v>139</v>
      </c>
      <c r="M37" s="67"/>
      <c r="N37" s="70">
        <v>544</v>
      </c>
      <c r="O37" s="89">
        <f t="shared" si="6"/>
        <v>683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142.88</v>
      </c>
      <c r="D39" s="78"/>
      <c r="E39" s="78"/>
      <c r="F39" s="79">
        <f t="shared" si="0"/>
        <v>0</v>
      </c>
      <c r="G39" s="89">
        <f t="shared" si="1"/>
        <v>142.88</v>
      </c>
      <c r="H39" s="67"/>
      <c r="I39" s="90"/>
      <c r="J39" s="90"/>
      <c r="K39" s="90"/>
      <c r="L39" s="89">
        <f t="shared" si="5"/>
        <v>0</v>
      </c>
      <c r="M39" s="67"/>
      <c r="N39" s="70">
        <v>16.12</v>
      </c>
      <c r="O39" s="89">
        <f t="shared" si="6"/>
        <v>16.12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722</v>
      </c>
      <c r="D40" s="82"/>
      <c r="E40" s="82"/>
      <c r="F40" s="83">
        <f t="shared" si="0"/>
        <v>22</v>
      </c>
      <c r="G40" s="89">
        <f t="shared" si="1"/>
        <v>700</v>
      </c>
      <c r="H40" s="72"/>
      <c r="I40" s="82"/>
      <c r="J40" s="82">
        <v>2</v>
      </c>
      <c r="K40" s="82">
        <v>20</v>
      </c>
      <c r="L40" s="84">
        <f t="shared" si="5"/>
        <v>22</v>
      </c>
      <c r="M40" s="72"/>
      <c r="N40" s="61">
        <v>72</v>
      </c>
      <c r="O40" s="84">
        <f t="shared" si="6"/>
        <v>94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19693.04</v>
      </c>
      <c r="D42" s="78">
        <v>5508</v>
      </c>
      <c r="E42" s="78"/>
      <c r="F42" s="79">
        <f t="shared" si="0"/>
        <v>520</v>
      </c>
      <c r="G42" s="89">
        <f t="shared" si="1"/>
        <v>24681.040000000001</v>
      </c>
      <c r="H42" s="67"/>
      <c r="I42" s="90">
        <v>268</v>
      </c>
      <c r="J42" s="90">
        <v>95</v>
      </c>
      <c r="K42" s="90">
        <v>157</v>
      </c>
      <c r="L42" s="89">
        <f t="shared" si="5"/>
        <v>520</v>
      </c>
      <c r="M42" s="67"/>
      <c r="N42" s="70">
        <v>2891</v>
      </c>
      <c r="O42" s="89">
        <f t="shared" si="6"/>
        <v>3411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795.01</v>
      </c>
      <c r="D46" s="74"/>
      <c r="E46" s="74"/>
      <c r="F46" s="75">
        <f t="shared" si="0"/>
        <v>19</v>
      </c>
      <c r="G46" s="101">
        <f t="shared" si="1"/>
        <v>776.01</v>
      </c>
      <c r="H46" s="44"/>
      <c r="I46" s="74">
        <v>1</v>
      </c>
      <c r="J46" s="74">
        <v>10</v>
      </c>
      <c r="K46" s="74">
        <v>8</v>
      </c>
      <c r="L46" s="76">
        <f t="shared" si="5"/>
        <v>19</v>
      </c>
      <c r="M46" s="44"/>
      <c r="N46" s="28">
        <v>67.039999999999992</v>
      </c>
      <c r="O46" s="76">
        <f t="shared" si="6"/>
        <v>86.039999999999992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42</v>
      </c>
      <c r="D50" s="74"/>
      <c r="E50" s="74"/>
      <c r="F50" s="75">
        <f t="shared" si="0"/>
        <v>2</v>
      </c>
      <c r="G50" s="101">
        <f t="shared" si="1"/>
        <v>40</v>
      </c>
      <c r="H50" s="44"/>
      <c r="I50" s="74"/>
      <c r="J50" s="74">
        <v>2</v>
      </c>
      <c r="K50" s="74"/>
      <c r="L50" s="76">
        <f t="shared" si="5"/>
        <v>2</v>
      </c>
      <c r="M50" s="44"/>
      <c r="N50" s="28">
        <v>0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28227.11</v>
      </c>
      <c r="D52" s="86">
        <f>SUM(D8:D51)</f>
        <v>5508</v>
      </c>
      <c r="E52" s="86">
        <f t="shared" ref="E52:F52" si="7">SUM(E8:E51)</f>
        <v>0</v>
      </c>
      <c r="F52" s="87">
        <f t="shared" si="7"/>
        <v>734.52</v>
      </c>
      <c r="G52" s="105">
        <f>SUM(G8:G51)</f>
        <v>33000.590000000004</v>
      </c>
      <c r="H52" s="49"/>
      <c r="I52" s="86">
        <f>SUM(I8:I51)</f>
        <v>314.12</v>
      </c>
      <c r="J52" s="86">
        <f t="shared" ref="J52:L52" si="8">SUM(J8:J51)</f>
        <v>164.23000000000002</v>
      </c>
      <c r="K52" s="86">
        <f t="shared" si="8"/>
        <v>256.17</v>
      </c>
      <c r="L52" s="88">
        <f t="shared" si="8"/>
        <v>734.52</v>
      </c>
      <c r="M52" s="49"/>
      <c r="N52" s="46">
        <v>3789.72</v>
      </c>
      <c r="O52" s="88">
        <f t="shared" ref="O52" si="9">SUM(O8:O51)</f>
        <v>4524.24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550.21875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274.625</v>
      </c>
      <c r="K54" s="91">
        <f t="shared" si="10"/>
        <v>441.875</v>
      </c>
      <c r="L54" s="91">
        <f t="shared" si="10"/>
        <v>1266.71875</v>
      </c>
    </row>
    <row r="55" spans="1:15" ht="19.5" thickBot="1" x14ac:dyDescent="0.3">
      <c r="F55" s="115"/>
      <c r="G55" s="25" t="s">
        <v>55</v>
      </c>
      <c r="I55" s="91">
        <v>2018.78</v>
      </c>
      <c r="J55" s="92">
        <v>2409.04</v>
      </c>
      <c r="K55" s="92">
        <v>2062.75</v>
      </c>
      <c r="L55" s="93">
        <v>6490.57</v>
      </c>
    </row>
    <row r="56" spans="1:15" x14ac:dyDescent="0.25">
      <c r="F56" s="116"/>
      <c r="G56" s="25" t="s">
        <v>56</v>
      </c>
      <c r="I56" s="91">
        <f>I54+I55</f>
        <v>2568.9987499999997</v>
      </c>
      <c r="J56" s="92">
        <f t="shared" ref="J56:L56" si="11">J54+J55</f>
        <v>2683.665</v>
      </c>
      <c r="K56" s="92">
        <f t="shared" si="11"/>
        <v>2504.625</v>
      </c>
      <c r="L56" s="93">
        <f t="shared" si="11"/>
        <v>7757.2887499999997</v>
      </c>
    </row>
    <row r="57" spans="1:15" x14ac:dyDescent="0.25">
      <c r="F57" s="117" t="s">
        <v>68</v>
      </c>
      <c r="G57" s="25" t="s">
        <v>70</v>
      </c>
      <c r="I57" s="94">
        <f>SUM(I8:I13)</f>
        <v>10.119999999999999</v>
      </c>
      <c r="J57" s="94">
        <f t="shared" ref="J57:L57" si="12">SUM(J8:J13)</f>
        <v>7.23</v>
      </c>
      <c r="K57" s="94">
        <f t="shared" si="12"/>
        <v>9.17</v>
      </c>
      <c r="L57" s="94">
        <f t="shared" si="12"/>
        <v>26.52</v>
      </c>
    </row>
    <row r="58" spans="1:15" x14ac:dyDescent="0.25">
      <c r="F58" s="117"/>
      <c r="G58" s="25" t="s">
        <v>55</v>
      </c>
      <c r="I58" s="94">
        <v>52.64</v>
      </c>
      <c r="J58" s="95">
        <v>70.27000000000001</v>
      </c>
      <c r="K58" s="95">
        <v>36.53</v>
      </c>
      <c r="L58" s="96">
        <v>159.44</v>
      </c>
    </row>
    <row r="59" spans="1:15" ht="19.5" thickBot="1" x14ac:dyDescent="0.3">
      <c r="F59" s="118"/>
      <c r="G59" s="26" t="s">
        <v>56</v>
      </c>
      <c r="I59" s="94">
        <f>I57+I58</f>
        <v>62.76</v>
      </c>
      <c r="J59" s="95">
        <f t="shared" ref="J59:L59" si="13">J57+J58</f>
        <v>77.500000000000014</v>
      </c>
      <c r="K59" s="95">
        <f t="shared" si="13"/>
        <v>45.7</v>
      </c>
      <c r="L59" s="96">
        <f t="shared" si="13"/>
        <v>185.96</v>
      </c>
    </row>
    <row r="60" spans="1:15" ht="19.5" thickBot="1" x14ac:dyDescent="0.3"/>
    <row r="61" spans="1:15" ht="57" thickBot="1" x14ac:dyDescent="0.3">
      <c r="B61" s="17" t="s">
        <v>57</v>
      </c>
      <c r="C61" s="9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9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9F679-D82F-4A93-BA57-EFE67885361F}">
  <dimension ref="A1:AY82"/>
  <sheetViews>
    <sheetView zoomScaleNormal="100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K2" sqref="K2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45709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7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87.23</v>
      </c>
      <c r="D8" s="74"/>
      <c r="E8" s="74"/>
      <c r="F8" s="29">
        <f t="shared" si="0"/>
        <v>2.12</v>
      </c>
      <c r="G8" s="101">
        <f t="shared" si="1"/>
        <v>85.11</v>
      </c>
      <c r="H8" s="44"/>
      <c r="I8" s="74">
        <v>2.12</v>
      </c>
      <c r="J8" s="74"/>
      <c r="K8" s="74"/>
      <c r="L8" s="76">
        <f>SUM(I8:K8)</f>
        <v>2.12</v>
      </c>
      <c r="M8" s="44"/>
      <c r="N8" s="28">
        <v>0</v>
      </c>
      <c r="O8" s="76">
        <f>N8+L8</f>
        <v>2.12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5.879999999999999</v>
      </c>
      <c r="D9" s="78"/>
      <c r="E9" s="78"/>
      <c r="F9" s="79">
        <f t="shared" si="0"/>
        <v>3.12</v>
      </c>
      <c r="G9" s="80">
        <f>C9-F9+D9+E9</f>
        <v>2.7599999999999989</v>
      </c>
      <c r="H9" s="67"/>
      <c r="I9" s="90">
        <v>2.12</v>
      </c>
      <c r="J9" s="90">
        <v>1</v>
      </c>
      <c r="K9" s="90"/>
      <c r="L9" s="89">
        <f t="shared" ref="L9:L51" si="5">SUM(I9:K9)</f>
        <v>3.12</v>
      </c>
      <c r="M9" s="67"/>
      <c r="N9" s="70">
        <v>9.120000000000001</v>
      </c>
      <c r="O9" s="89">
        <f t="shared" ref="O9:O51" si="6">N9+L9</f>
        <v>12.240000000000002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48</v>
      </c>
      <c r="D10" s="74"/>
      <c r="E10" s="74"/>
      <c r="F10" s="75">
        <f t="shared" si="0"/>
        <v>0</v>
      </c>
      <c r="G10" s="104">
        <f t="shared" si="1"/>
        <v>48</v>
      </c>
      <c r="H10" s="44"/>
      <c r="I10" s="102"/>
      <c r="J10" s="74"/>
      <c r="K10" s="74"/>
      <c r="L10" s="76">
        <f t="shared" si="5"/>
        <v>0</v>
      </c>
      <c r="M10" s="44"/>
      <c r="N10" s="28">
        <v>11</v>
      </c>
      <c r="O10" s="76">
        <f t="shared" si="6"/>
        <v>11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19</v>
      </c>
      <c r="D11" s="74"/>
      <c r="E11" s="74"/>
      <c r="F11" s="75">
        <f t="shared" si="0"/>
        <v>1</v>
      </c>
      <c r="G11" s="101">
        <f t="shared" si="1"/>
        <v>18</v>
      </c>
      <c r="H11" s="44"/>
      <c r="I11" s="103"/>
      <c r="J11" s="74"/>
      <c r="K11" s="74">
        <v>1</v>
      </c>
      <c r="L11" s="76">
        <f t="shared" si="5"/>
        <v>1</v>
      </c>
      <c r="M11" s="44"/>
      <c r="N11" s="28">
        <v>10</v>
      </c>
      <c r="O11" s="76">
        <f t="shared" si="6"/>
        <v>11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1889.2</v>
      </c>
      <c r="D13" s="107"/>
      <c r="E13" s="78"/>
      <c r="F13" s="79">
        <f t="shared" si="0"/>
        <v>20.38</v>
      </c>
      <c r="G13" s="89">
        <f t="shared" si="1"/>
        <v>1868.82</v>
      </c>
      <c r="H13" s="71"/>
      <c r="I13" s="90">
        <v>6.11</v>
      </c>
      <c r="J13" s="90">
        <v>7.13</v>
      </c>
      <c r="K13" s="90">
        <v>7.14</v>
      </c>
      <c r="L13" s="89">
        <f t="shared" si="5"/>
        <v>20.38</v>
      </c>
      <c r="M13" s="71"/>
      <c r="N13" s="70">
        <v>155.84</v>
      </c>
      <c r="O13" s="89">
        <f t="shared" si="6"/>
        <v>176.22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0</v>
      </c>
      <c r="G26" s="101">
        <f t="shared" si="1"/>
        <v>238.23</v>
      </c>
      <c r="H26" s="44"/>
      <c r="I26" s="74"/>
      <c r="J26" s="74"/>
      <c r="K26" s="74"/>
      <c r="L26" s="76">
        <f t="shared" si="5"/>
        <v>0</v>
      </c>
      <c r="M26" s="44"/>
      <c r="N26" s="28">
        <v>11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58.030000000000008</v>
      </c>
      <c r="D28" s="74">
        <v>63</v>
      </c>
      <c r="E28" s="74"/>
      <c r="F28" s="75">
        <f t="shared" si="0"/>
        <v>7</v>
      </c>
      <c r="G28" s="101">
        <f t="shared" si="1"/>
        <v>114.03</v>
      </c>
      <c r="H28" s="45"/>
      <c r="I28" s="74">
        <v>6</v>
      </c>
      <c r="J28" s="74"/>
      <c r="K28" s="74">
        <v>1</v>
      </c>
      <c r="L28" s="76">
        <f t="shared" si="5"/>
        <v>7</v>
      </c>
      <c r="M28" s="45"/>
      <c r="N28" s="28">
        <v>11.120000000000001</v>
      </c>
      <c r="O28" s="76">
        <f t="shared" si="6"/>
        <v>18.12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19</v>
      </c>
      <c r="D29" s="74"/>
      <c r="E29" s="74"/>
      <c r="F29" s="75">
        <f t="shared" si="0"/>
        <v>0</v>
      </c>
      <c r="G29" s="101">
        <f t="shared" si="1"/>
        <v>19</v>
      </c>
      <c r="H29" s="44"/>
      <c r="I29" s="74"/>
      <c r="J29" s="74"/>
      <c r="K29" s="74"/>
      <c r="L29" s="76">
        <f t="shared" si="5"/>
        <v>0</v>
      </c>
      <c r="M29" s="44"/>
      <c r="N29" s="28">
        <v>0</v>
      </c>
      <c r="O29" s="76">
        <f t="shared" si="6"/>
        <v>0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8</v>
      </c>
      <c r="D32" s="74"/>
      <c r="E32" s="74"/>
      <c r="F32" s="75">
        <f t="shared" si="0"/>
        <v>1</v>
      </c>
      <c r="G32" s="101">
        <f t="shared" si="1"/>
        <v>7</v>
      </c>
      <c r="H32" s="44"/>
      <c r="I32" s="74"/>
      <c r="J32" s="74"/>
      <c r="K32" s="74">
        <v>1</v>
      </c>
      <c r="L32" s="76">
        <f t="shared" si="5"/>
        <v>1</v>
      </c>
      <c r="M32" s="44"/>
      <c r="N32" s="28">
        <v>1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119.09</v>
      </c>
      <c r="D34" s="74"/>
      <c r="E34" s="74"/>
      <c r="F34" s="75">
        <f t="shared" si="0"/>
        <v>5</v>
      </c>
      <c r="G34" s="101">
        <f t="shared" si="1"/>
        <v>114.09</v>
      </c>
      <c r="H34" s="44"/>
      <c r="I34" s="74">
        <v>5</v>
      </c>
      <c r="J34" s="74"/>
      <c r="K34" s="74"/>
      <c r="L34" s="76">
        <f t="shared" si="5"/>
        <v>5</v>
      </c>
      <c r="M34" s="44"/>
      <c r="N34" s="28">
        <v>10</v>
      </c>
      <c r="O34" s="76">
        <f t="shared" si="6"/>
        <v>15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4039</v>
      </c>
      <c r="D37" s="78">
        <v>972</v>
      </c>
      <c r="E37" s="78"/>
      <c r="F37" s="79">
        <f t="shared" si="0"/>
        <v>118</v>
      </c>
      <c r="G37" s="89">
        <f t="shared" si="1"/>
        <v>4893</v>
      </c>
      <c r="H37" s="67"/>
      <c r="I37" s="90">
        <v>59</v>
      </c>
      <c r="J37" s="90">
        <v>25</v>
      </c>
      <c r="K37" s="90">
        <v>34</v>
      </c>
      <c r="L37" s="89">
        <f t="shared" si="5"/>
        <v>118</v>
      </c>
      <c r="M37" s="67"/>
      <c r="N37" s="70">
        <v>683</v>
      </c>
      <c r="O37" s="89">
        <f t="shared" si="6"/>
        <v>801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142.88</v>
      </c>
      <c r="D39" s="78"/>
      <c r="E39" s="78">
        <v>4</v>
      </c>
      <c r="F39" s="79">
        <f t="shared" si="0"/>
        <v>1</v>
      </c>
      <c r="G39" s="89">
        <f t="shared" si="1"/>
        <v>145.88</v>
      </c>
      <c r="H39" s="67"/>
      <c r="I39" s="90">
        <v>1</v>
      </c>
      <c r="J39" s="90"/>
      <c r="K39" s="90"/>
      <c r="L39" s="89">
        <f t="shared" si="5"/>
        <v>1</v>
      </c>
      <c r="M39" s="67"/>
      <c r="N39" s="70">
        <v>16.12</v>
      </c>
      <c r="O39" s="89">
        <f t="shared" si="6"/>
        <v>17.12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700</v>
      </c>
      <c r="D40" s="82">
        <v>288</v>
      </c>
      <c r="E40" s="82"/>
      <c r="F40" s="83">
        <f t="shared" si="0"/>
        <v>23</v>
      </c>
      <c r="G40" s="89">
        <f t="shared" si="1"/>
        <v>965</v>
      </c>
      <c r="H40" s="72"/>
      <c r="I40" s="82">
        <v>8</v>
      </c>
      <c r="J40" s="82">
        <v>9</v>
      </c>
      <c r="K40" s="82">
        <v>6</v>
      </c>
      <c r="L40" s="84">
        <f t="shared" si="5"/>
        <v>23</v>
      </c>
      <c r="M40" s="72"/>
      <c r="N40" s="61">
        <v>94</v>
      </c>
      <c r="O40" s="84">
        <f t="shared" si="6"/>
        <v>117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24681.040000000001</v>
      </c>
      <c r="D42" s="78">
        <v>2268</v>
      </c>
      <c r="E42" s="78"/>
      <c r="F42" s="79">
        <f t="shared" si="0"/>
        <v>562</v>
      </c>
      <c r="G42" s="89">
        <f t="shared" si="1"/>
        <v>26387.040000000001</v>
      </c>
      <c r="H42" s="67"/>
      <c r="I42" s="90">
        <v>249</v>
      </c>
      <c r="J42" s="90">
        <v>158</v>
      </c>
      <c r="K42" s="90">
        <v>155</v>
      </c>
      <c r="L42" s="89">
        <f t="shared" si="5"/>
        <v>562</v>
      </c>
      <c r="M42" s="67"/>
      <c r="N42" s="70">
        <v>3411</v>
      </c>
      <c r="O42" s="89">
        <f t="shared" si="6"/>
        <v>3973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776.01</v>
      </c>
      <c r="D46" s="74"/>
      <c r="E46" s="74"/>
      <c r="F46" s="75">
        <f t="shared" si="0"/>
        <v>22</v>
      </c>
      <c r="G46" s="101">
        <f t="shared" si="1"/>
        <v>754.01</v>
      </c>
      <c r="H46" s="44"/>
      <c r="I46" s="74">
        <v>9</v>
      </c>
      <c r="J46" s="74">
        <v>9</v>
      </c>
      <c r="K46" s="74">
        <v>4</v>
      </c>
      <c r="L46" s="76">
        <f t="shared" si="5"/>
        <v>22</v>
      </c>
      <c r="M46" s="44"/>
      <c r="N46" s="28">
        <v>86.039999999999992</v>
      </c>
      <c r="O46" s="76">
        <f t="shared" si="6"/>
        <v>108.03999999999999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33000.590000000004</v>
      </c>
      <c r="D52" s="86">
        <f>SUM(D8:D51)</f>
        <v>3591</v>
      </c>
      <c r="E52" s="86">
        <f t="shared" ref="E52:F52" si="7">SUM(E8:E51)</f>
        <v>4</v>
      </c>
      <c r="F52" s="87">
        <f t="shared" si="7"/>
        <v>765.62</v>
      </c>
      <c r="G52" s="105">
        <f>SUM(G8:G51)</f>
        <v>35829.970000000008</v>
      </c>
      <c r="H52" s="49"/>
      <c r="I52" s="86">
        <f>SUM(I8:I51)</f>
        <v>347.35</v>
      </c>
      <c r="J52" s="86">
        <f t="shared" ref="J52:L52" si="8">SUM(J8:J51)</f>
        <v>209.13</v>
      </c>
      <c r="K52" s="86">
        <f t="shared" si="8"/>
        <v>209.14</v>
      </c>
      <c r="L52" s="88">
        <f t="shared" si="8"/>
        <v>765.62</v>
      </c>
      <c r="M52" s="49"/>
      <c r="N52" s="46">
        <v>4524.24</v>
      </c>
      <c r="O52" s="88">
        <f t="shared" ref="O52" si="9">SUM(O8:O51)</f>
        <v>5289.86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599.40625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357.28125</v>
      </c>
      <c r="K54" s="91">
        <f t="shared" si="10"/>
        <v>359.625</v>
      </c>
      <c r="L54" s="91">
        <f t="shared" si="10"/>
        <v>1316.3125</v>
      </c>
    </row>
    <row r="55" spans="1:15" ht="19.5" thickBot="1" x14ac:dyDescent="0.3">
      <c r="F55" s="115"/>
      <c r="G55" s="25" t="s">
        <v>55</v>
      </c>
      <c r="I55" s="91">
        <v>2568.9987499999997</v>
      </c>
      <c r="J55" s="92">
        <v>2683.665</v>
      </c>
      <c r="K55" s="92">
        <v>2504.625</v>
      </c>
      <c r="L55" s="93">
        <v>7757.2887499999997</v>
      </c>
    </row>
    <row r="56" spans="1:15" x14ac:dyDescent="0.25">
      <c r="F56" s="116"/>
      <c r="G56" s="25" t="s">
        <v>56</v>
      </c>
      <c r="I56" s="91">
        <f>I54+I55</f>
        <v>3168.4049999999997</v>
      </c>
      <c r="J56" s="92">
        <f t="shared" ref="J56:L56" si="11">J54+J55</f>
        <v>3040.94625</v>
      </c>
      <c r="K56" s="92">
        <f t="shared" si="11"/>
        <v>2864.25</v>
      </c>
      <c r="L56" s="93">
        <f t="shared" si="11"/>
        <v>9073.6012499999997</v>
      </c>
    </row>
    <row r="57" spans="1:15" x14ac:dyDescent="0.25">
      <c r="F57" s="117" t="s">
        <v>68</v>
      </c>
      <c r="G57" s="25" t="s">
        <v>70</v>
      </c>
      <c r="I57" s="94">
        <f>SUM(I8:I13)</f>
        <v>10.350000000000001</v>
      </c>
      <c r="J57" s="94">
        <f t="shared" ref="J57:L57" si="12">SUM(J8:J13)</f>
        <v>8.129999999999999</v>
      </c>
      <c r="K57" s="94">
        <f t="shared" si="12"/>
        <v>8.14</v>
      </c>
      <c r="L57" s="94">
        <f t="shared" si="12"/>
        <v>26.619999999999997</v>
      </c>
    </row>
    <row r="58" spans="1:15" x14ac:dyDescent="0.25">
      <c r="F58" s="117"/>
      <c r="G58" s="25" t="s">
        <v>55</v>
      </c>
      <c r="I58" s="94">
        <v>62.76</v>
      </c>
      <c r="J58" s="95">
        <v>77.500000000000014</v>
      </c>
      <c r="K58" s="95">
        <v>45.7</v>
      </c>
      <c r="L58" s="96">
        <v>185.96</v>
      </c>
    </row>
    <row r="59" spans="1:15" ht="19.5" thickBot="1" x14ac:dyDescent="0.3">
      <c r="F59" s="118"/>
      <c r="G59" s="26" t="s">
        <v>56</v>
      </c>
      <c r="I59" s="94">
        <f>I57+I58</f>
        <v>73.11</v>
      </c>
      <c r="J59" s="95">
        <f t="shared" ref="J59:L59" si="13">J57+J58</f>
        <v>85.63000000000001</v>
      </c>
      <c r="K59" s="95">
        <f t="shared" si="13"/>
        <v>53.84</v>
      </c>
      <c r="L59" s="96">
        <f t="shared" si="13"/>
        <v>212.58</v>
      </c>
    </row>
    <row r="60" spans="1:15" ht="19.5" thickBot="1" x14ac:dyDescent="0.3"/>
    <row r="61" spans="1:15" ht="57" thickBot="1" x14ac:dyDescent="0.3">
      <c r="B61" s="17" t="s">
        <v>57</v>
      </c>
      <c r="C61" s="98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98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6A05-B9BF-463B-A8A1-BC41B981DBBA}">
  <dimension ref="A1:AY82"/>
  <sheetViews>
    <sheetView zoomScale="115" zoomScaleNormal="115" zoomScaleSheetLayoutView="100" zoomScalePageLayoutView="80" workbookViewId="0">
      <pane xSplit="2" ySplit="5" topLeftCell="C6" activePane="bottomRight" state="frozen"/>
      <selection activeCell="E25" sqref="E25"/>
      <selection pane="topRight" activeCell="E25" sqref="E25"/>
      <selection pane="bottomLeft" activeCell="E25" sqref="E25"/>
      <selection pane="bottomRight" activeCell="O52" sqref="O52"/>
    </sheetView>
  </sheetViews>
  <sheetFormatPr defaultColWidth="9.140625" defaultRowHeight="18.75" x14ac:dyDescent="0.25"/>
  <cols>
    <col min="1" max="1" width="5.42578125" style="2" bestFit="1" customWidth="1"/>
    <col min="2" max="2" width="12.28515625" style="2" customWidth="1"/>
    <col min="3" max="3" width="12.7109375" style="2" customWidth="1"/>
    <col min="4" max="4" width="12.140625" style="2" bestFit="1" customWidth="1"/>
    <col min="5" max="5" width="9.85546875" style="2" customWidth="1"/>
    <col min="6" max="6" width="11" style="2" customWidth="1"/>
    <col min="7" max="7" width="12.7109375" style="2" customWidth="1"/>
    <col min="8" max="8" width="1.28515625" style="2" customWidth="1"/>
    <col min="9" max="9" width="11.42578125" style="2" bestFit="1" customWidth="1"/>
    <col min="10" max="10" width="13" style="2" bestFit="1" customWidth="1"/>
    <col min="11" max="12" width="12.140625" style="2" customWidth="1"/>
    <col min="13" max="13" width="1.28515625" style="2" customWidth="1"/>
    <col min="14" max="14" width="12.7109375" style="2" bestFit="1" customWidth="1"/>
    <col min="15" max="15" width="11" style="2" bestFit="1" customWidth="1"/>
    <col min="16" max="16" width="2" style="2" customWidth="1"/>
    <col min="17" max="17" width="10.5703125" style="2" bestFit="1" customWidth="1"/>
    <col min="18" max="46" width="7.28515625" style="2" customWidth="1"/>
    <col min="47" max="47" width="1.5703125" style="2" customWidth="1"/>
    <col min="48" max="48" width="9.42578125" style="2" customWidth="1"/>
    <col min="49" max="49" width="1.28515625" style="2" customWidth="1"/>
    <col min="50" max="50" width="12.7109375" style="2" bestFit="1" customWidth="1"/>
    <col min="51" max="51" width="10.28515625" style="2" bestFit="1" customWidth="1"/>
    <col min="52" max="16384" width="9.140625" style="2"/>
  </cols>
  <sheetData>
    <row r="1" spans="1:51" ht="19.5" thickBot="1" x14ac:dyDescent="0.3">
      <c r="B1" s="1" t="s">
        <v>0</v>
      </c>
      <c r="J1" s="2" t="s">
        <v>1</v>
      </c>
      <c r="K1" s="119">
        <v>45710</v>
      </c>
      <c r="L1" s="120"/>
      <c r="M1" s="120"/>
      <c r="N1" s="120"/>
      <c r="O1" s="121"/>
    </row>
    <row r="2" spans="1:51" ht="15" customHeight="1" x14ac:dyDescent="0.25">
      <c r="B2" s="1" t="s">
        <v>2</v>
      </c>
      <c r="G2" s="1"/>
      <c r="H2" s="1"/>
      <c r="I2" s="1"/>
      <c r="J2" s="1"/>
      <c r="K2" s="1"/>
      <c r="L2" s="1"/>
      <c r="M2" s="1"/>
      <c r="N2" s="1"/>
      <c r="O2" s="1"/>
    </row>
    <row r="3" spans="1:51" ht="19.5" thickBot="1" x14ac:dyDescent="0.3"/>
    <row r="4" spans="1:51" ht="19.5" customHeight="1" thickBot="1" x14ac:dyDescent="0.3">
      <c r="A4" s="54"/>
      <c r="B4" s="132" t="s">
        <v>78</v>
      </c>
      <c r="C4" s="133" t="s">
        <v>4</v>
      </c>
      <c r="D4" s="134" t="s">
        <v>5</v>
      </c>
      <c r="E4" s="126"/>
      <c r="F4" s="124" t="s">
        <v>6</v>
      </c>
      <c r="G4" s="127" t="s">
        <v>7</v>
      </c>
      <c r="I4" s="129" t="s">
        <v>8</v>
      </c>
      <c r="J4" s="130"/>
      <c r="K4" s="130"/>
      <c r="L4" s="130"/>
      <c r="M4" s="130"/>
      <c r="N4" s="130"/>
      <c r="O4" s="131"/>
    </row>
    <row r="5" spans="1:51" s="3" customFormat="1" ht="38.25" thickBot="1" x14ac:dyDescent="0.3">
      <c r="A5" s="54"/>
      <c r="B5" s="132"/>
      <c r="C5" s="133"/>
      <c r="D5" s="53" t="s">
        <v>9</v>
      </c>
      <c r="E5" s="99" t="s">
        <v>10</v>
      </c>
      <c r="F5" s="125"/>
      <c r="G5" s="128"/>
      <c r="I5" s="4" t="s">
        <v>11</v>
      </c>
      <c r="J5" s="5" t="s">
        <v>12</v>
      </c>
      <c r="K5" s="5" t="s">
        <v>13</v>
      </c>
      <c r="L5" s="6" t="s">
        <v>14</v>
      </c>
      <c r="M5" s="7"/>
      <c r="N5" s="8"/>
      <c r="O5" s="6" t="s">
        <v>15</v>
      </c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3" customFormat="1" x14ac:dyDescent="0.25">
      <c r="B6" s="10"/>
      <c r="C6" s="28">
        <v>0</v>
      </c>
      <c r="D6" s="27"/>
      <c r="E6" s="27"/>
      <c r="F6" s="29">
        <f t="shared" ref="F6:F51" si="0">L6</f>
        <v>0</v>
      </c>
      <c r="G6" s="30">
        <f t="shared" ref="G6:G51" si="1">C6-F6+D6+E6</f>
        <v>0</v>
      </c>
      <c r="H6" s="44"/>
      <c r="I6" s="27" t="s">
        <v>79</v>
      </c>
      <c r="J6" s="27" t="s">
        <v>80</v>
      </c>
      <c r="K6" s="27" t="s">
        <v>81</v>
      </c>
      <c r="L6" s="30">
        <f t="shared" ref="L6:L7" si="2">SUM(I6:K6)</f>
        <v>0</v>
      </c>
      <c r="M6" s="44"/>
      <c r="N6" s="28">
        <v>0</v>
      </c>
      <c r="O6" s="30">
        <f t="shared" ref="O6:O7" si="3">N6+L6</f>
        <v>0</v>
      </c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s="3" customFormat="1" x14ac:dyDescent="0.25">
      <c r="B7" s="10"/>
      <c r="C7" s="28">
        <v>0</v>
      </c>
      <c r="D7" s="27"/>
      <c r="E7" s="27"/>
      <c r="F7" s="29">
        <f t="shared" si="0"/>
        <v>0</v>
      </c>
      <c r="G7" s="30">
        <f t="shared" si="1"/>
        <v>0</v>
      </c>
      <c r="H7" s="44"/>
      <c r="I7" s="27"/>
      <c r="J7" s="27"/>
      <c r="K7" s="27"/>
      <c r="L7" s="30">
        <f t="shared" si="2"/>
        <v>0</v>
      </c>
      <c r="M7" s="44"/>
      <c r="N7" s="28">
        <v>0</v>
      </c>
      <c r="O7" s="30">
        <f t="shared" si="3"/>
        <v>0</v>
      </c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3">
        <v>1</v>
      </c>
      <c r="B8" s="10" t="s">
        <v>50</v>
      </c>
      <c r="C8" s="73">
        <v>85.11</v>
      </c>
      <c r="D8" s="74"/>
      <c r="E8" s="74"/>
      <c r="F8" s="29">
        <f t="shared" si="0"/>
        <v>3.12</v>
      </c>
      <c r="G8" s="101">
        <f t="shared" si="1"/>
        <v>81.99</v>
      </c>
      <c r="H8" s="44"/>
      <c r="I8" s="74">
        <v>2.12</v>
      </c>
      <c r="J8" s="74">
        <v>1</v>
      </c>
      <c r="K8" s="74"/>
      <c r="L8" s="76">
        <f>SUM(I8:K8)</f>
        <v>3.12</v>
      </c>
      <c r="M8" s="44"/>
      <c r="N8" s="28">
        <v>2.12</v>
      </c>
      <c r="O8" s="76">
        <f>N8+L8</f>
        <v>5.24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thickBot="1" x14ac:dyDescent="0.3">
      <c r="A9" s="3">
        <f t="shared" ref="A9:A51" si="4">A8+1</f>
        <v>2</v>
      </c>
      <c r="B9" s="55" t="s">
        <v>53</v>
      </c>
      <c r="C9" s="77">
        <v>2.7599999999999989</v>
      </c>
      <c r="D9" s="78"/>
      <c r="E9" s="78"/>
      <c r="F9" s="79">
        <f t="shared" si="0"/>
        <v>1</v>
      </c>
      <c r="G9" s="80">
        <f>C9-F9+D9+E9</f>
        <v>1.7599999999999989</v>
      </c>
      <c r="H9" s="67"/>
      <c r="I9" s="90"/>
      <c r="J9" s="90">
        <v>1</v>
      </c>
      <c r="K9" s="90"/>
      <c r="L9" s="89">
        <f t="shared" ref="L9:L51" si="5">SUM(I9:K9)</f>
        <v>1</v>
      </c>
      <c r="M9" s="67"/>
      <c r="N9" s="70">
        <v>12.240000000000002</v>
      </c>
      <c r="O9" s="89">
        <f t="shared" ref="O9:O51" si="6">N9+L9</f>
        <v>13.240000000000002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25">
      <c r="A10" s="3">
        <f t="shared" si="4"/>
        <v>3</v>
      </c>
      <c r="B10" s="10" t="s">
        <v>51</v>
      </c>
      <c r="C10" s="73">
        <v>48</v>
      </c>
      <c r="D10" s="74"/>
      <c r="E10" s="74"/>
      <c r="F10" s="75">
        <f t="shared" si="0"/>
        <v>2</v>
      </c>
      <c r="G10" s="104">
        <f t="shared" si="1"/>
        <v>46</v>
      </c>
      <c r="H10" s="44"/>
      <c r="I10" s="102">
        <v>1</v>
      </c>
      <c r="J10" s="74">
        <v>1</v>
      </c>
      <c r="K10" s="74"/>
      <c r="L10" s="76">
        <f t="shared" si="5"/>
        <v>2</v>
      </c>
      <c r="M10" s="44"/>
      <c r="N10" s="28">
        <v>11</v>
      </c>
      <c r="O10" s="76">
        <f t="shared" si="6"/>
        <v>13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25">
      <c r="A11" s="3">
        <f t="shared" si="4"/>
        <v>4</v>
      </c>
      <c r="B11" s="13" t="s">
        <v>54</v>
      </c>
      <c r="C11" s="73">
        <v>18</v>
      </c>
      <c r="D11" s="74"/>
      <c r="E11" s="74"/>
      <c r="F11" s="75">
        <f t="shared" si="0"/>
        <v>2</v>
      </c>
      <c r="G11" s="101">
        <f t="shared" si="1"/>
        <v>16</v>
      </c>
      <c r="H11" s="44"/>
      <c r="I11" s="103">
        <v>2</v>
      </c>
      <c r="J11" s="74"/>
      <c r="K11" s="74"/>
      <c r="L11" s="76">
        <f t="shared" si="5"/>
        <v>2</v>
      </c>
      <c r="M11" s="44"/>
      <c r="N11" s="28">
        <v>11</v>
      </c>
      <c r="O11" s="76">
        <f t="shared" si="6"/>
        <v>13</v>
      </c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</row>
    <row r="12" spans="1:51" x14ac:dyDescent="0.25">
      <c r="A12" s="3">
        <f t="shared" si="4"/>
        <v>5</v>
      </c>
      <c r="B12" s="13" t="s">
        <v>52</v>
      </c>
      <c r="C12" s="73">
        <v>0</v>
      </c>
      <c r="D12" s="74"/>
      <c r="E12" s="74"/>
      <c r="F12" s="75">
        <f t="shared" si="0"/>
        <v>0</v>
      </c>
      <c r="G12" s="101">
        <f t="shared" si="1"/>
        <v>0</v>
      </c>
      <c r="H12" s="44"/>
      <c r="I12" s="74"/>
      <c r="J12" s="74"/>
      <c r="K12" s="74"/>
      <c r="L12" s="76">
        <f t="shared" si="5"/>
        <v>0</v>
      </c>
      <c r="M12" s="44"/>
      <c r="N12" s="28">
        <v>0</v>
      </c>
      <c r="O12" s="76">
        <f t="shared" si="6"/>
        <v>0</v>
      </c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</row>
    <row r="13" spans="1:51" s="1" customFormat="1" ht="19.5" thickBot="1" x14ac:dyDescent="0.3">
      <c r="A13" s="3">
        <v>7</v>
      </c>
      <c r="B13" s="106" t="s">
        <v>48</v>
      </c>
      <c r="C13" s="77">
        <v>1868.82</v>
      </c>
      <c r="D13" s="107"/>
      <c r="E13" s="78"/>
      <c r="F13" s="79">
        <f t="shared" si="0"/>
        <v>52.38000000000001</v>
      </c>
      <c r="G13" s="89">
        <f t="shared" si="1"/>
        <v>1816.4399999999998</v>
      </c>
      <c r="H13" s="71"/>
      <c r="I13" s="90">
        <v>13.14</v>
      </c>
      <c r="J13" s="90">
        <v>20.23</v>
      </c>
      <c r="K13" s="90">
        <v>19.010000000000002</v>
      </c>
      <c r="L13" s="89">
        <f t="shared" si="5"/>
        <v>52.38000000000001</v>
      </c>
      <c r="M13" s="71"/>
      <c r="N13" s="70">
        <v>176.22</v>
      </c>
      <c r="O13" s="89">
        <f t="shared" si="6"/>
        <v>228.60000000000002</v>
      </c>
      <c r="P13" s="2"/>
      <c r="U13" s="2"/>
      <c r="X13" s="2"/>
      <c r="Y13" s="2"/>
      <c r="Z13" s="2"/>
      <c r="AA13" s="2"/>
      <c r="AB13" s="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25">
      <c r="A14" s="3">
        <v>11</v>
      </c>
      <c r="B14" s="10" t="s">
        <v>16</v>
      </c>
      <c r="C14" s="73">
        <v>1</v>
      </c>
      <c r="D14" s="74"/>
      <c r="E14" s="74"/>
      <c r="F14" s="75">
        <f t="shared" si="0"/>
        <v>0</v>
      </c>
      <c r="G14" s="104">
        <f t="shared" si="1"/>
        <v>1</v>
      </c>
      <c r="H14" s="44"/>
      <c r="I14" s="74"/>
      <c r="J14" s="74"/>
      <c r="K14" s="74"/>
      <c r="L14" s="76">
        <f t="shared" si="5"/>
        <v>0</v>
      </c>
      <c r="M14" s="44"/>
      <c r="N14" s="28">
        <v>0</v>
      </c>
      <c r="O14" s="76">
        <f t="shared" si="6"/>
        <v>0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25">
      <c r="A15" s="3">
        <f t="shared" si="4"/>
        <v>12</v>
      </c>
      <c r="B15" s="13" t="s">
        <v>17</v>
      </c>
      <c r="C15" s="73">
        <v>3</v>
      </c>
      <c r="D15" s="74"/>
      <c r="E15" s="74"/>
      <c r="F15" s="75">
        <f t="shared" si="0"/>
        <v>0</v>
      </c>
      <c r="G15" s="101">
        <f t="shared" si="1"/>
        <v>3</v>
      </c>
      <c r="H15" s="44"/>
      <c r="I15" s="74"/>
      <c r="J15" s="74"/>
      <c r="K15" s="74"/>
      <c r="L15" s="76">
        <f t="shared" si="5"/>
        <v>0</v>
      </c>
      <c r="M15" s="44"/>
      <c r="N15" s="28">
        <v>0</v>
      </c>
      <c r="O15" s="76">
        <f>N15+L15</f>
        <v>0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25">
      <c r="A16" s="3">
        <f t="shared" si="4"/>
        <v>13</v>
      </c>
      <c r="B16" s="13" t="s">
        <v>18</v>
      </c>
      <c r="C16" s="73">
        <v>0</v>
      </c>
      <c r="D16" s="74"/>
      <c r="E16" s="74"/>
      <c r="F16" s="75">
        <f t="shared" si="0"/>
        <v>0</v>
      </c>
      <c r="G16" s="101">
        <f t="shared" si="1"/>
        <v>0</v>
      </c>
      <c r="H16" s="44"/>
      <c r="I16" s="74"/>
      <c r="J16" s="74"/>
      <c r="K16" s="74"/>
      <c r="L16" s="76">
        <f t="shared" si="5"/>
        <v>0</v>
      </c>
      <c r="M16" s="44"/>
      <c r="N16" s="28">
        <v>0</v>
      </c>
      <c r="O16" s="76">
        <f t="shared" si="6"/>
        <v>0</v>
      </c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</row>
    <row r="17" spans="1:51" x14ac:dyDescent="0.25">
      <c r="A17" s="3">
        <f t="shared" si="4"/>
        <v>14</v>
      </c>
      <c r="B17" s="13" t="s">
        <v>19</v>
      </c>
      <c r="C17" s="73">
        <v>1</v>
      </c>
      <c r="D17" s="74"/>
      <c r="E17" s="74"/>
      <c r="F17" s="75">
        <f t="shared" si="0"/>
        <v>0</v>
      </c>
      <c r="G17" s="101">
        <f t="shared" si="1"/>
        <v>1</v>
      </c>
      <c r="H17" s="44"/>
      <c r="I17" s="74"/>
      <c r="J17" s="74"/>
      <c r="K17" s="74"/>
      <c r="L17" s="76">
        <f t="shared" si="5"/>
        <v>0</v>
      </c>
      <c r="M17" s="44"/>
      <c r="N17" s="28">
        <v>0</v>
      </c>
      <c r="O17" s="76">
        <f t="shared" si="6"/>
        <v>0</v>
      </c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25">
      <c r="A18" s="3">
        <f t="shared" si="4"/>
        <v>15</v>
      </c>
      <c r="B18" s="13" t="s">
        <v>20</v>
      </c>
      <c r="C18" s="73">
        <v>0</v>
      </c>
      <c r="D18" s="74"/>
      <c r="E18" s="74"/>
      <c r="F18" s="75">
        <f t="shared" si="0"/>
        <v>0</v>
      </c>
      <c r="G18" s="101">
        <f t="shared" si="1"/>
        <v>0</v>
      </c>
      <c r="H18" s="44"/>
      <c r="I18" s="74"/>
      <c r="J18" s="74"/>
      <c r="K18" s="74"/>
      <c r="L18" s="76">
        <f t="shared" si="5"/>
        <v>0</v>
      </c>
      <c r="M18" s="44"/>
      <c r="N18" s="28">
        <v>0</v>
      </c>
      <c r="O18" s="76">
        <f t="shared" si="6"/>
        <v>0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ht="18.75" hidden="1" customHeight="1" x14ac:dyDescent="0.25">
      <c r="A19" s="3">
        <f t="shared" si="4"/>
        <v>16</v>
      </c>
      <c r="B19" s="13" t="s">
        <v>26</v>
      </c>
      <c r="C19" s="73">
        <v>0</v>
      </c>
      <c r="D19" s="74"/>
      <c r="E19" s="74"/>
      <c r="F19" s="75">
        <f t="shared" si="0"/>
        <v>0</v>
      </c>
      <c r="G19" s="101">
        <f t="shared" si="1"/>
        <v>0</v>
      </c>
      <c r="H19" s="44"/>
      <c r="I19" s="74"/>
      <c r="J19" s="74"/>
      <c r="K19" s="74"/>
      <c r="L19" s="76">
        <f t="shared" si="5"/>
        <v>0</v>
      </c>
      <c r="M19" s="44"/>
      <c r="N19" s="28">
        <v>0</v>
      </c>
      <c r="O19" s="76">
        <f t="shared" si="6"/>
        <v>0</v>
      </c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</row>
    <row r="20" spans="1:51" x14ac:dyDescent="0.25">
      <c r="A20" s="3">
        <v>16</v>
      </c>
      <c r="B20" s="13" t="s">
        <v>71</v>
      </c>
      <c r="C20" s="73">
        <v>2</v>
      </c>
      <c r="D20" s="74"/>
      <c r="E20" s="74"/>
      <c r="F20" s="75">
        <f t="shared" si="0"/>
        <v>0</v>
      </c>
      <c r="G20" s="101">
        <f t="shared" si="1"/>
        <v>2</v>
      </c>
      <c r="H20" s="44"/>
      <c r="I20" s="74"/>
      <c r="J20" s="74"/>
      <c r="K20" s="74"/>
      <c r="L20" s="76">
        <f t="shared" si="5"/>
        <v>0</v>
      </c>
      <c r="M20" s="44"/>
      <c r="N20" s="28">
        <v>0</v>
      </c>
      <c r="O20" s="76">
        <f t="shared" si="6"/>
        <v>0</v>
      </c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</row>
    <row r="21" spans="1:51" x14ac:dyDescent="0.25">
      <c r="A21" s="3">
        <f t="shared" si="4"/>
        <v>17</v>
      </c>
      <c r="B21" s="13" t="s">
        <v>21</v>
      </c>
      <c r="C21" s="73">
        <v>2</v>
      </c>
      <c r="D21" s="74"/>
      <c r="E21" s="74"/>
      <c r="F21" s="75">
        <f t="shared" si="0"/>
        <v>0</v>
      </c>
      <c r="G21" s="101">
        <f t="shared" si="1"/>
        <v>2</v>
      </c>
      <c r="H21" s="44"/>
      <c r="I21" s="74"/>
      <c r="J21" s="74"/>
      <c r="K21" s="74"/>
      <c r="L21" s="76">
        <f t="shared" si="5"/>
        <v>0</v>
      </c>
      <c r="M21" s="44"/>
      <c r="N21" s="28">
        <v>0</v>
      </c>
      <c r="O21" s="76">
        <f t="shared" si="6"/>
        <v>0</v>
      </c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</row>
    <row r="22" spans="1:51" x14ac:dyDescent="0.25">
      <c r="A22" s="3">
        <f t="shared" si="4"/>
        <v>18</v>
      </c>
      <c r="B22" s="13" t="s">
        <v>22</v>
      </c>
      <c r="C22" s="73">
        <v>3</v>
      </c>
      <c r="D22" s="74"/>
      <c r="E22" s="74"/>
      <c r="F22" s="75">
        <f t="shared" si="0"/>
        <v>0</v>
      </c>
      <c r="G22" s="101">
        <f t="shared" si="1"/>
        <v>3</v>
      </c>
      <c r="H22" s="44"/>
      <c r="I22" s="74"/>
      <c r="J22" s="74"/>
      <c r="K22" s="74"/>
      <c r="L22" s="76">
        <f t="shared" si="5"/>
        <v>0</v>
      </c>
      <c r="M22" s="44"/>
      <c r="N22" s="28">
        <v>0</v>
      </c>
      <c r="O22" s="76">
        <f t="shared" si="6"/>
        <v>0</v>
      </c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</row>
    <row r="23" spans="1:51" s="1" customFormat="1" x14ac:dyDescent="0.25">
      <c r="A23" s="3">
        <f t="shared" si="4"/>
        <v>19</v>
      </c>
      <c r="B23" s="13" t="s">
        <v>72</v>
      </c>
      <c r="C23" s="73">
        <v>2</v>
      </c>
      <c r="D23" s="74"/>
      <c r="E23" s="74"/>
      <c r="F23" s="75">
        <f t="shared" si="0"/>
        <v>0</v>
      </c>
      <c r="G23" s="101">
        <f t="shared" si="1"/>
        <v>2</v>
      </c>
      <c r="H23" s="45"/>
      <c r="I23" s="74"/>
      <c r="J23" s="74"/>
      <c r="K23" s="74"/>
      <c r="L23" s="76">
        <f t="shared" si="5"/>
        <v>0</v>
      </c>
      <c r="M23" s="45"/>
      <c r="N23" s="28">
        <v>0</v>
      </c>
      <c r="O23" s="76">
        <f t="shared" si="6"/>
        <v>0</v>
      </c>
      <c r="P23" s="2"/>
      <c r="U23" s="2"/>
      <c r="X23" s="2"/>
      <c r="Y23" s="2"/>
      <c r="Z23" s="2"/>
      <c r="AA23" s="2"/>
      <c r="AB23" s="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</row>
    <row r="24" spans="1:51" s="1" customFormat="1" x14ac:dyDescent="0.25">
      <c r="A24" s="3">
        <f t="shared" si="4"/>
        <v>20</v>
      </c>
      <c r="B24" s="13" t="s">
        <v>73</v>
      </c>
      <c r="C24" s="73">
        <v>2</v>
      </c>
      <c r="D24" s="74"/>
      <c r="E24" s="74"/>
      <c r="F24" s="75">
        <f t="shared" si="0"/>
        <v>0</v>
      </c>
      <c r="G24" s="101">
        <f t="shared" si="1"/>
        <v>2</v>
      </c>
      <c r="H24" s="45"/>
      <c r="I24" s="74"/>
      <c r="J24" s="74"/>
      <c r="K24" s="74"/>
      <c r="L24" s="76">
        <f t="shared" si="5"/>
        <v>0</v>
      </c>
      <c r="M24" s="45"/>
      <c r="N24" s="28">
        <v>1</v>
      </c>
      <c r="O24" s="76">
        <f t="shared" si="6"/>
        <v>1</v>
      </c>
      <c r="P24" s="2"/>
      <c r="U24" s="2"/>
      <c r="X24" s="2"/>
      <c r="Y24" s="2"/>
      <c r="Z24" s="2"/>
      <c r="AA24" s="2"/>
      <c r="AB24" s="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</row>
    <row r="25" spans="1:51" x14ac:dyDescent="0.25">
      <c r="A25" s="3">
        <f t="shared" si="4"/>
        <v>21</v>
      </c>
      <c r="B25" s="13" t="s">
        <v>74</v>
      </c>
      <c r="C25" s="73">
        <v>1</v>
      </c>
      <c r="D25" s="74"/>
      <c r="E25" s="74"/>
      <c r="F25" s="75">
        <f t="shared" si="0"/>
        <v>0</v>
      </c>
      <c r="G25" s="101">
        <f t="shared" si="1"/>
        <v>1</v>
      </c>
      <c r="H25" s="44"/>
      <c r="I25" s="74"/>
      <c r="J25" s="74"/>
      <c r="K25" s="74"/>
      <c r="L25" s="76">
        <f t="shared" si="5"/>
        <v>0</v>
      </c>
      <c r="M25" s="44"/>
      <c r="N25" s="28">
        <v>0</v>
      </c>
      <c r="O25" s="76">
        <f t="shared" si="6"/>
        <v>0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</row>
    <row r="26" spans="1:51" x14ac:dyDescent="0.25">
      <c r="A26" s="3">
        <f t="shared" si="4"/>
        <v>22</v>
      </c>
      <c r="B26" s="13" t="s">
        <v>25</v>
      </c>
      <c r="C26" s="73">
        <v>238.23</v>
      </c>
      <c r="D26" s="74"/>
      <c r="E26" s="74"/>
      <c r="F26" s="75">
        <f t="shared" si="0"/>
        <v>0</v>
      </c>
      <c r="G26" s="101">
        <f t="shared" si="1"/>
        <v>238.23</v>
      </c>
      <c r="H26" s="44"/>
      <c r="I26" s="74"/>
      <c r="J26" s="74"/>
      <c r="K26" s="74"/>
      <c r="L26" s="76">
        <f t="shared" si="5"/>
        <v>0</v>
      </c>
      <c r="M26" s="44"/>
      <c r="N26" s="28">
        <v>11</v>
      </c>
      <c r="O26" s="76">
        <f t="shared" si="6"/>
        <v>11</v>
      </c>
      <c r="AV26" s="14" t="e">
        <f>#REF!-AV25</f>
        <v>#REF!</v>
      </c>
    </row>
    <row r="27" spans="1:51" s="1" customFormat="1" x14ac:dyDescent="0.25">
      <c r="A27" s="3">
        <f t="shared" si="4"/>
        <v>23</v>
      </c>
      <c r="B27" s="13" t="s">
        <v>27</v>
      </c>
      <c r="C27" s="73">
        <v>3</v>
      </c>
      <c r="D27" s="74"/>
      <c r="E27" s="74"/>
      <c r="F27" s="75">
        <f t="shared" si="0"/>
        <v>0</v>
      </c>
      <c r="G27" s="101">
        <f t="shared" si="1"/>
        <v>3</v>
      </c>
      <c r="H27" s="45"/>
      <c r="I27" s="74"/>
      <c r="J27" s="74"/>
      <c r="K27" s="74"/>
      <c r="L27" s="76">
        <f t="shared" si="5"/>
        <v>0</v>
      </c>
      <c r="M27" s="45"/>
      <c r="N27" s="28">
        <v>3</v>
      </c>
      <c r="O27" s="76">
        <f t="shared" si="6"/>
        <v>3</v>
      </c>
      <c r="P27" s="2"/>
      <c r="U27" s="2"/>
      <c r="X27" s="2"/>
      <c r="Y27" s="2"/>
      <c r="Z27" s="2"/>
      <c r="AA27" s="2"/>
      <c r="AB27" s="2"/>
    </row>
    <row r="28" spans="1:51" s="1" customFormat="1" x14ac:dyDescent="0.25">
      <c r="A28" s="3">
        <f t="shared" si="4"/>
        <v>24</v>
      </c>
      <c r="B28" s="13" t="s">
        <v>28</v>
      </c>
      <c r="C28" s="73">
        <v>114.03</v>
      </c>
      <c r="D28" s="74"/>
      <c r="E28" s="74"/>
      <c r="F28" s="75">
        <f t="shared" si="0"/>
        <v>2</v>
      </c>
      <c r="G28" s="101">
        <f t="shared" si="1"/>
        <v>112.03</v>
      </c>
      <c r="H28" s="45"/>
      <c r="I28" s="74">
        <v>2</v>
      </c>
      <c r="J28" s="74"/>
      <c r="K28" s="74"/>
      <c r="L28" s="76">
        <f t="shared" si="5"/>
        <v>2</v>
      </c>
      <c r="M28" s="45"/>
      <c r="N28" s="28">
        <v>18.12</v>
      </c>
      <c r="O28" s="76">
        <f t="shared" si="6"/>
        <v>20.12</v>
      </c>
      <c r="P28" s="2"/>
      <c r="U28" s="2"/>
      <c r="X28" s="2"/>
      <c r="Y28" s="2"/>
      <c r="Z28" s="2"/>
      <c r="AA28" s="2"/>
      <c r="AB28" s="2"/>
    </row>
    <row r="29" spans="1:51" x14ac:dyDescent="0.25">
      <c r="A29" s="3">
        <f t="shared" si="4"/>
        <v>25</v>
      </c>
      <c r="B29" s="13" t="s">
        <v>30</v>
      </c>
      <c r="C29" s="73">
        <v>19</v>
      </c>
      <c r="D29" s="74"/>
      <c r="E29" s="74"/>
      <c r="F29" s="75">
        <f t="shared" si="0"/>
        <v>1</v>
      </c>
      <c r="G29" s="101">
        <f t="shared" si="1"/>
        <v>18</v>
      </c>
      <c r="H29" s="44"/>
      <c r="I29" s="74"/>
      <c r="J29" s="74">
        <v>1</v>
      </c>
      <c r="K29" s="74"/>
      <c r="L29" s="76">
        <f t="shared" si="5"/>
        <v>1</v>
      </c>
      <c r="M29" s="44"/>
      <c r="N29" s="28">
        <v>0</v>
      </c>
      <c r="O29" s="76">
        <f t="shared" si="6"/>
        <v>1</v>
      </c>
    </row>
    <row r="30" spans="1:51" x14ac:dyDescent="0.25">
      <c r="A30" s="3">
        <f t="shared" si="4"/>
        <v>26</v>
      </c>
      <c r="B30" s="13" t="s">
        <v>32</v>
      </c>
      <c r="C30" s="73">
        <v>73</v>
      </c>
      <c r="D30" s="74"/>
      <c r="E30" s="74"/>
      <c r="F30" s="75">
        <f t="shared" si="0"/>
        <v>0</v>
      </c>
      <c r="G30" s="101">
        <f t="shared" si="1"/>
        <v>73</v>
      </c>
      <c r="H30" s="44"/>
      <c r="I30" s="74"/>
      <c r="J30" s="74"/>
      <c r="K30" s="74"/>
      <c r="L30" s="76">
        <f t="shared" si="5"/>
        <v>0</v>
      </c>
      <c r="M30" s="44"/>
      <c r="N30" s="28">
        <v>5</v>
      </c>
      <c r="O30" s="76">
        <f t="shared" si="6"/>
        <v>5</v>
      </c>
    </row>
    <row r="31" spans="1:51" x14ac:dyDescent="0.25">
      <c r="A31" s="3">
        <f t="shared" si="4"/>
        <v>27</v>
      </c>
      <c r="B31" s="13" t="s">
        <v>29</v>
      </c>
      <c r="C31" s="73">
        <v>10</v>
      </c>
      <c r="D31" s="74"/>
      <c r="E31" s="74"/>
      <c r="F31" s="75">
        <f t="shared" si="0"/>
        <v>0</v>
      </c>
      <c r="G31" s="101">
        <f t="shared" si="1"/>
        <v>10</v>
      </c>
      <c r="H31" s="44"/>
      <c r="I31" s="74"/>
      <c r="J31" s="74"/>
      <c r="K31" s="74"/>
      <c r="L31" s="76">
        <f t="shared" si="5"/>
        <v>0</v>
      </c>
      <c r="M31" s="44"/>
      <c r="N31" s="28">
        <v>1</v>
      </c>
      <c r="O31" s="76">
        <f t="shared" si="6"/>
        <v>1</v>
      </c>
    </row>
    <row r="32" spans="1:51" x14ac:dyDescent="0.25">
      <c r="A32" s="3">
        <f t="shared" si="4"/>
        <v>28</v>
      </c>
      <c r="B32" s="13" t="s">
        <v>31</v>
      </c>
      <c r="C32" s="73">
        <v>7</v>
      </c>
      <c r="D32" s="74"/>
      <c r="E32" s="74"/>
      <c r="F32" s="75">
        <f t="shared" si="0"/>
        <v>0</v>
      </c>
      <c r="G32" s="101">
        <f t="shared" si="1"/>
        <v>7</v>
      </c>
      <c r="H32" s="44"/>
      <c r="I32" s="74"/>
      <c r="J32" s="74"/>
      <c r="K32" s="74"/>
      <c r="L32" s="76">
        <f t="shared" si="5"/>
        <v>0</v>
      </c>
      <c r="M32" s="44"/>
      <c r="N32" s="28">
        <v>2</v>
      </c>
      <c r="O32" s="76">
        <f t="shared" si="6"/>
        <v>2</v>
      </c>
    </row>
    <row r="33" spans="1:17" x14ac:dyDescent="0.25">
      <c r="A33" s="3">
        <f t="shared" si="4"/>
        <v>29</v>
      </c>
      <c r="B33" s="13" t="s">
        <v>33</v>
      </c>
      <c r="C33" s="73">
        <v>5</v>
      </c>
      <c r="D33" s="74"/>
      <c r="E33" s="74"/>
      <c r="F33" s="75">
        <f t="shared" si="0"/>
        <v>0</v>
      </c>
      <c r="G33" s="101">
        <f t="shared" si="1"/>
        <v>5</v>
      </c>
      <c r="H33" s="44"/>
      <c r="I33" s="74"/>
      <c r="J33" s="74"/>
      <c r="K33" s="74"/>
      <c r="L33" s="76">
        <f t="shared" si="5"/>
        <v>0</v>
      </c>
      <c r="M33" s="44"/>
      <c r="N33" s="28">
        <v>0</v>
      </c>
      <c r="O33" s="76">
        <f t="shared" si="6"/>
        <v>0</v>
      </c>
    </row>
    <row r="34" spans="1:17" x14ac:dyDescent="0.25">
      <c r="A34" s="3">
        <f t="shared" si="4"/>
        <v>30</v>
      </c>
      <c r="B34" s="13" t="s">
        <v>34</v>
      </c>
      <c r="C34" s="73">
        <v>114.09</v>
      </c>
      <c r="D34" s="74"/>
      <c r="E34" s="74"/>
      <c r="F34" s="75">
        <f t="shared" si="0"/>
        <v>1.1200000000000001</v>
      </c>
      <c r="G34" s="101">
        <f t="shared" si="1"/>
        <v>112.97</v>
      </c>
      <c r="H34" s="44"/>
      <c r="I34" s="74">
        <v>1.1200000000000001</v>
      </c>
      <c r="J34" s="74"/>
      <c r="K34" s="74"/>
      <c r="L34" s="76">
        <f t="shared" si="5"/>
        <v>1.1200000000000001</v>
      </c>
      <c r="M34" s="44"/>
      <c r="N34" s="28">
        <v>15</v>
      </c>
      <c r="O34" s="76">
        <f t="shared" si="6"/>
        <v>16.12</v>
      </c>
    </row>
    <row r="35" spans="1:17" ht="18.75" hidden="1" customHeight="1" x14ac:dyDescent="0.25">
      <c r="A35" s="3">
        <f t="shared" si="4"/>
        <v>31</v>
      </c>
      <c r="B35" s="13" t="s">
        <v>42</v>
      </c>
      <c r="C35" s="73">
        <v>0</v>
      </c>
      <c r="D35" s="74"/>
      <c r="E35" s="74"/>
      <c r="F35" s="75">
        <f t="shared" si="0"/>
        <v>0</v>
      </c>
      <c r="G35" s="101">
        <f t="shared" si="1"/>
        <v>0</v>
      </c>
      <c r="H35" s="44"/>
      <c r="I35" s="74"/>
      <c r="J35" s="74"/>
      <c r="K35" s="74"/>
      <c r="L35" s="76">
        <f t="shared" si="5"/>
        <v>0</v>
      </c>
      <c r="M35" s="44"/>
      <c r="N35" s="28">
        <v>0</v>
      </c>
      <c r="O35" s="76">
        <f t="shared" si="6"/>
        <v>0</v>
      </c>
    </row>
    <row r="36" spans="1:17" ht="18.75" customHeight="1" x14ac:dyDescent="0.25">
      <c r="A36" s="3">
        <v>31</v>
      </c>
      <c r="B36" s="13" t="s">
        <v>35</v>
      </c>
      <c r="C36" s="73">
        <v>2</v>
      </c>
      <c r="D36" s="74"/>
      <c r="E36" s="74"/>
      <c r="F36" s="75">
        <f t="shared" si="0"/>
        <v>0</v>
      </c>
      <c r="G36" s="101">
        <f t="shared" si="1"/>
        <v>2</v>
      </c>
      <c r="H36" s="44"/>
      <c r="I36" s="74"/>
      <c r="J36" s="74"/>
      <c r="K36" s="74"/>
      <c r="L36" s="76">
        <f t="shared" si="5"/>
        <v>0</v>
      </c>
      <c r="M36" s="44"/>
      <c r="N36" s="28">
        <v>0</v>
      </c>
      <c r="O36" s="76">
        <f t="shared" si="6"/>
        <v>0</v>
      </c>
    </row>
    <row r="37" spans="1:17" ht="19.5" thickBot="1" x14ac:dyDescent="0.3">
      <c r="A37" s="3">
        <f t="shared" si="4"/>
        <v>32</v>
      </c>
      <c r="B37" s="55" t="s">
        <v>36</v>
      </c>
      <c r="C37" s="77">
        <v>4893</v>
      </c>
      <c r="D37" s="78">
        <v>864</v>
      </c>
      <c r="E37" s="78"/>
      <c r="F37" s="79">
        <f t="shared" si="0"/>
        <v>239</v>
      </c>
      <c r="G37" s="89">
        <f t="shared" si="1"/>
        <v>5518</v>
      </c>
      <c r="H37" s="67"/>
      <c r="I37" s="90">
        <v>28</v>
      </c>
      <c r="J37" s="90">
        <v>129</v>
      </c>
      <c r="K37" s="90">
        <v>82</v>
      </c>
      <c r="L37" s="89">
        <f t="shared" si="5"/>
        <v>239</v>
      </c>
      <c r="M37" s="67"/>
      <c r="N37" s="70">
        <v>801</v>
      </c>
      <c r="O37" s="89">
        <f t="shared" si="6"/>
        <v>1040</v>
      </c>
    </row>
    <row r="38" spans="1:17" x14ac:dyDescent="0.25">
      <c r="A38" s="3">
        <f t="shared" si="4"/>
        <v>33</v>
      </c>
      <c r="B38" s="10" t="s">
        <v>37</v>
      </c>
      <c r="C38" s="73">
        <v>3</v>
      </c>
      <c r="D38" s="74"/>
      <c r="E38" s="74"/>
      <c r="F38" s="75">
        <f t="shared" si="0"/>
        <v>0</v>
      </c>
      <c r="G38" s="101">
        <f t="shared" si="1"/>
        <v>3</v>
      </c>
      <c r="H38" s="44"/>
      <c r="I38" s="74"/>
      <c r="J38" s="74"/>
      <c r="K38" s="74"/>
      <c r="L38" s="76">
        <f t="shared" si="5"/>
        <v>0</v>
      </c>
      <c r="M38" s="44"/>
      <c r="N38" s="28">
        <v>2</v>
      </c>
      <c r="O38" s="76">
        <f t="shared" si="6"/>
        <v>2</v>
      </c>
    </row>
    <row r="39" spans="1:17" ht="19.5" thickBot="1" x14ac:dyDescent="0.3">
      <c r="A39" s="3">
        <f>A38+1</f>
        <v>34</v>
      </c>
      <c r="B39" s="55" t="s">
        <v>38</v>
      </c>
      <c r="C39" s="77">
        <v>145.88</v>
      </c>
      <c r="D39" s="78"/>
      <c r="E39" s="78"/>
      <c r="F39" s="79">
        <f t="shared" si="0"/>
        <v>0</v>
      </c>
      <c r="G39" s="89">
        <f t="shared" si="1"/>
        <v>145.88</v>
      </c>
      <c r="H39" s="67"/>
      <c r="I39" s="90"/>
      <c r="J39" s="90"/>
      <c r="K39" s="90"/>
      <c r="L39" s="89">
        <f t="shared" si="5"/>
        <v>0</v>
      </c>
      <c r="M39" s="67"/>
      <c r="N39" s="70">
        <v>17.12</v>
      </c>
      <c r="O39" s="89">
        <f t="shared" si="6"/>
        <v>17.12</v>
      </c>
    </row>
    <row r="40" spans="1:17" ht="19.5" thickBot="1" x14ac:dyDescent="0.3">
      <c r="A40" s="3">
        <f t="shared" si="4"/>
        <v>35</v>
      </c>
      <c r="B40" s="60" t="s">
        <v>39</v>
      </c>
      <c r="C40" s="81">
        <v>965</v>
      </c>
      <c r="D40" s="82"/>
      <c r="E40" s="82"/>
      <c r="F40" s="83">
        <f t="shared" si="0"/>
        <v>15</v>
      </c>
      <c r="G40" s="89">
        <f t="shared" si="1"/>
        <v>950</v>
      </c>
      <c r="H40" s="72"/>
      <c r="I40" s="82">
        <v>2</v>
      </c>
      <c r="J40" s="82">
        <v>7</v>
      </c>
      <c r="K40" s="82">
        <v>6</v>
      </c>
      <c r="L40" s="84">
        <f t="shared" si="5"/>
        <v>15</v>
      </c>
      <c r="M40" s="72"/>
      <c r="N40" s="61">
        <v>117</v>
      </c>
      <c r="O40" s="84">
        <f t="shared" si="6"/>
        <v>132</v>
      </c>
    </row>
    <row r="41" spans="1:17" ht="18.75" hidden="1" customHeight="1" x14ac:dyDescent="0.25">
      <c r="A41" s="3">
        <f t="shared" si="4"/>
        <v>36</v>
      </c>
      <c r="B41" s="10" t="s">
        <v>47</v>
      </c>
      <c r="C41" s="73">
        <v>0</v>
      </c>
      <c r="D41" s="74"/>
      <c r="E41" s="74"/>
      <c r="F41" s="75">
        <f t="shared" si="0"/>
        <v>0</v>
      </c>
      <c r="G41" s="89">
        <f t="shared" si="1"/>
        <v>0</v>
      </c>
      <c r="H41" s="44"/>
      <c r="I41" s="74"/>
      <c r="J41" s="74"/>
      <c r="K41" s="74"/>
      <c r="L41" s="76">
        <f t="shared" si="5"/>
        <v>0</v>
      </c>
      <c r="M41" s="44"/>
      <c r="N41" s="28">
        <v>0</v>
      </c>
      <c r="O41" s="76">
        <f t="shared" si="6"/>
        <v>0</v>
      </c>
    </row>
    <row r="42" spans="1:17" ht="19.5" thickBot="1" x14ac:dyDescent="0.3">
      <c r="A42" s="3">
        <v>36</v>
      </c>
      <c r="B42" s="55" t="s">
        <v>40</v>
      </c>
      <c r="C42" s="77">
        <v>26387.040000000001</v>
      </c>
      <c r="D42" s="78">
        <v>972</v>
      </c>
      <c r="E42" s="78"/>
      <c r="F42" s="79">
        <f t="shared" si="0"/>
        <v>1110.05</v>
      </c>
      <c r="G42" s="89">
        <f t="shared" si="1"/>
        <v>26248.99</v>
      </c>
      <c r="H42" s="67"/>
      <c r="I42" s="90">
        <v>326</v>
      </c>
      <c r="J42" s="90">
        <v>386.05</v>
      </c>
      <c r="K42" s="90">
        <v>398</v>
      </c>
      <c r="L42" s="89">
        <f t="shared" si="5"/>
        <v>1110.05</v>
      </c>
      <c r="M42" s="67"/>
      <c r="N42" s="70">
        <v>3973</v>
      </c>
      <c r="O42" s="89">
        <f t="shared" si="6"/>
        <v>5083.05</v>
      </c>
      <c r="Q42" s="50"/>
    </row>
    <row r="43" spans="1:17" ht="18.75" hidden="1" customHeight="1" x14ac:dyDescent="0.25">
      <c r="A43" s="3">
        <f t="shared" si="4"/>
        <v>37</v>
      </c>
      <c r="B43" s="10" t="s">
        <v>49</v>
      </c>
      <c r="C43" s="73">
        <v>0</v>
      </c>
      <c r="D43" s="74"/>
      <c r="E43" s="74"/>
      <c r="F43" s="75">
        <f t="shared" si="0"/>
        <v>0</v>
      </c>
      <c r="G43" s="89">
        <f t="shared" si="1"/>
        <v>0</v>
      </c>
      <c r="H43" s="44"/>
      <c r="I43" s="74"/>
      <c r="J43" s="74"/>
      <c r="K43" s="74"/>
      <c r="L43" s="76">
        <f t="shared" si="5"/>
        <v>0</v>
      </c>
      <c r="M43" s="44"/>
      <c r="N43" s="28">
        <v>0</v>
      </c>
      <c r="O43" s="76">
        <f t="shared" si="6"/>
        <v>0</v>
      </c>
    </row>
    <row r="44" spans="1:17" x14ac:dyDescent="0.25">
      <c r="A44" s="3">
        <v>37</v>
      </c>
      <c r="B44" s="13" t="s">
        <v>41</v>
      </c>
      <c r="C44" s="73">
        <v>10</v>
      </c>
      <c r="D44" s="74"/>
      <c r="E44" s="74"/>
      <c r="F44" s="75">
        <f t="shared" si="0"/>
        <v>0</v>
      </c>
      <c r="G44" s="101">
        <f t="shared" si="1"/>
        <v>10</v>
      </c>
      <c r="H44" s="44"/>
      <c r="I44" s="74"/>
      <c r="J44" s="74"/>
      <c r="K44" s="74"/>
      <c r="L44" s="76">
        <f t="shared" si="5"/>
        <v>0</v>
      </c>
      <c r="M44" s="44"/>
      <c r="N44" s="28">
        <v>1</v>
      </c>
      <c r="O44" s="76">
        <f t="shared" si="6"/>
        <v>1</v>
      </c>
    </row>
    <row r="45" spans="1:17" x14ac:dyDescent="0.25">
      <c r="A45" s="3">
        <f t="shared" si="4"/>
        <v>38</v>
      </c>
      <c r="B45" s="13" t="s">
        <v>75</v>
      </c>
      <c r="C45" s="73">
        <v>4</v>
      </c>
      <c r="D45" s="74"/>
      <c r="E45" s="74"/>
      <c r="F45" s="75">
        <f t="shared" si="0"/>
        <v>0</v>
      </c>
      <c r="G45" s="101">
        <f t="shared" si="1"/>
        <v>4</v>
      </c>
      <c r="H45" s="44"/>
      <c r="I45" s="74"/>
      <c r="J45" s="74"/>
      <c r="K45" s="74"/>
      <c r="L45" s="76">
        <f t="shared" si="5"/>
        <v>0</v>
      </c>
      <c r="M45" s="44"/>
      <c r="N45" s="28">
        <v>0</v>
      </c>
      <c r="O45" s="76">
        <f>N45+L45</f>
        <v>0</v>
      </c>
    </row>
    <row r="46" spans="1:17" x14ac:dyDescent="0.25">
      <c r="A46" s="3">
        <f t="shared" si="4"/>
        <v>39</v>
      </c>
      <c r="B46" s="13" t="s">
        <v>42</v>
      </c>
      <c r="C46" s="73">
        <v>754.01</v>
      </c>
      <c r="D46" s="74"/>
      <c r="E46" s="74"/>
      <c r="F46" s="75">
        <f t="shared" si="0"/>
        <v>2.04</v>
      </c>
      <c r="G46" s="101">
        <f t="shared" si="1"/>
        <v>751.97</v>
      </c>
      <c r="H46" s="44"/>
      <c r="I46" s="74">
        <v>1</v>
      </c>
      <c r="J46" s="74">
        <v>1.04</v>
      </c>
      <c r="K46" s="74"/>
      <c r="L46" s="76">
        <f t="shared" si="5"/>
        <v>2.04</v>
      </c>
      <c r="M46" s="44"/>
      <c r="N46" s="28">
        <v>108.03999999999999</v>
      </c>
      <c r="O46" s="76">
        <f t="shared" si="6"/>
        <v>110.08</v>
      </c>
    </row>
    <row r="47" spans="1:17" x14ac:dyDescent="0.25">
      <c r="A47" s="3">
        <f t="shared" si="4"/>
        <v>40</v>
      </c>
      <c r="B47" s="13" t="s">
        <v>76</v>
      </c>
      <c r="C47" s="73">
        <v>2</v>
      </c>
      <c r="D47" s="74"/>
      <c r="E47" s="74"/>
      <c r="F47" s="75">
        <f t="shared" si="0"/>
        <v>0</v>
      </c>
      <c r="G47" s="101">
        <f t="shared" si="1"/>
        <v>2</v>
      </c>
      <c r="H47" s="44"/>
      <c r="I47" s="74"/>
      <c r="J47" s="74"/>
      <c r="K47" s="74"/>
      <c r="L47" s="76">
        <f t="shared" si="5"/>
        <v>0</v>
      </c>
      <c r="M47" s="44"/>
      <c r="N47" s="28">
        <v>0</v>
      </c>
      <c r="O47" s="76">
        <f t="shared" si="6"/>
        <v>0</v>
      </c>
    </row>
    <row r="48" spans="1:17" x14ac:dyDescent="0.25">
      <c r="A48" s="3">
        <f t="shared" si="4"/>
        <v>41</v>
      </c>
      <c r="B48" s="13" t="s">
        <v>44</v>
      </c>
      <c r="C48" s="73">
        <v>0</v>
      </c>
      <c r="D48" s="74"/>
      <c r="E48" s="74"/>
      <c r="F48" s="75">
        <f t="shared" si="0"/>
        <v>0</v>
      </c>
      <c r="G48" s="101">
        <f t="shared" si="1"/>
        <v>0</v>
      </c>
      <c r="H48" s="44"/>
      <c r="I48" s="74"/>
      <c r="J48" s="74"/>
      <c r="K48" s="74"/>
      <c r="L48" s="76">
        <f t="shared" si="5"/>
        <v>0</v>
      </c>
      <c r="M48" s="44"/>
      <c r="N48" s="28">
        <v>0</v>
      </c>
      <c r="O48" s="76">
        <f t="shared" si="6"/>
        <v>0</v>
      </c>
    </row>
    <row r="49" spans="1:15" x14ac:dyDescent="0.25">
      <c r="A49" s="3">
        <f t="shared" si="4"/>
        <v>42</v>
      </c>
      <c r="B49" s="13" t="s">
        <v>77</v>
      </c>
      <c r="C49" s="73">
        <v>0</v>
      </c>
      <c r="D49" s="74"/>
      <c r="E49" s="74"/>
      <c r="F49" s="75">
        <f t="shared" si="0"/>
        <v>0</v>
      </c>
      <c r="G49" s="101">
        <f t="shared" si="1"/>
        <v>0</v>
      </c>
      <c r="H49" s="44"/>
      <c r="I49" s="74"/>
      <c r="J49" s="74"/>
      <c r="K49" s="74"/>
      <c r="L49" s="76">
        <f t="shared" si="5"/>
        <v>0</v>
      </c>
      <c r="M49" s="44"/>
      <c r="N49" s="28">
        <v>0</v>
      </c>
      <c r="O49" s="76">
        <f t="shared" si="6"/>
        <v>0</v>
      </c>
    </row>
    <row r="50" spans="1:15" x14ac:dyDescent="0.25">
      <c r="A50" s="3">
        <f t="shared" si="4"/>
        <v>43</v>
      </c>
      <c r="B50" s="13" t="s">
        <v>45</v>
      </c>
      <c r="C50" s="73">
        <v>40</v>
      </c>
      <c r="D50" s="74"/>
      <c r="E50" s="74"/>
      <c r="F50" s="75">
        <f t="shared" si="0"/>
        <v>0</v>
      </c>
      <c r="G50" s="101">
        <f t="shared" si="1"/>
        <v>40</v>
      </c>
      <c r="H50" s="44"/>
      <c r="I50" s="74"/>
      <c r="J50" s="74"/>
      <c r="K50" s="74"/>
      <c r="L50" s="76">
        <f t="shared" si="5"/>
        <v>0</v>
      </c>
      <c r="M50" s="44"/>
      <c r="N50" s="28">
        <v>2</v>
      </c>
      <c r="O50" s="76">
        <f t="shared" si="6"/>
        <v>2</v>
      </c>
    </row>
    <row r="51" spans="1:15" x14ac:dyDescent="0.25">
      <c r="A51" s="3">
        <f t="shared" si="4"/>
        <v>44</v>
      </c>
      <c r="B51" s="13" t="s">
        <v>46</v>
      </c>
      <c r="C51" s="73">
        <v>1</v>
      </c>
      <c r="D51" s="74"/>
      <c r="E51" s="74"/>
      <c r="F51" s="75">
        <f t="shared" si="0"/>
        <v>0</v>
      </c>
      <c r="G51" s="101">
        <f t="shared" si="1"/>
        <v>1</v>
      </c>
      <c r="H51" s="44"/>
      <c r="I51" s="74"/>
      <c r="J51" s="74"/>
      <c r="K51" s="74"/>
      <c r="L51" s="76">
        <f t="shared" si="5"/>
        <v>0</v>
      </c>
      <c r="M51" s="44"/>
      <c r="N51" s="28">
        <v>0</v>
      </c>
      <c r="O51" s="76">
        <f t="shared" si="6"/>
        <v>0</v>
      </c>
    </row>
    <row r="52" spans="1:15" s="1" customFormat="1" ht="19.5" thickBot="1" x14ac:dyDescent="0.3">
      <c r="B52" s="15" t="s">
        <v>14</v>
      </c>
      <c r="C52" s="85">
        <v>35829.970000000008</v>
      </c>
      <c r="D52" s="86">
        <f>SUM(D8:D51)</f>
        <v>1836</v>
      </c>
      <c r="E52" s="86">
        <f t="shared" ref="E52:F52" si="7">SUM(E8:E51)</f>
        <v>0</v>
      </c>
      <c r="F52" s="87">
        <f t="shared" si="7"/>
        <v>1430.71</v>
      </c>
      <c r="G52" s="105">
        <f>SUM(G8:G51)</f>
        <v>36235.26</v>
      </c>
      <c r="H52" s="49"/>
      <c r="I52" s="86">
        <f>SUM(I8:I51)</f>
        <v>378.38</v>
      </c>
      <c r="J52" s="86">
        <f t="shared" ref="J52:L52" si="8">SUM(J8:J51)</f>
        <v>547.31999999999994</v>
      </c>
      <c r="K52" s="86">
        <f t="shared" si="8"/>
        <v>505.01</v>
      </c>
      <c r="L52" s="88">
        <f t="shared" si="8"/>
        <v>1430.71</v>
      </c>
      <c r="M52" s="49"/>
      <c r="N52" s="46">
        <v>5289.86</v>
      </c>
      <c r="O52" s="88">
        <f t="shared" ref="O52" si="9">SUM(O8:O51)</f>
        <v>6720.57</v>
      </c>
    </row>
    <row r="53" spans="1:15" ht="19.5" thickBot="1" x14ac:dyDescent="0.3"/>
    <row r="54" spans="1:15" ht="18.75" customHeight="1" thickBot="1" x14ac:dyDescent="0.3">
      <c r="F54" s="114" t="s">
        <v>69</v>
      </c>
      <c r="G54" s="24" t="s">
        <v>70</v>
      </c>
      <c r="I54" s="91">
        <f>((I14+I15+I16+I17+I18+I19+I20+I21+I22+I23+I24+I25+I26+I27+I28+I29+I30+I31+I32+I33+I34+I36+I37+I38+I39+I40+I42+I44+I45+I46+I47+I48+I49+I50+I51)*1.03125)+((I37+I40+I42+I50)*0.78125)+I34</f>
        <v>650.61874999999998</v>
      </c>
      <c r="J54" s="91">
        <f t="shared" ref="J54:L54" si="10">((J14+J15+J16+J17+J18+J19+J20+J21+J22+J23+J24+J25+J26+J27+J28+J29+J30+J31+J32+J33+J34+J36+J37+J38+J39+J40+J42+J44+J45+J46+J47+J48+J49+J50+J51)*1.03125)+((J37+J40+J42+J50)*0.78125)+J34</f>
        <v>948.31937499999981</v>
      </c>
      <c r="K54" s="91">
        <f t="shared" si="10"/>
        <v>880.875</v>
      </c>
      <c r="L54" s="91">
        <f t="shared" si="10"/>
        <v>2479.8131249999997</v>
      </c>
    </row>
    <row r="55" spans="1:15" ht="19.5" thickBot="1" x14ac:dyDescent="0.3">
      <c r="F55" s="115"/>
      <c r="G55" s="25" t="s">
        <v>55</v>
      </c>
      <c r="I55" s="91">
        <v>3168.4049999999997</v>
      </c>
      <c r="J55" s="92">
        <v>3040.94625</v>
      </c>
      <c r="K55" s="92">
        <v>2864.25</v>
      </c>
      <c r="L55" s="93">
        <v>9073.6012499999997</v>
      </c>
    </row>
    <row r="56" spans="1:15" x14ac:dyDescent="0.25">
      <c r="F56" s="116"/>
      <c r="G56" s="25" t="s">
        <v>56</v>
      </c>
      <c r="I56" s="91">
        <f>I54+I55</f>
        <v>3819.0237499999998</v>
      </c>
      <c r="J56" s="92">
        <f t="shared" ref="J56:L56" si="11">J54+J55</f>
        <v>3989.265625</v>
      </c>
      <c r="K56" s="92">
        <f t="shared" si="11"/>
        <v>3745.125</v>
      </c>
      <c r="L56" s="93">
        <f t="shared" si="11"/>
        <v>11553.414375</v>
      </c>
    </row>
    <row r="57" spans="1:15" x14ac:dyDescent="0.25">
      <c r="F57" s="117" t="s">
        <v>68</v>
      </c>
      <c r="G57" s="25" t="s">
        <v>70</v>
      </c>
      <c r="I57" s="94">
        <f>SUM(I8:I13)</f>
        <v>18.260000000000002</v>
      </c>
      <c r="J57" s="94">
        <f t="shared" ref="J57:L57" si="12">SUM(J8:J13)</f>
        <v>23.23</v>
      </c>
      <c r="K57" s="94">
        <f t="shared" si="12"/>
        <v>19.010000000000002</v>
      </c>
      <c r="L57" s="94">
        <f t="shared" si="12"/>
        <v>60.500000000000014</v>
      </c>
    </row>
    <row r="58" spans="1:15" x14ac:dyDescent="0.25">
      <c r="F58" s="117"/>
      <c r="G58" s="25" t="s">
        <v>55</v>
      </c>
      <c r="I58" s="94">
        <v>73.11</v>
      </c>
      <c r="J58" s="95">
        <v>85.63000000000001</v>
      </c>
      <c r="K58" s="95">
        <v>53.84</v>
      </c>
      <c r="L58" s="96">
        <v>212.58</v>
      </c>
    </row>
    <row r="59" spans="1:15" ht="19.5" thickBot="1" x14ac:dyDescent="0.3">
      <c r="F59" s="118"/>
      <c r="G59" s="26" t="s">
        <v>56</v>
      </c>
      <c r="I59" s="94">
        <f>I57+I58</f>
        <v>91.37</v>
      </c>
      <c r="J59" s="95">
        <f t="shared" ref="J59:L59" si="13">J57+J58</f>
        <v>108.86000000000001</v>
      </c>
      <c r="K59" s="95">
        <f t="shared" si="13"/>
        <v>72.850000000000009</v>
      </c>
      <c r="L59" s="96">
        <f t="shared" si="13"/>
        <v>273.08000000000004</v>
      </c>
    </row>
    <row r="60" spans="1:15" ht="19.5" thickBot="1" x14ac:dyDescent="0.3"/>
    <row r="61" spans="1:15" ht="57" thickBot="1" x14ac:dyDescent="0.3">
      <c r="B61" s="17" t="s">
        <v>57</v>
      </c>
      <c r="C61" s="100" t="s">
        <v>4</v>
      </c>
      <c r="D61" s="19" t="s">
        <v>58</v>
      </c>
      <c r="I61" s="20" t="s">
        <v>11</v>
      </c>
      <c r="J61" s="21" t="s">
        <v>12</v>
      </c>
      <c r="K61" s="21" t="s">
        <v>13</v>
      </c>
      <c r="L61" s="19" t="s">
        <v>59</v>
      </c>
      <c r="O61" s="100" t="s">
        <v>60</v>
      </c>
    </row>
    <row r="62" spans="1:15" x14ac:dyDescent="0.25">
      <c r="B62" s="22" t="s">
        <v>34</v>
      </c>
      <c r="C62" s="11"/>
      <c r="D62" s="23"/>
      <c r="I62" s="11"/>
      <c r="J62" s="11"/>
      <c r="K62" s="11"/>
      <c r="L62" s="11"/>
      <c r="O62" s="23"/>
    </row>
    <row r="63" spans="1:15" x14ac:dyDescent="0.25">
      <c r="B63" s="16" t="s">
        <v>61</v>
      </c>
      <c r="C63" s="11"/>
      <c r="D63" s="23"/>
      <c r="I63" s="23"/>
      <c r="J63" s="23"/>
      <c r="K63" s="23"/>
      <c r="L63" s="23"/>
      <c r="O63" s="23"/>
    </row>
    <row r="64" spans="1:15" x14ac:dyDescent="0.25">
      <c r="B64" s="16" t="s">
        <v>62</v>
      </c>
      <c r="C64" s="11"/>
      <c r="D64" s="23"/>
      <c r="I64" s="23"/>
      <c r="J64" s="23"/>
      <c r="K64" s="23"/>
      <c r="L64" s="23"/>
      <c r="O64" s="23"/>
    </row>
    <row r="65" spans="2:15" ht="11.25" customHeight="1" x14ac:dyDescent="0.25"/>
    <row r="66" spans="2:15" x14ac:dyDescent="0.25">
      <c r="B66" s="16" t="s">
        <v>63</v>
      </c>
      <c r="C66" s="23"/>
      <c r="D66" s="23"/>
      <c r="I66" s="23"/>
      <c r="J66" s="23"/>
      <c r="K66" s="23"/>
      <c r="L66" s="23"/>
      <c r="O66" s="23"/>
    </row>
    <row r="67" spans="2:15" x14ac:dyDescent="0.25">
      <c r="B67" s="16" t="s">
        <v>61</v>
      </c>
      <c r="C67" s="23"/>
      <c r="D67" s="23"/>
      <c r="I67" s="23"/>
      <c r="J67" s="23"/>
      <c r="K67" s="23"/>
      <c r="L67" s="23"/>
      <c r="O67" s="23"/>
    </row>
    <row r="68" spans="2:15" x14ac:dyDescent="0.25">
      <c r="B68" s="16" t="s">
        <v>62</v>
      </c>
      <c r="C68" s="23"/>
      <c r="D68" s="23"/>
      <c r="I68" s="23"/>
      <c r="J68" s="23"/>
      <c r="K68" s="23"/>
      <c r="L68" s="23"/>
      <c r="O68" s="23"/>
    </row>
    <row r="69" spans="2:15" ht="11.25" customHeight="1" x14ac:dyDescent="0.25"/>
    <row r="70" spans="2:15" x14ac:dyDescent="0.25">
      <c r="B70" s="16" t="s">
        <v>64</v>
      </c>
      <c r="C70" s="23"/>
      <c r="D70" s="23"/>
      <c r="I70" s="23"/>
      <c r="J70" s="23"/>
      <c r="K70" s="23"/>
      <c r="L70" s="23"/>
      <c r="O70" s="23"/>
    </row>
    <row r="71" spans="2:15" x14ac:dyDescent="0.25">
      <c r="B71" s="16" t="s">
        <v>61</v>
      </c>
      <c r="C71" s="23"/>
      <c r="D71" s="23"/>
      <c r="I71" s="23"/>
      <c r="J71" s="23"/>
      <c r="K71" s="23"/>
      <c r="L71" s="23"/>
      <c r="O71" s="23"/>
    </row>
    <row r="72" spans="2:15" x14ac:dyDescent="0.25">
      <c r="B72" s="16" t="s">
        <v>62</v>
      </c>
      <c r="C72" s="23"/>
      <c r="D72" s="23"/>
      <c r="I72" s="23"/>
      <c r="J72" s="23"/>
      <c r="K72" s="23"/>
      <c r="L72" s="23"/>
      <c r="O72" s="23"/>
    </row>
    <row r="73" spans="2:15" ht="11.25" customHeight="1" x14ac:dyDescent="0.25"/>
    <row r="74" spans="2:15" x14ac:dyDescent="0.25">
      <c r="B74" s="16" t="s">
        <v>65</v>
      </c>
      <c r="C74" s="23"/>
      <c r="D74" s="23"/>
      <c r="I74" s="23"/>
      <c r="J74" s="23"/>
      <c r="K74" s="23"/>
      <c r="L74" s="23"/>
      <c r="O74" s="23"/>
    </row>
    <row r="75" spans="2:15" x14ac:dyDescent="0.25">
      <c r="B75" s="16" t="s">
        <v>61</v>
      </c>
      <c r="C75" s="23"/>
      <c r="D75" s="23"/>
      <c r="I75" s="23"/>
      <c r="J75" s="23"/>
      <c r="K75" s="23"/>
      <c r="L75" s="23"/>
      <c r="O75" s="23"/>
    </row>
    <row r="76" spans="2:15" x14ac:dyDescent="0.25">
      <c r="B76" s="16" t="s">
        <v>62</v>
      </c>
      <c r="C76" s="11"/>
      <c r="D76" s="23"/>
      <c r="I76" s="23"/>
      <c r="J76" s="23"/>
      <c r="K76" s="23"/>
      <c r="L76" s="23"/>
      <c r="O76" s="23"/>
    </row>
    <row r="77" spans="2:15" ht="11.25" customHeight="1" x14ac:dyDescent="0.25"/>
    <row r="78" spans="2:15" x14ac:dyDescent="0.25">
      <c r="B78" s="16" t="s">
        <v>66</v>
      </c>
      <c r="C78" s="23"/>
      <c r="D78" s="23"/>
      <c r="I78" s="23"/>
      <c r="J78" s="23"/>
      <c r="K78" s="23"/>
      <c r="L78" s="23"/>
      <c r="O78" s="23"/>
    </row>
    <row r="79" spans="2:15" x14ac:dyDescent="0.25">
      <c r="B79" s="16" t="s">
        <v>61</v>
      </c>
      <c r="C79" s="23"/>
      <c r="D79" s="23"/>
      <c r="I79" s="23"/>
      <c r="J79" s="23"/>
      <c r="K79" s="23"/>
      <c r="L79" s="23"/>
      <c r="O79" s="23"/>
    </row>
    <row r="80" spans="2:15" x14ac:dyDescent="0.25">
      <c r="B80" s="16" t="s">
        <v>62</v>
      </c>
      <c r="C80" s="23"/>
      <c r="D80" s="23"/>
      <c r="I80" s="23"/>
      <c r="J80" s="23"/>
      <c r="K80" s="23"/>
      <c r="L80" s="23"/>
      <c r="O80" s="23"/>
    </row>
    <row r="82" spans="2:15" x14ac:dyDescent="0.25">
      <c r="B82" s="16" t="s">
        <v>67</v>
      </c>
      <c r="C82" s="23"/>
      <c r="D82" s="23"/>
      <c r="I82" s="23"/>
      <c r="J82" s="23"/>
      <c r="K82" s="23"/>
      <c r="L82" s="23"/>
      <c r="O82" s="23"/>
    </row>
  </sheetData>
  <mergeCells count="9">
    <mergeCell ref="F54:F56"/>
    <mergeCell ref="F57:F59"/>
    <mergeCell ref="K1:O1"/>
    <mergeCell ref="B4:B5"/>
    <mergeCell ref="C4:C5"/>
    <mergeCell ref="D4:E4"/>
    <mergeCell ref="F4:F5"/>
    <mergeCell ref="G4:G5"/>
    <mergeCell ref="I4:O4"/>
  </mergeCells>
  <printOptions horizontalCentered="1" verticalCentered="1"/>
  <pageMargins left="0.19685039370078741" right="0.19685039370078741" top="0.19685039370078741" bottom="0.19685039370078741" header="0" footer="0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SAMPLE</vt:lpstr>
      <vt:lpstr>RTP 10,1</vt:lpstr>
      <vt:lpstr>2-15-2025</vt:lpstr>
      <vt:lpstr>2-17-2025</vt:lpstr>
      <vt:lpstr>2-18-2025</vt:lpstr>
      <vt:lpstr>2-19-2025</vt:lpstr>
      <vt:lpstr>2-20-2025</vt:lpstr>
      <vt:lpstr>2-21-2025</vt:lpstr>
      <vt:lpstr>2-22-2025</vt:lpstr>
      <vt:lpstr>2-24-2025</vt:lpstr>
      <vt:lpstr>2-25-2025</vt:lpstr>
      <vt:lpstr>2-26-2025</vt:lpstr>
      <vt:lpstr>2-27-2025</vt:lpstr>
      <vt:lpstr>2-28-2025</vt:lpstr>
      <vt:lpstr>'2-15-2025'!Print_Area</vt:lpstr>
      <vt:lpstr>'2-17-2025'!Print_Area</vt:lpstr>
      <vt:lpstr>'2-18-2025'!Print_Area</vt:lpstr>
      <vt:lpstr>'2-19-2025'!Print_Area</vt:lpstr>
      <vt:lpstr>'2-20-2025'!Print_Area</vt:lpstr>
      <vt:lpstr>'2-21-2025'!Print_Area</vt:lpstr>
      <vt:lpstr>'2-22-2025'!Print_Area</vt:lpstr>
      <vt:lpstr>'2-24-2025'!Print_Area</vt:lpstr>
      <vt:lpstr>'2-25-2025'!Print_Area</vt:lpstr>
      <vt:lpstr>'2-26-2025'!Print_Area</vt:lpstr>
      <vt:lpstr>'2-27-2025'!Print_Area</vt:lpstr>
      <vt:lpstr>'2-28-2025'!Print_Area</vt:lpstr>
      <vt:lpstr>'RTP 10,1'!Print_Area</vt:lpstr>
      <vt:lpstr>SAMPLE!Print_Area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2025-02-28T02:24:12Z</cp:lastPrinted>
  <dcterms:created xsi:type="dcterms:W3CDTF">2024-09-01T23:32:49Z</dcterms:created>
  <dcterms:modified xsi:type="dcterms:W3CDTF">2025-03-03T06:10:52Z</dcterms:modified>
</cp:coreProperties>
</file>