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R FILES 2025\"/>
    </mc:Choice>
  </mc:AlternateContent>
  <xr:revisionPtr revIDLastSave="0" documentId="13_ncr:1_{5CCA4BCC-5CE1-4B4A-B113-36016D669048}" xr6:coauthVersionLast="45" xr6:coauthVersionMax="45" xr10:uidLastSave="{00000000-0000-0000-0000-000000000000}"/>
  <bookViews>
    <workbookView xWindow="-120" yWindow="-120" windowWidth="29040" windowHeight="15840" firstSheet="62" activeTab="62" xr2:uid="{00000000-000D-0000-FFFF-FFFF00000000}"/>
  </bookViews>
  <sheets>
    <sheet name="(1)" sheetId="621" r:id="rId1"/>
    <sheet name="01,03 R1" sheetId="622" r:id="rId2"/>
    <sheet name="01,03 R2" sheetId="623" r:id="rId3"/>
    <sheet name="01,03 R3" sheetId="624" r:id="rId4"/>
    <sheet name="(3)" sheetId="625" r:id="rId5"/>
    <sheet name="03,03 R1" sheetId="626" r:id="rId6"/>
    <sheet name="03,03 R2" sheetId="627" r:id="rId7"/>
    <sheet name="03,03 R3" sheetId="628" r:id="rId8"/>
    <sheet name="(4)" sheetId="629" r:id="rId9"/>
    <sheet name="04,03 R1" sheetId="630" r:id="rId10"/>
    <sheet name="04,03 R2" sheetId="631" r:id="rId11"/>
    <sheet name="04,03 R3" sheetId="632" r:id="rId12"/>
    <sheet name="(5)" sheetId="633" r:id="rId13"/>
    <sheet name="05,03 R1" sheetId="634" r:id="rId14"/>
    <sheet name="05,03 R2" sheetId="635" r:id="rId15"/>
    <sheet name="05,03 R3" sheetId="636" r:id="rId16"/>
    <sheet name="(6)" sheetId="637" r:id="rId17"/>
    <sheet name="06,03 R1" sheetId="638" r:id="rId18"/>
    <sheet name="06,03 R2" sheetId="639" r:id="rId19"/>
    <sheet name="06,03 R3" sheetId="640" r:id="rId20"/>
    <sheet name="(7)" sheetId="641" r:id="rId21"/>
    <sheet name="07,03 R1" sheetId="642" r:id="rId22"/>
    <sheet name="07,03 R2" sheetId="643" r:id="rId23"/>
    <sheet name="07,03 R3" sheetId="644" r:id="rId24"/>
    <sheet name="(8)" sheetId="645" r:id="rId25"/>
    <sheet name="08,03 R1" sheetId="646" r:id="rId26"/>
    <sheet name="08,03 R2" sheetId="647" r:id="rId27"/>
    <sheet name="08,03 R3" sheetId="648" r:id="rId28"/>
    <sheet name="(10)" sheetId="649" r:id="rId29"/>
    <sheet name="10,03 R1" sheetId="650" r:id="rId30"/>
    <sheet name="10,03 R2" sheetId="651" r:id="rId31"/>
    <sheet name="10,03 R3" sheetId="652" r:id="rId32"/>
    <sheet name="(11)" sheetId="653" r:id="rId33"/>
    <sheet name="11,03 R1" sheetId="654" r:id="rId34"/>
    <sheet name="11,03 R2" sheetId="655" r:id="rId35"/>
    <sheet name="11,03 R3" sheetId="656" r:id="rId36"/>
    <sheet name="(12)" sheetId="657" r:id="rId37"/>
    <sheet name="12,03 R1" sheetId="658" r:id="rId38"/>
    <sheet name="12,03 R2" sheetId="659" r:id="rId39"/>
    <sheet name="12,03 R3" sheetId="660" r:id="rId40"/>
    <sheet name="(13)" sheetId="661" r:id="rId41"/>
    <sheet name="13,03 R1" sheetId="662" r:id="rId42"/>
    <sheet name="13,03 R2" sheetId="663" r:id="rId43"/>
    <sheet name="13,03 R3" sheetId="664" r:id="rId44"/>
    <sheet name="(14)" sheetId="665" r:id="rId45"/>
    <sheet name="14,03 R1" sheetId="666" r:id="rId46"/>
    <sheet name="14,03 R2" sheetId="667" r:id="rId47"/>
    <sheet name="14,03 R3" sheetId="668" r:id="rId48"/>
    <sheet name="(15)" sheetId="669" r:id="rId49"/>
    <sheet name="15,03 R1" sheetId="670" r:id="rId50"/>
    <sheet name="15,03 R2" sheetId="671" r:id="rId51"/>
    <sheet name="15,03 R3" sheetId="672" r:id="rId52"/>
    <sheet name="(17)" sheetId="673" r:id="rId53"/>
    <sheet name="17,03 R1" sheetId="674" r:id="rId54"/>
    <sheet name="17,03 R2" sheetId="675" r:id="rId55"/>
    <sheet name="17,03 R3" sheetId="676" r:id="rId56"/>
    <sheet name="(18)" sheetId="677" r:id="rId57"/>
    <sheet name="18,03 R1" sheetId="678" r:id="rId58"/>
    <sheet name="18,03 R2" sheetId="679" r:id="rId59"/>
    <sheet name="18,03 R3" sheetId="680" r:id="rId60"/>
    <sheet name="(19)" sheetId="681" r:id="rId61"/>
    <sheet name="19,03 R1" sheetId="682" r:id="rId62"/>
    <sheet name="19,03 R2" sheetId="683" r:id="rId63"/>
    <sheet name="19,03 R3" sheetId="684" r:id="rId64"/>
    <sheet name="(20)" sheetId="685" r:id="rId65"/>
    <sheet name="20,03 R1" sheetId="686" r:id="rId66"/>
    <sheet name="20,03 R2" sheetId="687" r:id="rId67"/>
    <sheet name="20,03 R3" sheetId="688" r:id="rId68"/>
    <sheet name="(21)" sheetId="689" r:id="rId69"/>
    <sheet name="21,03 R1" sheetId="690" r:id="rId70"/>
    <sheet name="21,03 R2" sheetId="691" r:id="rId71"/>
    <sheet name="21,03 R3" sheetId="692" r:id="rId72"/>
    <sheet name="(22)" sheetId="693" r:id="rId73"/>
    <sheet name="22,03 R1" sheetId="694" r:id="rId74"/>
    <sheet name="22,03 R2" sheetId="695" r:id="rId75"/>
    <sheet name="22,03 R3" sheetId="696" r:id="rId76"/>
    <sheet name="(24)" sheetId="697" r:id="rId77"/>
    <sheet name="24,03 R1" sheetId="698" r:id="rId78"/>
    <sheet name="24,03 R2" sheetId="699" r:id="rId79"/>
    <sheet name="24,03 R3" sheetId="700" r:id="rId80"/>
    <sheet name="(25)" sheetId="701" r:id="rId81"/>
    <sheet name="25,03 R1" sheetId="702" r:id="rId82"/>
    <sheet name="25,03 R2" sheetId="703" r:id="rId83"/>
    <sheet name="25,03 R3" sheetId="704" r:id="rId84"/>
    <sheet name="(26)" sheetId="705" r:id="rId85"/>
    <sheet name="26,03 R1" sheetId="706" r:id="rId86"/>
    <sheet name="26,03 R2" sheetId="707" r:id="rId87"/>
    <sheet name="26,03 R3" sheetId="708" r:id="rId88"/>
    <sheet name="(27)" sheetId="709" r:id="rId89"/>
    <sheet name="27,03 R1" sheetId="710" r:id="rId90"/>
    <sheet name="27,03 R2" sheetId="711" r:id="rId91"/>
    <sheet name="27,03 R3" sheetId="712" r:id="rId92"/>
    <sheet name="(28)" sheetId="713" r:id="rId93"/>
    <sheet name="28,03 R1" sheetId="714" r:id="rId94"/>
    <sheet name="28,03 R2" sheetId="715" r:id="rId95"/>
    <sheet name="28,03 R3" sheetId="716" r:id="rId96"/>
    <sheet name="(29)" sheetId="717" r:id="rId97"/>
    <sheet name="29,03 R1" sheetId="718" r:id="rId98"/>
    <sheet name="29,03 R2" sheetId="719" r:id="rId99"/>
    <sheet name="29,03 R3" sheetId="720" r:id="rId100"/>
    <sheet name="(31)" sheetId="721" r:id="rId101"/>
    <sheet name="31,03 R1" sheetId="722" r:id="rId102"/>
    <sheet name="31,03 R2" sheetId="723" r:id="rId103"/>
    <sheet name="31,03 R3" sheetId="724" r:id="rId104"/>
  </sheets>
  <definedNames>
    <definedName name="_xlnm.Print_Area" localSheetId="1">'01,03 R1'!$A$1:$J$60</definedName>
    <definedName name="_xlnm.Print_Area" localSheetId="2">'01,03 R2'!$A$1:$J$60</definedName>
    <definedName name="_xlnm.Print_Area" localSheetId="3">'01,03 R3'!$A$1:$J$60</definedName>
    <definedName name="_xlnm.Print_Area" localSheetId="5">'03,03 R1'!$A$1:$J$60</definedName>
    <definedName name="_xlnm.Print_Area" localSheetId="6">'03,03 R2'!$A$1:$J$60</definedName>
    <definedName name="_xlnm.Print_Area" localSheetId="7">'03,03 R3'!$A$1:$J$60</definedName>
    <definedName name="_xlnm.Print_Area" localSheetId="9">'04,03 R1'!$A$1:$J$60</definedName>
    <definedName name="_xlnm.Print_Area" localSheetId="10">'04,03 R2'!$A$1:$J$60</definedName>
    <definedName name="_xlnm.Print_Area" localSheetId="11">'04,03 R3'!$A$1:$J$60</definedName>
    <definedName name="_xlnm.Print_Area" localSheetId="13">'05,03 R1'!$A$1:$J$60</definedName>
    <definedName name="_xlnm.Print_Area" localSheetId="14">'05,03 R2'!$A$1:$J$60</definedName>
    <definedName name="_xlnm.Print_Area" localSheetId="15">'05,03 R3'!$A$1:$J$60</definedName>
    <definedName name="_xlnm.Print_Area" localSheetId="17">'06,03 R1'!$A$1:$J$60</definedName>
    <definedName name="_xlnm.Print_Area" localSheetId="18">'06,03 R2'!$A$1:$J$60</definedName>
    <definedName name="_xlnm.Print_Area" localSheetId="19">'06,03 R3'!$A$1:$J$60</definedName>
    <definedName name="_xlnm.Print_Area" localSheetId="21">'07,03 R1'!$A$1:$J$60</definedName>
    <definedName name="_xlnm.Print_Area" localSheetId="22">'07,03 R2'!$A$1:$J$60</definedName>
    <definedName name="_xlnm.Print_Area" localSheetId="23">'07,03 R3'!$A$1:$J$60</definedName>
    <definedName name="_xlnm.Print_Area" localSheetId="25">'08,03 R1'!$A$1:$J$60</definedName>
    <definedName name="_xlnm.Print_Area" localSheetId="26">'08,03 R2'!$A$1:$J$60</definedName>
    <definedName name="_xlnm.Print_Area" localSheetId="27">'08,03 R3'!$A$1:$J$60</definedName>
    <definedName name="_xlnm.Print_Area" localSheetId="29">'10,03 R1'!$A$1:$J$60</definedName>
    <definedName name="_xlnm.Print_Area" localSheetId="30">'10,03 R2'!$A$1:$J$60</definedName>
    <definedName name="_xlnm.Print_Area" localSheetId="31">'10,03 R3'!$A$1:$J$60</definedName>
    <definedName name="_xlnm.Print_Area" localSheetId="33">'11,03 R1'!$A$1:$J$60</definedName>
    <definedName name="_xlnm.Print_Area" localSheetId="34">'11,03 R2'!$A$1:$J$60</definedName>
    <definedName name="_xlnm.Print_Area" localSheetId="35">'11,03 R3'!$A$1:$J$60</definedName>
    <definedName name="_xlnm.Print_Area" localSheetId="37">'12,03 R1'!$A$1:$J$60</definedName>
    <definedName name="_xlnm.Print_Area" localSheetId="38">'12,03 R2'!$A$1:$J$60</definedName>
    <definedName name="_xlnm.Print_Area" localSheetId="39">'12,03 R3'!$A$1:$J$60</definedName>
    <definedName name="_xlnm.Print_Area" localSheetId="41">'13,03 R1'!$A$1:$J$60</definedName>
    <definedName name="_xlnm.Print_Area" localSheetId="42">'13,03 R2'!$A$1:$J$60</definedName>
    <definedName name="_xlnm.Print_Area" localSheetId="43">'13,03 R3'!$A$1:$J$60</definedName>
    <definedName name="_xlnm.Print_Area" localSheetId="45">'14,03 R1'!$A$1:$J$60</definedName>
    <definedName name="_xlnm.Print_Area" localSheetId="46">'14,03 R2'!$A$1:$J$60</definedName>
    <definedName name="_xlnm.Print_Area" localSheetId="47">'14,03 R3'!$A$1:$J$60</definedName>
    <definedName name="_xlnm.Print_Area" localSheetId="49">'15,03 R1'!$A$1:$J$60</definedName>
    <definedName name="_xlnm.Print_Area" localSheetId="50">'15,03 R2'!$A$1:$J$60</definedName>
    <definedName name="_xlnm.Print_Area" localSheetId="51">'15,03 R3'!$A$1:$J$60</definedName>
    <definedName name="_xlnm.Print_Area" localSheetId="53">'17,03 R1'!$A$1:$J$60</definedName>
    <definedName name="_xlnm.Print_Area" localSheetId="54">'17,03 R2'!$A$1:$J$60</definedName>
    <definedName name="_xlnm.Print_Area" localSheetId="55">'17,03 R3'!$A$1:$J$60</definedName>
    <definedName name="_xlnm.Print_Area" localSheetId="57">'18,03 R1'!$A$1:$J$60</definedName>
    <definedName name="_xlnm.Print_Area" localSheetId="58">'18,03 R2'!$A$1:$J$60</definedName>
    <definedName name="_xlnm.Print_Area" localSheetId="59">'18,03 R3'!$A$1:$J$60</definedName>
    <definedName name="_xlnm.Print_Area" localSheetId="61">'19,03 R1'!$A$1:$J$60</definedName>
    <definedName name="_xlnm.Print_Area" localSheetId="62">'19,03 R2'!$A$1:$J$60</definedName>
    <definedName name="_xlnm.Print_Area" localSheetId="63">'19,03 R3'!$A$1:$J$60</definedName>
    <definedName name="_xlnm.Print_Area" localSheetId="65">'20,03 R1'!$A$1:$J$60</definedName>
    <definedName name="_xlnm.Print_Area" localSheetId="66">'20,03 R2'!$A$1:$J$60</definedName>
    <definedName name="_xlnm.Print_Area" localSheetId="67">'20,03 R3'!$A$1:$J$60</definedName>
    <definedName name="_xlnm.Print_Area" localSheetId="69">'21,03 R1'!$A$1:$J$60</definedName>
    <definedName name="_xlnm.Print_Area" localSheetId="70">'21,03 R2'!$A$1:$J$60</definedName>
    <definedName name="_xlnm.Print_Area" localSheetId="71">'21,03 R3'!$A$1:$J$60</definedName>
    <definedName name="_xlnm.Print_Area" localSheetId="73">'22,03 R1'!$A$1:$J$60</definedName>
    <definedName name="_xlnm.Print_Area" localSheetId="74">'22,03 R2'!$A$1:$J$60</definedName>
    <definedName name="_xlnm.Print_Area" localSheetId="75">'22,03 R3'!$A$1:$J$60</definedName>
    <definedName name="_xlnm.Print_Area" localSheetId="77">'24,03 R1'!$A$1:$J$60</definedName>
    <definedName name="_xlnm.Print_Area" localSheetId="78">'24,03 R2'!$A$1:$J$60</definedName>
    <definedName name="_xlnm.Print_Area" localSheetId="79">'24,03 R3'!$A$1:$J$60</definedName>
    <definedName name="_xlnm.Print_Area" localSheetId="81">'25,03 R1'!$A$1:$J$60</definedName>
    <definedName name="_xlnm.Print_Area" localSheetId="82">'25,03 R2'!$A$1:$J$60</definedName>
    <definedName name="_xlnm.Print_Area" localSheetId="83">'25,03 R3'!$A$1:$J$60</definedName>
    <definedName name="_xlnm.Print_Area" localSheetId="85">'26,03 R1'!$A$1:$J$60</definedName>
    <definedName name="_xlnm.Print_Area" localSheetId="86">'26,03 R2'!$A$1:$J$60</definedName>
    <definedName name="_xlnm.Print_Area" localSheetId="87">'26,03 R3'!$A$1:$J$60</definedName>
    <definedName name="_xlnm.Print_Area" localSheetId="89">'27,03 R1'!$A$1:$J$60</definedName>
    <definedName name="_xlnm.Print_Area" localSheetId="90">'27,03 R2'!$A$1:$J$60</definedName>
    <definedName name="_xlnm.Print_Area" localSheetId="91">'27,03 R3'!$A$1:$J$60</definedName>
    <definedName name="_xlnm.Print_Area" localSheetId="93">'28,03 R1'!$A$1:$J$60</definedName>
    <definedName name="_xlnm.Print_Area" localSheetId="94">'28,03 R2'!$A$1:$J$60</definedName>
    <definedName name="_xlnm.Print_Area" localSheetId="95">'28,03 R3'!$A$1:$J$60</definedName>
    <definedName name="_xlnm.Print_Area" localSheetId="97">'29,03 R1'!$A$1:$J$60</definedName>
    <definedName name="_xlnm.Print_Area" localSheetId="98">'29,03 R2'!$A$1:$J$60</definedName>
    <definedName name="_xlnm.Print_Area" localSheetId="99">'29,03 R3'!$A$1:$J$60</definedName>
    <definedName name="_xlnm.Print_Area" localSheetId="101">'31,03 R1'!$A$1:$J$60</definedName>
    <definedName name="_xlnm.Print_Area" localSheetId="102">'31,03 R2'!$A$1:$J$60</definedName>
    <definedName name="_xlnm.Print_Area" localSheetId="103">'31,03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683" l="1"/>
  <c r="H20" i="724" l="1"/>
  <c r="H16" i="724"/>
  <c r="H36" i="724"/>
  <c r="H37" i="724"/>
  <c r="H38" i="724"/>
  <c r="H16" i="723"/>
  <c r="H20" i="723"/>
  <c r="H20" i="722"/>
  <c r="H16" i="722"/>
  <c r="L24" i="722"/>
  <c r="H20" i="690" l="1"/>
  <c r="H20" i="720" l="1"/>
  <c r="H16" i="720"/>
  <c r="H36" i="720"/>
  <c r="H37" i="720"/>
  <c r="H38" i="720"/>
  <c r="H16" i="719"/>
  <c r="H20" i="719"/>
  <c r="H20" i="718"/>
  <c r="C12" i="720"/>
  <c r="C12" i="719"/>
  <c r="C12" i="718"/>
  <c r="R52" i="724"/>
  <c r="R51" i="724"/>
  <c r="D50" i="724"/>
  <c r="R49" i="724"/>
  <c r="D49" i="724"/>
  <c r="R48" i="724"/>
  <c r="D48" i="724"/>
  <c r="D46" i="724"/>
  <c r="D45" i="724"/>
  <c r="D44" i="724"/>
  <c r="R42" i="724"/>
  <c r="D42" i="724"/>
  <c r="R41" i="724"/>
  <c r="D41" i="724"/>
  <c r="R40" i="724"/>
  <c r="L8" i="724" s="1"/>
  <c r="D8" i="724" s="1"/>
  <c r="D40" i="724"/>
  <c r="R39" i="724"/>
  <c r="H39" i="724"/>
  <c r="D39" i="724"/>
  <c r="R38" i="724"/>
  <c r="L9" i="724" s="1"/>
  <c r="D9" i="724" s="1"/>
  <c r="D38" i="724"/>
  <c r="R37" i="724"/>
  <c r="D37" i="724"/>
  <c r="R36" i="724"/>
  <c r="D36" i="724"/>
  <c r="R35" i="724"/>
  <c r="H35" i="724"/>
  <c r="D35" i="724"/>
  <c r="R34" i="724"/>
  <c r="H34" i="724"/>
  <c r="G49" i="724" s="1"/>
  <c r="D34" i="724"/>
  <c r="R33" i="724"/>
  <c r="R32" i="724"/>
  <c r="R31" i="724"/>
  <c r="R30" i="724"/>
  <c r="R29" i="724"/>
  <c r="R28" i="724"/>
  <c r="L16" i="724" s="1"/>
  <c r="D16" i="724" s="1"/>
  <c r="D28" i="724"/>
  <c r="R27" i="724"/>
  <c r="D27" i="724"/>
  <c r="R26" i="724"/>
  <c r="L26" i="724"/>
  <c r="D26" i="724"/>
  <c r="R25" i="724"/>
  <c r="L25" i="724"/>
  <c r="D25" i="724" s="1"/>
  <c r="R24" i="724"/>
  <c r="D24" i="724"/>
  <c r="R23" i="724"/>
  <c r="L23" i="724"/>
  <c r="D23" i="724"/>
  <c r="R22" i="724"/>
  <c r="L22" i="724"/>
  <c r="D22" i="724" s="1"/>
  <c r="R21" i="724"/>
  <c r="D21" i="724"/>
  <c r="R20" i="724"/>
  <c r="L20" i="724"/>
  <c r="D20" i="724"/>
  <c r="R19" i="724"/>
  <c r="L19" i="724"/>
  <c r="D19" i="724" s="1"/>
  <c r="R18" i="724"/>
  <c r="D18" i="724"/>
  <c r="R17" i="724"/>
  <c r="D17" i="724"/>
  <c r="R16" i="724"/>
  <c r="S15" i="724"/>
  <c r="R15" i="724"/>
  <c r="D15" i="724"/>
  <c r="S14" i="724"/>
  <c r="R14" i="724"/>
  <c r="D14" i="724"/>
  <c r="R13" i="724"/>
  <c r="D13" i="724"/>
  <c r="R12" i="724"/>
  <c r="L12" i="724"/>
  <c r="D12" i="724"/>
  <c r="R11" i="724"/>
  <c r="L11" i="724"/>
  <c r="D11" i="724" s="1"/>
  <c r="L10" i="724"/>
  <c r="D10" i="724" s="1"/>
  <c r="L7" i="724"/>
  <c r="D7" i="724" s="1"/>
  <c r="R6" i="724"/>
  <c r="L6" i="724"/>
  <c r="D6" i="724"/>
  <c r="R5" i="724"/>
  <c r="R4" i="724"/>
  <c r="R52" i="723"/>
  <c r="R51" i="723"/>
  <c r="D50" i="723"/>
  <c r="R49" i="723"/>
  <c r="D49" i="723"/>
  <c r="R48" i="723"/>
  <c r="D48" i="723"/>
  <c r="D46" i="723"/>
  <c r="D45" i="723"/>
  <c r="D44" i="723"/>
  <c r="R42" i="723"/>
  <c r="L6" i="723" s="1"/>
  <c r="D6" i="723" s="1"/>
  <c r="D42" i="723"/>
  <c r="R41" i="723"/>
  <c r="D41" i="723"/>
  <c r="R40" i="723"/>
  <c r="D40" i="723"/>
  <c r="R39" i="723"/>
  <c r="L20" i="723" s="1"/>
  <c r="D20" i="723" s="1"/>
  <c r="H39" i="723"/>
  <c r="D39" i="723"/>
  <c r="R38" i="723"/>
  <c r="L9" i="723" s="1"/>
  <c r="D9" i="723" s="1"/>
  <c r="H38" i="723"/>
  <c r="D38" i="723"/>
  <c r="R37" i="723"/>
  <c r="H37" i="723"/>
  <c r="G49" i="723" s="1"/>
  <c r="D37" i="723"/>
  <c r="R36" i="723"/>
  <c r="L10" i="723" s="1"/>
  <c r="D10" i="723" s="1"/>
  <c r="H36" i="723"/>
  <c r="D36" i="723"/>
  <c r="R35" i="723"/>
  <c r="H35" i="723"/>
  <c r="D35" i="723"/>
  <c r="R34" i="723"/>
  <c r="L12" i="723" s="1"/>
  <c r="D12" i="723" s="1"/>
  <c r="H34" i="723"/>
  <c r="D34" i="723"/>
  <c r="R33" i="723"/>
  <c r="L23" i="723" s="1"/>
  <c r="D23" i="723" s="1"/>
  <c r="R32" i="723"/>
  <c r="L11" i="723" s="1"/>
  <c r="D11" i="723" s="1"/>
  <c r="R31" i="723"/>
  <c r="R30" i="723"/>
  <c r="R29" i="723"/>
  <c r="R28" i="723"/>
  <c r="D28" i="723"/>
  <c r="R27" i="723"/>
  <c r="D27" i="723"/>
  <c r="R26" i="723"/>
  <c r="L26" i="723"/>
  <c r="D26" i="723"/>
  <c r="R25" i="723"/>
  <c r="L25" i="723"/>
  <c r="D25" i="723"/>
  <c r="R24" i="723"/>
  <c r="L24" i="723"/>
  <c r="D24" i="723"/>
  <c r="R23" i="723"/>
  <c r="R22" i="723"/>
  <c r="L22" i="723"/>
  <c r="D22" i="723" s="1"/>
  <c r="R21" i="723"/>
  <c r="D21" i="723"/>
  <c r="R20" i="723"/>
  <c r="R19" i="723"/>
  <c r="L19" i="723"/>
  <c r="D19" i="723"/>
  <c r="R18" i="723"/>
  <c r="D18" i="723"/>
  <c r="R17" i="723"/>
  <c r="L17" i="723"/>
  <c r="D17" i="723" s="1"/>
  <c r="R16" i="723"/>
  <c r="L16" i="723"/>
  <c r="D16" i="723" s="1"/>
  <c r="R15" i="723"/>
  <c r="D15" i="723"/>
  <c r="R14" i="723"/>
  <c r="D14" i="723"/>
  <c r="R13" i="723"/>
  <c r="D13" i="723"/>
  <c r="R12" i="723"/>
  <c r="R11" i="723"/>
  <c r="L8" i="723"/>
  <c r="D8" i="723"/>
  <c r="L7" i="723"/>
  <c r="D7" i="723"/>
  <c r="R6" i="723"/>
  <c r="R5" i="723"/>
  <c r="R4" i="723"/>
  <c r="R52" i="722"/>
  <c r="R51" i="722"/>
  <c r="D50" i="722"/>
  <c r="R49" i="722"/>
  <c r="D49" i="722"/>
  <c r="R48" i="722"/>
  <c r="D48" i="722"/>
  <c r="D46" i="722"/>
  <c r="D45" i="722"/>
  <c r="P44" i="722"/>
  <c r="R44" i="722" s="1"/>
  <c r="D44" i="722"/>
  <c r="R42" i="722"/>
  <c r="D42" i="722"/>
  <c r="R41" i="722"/>
  <c r="D41" i="722"/>
  <c r="R40" i="722"/>
  <c r="L8" i="722" s="1"/>
  <c r="D8" i="722" s="1"/>
  <c r="D40" i="722"/>
  <c r="R39" i="722"/>
  <c r="H39" i="722"/>
  <c r="D39" i="722"/>
  <c r="R38" i="722"/>
  <c r="L9" i="722" s="1"/>
  <c r="D9" i="722" s="1"/>
  <c r="H38" i="722"/>
  <c r="D38" i="722"/>
  <c r="R37" i="722"/>
  <c r="H37" i="722"/>
  <c r="D37" i="722"/>
  <c r="R36" i="722"/>
  <c r="H36" i="722"/>
  <c r="D36" i="722"/>
  <c r="R35" i="722"/>
  <c r="H35" i="722"/>
  <c r="D35" i="722"/>
  <c r="R34" i="722"/>
  <c r="H34" i="722"/>
  <c r="D34" i="722"/>
  <c r="R33" i="722"/>
  <c r="R32" i="722"/>
  <c r="L11" i="722" s="1"/>
  <c r="D11" i="722" s="1"/>
  <c r="R31" i="722"/>
  <c r="R30" i="722"/>
  <c r="R29" i="722"/>
  <c r="R28" i="722"/>
  <c r="D28" i="722"/>
  <c r="R27" i="722"/>
  <c r="L27" i="722"/>
  <c r="D27" i="722"/>
  <c r="R26" i="722"/>
  <c r="L26" i="722"/>
  <c r="D26" i="722" s="1"/>
  <c r="R25" i="722"/>
  <c r="L25" i="722"/>
  <c r="D25" i="722"/>
  <c r="R24" i="722"/>
  <c r="D24" i="722"/>
  <c r="R23" i="722"/>
  <c r="L23" i="722"/>
  <c r="D23" i="722" s="1"/>
  <c r="R22" i="722"/>
  <c r="D22" i="722"/>
  <c r="R21" i="722"/>
  <c r="D21" i="722"/>
  <c r="R20" i="722"/>
  <c r="L20" i="722"/>
  <c r="D20" i="722" s="1"/>
  <c r="R19" i="722"/>
  <c r="D19" i="722"/>
  <c r="R18" i="722"/>
  <c r="D18" i="722"/>
  <c r="R17" i="722"/>
  <c r="D17" i="722"/>
  <c r="R16" i="722"/>
  <c r="L16" i="722"/>
  <c r="D16" i="722" s="1"/>
  <c r="R15" i="722"/>
  <c r="D15" i="722"/>
  <c r="R14" i="722"/>
  <c r="D14" i="722"/>
  <c r="R13" i="722"/>
  <c r="D13" i="722"/>
  <c r="R12" i="722"/>
  <c r="L12" i="722"/>
  <c r="D12" i="722"/>
  <c r="R11" i="722"/>
  <c r="L10" i="722"/>
  <c r="D10" i="722"/>
  <c r="L7" i="722"/>
  <c r="D7" i="722" s="1"/>
  <c r="R6" i="722"/>
  <c r="L6" i="722"/>
  <c r="D6" i="722"/>
  <c r="R5" i="722"/>
  <c r="R4" i="722"/>
  <c r="G49" i="722" l="1"/>
  <c r="D54" i="724"/>
  <c r="H14" i="724" s="1"/>
  <c r="D54" i="723"/>
  <c r="H14" i="723" s="1"/>
  <c r="D54" i="722"/>
  <c r="H14" i="722" s="1"/>
  <c r="D29" i="724"/>
  <c r="H13" i="724" s="1"/>
  <c r="D29" i="723"/>
  <c r="H13" i="723" s="1"/>
  <c r="H15" i="723" s="1"/>
  <c r="H29" i="723" s="1"/>
  <c r="G51" i="723" s="1"/>
  <c r="D29" i="722"/>
  <c r="H13" i="722" s="1"/>
  <c r="H16" i="716"/>
  <c r="H20" i="716"/>
  <c r="H20" i="714"/>
  <c r="H16" i="714"/>
  <c r="H20" i="715"/>
  <c r="H36" i="716"/>
  <c r="H37" i="716"/>
  <c r="H38" i="716"/>
  <c r="C21" i="716"/>
  <c r="L23" i="715"/>
  <c r="L24" i="714"/>
  <c r="R52" i="720"/>
  <c r="R51" i="720"/>
  <c r="D50" i="720"/>
  <c r="R49" i="720"/>
  <c r="D49" i="720"/>
  <c r="R48" i="720"/>
  <c r="D48" i="720"/>
  <c r="D46" i="720"/>
  <c r="D45" i="720"/>
  <c r="D44" i="720"/>
  <c r="R42" i="720"/>
  <c r="D42" i="720"/>
  <c r="R41" i="720"/>
  <c r="D41" i="720"/>
  <c r="R40" i="720"/>
  <c r="L8" i="720" s="1"/>
  <c r="D8" i="720" s="1"/>
  <c r="D40" i="720"/>
  <c r="R39" i="720"/>
  <c r="H39" i="720"/>
  <c r="D39" i="720"/>
  <c r="R38" i="720"/>
  <c r="D38" i="720"/>
  <c r="R37" i="720"/>
  <c r="D37" i="720"/>
  <c r="R36" i="720"/>
  <c r="D36" i="720"/>
  <c r="R35" i="720"/>
  <c r="H35" i="720"/>
  <c r="D35" i="720"/>
  <c r="R34" i="720"/>
  <c r="L12" i="720" s="1"/>
  <c r="D12" i="720" s="1"/>
  <c r="H34" i="720"/>
  <c r="G49" i="720" s="1"/>
  <c r="D34" i="720"/>
  <c r="R33" i="720"/>
  <c r="R32" i="720"/>
  <c r="R31" i="720"/>
  <c r="R30" i="720"/>
  <c r="R29" i="720"/>
  <c r="R28" i="720"/>
  <c r="L16" i="720" s="1"/>
  <c r="D16" i="720" s="1"/>
  <c r="D28" i="720"/>
  <c r="R27" i="720"/>
  <c r="D27" i="720"/>
  <c r="R26" i="720"/>
  <c r="L26" i="720"/>
  <c r="D26" i="720"/>
  <c r="R25" i="720"/>
  <c r="L25" i="720"/>
  <c r="D25" i="720" s="1"/>
  <c r="R24" i="720"/>
  <c r="D24" i="720"/>
  <c r="R23" i="720"/>
  <c r="L23" i="720"/>
  <c r="D23" i="720"/>
  <c r="R22" i="720"/>
  <c r="L22" i="720"/>
  <c r="D22" i="720" s="1"/>
  <c r="R21" i="720"/>
  <c r="D21" i="720"/>
  <c r="R20" i="720"/>
  <c r="L20" i="720"/>
  <c r="D20" i="720"/>
  <c r="R19" i="720"/>
  <c r="L19" i="720"/>
  <c r="D19" i="720" s="1"/>
  <c r="R18" i="720"/>
  <c r="D18" i="720"/>
  <c r="R17" i="720"/>
  <c r="D17" i="720"/>
  <c r="R16" i="720"/>
  <c r="S15" i="720"/>
  <c r="R15" i="720"/>
  <c r="D15" i="720"/>
  <c r="S14" i="720"/>
  <c r="R14" i="720"/>
  <c r="D14" i="720"/>
  <c r="R13" i="720"/>
  <c r="D13" i="720"/>
  <c r="R12" i="720"/>
  <c r="R11" i="720"/>
  <c r="L11" i="720"/>
  <c r="D11" i="720" s="1"/>
  <c r="L10" i="720"/>
  <c r="D10" i="720"/>
  <c r="L9" i="720"/>
  <c r="D9" i="720"/>
  <c r="L7" i="720"/>
  <c r="D7" i="720" s="1"/>
  <c r="R6" i="720"/>
  <c r="L6" i="720"/>
  <c r="D6" i="720" s="1"/>
  <c r="R5" i="720"/>
  <c r="R4" i="720"/>
  <c r="R52" i="719"/>
  <c r="R51" i="719"/>
  <c r="D50" i="719"/>
  <c r="R49" i="719"/>
  <c r="D49" i="719"/>
  <c r="R48" i="719"/>
  <c r="D48" i="719"/>
  <c r="D46" i="719"/>
  <c r="D45" i="719"/>
  <c r="D44" i="719"/>
  <c r="R42" i="719"/>
  <c r="L6" i="719" s="1"/>
  <c r="D6" i="719" s="1"/>
  <c r="D42" i="719"/>
  <c r="R41" i="719"/>
  <c r="D41" i="719"/>
  <c r="R40" i="719"/>
  <c r="L8" i="719" s="1"/>
  <c r="D8" i="719" s="1"/>
  <c r="D40" i="719"/>
  <c r="R39" i="719"/>
  <c r="L20" i="719" s="1"/>
  <c r="D20" i="719" s="1"/>
  <c r="H39" i="719"/>
  <c r="D39" i="719"/>
  <c r="R38" i="719"/>
  <c r="H38" i="719"/>
  <c r="D38" i="719"/>
  <c r="R37" i="719"/>
  <c r="H37" i="719"/>
  <c r="D37" i="719"/>
  <c r="R36" i="719"/>
  <c r="L10" i="719" s="1"/>
  <c r="D10" i="719" s="1"/>
  <c r="H36" i="719"/>
  <c r="D36" i="719"/>
  <c r="R35" i="719"/>
  <c r="L19" i="719" s="1"/>
  <c r="D19" i="719" s="1"/>
  <c r="H35" i="719"/>
  <c r="D35" i="719"/>
  <c r="R34" i="719"/>
  <c r="H34" i="719"/>
  <c r="D34" i="719"/>
  <c r="R33" i="719"/>
  <c r="R32" i="719"/>
  <c r="R31" i="719"/>
  <c r="R30" i="719"/>
  <c r="R29" i="719"/>
  <c r="R28" i="719"/>
  <c r="D28" i="719"/>
  <c r="R27" i="719"/>
  <c r="D27" i="719"/>
  <c r="R26" i="719"/>
  <c r="L26" i="719"/>
  <c r="D26" i="719" s="1"/>
  <c r="R25" i="719"/>
  <c r="L25" i="719"/>
  <c r="D25" i="719" s="1"/>
  <c r="R24" i="719"/>
  <c r="L24" i="719"/>
  <c r="D24" i="719" s="1"/>
  <c r="R23" i="719"/>
  <c r="L23" i="719"/>
  <c r="D23" i="719"/>
  <c r="R22" i="719"/>
  <c r="L22" i="719"/>
  <c r="D22" i="719" s="1"/>
  <c r="R21" i="719"/>
  <c r="L17" i="719" s="1"/>
  <c r="D17" i="719" s="1"/>
  <c r="D21" i="719"/>
  <c r="R20" i="719"/>
  <c r="R19" i="719"/>
  <c r="R18" i="719"/>
  <c r="D18" i="719"/>
  <c r="R17" i="719"/>
  <c r="R16" i="719"/>
  <c r="L16" i="719"/>
  <c r="D16" i="719" s="1"/>
  <c r="R15" i="719"/>
  <c r="D15" i="719"/>
  <c r="R14" i="719"/>
  <c r="D14" i="719"/>
  <c r="R13" i="719"/>
  <c r="D13" i="719"/>
  <c r="R12" i="719"/>
  <c r="L12" i="719"/>
  <c r="D12" i="719" s="1"/>
  <c r="R11" i="719"/>
  <c r="L11" i="719"/>
  <c r="D11" i="719"/>
  <c r="L9" i="719"/>
  <c r="D9" i="719"/>
  <c r="L7" i="719"/>
  <c r="D7" i="719" s="1"/>
  <c r="R6" i="719"/>
  <c r="R5" i="719"/>
  <c r="R4" i="719"/>
  <c r="R52" i="718"/>
  <c r="R51" i="718"/>
  <c r="D50" i="718"/>
  <c r="R49" i="718"/>
  <c r="D49" i="718"/>
  <c r="R48" i="718"/>
  <c r="D48" i="718"/>
  <c r="D46" i="718"/>
  <c r="D45" i="718"/>
  <c r="R44" i="718"/>
  <c r="P44" i="718"/>
  <c r="D44" i="718"/>
  <c r="R42" i="718"/>
  <c r="L6" i="718" s="1"/>
  <c r="D6" i="718" s="1"/>
  <c r="D42" i="718"/>
  <c r="R41" i="718"/>
  <c r="D41" i="718"/>
  <c r="R40" i="718"/>
  <c r="L8" i="718" s="1"/>
  <c r="D8" i="718" s="1"/>
  <c r="D40" i="718"/>
  <c r="R39" i="718"/>
  <c r="H39" i="718"/>
  <c r="D39" i="718"/>
  <c r="R38" i="718"/>
  <c r="H38" i="718"/>
  <c r="D38" i="718"/>
  <c r="R37" i="718"/>
  <c r="H37" i="718"/>
  <c r="D37" i="718"/>
  <c r="R36" i="718"/>
  <c r="H36" i="718"/>
  <c r="D36" i="718"/>
  <c r="R35" i="718"/>
  <c r="H35" i="718"/>
  <c r="D35" i="718"/>
  <c r="R34" i="718"/>
  <c r="H34" i="718"/>
  <c r="D34" i="718"/>
  <c r="R33" i="718"/>
  <c r="R32" i="718"/>
  <c r="R31" i="718"/>
  <c r="R30" i="718"/>
  <c r="R29" i="718"/>
  <c r="R28" i="718"/>
  <c r="D28" i="718"/>
  <c r="R27" i="718"/>
  <c r="L27" i="718"/>
  <c r="D27" i="718" s="1"/>
  <c r="R26" i="718"/>
  <c r="L26" i="718"/>
  <c r="D26" i="718" s="1"/>
  <c r="R25" i="718"/>
  <c r="L25" i="718"/>
  <c r="D25" i="718"/>
  <c r="R24" i="718"/>
  <c r="L24" i="718"/>
  <c r="D24" i="718"/>
  <c r="R23" i="718"/>
  <c r="L23" i="718"/>
  <c r="D23" i="718" s="1"/>
  <c r="R22" i="718"/>
  <c r="D22" i="718"/>
  <c r="R21" i="718"/>
  <c r="D21" i="718"/>
  <c r="R20" i="718"/>
  <c r="L20" i="718"/>
  <c r="D20" i="718" s="1"/>
  <c r="R19" i="718"/>
  <c r="D19" i="718"/>
  <c r="R18" i="718"/>
  <c r="D18" i="718"/>
  <c r="R17" i="718"/>
  <c r="D17" i="718"/>
  <c r="R16" i="718"/>
  <c r="L16" i="718"/>
  <c r="D16" i="718" s="1"/>
  <c r="R15" i="718"/>
  <c r="D15" i="718"/>
  <c r="R14" i="718"/>
  <c r="D14" i="718"/>
  <c r="R13" i="718"/>
  <c r="D13" i="718"/>
  <c r="R12" i="718"/>
  <c r="L12" i="718"/>
  <c r="D12" i="718" s="1"/>
  <c r="R11" i="718"/>
  <c r="L11" i="718"/>
  <c r="D11" i="718" s="1"/>
  <c r="L10" i="718"/>
  <c r="D10" i="718"/>
  <c r="L9" i="718"/>
  <c r="D9" i="718"/>
  <c r="L7" i="718"/>
  <c r="D7" i="718" s="1"/>
  <c r="R6" i="718"/>
  <c r="R5" i="718"/>
  <c r="R4" i="718"/>
  <c r="H15" i="724" l="1"/>
  <c r="H29" i="724" s="1"/>
  <c r="G51" i="724" s="1"/>
  <c r="H15" i="722"/>
  <c r="H29" i="722" s="1"/>
  <c r="G51" i="722" s="1"/>
  <c r="G49" i="719"/>
  <c r="G49" i="718"/>
  <c r="D54" i="720"/>
  <c r="H14" i="720" s="1"/>
  <c r="D54" i="719"/>
  <c r="H14" i="719" s="1"/>
  <c r="D54" i="718"/>
  <c r="H14" i="718" s="1"/>
  <c r="D29" i="720"/>
  <c r="H13" i="720" s="1"/>
  <c r="D29" i="719"/>
  <c r="H13" i="719" s="1"/>
  <c r="D29" i="718"/>
  <c r="H13" i="718" s="1"/>
  <c r="H16" i="712"/>
  <c r="H20" i="712"/>
  <c r="H36" i="712"/>
  <c r="H37" i="712"/>
  <c r="H38" i="712"/>
  <c r="H16" i="710"/>
  <c r="H20" i="710"/>
  <c r="R52" i="716"/>
  <c r="R51" i="716"/>
  <c r="D50" i="716"/>
  <c r="R49" i="716"/>
  <c r="D49" i="716"/>
  <c r="R48" i="716"/>
  <c r="D48" i="716"/>
  <c r="D46" i="716"/>
  <c r="D45" i="716"/>
  <c r="D44" i="716"/>
  <c r="R42" i="716"/>
  <c r="L6" i="716" s="1"/>
  <c r="D6" i="716" s="1"/>
  <c r="D42" i="716"/>
  <c r="R41" i="716"/>
  <c r="D41" i="716"/>
  <c r="R40" i="716"/>
  <c r="L8" i="716" s="1"/>
  <c r="D8" i="716" s="1"/>
  <c r="D40" i="716"/>
  <c r="R39" i="716"/>
  <c r="H39" i="716"/>
  <c r="D39" i="716"/>
  <c r="R38" i="716"/>
  <c r="D38" i="716"/>
  <c r="R37" i="716"/>
  <c r="D37" i="716"/>
  <c r="R36" i="716"/>
  <c r="D36" i="716"/>
  <c r="R35" i="716"/>
  <c r="H35" i="716"/>
  <c r="D35" i="716"/>
  <c r="R34" i="716"/>
  <c r="L12" i="716" s="1"/>
  <c r="D12" i="716" s="1"/>
  <c r="H34" i="716"/>
  <c r="D34" i="716"/>
  <c r="R33" i="716"/>
  <c r="L23" i="716" s="1"/>
  <c r="D23" i="716" s="1"/>
  <c r="R32" i="716"/>
  <c r="L11" i="716" s="1"/>
  <c r="D11" i="716" s="1"/>
  <c r="R31" i="716"/>
  <c r="R30" i="716"/>
  <c r="R29" i="716"/>
  <c r="R28" i="716"/>
  <c r="D28" i="716"/>
  <c r="R27" i="716"/>
  <c r="D27" i="716"/>
  <c r="R26" i="716"/>
  <c r="L26" i="716"/>
  <c r="D26" i="716"/>
  <c r="R25" i="716"/>
  <c r="L25" i="716"/>
  <c r="D25" i="716"/>
  <c r="R24" i="716"/>
  <c r="D24" i="716"/>
  <c r="R23" i="716"/>
  <c r="R22" i="716"/>
  <c r="L22" i="716"/>
  <c r="D22" i="716"/>
  <c r="R21" i="716"/>
  <c r="D21" i="716"/>
  <c r="R20" i="716"/>
  <c r="L20" i="716"/>
  <c r="D20" i="716"/>
  <c r="R19" i="716"/>
  <c r="L19" i="716"/>
  <c r="D19" i="716"/>
  <c r="R18" i="716"/>
  <c r="D18" i="716"/>
  <c r="R17" i="716"/>
  <c r="D17" i="716"/>
  <c r="R16" i="716"/>
  <c r="L16" i="716"/>
  <c r="D16" i="716" s="1"/>
  <c r="S15" i="716"/>
  <c r="R15" i="716"/>
  <c r="D15" i="716"/>
  <c r="S14" i="716"/>
  <c r="R14" i="716"/>
  <c r="D14" i="716"/>
  <c r="R13" i="716"/>
  <c r="D13" i="716"/>
  <c r="R12" i="716"/>
  <c r="R11" i="716"/>
  <c r="L10" i="716"/>
  <c r="D10" i="716"/>
  <c r="L9" i="716"/>
  <c r="D9" i="716"/>
  <c r="L7" i="716"/>
  <c r="D7" i="716"/>
  <c r="R6" i="716"/>
  <c r="R5" i="716"/>
  <c r="R4" i="716"/>
  <c r="R52" i="715"/>
  <c r="R51" i="715"/>
  <c r="D50" i="715"/>
  <c r="R49" i="715"/>
  <c r="D49" i="715"/>
  <c r="R48" i="715"/>
  <c r="D48" i="715"/>
  <c r="D46" i="715"/>
  <c r="D45" i="715"/>
  <c r="D44" i="715"/>
  <c r="R42" i="715"/>
  <c r="L6" i="715" s="1"/>
  <c r="D6" i="715" s="1"/>
  <c r="D42" i="715"/>
  <c r="R41" i="715"/>
  <c r="L7" i="715" s="1"/>
  <c r="D7" i="715" s="1"/>
  <c r="D41" i="715"/>
  <c r="R40" i="715"/>
  <c r="D40" i="715"/>
  <c r="R39" i="715"/>
  <c r="H39" i="715"/>
  <c r="D39" i="715"/>
  <c r="R38" i="715"/>
  <c r="L9" i="715" s="1"/>
  <c r="D9" i="715" s="1"/>
  <c r="H38" i="715"/>
  <c r="D38" i="715"/>
  <c r="R37" i="715"/>
  <c r="H37" i="715"/>
  <c r="D37" i="715"/>
  <c r="R36" i="715"/>
  <c r="L10" i="715" s="1"/>
  <c r="D10" i="715" s="1"/>
  <c r="H36" i="715"/>
  <c r="D36" i="715"/>
  <c r="R35" i="715"/>
  <c r="L19" i="715" s="1"/>
  <c r="D19" i="715" s="1"/>
  <c r="H35" i="715"/>
  <c r="D35" i="715"/>
  <c r="R34" i="715"/>
  <c r="L12" i="715" s="1"/>
  <c r="D12" i="715" s="1"/>
  <c r="H34" i="715"/>
  <c r="D34" i="715"/>
  <c r="R33" i="715"/>
  <c r="R32" i="715"/>
  <c r="R31" i="715"/>
  <c r="R30" i="715"/>
  <c r="R29" i="715"/>
  <c r="R28" i="715"/>
  <c r="D28" i="715"/>
  <c r="R27" i="715"/>
  <c r="D27" i="715"/>
  <c r="R26" i="715"/>
  <c r="L26" i="715"/>
  <c r="D26" i="715"/>
  <c r="R25" i="715"/>
  <c r="L25" i="715"/>
  <c r="D25" i="715" s="1"/>
  <c r="R24" i="715"/>
  <c r="L24" i="715"/>
  <c r="D24" i="715" s="1"/>
  <c r="R23" i="715"/>
  <c r="D23" i="715"/>
  <c r="R22" i="715"/>
  <c r="L22" i="715"/>
  <c r="D22" i="715" s="1"/>
  <c r="R21" i="715"/>
  <c r="L17" i="715" s="1"/>
  <c r="D17" i="715" s="1"/>
  <c r="D21" i="715"/>
  <c r="R20" i="715"/>
  <c r="L20" i="715"/>
  <c r="D20" i="715" s="1"/>
  <c r="R19" i="715"/>
  <c r="R18" i="715"/>
  <c r="D18" i="715"/>
  <c r="R17" i="715"/>
  <c r="R16" i="715"/>
  <c r="L16" i="715"/>
  <c r="D16" i="715" s="1"/>
  <c r="R15" i="715"/>
  <c r="D15" i="715"/>
  <c r="R14" i="715"/>
  <c r="D14" i="715"/>
  <c r="R13" i="715"/>
  <c r="D13" i="715"/>
  <c r="R12" i="715"/>
  <c r="R11" i="715"/>
  <c r="L11" i="715"/>
  <c r="D11" i="715"/>
  <c r="L8" i="715"/>
  <c r="D8" i="715" s="1"/>
  <c r="R6" i="715"/>
  <c r="R5" i="715"/>
  <c r="R4" i="715"/>
  <c r="R52" i="714"/>
  <c r="R51" i="714"/>
  <c r="D50" i="714"/>
  <c r="R49" i="714"/>
  <c r="D49" i="714"/>
  <c r="R48" i="714"/>
  <c r="D48" i="714"/>
  <c r="D46" i="714"/>
  <c r="D45" i="714"/>
  <c r="P44" i="714"/>
  <c r="R44" i="714" s="1"/>
  <c r="D44" i="714"/>
  <c r="R42" i="714"/>
  <c r="D42" i="714"/>
  <c r="R41" i="714"/>
  <c r="D41" i="714"/>
  <c r="R40" i="714"/>
  <c r="L8" i="714" s="1"/>
  <c r="D8" i="714" s="1"/>
  <c r="D40" i="714"/>
  <c r="R39" i="714"/>
  <c r="H39" i="714"/>
  <c r="D39" i="714"/>
  <c r="R38" i="714"/>
  <c r="H38" i="714"/>
  <c r="D38" i="714"/>
  <c r="R37" i="714"/>
  <c r="H37" i="714"/>
  <c r="D37" i="714"/>
  <c r="R36" i="714"/>
  <c r="H36" i="714"/>
  <c r="D36" i="714"/>
  <c r="R35" i="714"/>
  <c r="H35" i="714"/>
  <c r="D35" i="714"/>
  <c r="R34" i="714"/>
  <c r="L12" i="714" s="1"/>
  <c r="D12" i="714" s="1"/>
  <c r="H34" i="714"/>
  <c r="D34" i="714"/>
  <c r="R33" i="714"/>
  <c r="R32" i="714"/>
  <c r="R31" i="714"/>
  <c r="R30" i="714"/>
  <c r="R29" i="714"/>
  <c r="R28" i="714"/>
  <c r="D28" i="714"/>
  <c r="R27" i="714"/>
  <c r="L27" i="714"/>
  <c r="D27" i="714"/>
  <c r="R26" i="714"/>
  <c r="L26" i="714"/>
  <c r="D26" i="714" s="1"/>
  <c r="R25" i="714"/>
  <c r="L25" i="714"/>
  <c r="D25" i="714"/>
  <c r="R24" i="714"/>
  <c r="D24" i="714"/>
  <c r="R23" i="714"/>
  <c r="L23" i="714"/>
  <c r="D23" i="714" s="1"/>
  <c r="R22" i="714"/>
  <c r="D22" i="714"/>
  <c r="R21" i="714"/>
  <c r="D21" i="714"/>
  <c r="R20" i="714"/>
  <c r="L20" i="714"/>
  <c r="D20" i="714" s="1"/>
  <c r="R19" i="714"/>
  <c r="D19" i="714"/>
  <c r="R18" i="714"/>
  <c r="D18" i="714"/>
  <c r="R17" i="714"/>
  <c r="D17" i="714"/>
  <c r="R16" i="714"/>
  <c r="L16" i="714"/>
  <c r="D16" i="714" s="1"/>
  <c r="R15" i="714"/>
  <c r="D15" i="714"/>
  <c r="R14" i="714"/>
  <c r="D14" i="714"/>
  <c r="R13" i="714"/>
  <c r="D13" i="714"/>
  <c r="R12" i="714"/>
  <c r="R11" i="714"/>
  <c r="L11" i="714"/>
  <c r="D11" i="714"/>
  <c r="L10" i="714"/>
  <c r="D10" i="714" s="1"/>
  <c r="L9" i="714"/>
  <c r="D9" i="714"/>
  <c r="L7" i="714"/>
  <c r="D7" i="714" s="1"/>
  <c r="R6" i="714"/>
  <c r="L6" i="714"/>
  <c r="D6" i="714"/>
  <c r="R5" i="714"/>
  <c r="R4" i="714"/>
  <c r="H15" i="720" l="1"/>
  <c r="H29" i="720" s="1"/>
  <c r="G51" i="720" s="1"/>
  <c r="H15" i="719"/>
  <c r="H29" i="719" s="1"/>
  <c r="G51" i="719" s="1"/>
  <c r="H15" i="718"/>
  <c r="H29" i="718" s="1"/>
  <c r="G51" i="718" s="1"/>
  <c r="G49" i="716"/>
  <c r="G49" i="714"/>
  <c r="G49" i="715"/>
  <c r="D54" i="716"/>
  <c r="H14" i="716" s="1"/>
  <c r="D54" i="715"/>
  <c r="H14" i="715" s="1"/>
  <c r="D54" i="714"/>
  <c r="H14" i="714" s="1"/>
  <c r="D29" i="716"/>
  <c r="H13" i="716" s="1"/>
  <c r="H15" i="716" s="1"/>
  <c r="H29" i="716" s="1"/>
  <c r="D29" i="715"/>
  <c r="H13" i="715" s="1"/>
  <c r="D29" i="714"/>
  <c r="H13" i="714" s="1"/>
  <c r="H16" i="708"/>
  <c r="H38" i="708"/>
  <c r="H16" i="707"/>
  <c r="H20" i="706"/>
  <c r="H16" i="706"/>
  <c r="C23" i="708"/>
  <c r="C12" i="708"/>
  <c r="C21" i="708"/>
  <c r="L22" i="706"/>
  <c r="R52" i="712"/>
  <c r="R51" i="712"/>
  <c r="D50" i="712"/>
  <c r="R49" i="712"/>
  <c r="D49" i="712"/>
  <c r="R48" i="712"/>
  <c r="D48" i="712"/>
  <c r="D46" i="712"/>
  <c r="D45" i="712"/>
  <c r="D44" i="712"/>
  <c r="R42" i="712"/>
  <c r="L6" i="712" s="1"/>
  <c r="D6" i="712" s="1"/>
  <c r="D42" i="712"/>
  <c r="R41" i="712"/>
  <c r="L7" i="712" s="1"/>
  <c r="D7" i="712" s="1"/>
  <c r="D41" i="712"/>
  <c r="R40" i="712"/>
  <c r="D40" i="712"/>
  <c r="R39" i="712"/>
  <c r="H39" i="712"/>
  <c r="D39" i="712"/>
  <c r="R38" i="712"/>
  <c r="D38" i="712"/>
  <c r="R37" i="712"/>
  <c r="D37" i="712"/>
  <c r="R36" i="712"/>
  <c r="D36" i="712"/>
  <c r="R35" i="712"/>
  <c r="H35" i="712"/>
  <c r="G49" i="712" s="1"/>
  <c r="D35" i="712"/>
  <c r="R34" i="712"/>
  <c r="H34" i="712"/>
  <c r="D34" i="712"/>
  <c r="R33" i="712"/>
  <c r="R32" i="712"/>
  <c r="L11" i="712" s="1"/>
  <c r="D11" i="712" s="1"/>
  <c r="R31" i="712"/>
  <c r="R30" i="712"/>
  <c r="R29" i="712"/>
  <c r="R28" i="712"/>
  <c r="L16" i="712" s="1"/>
  <c r="D16" i="712" s="1"/>
  <c r="D28" i="712"/>
  <c r="R27" i="712"/>
  <c r="D27" i="712"/>
  <c r="R26" i="712"/>
  <c r="L26" i="712"/>
  <c r="D26" i="712"/>
  <c r="R25" i="712"/>
  <c r="L25" i="712"/>
  <c r="D25" i="712"/>
  <c r="R24" i="712"/>
  <c r="D24" i="712"/>
  <c r="R23" i="712"/>
  <c r="L23" i="712"/>
  <c r="D23" i="712" s="1"/>
  <c r="R22" i="712"/>
  <c r="L22" i="712"/>
  <c r="D22" i="712"/>
  <c r="R21" i="712"/>
  <c r="D21" i="712"/>
  <c r="R20" i="712"/>
  <c r="L20" i="712"/>
  <c r="D20" i="712"/>
  <c r="R19" i="712"/>
  <c r="L19" i="712"/>
  <c r="D19" i="712"/>
  <c r="R18" i="712"/>
  <c r="D18" i="712"/>
  <c r="R17" i="712"/>
  <c r="D17" i="712"/>
  <c r="R16" i="712"/>
  <c r="S15" i="712"/>
  <c r="R15" i="712"/>
  <c r="D15" i="712"/>
  <c r="S14" i="712"/>
  <c r="R14" i="712"/>
  <c r="D14" i="712"/>
  <c r="R13" i="712"/>
  <c r="D13" i="712"/>
  <c r="R12" i="712"/>
  <c r="L12" i="712"/>
  <c r="D12" i="712" s="1"/>
  <c r="R11" i="712"/>
  <c r="L10" i="712"/>
  <c r="D10" i="712" s="1"/>
  <c r="L9" i="712"/>
  <c r="D9" i="712" s="1"/>
  <c r="L8" i="712"/>
  <c r="D8" i="712" s="1"/>
  <c r="R6" i="712"/>
  <c r="R5" i="712"/>
  <c r="R4" i="712"/>
  <c r="R52" i="711"/>
  <c r="R51" i="711"/>
  <c r="D50" i="711"/>
  <c r="R49" i="711"/>
  <c r="D49" i="711"/>
  <c r="R48" i="711"/>
  <c r="D48" i="711"/>
  <c r="D46" i="711"/>
  <c r="D45" i="711"/>
  <c r="D44" i="711"/>
  <c r="R42" i="711"/>
  <c r="L6" i="711" s="1"/>
  <c r="D6" i="711" s="1"/>
  <c r="D42" i="711"/>
  <c r="R41" i="711"/>
  <c r="D41" i="711"/>
  <c r="R40" i="711"/>
  <c r="D40" i="711"/>
  <c r="R39" i="711"/>
  <c r="L20" i="711" s="1"/>
  <c r="D20" i="711" s="1"/>
  <c r="H39" i="711"/>
  <c r="D39" i="711"/>
  <c r="R38" i="711"/>
  <c r="H38" i="711"/>
  <c r="D38" i="711"/>
  <c r="R37" i="711"/>
  <c r="H37" i="711"/>
  <c r="D37" i="711"/>
  <c r="R36" i="711"/>
  <c r="H36" i="711"/>
  <c r="D36" i="711"/>
  <c r="R35" i="711"/>
  <c r="L19" i="711" s="1"/>
  <c r="D19" i="711" s="1"/>
  <c r="H35" i="711"/>
  <c r="D35" i="711"/>
  <c r="R34" i="711"/>
  <c r="L12" i="711" s="1"/>
  <c r="D12" i="711" s="1"/>
  <c r="H34" i="711"/>
  <c r="D34" i="711"/>
  <c r="R33" i="711"/>
  <c r="R32" i="711"/>
  <c r="R31" i="711"/>
  <c r="R30" i="711"/>
  <c r="R29" i="711"/>
  <c r="R28" i="711"/>
  <c r="D28" i="711"/>
  <c r="R27" i="711"/>
  <c r="D27" i="711"/>
  <c r="R26" i="711"/>
  <c r="L26" i="711"/>
  <c r="D26" i="711"/>
  <c r="R25" i="711"/>
  <c r="L25" i="711"/>
  <c r="D25" i="711" s="1"/>
  <c r="R24" i="711"/>
  <c r="L24" i="711"/>
  <c r="D24" i="711"/>
  <c r="R23" i="711"/>
  <c r="L23" i="711"/>
  <c r="D23" i="711" s="1"/>
  <c r="R22" i="711"/>
  <c r="L22" i="711"/>
  <c r="D22" i="711" s="1"/>
  <c r="R21" i="711"/>
  <c r="D21" i="711"/>
  <c r="R20" i="711"/>
  <c r="R19" i="711"/>
  <c r="R18" i="711"/>
  <c r="D18" i="711"/>
  <c r="R17" i="711"/>
  <c r="L17" i="711"/>
  <c r="D17" i="711" s="1"/>
  <c r="R16" i="711"/>
  <c r="L16" i="711"/>
  <c r="D16" i="711" s="1"/>
  <c r="R15" i="711"/>
  <c r="D15" i="711"/>
  <c r="R14" i="711"/>
  <c r="D14" i="711"/>
  <c r="R13" i="711"/>
  <c r="D13" i="711"/>
  <c r="R12" i="711"/>
  <c r="R11" i="711"/>
  <c r="L11" i="711"/>
  <c r="D11" i="711"/>
  <c r="L10" i="711"/>
  <c r="D10" i="711"/>
  <c r="L9" i="711"/>
  <c r="D9" i="711"/>
  <c r="L8" i="711"/>
  <c r="D8" i="711"/>
  <c r="L7" i="711"/>
  <c r="D7" i="711" s="1"/>
  <c r="R6" i="711"/>
  <c r="R5" i="711"/>
  <c r="R4" i="711"/>
  <c r="R52" i="710"/>
  <c r="R51" i="710"/>
  <c r="D50" i="710"/>
  <c r="R49" i="710"/>
  <c r="D49" i="710"/>
  <c r="R48" i="710"/>
  <c r="D48" i="710"/>
  <c r="D46" i="710"/>
  <c r="D45" i="710"/>
  <c r="P44" i="710"/>
  <c r="R44" i="710" s="1"/>
  <c r="D44" i="710"/>
  <c r="R42" i="710"/>
  <c r="D42" i="710"/>
  <c r="R41" i="710"/>
  <c r="D41" i="710"/>
  <c r="R40" i="710"/>
  <c r="L8" i="710" s="1"/>
  <c r="D8" i="710" s="1"/>
  <c r="D40" i="710"/>
  <c r="R39" i="710"/>
  <c r="L20" i="710" s="1"/>
  <c r="D20" i="710" s="1"/>
  <c r="H39" i="710"/>
  <c r="D39" i="710"/>
  <c r="R38" i="710"/>
  <c r="H38" i="710"/>
  <c r="D38" i="710"/>
  <c r="R37" i="710"/>
  <c r="H37" i="710"/>
  <c r="D37" i="710"/>
  <c r="R36" i="710"/>
  <c r="H36" i="710"/>
  <c r="D36" i="710"/>
  <c r="R35" i="710"/>
  <c r="H35" i="710"/>
  <c r="D35" i="710"/>
  <c r="R34" i="710"/>
  <c r="L12" i="710" s="1"/>
  <c r="D12" i="710" s="1"/>
  <c r="H34" i="710"/>
  <c r="D34" i="710"/>
  <c r="R33" i="710"/>
  <c r="R32" i="710"/>
  <c r="R31" i="710"/>
  <c r="R30" i="710"/>
  <c r="R29" i="710"/>
  <c r="R28" i="710"/>
  <c r="D28" i="710"/>
  <c r="R27" i="710"/>
  <c r="L27" i="710"/>
  <c r="D27" i="710" s="1"/>
  <c r="R26" i="710"/>
  <c r="L26" i="710"/>
  <c r="D26" i="710"/>
  <c r="R25" i="710"/>
  <c r="L25" i="710"/>
  <c r="D25" i="710" s="1"/>
  <c r="R24" i="710"/>
  <c r="L24" i="710"/>
  <c r="D24" i="710"/>
  <c r="R23" i="710"/>
  <c r="L23" i="710"/>
  <c r="D23" i="710" s="1"/>
  <c r="R22" i="710"/>
  <c r="D22" i="710"/>
  <c r="R21" i="710"/>
  <c r="D21" i="710"/>
  <c r="R20" i="710"/>
  <c r="R19" i="710"/>
  <c r="D19" i="710"/>
  <c r="R18" i="710"/>
  <c r="D18" i="710"/>
  <c r="R17" i="710"/>
  <c r="D17" i="710"/>
  <c r="R16" i="710"/>
  <c r="L16" i="710"/>
  <c r="D16" i="710" s="1"/>
  <c r="R15" i="710"/>
  <c r="D15" i="710"/>
  <c r="R14" i="710"/>
  <c r="D14" i="710"/>
  <c r="R13" i="710"/>
  <c r="D13" i="710"/>
  <c r="R12" i="710"/>
  <c r="R11" i="710"/>
  <c r="L11" i="710"/>
  <c r="D11" i="710"/>
  <c r="L10" i="710"/>
  <c r="D10" i="710"/>
  <c r="L9" i="710"/>
  <c r="D9" i="710"/>
  <c r="L7" i="710"/>
  <c r="D7" i="710"/>
  <c r="R6" i="710"/>
  <c r="L6" i="710"/>
  <c r="D6" i="710" s="1"/>
  <c r="R5" i="710"/>
  <c r="R4" i="710"/>
  <c r="G51" i="716" l="1"/>
  <c r="H15" i="715"/>
  <c r="H29" i="715" s="1"/>
  <c r="G51" i="715" s="1"/>
  <c r="H15" i="714"/>
  <c r="H29" i="714" s="1"/>
  <c r="G51" i="714" s="1"/>
  <c r="G49" i="711"/>
  <c r="G49" i="710"/>
  <c r="D54" i="712"/>
  <c r="H14" i="712" s="1"/>
  <c r="D54" i="711"/>
  <c r="H14" i="711" s="1"/>
  <c r="D54" i="710"/>
  <c r="H14" i="710" s="1"/>
  <c r="D29" i="712"/>
  <c r="H13" i="712" s="1"/>
  <c r="D29" i="711"/>
  <c r="H13" i="711" s="1"/>
  <c r="D29" i="710"/>
  <c r="H13" i="710" s="1"/>
  <c r="H16" i="704"/>
  <c r="H15" i="712" l="1"/>
  <c r="H29" i="712" s="1"/>
  <c r="G51" i="712" s="1"/>
  <c r="H15" i="711"/>
  <c r="H29" i="711" s="1"/>
  <c r="G51" i="711" s="1"/>
  <c r="H15" i="710"/>
  <c r="H29" i="710" s="1"/>
  <c r="G51" i="710" s="1"/>
  <c r="H36" i="704"/>
  <c r="H37" i="704"/>
  <c r="H38" i="704"/>
  <c r="H20" i="703"/>
  <c r="H16" i="703"/>
  <c r="L23" i="703"/>
  <c r="C12" i="703"/>
  <c r="H20" i="700"/>
  <c r="H16" i="700"/>
  <c r="R52" i="708"/>
  <c r="R51" i="708"/>
  <c r="D50" i="708"/>
  <c r="R49" i="708"/>
  <c r="G49" i="708"/>
  <c r="D49" i="708"/>
  <c r="R48" i="708"/>
  <c r="D48" i="708"/>
  <c r="D46" i="708"/>
  <c r="D45" i="708"/>
  <c r="D44" i="708"/>
  <c r="R42" i="708"/>
  <c r="D42" i="708"/>
  <c r="R41" i="708"/>
  <c r="D41" i="708"/>
  <c r="R40" i="708"/>
  <c r="L8" i="708" s="1"/>
  <c r="D8" i="708" s="1"/>
  <c r="D40" i="708"/>
  <c r="R39" i="708"/>
  <c r="H39" i="708"/>
  <c r="D39" i="708"/>
  <c r="R38" i="708"/>
  <c r="L9" i="708" s="1"/>
  <c r="D9" i="708" s="1"/>
  <c r="D38" i="708"/>
  <c r="R37" i="708"/>
  <c r="D37" i="708"/>
  <c r="R36" i="708"/>
  <c r="D36" i="708"/>
  <c r="R35" i="708"/>
  <c r="H35" i="708"/>
  <c r="D35" i="708"/>
  <c r="R34" i="708"/>
  <c r="H34" i="708"/>
  <c r="D34" i="708"/>
  <c r="D54" i="708" s="1"/>
  <c r="H14" i="708" s="1"/>
  <c r="R33" i="708"/>
  <c r="R32" i="708"/>
  <c r="R31" i="708"/>
  <c r="R30" i="708"/>
  <c r="R29" i="708"/>
  <c r="R28" i="708"/>
  <c r="L16" i="708" s="1"/>
  <c r="D16" i="708" s="1"/>
  <c r="D28" i="708"/>
  <c r="R27" i="708"/>
  <c r="D27" i="708"/>
  <c r="R26" i="708"/>
  <c r="L26" i="708"/>
  <c r="D26" i="708"/>
  <c r="R25" i="708"/>
  <c r="L25" i="708"/>
  <c r="D25" i="708" s="1"/>
  <c r="R24" i="708"/>
  <c r="D24" i="708"/>
  <c r="R23" i="708"/>
  <c r="L23" i="708"/>
  <c r="D23" i="708"/>
  <c r="R22" i="708"/>
  <c r="L22" i="708"/>
  <c r="D22" i="708" s="1"/>
  <c r="R21" i="708"/>
  <c r="D21" i="708"/>
  <c r="R20" i="708"/>
  <c r="L20" i="708"/>
  <c r="D20" i="708"/>
  <c r="R19" i="708"/>
  <c r="L19" i="708"/>
  <c r="D19" i="708" s="1"/>
  <c r="R18" i="708"/>
  <c r="D18" i="708"/>
  <c r="R17" i="708"/>
  <c r="D17" i="708"/>
  <c r="R16" i="708"/>
  <c r="S15" i="708"/>
  <c r="R15" i="708"/>
  <c r="D15" i="708"/>
  <c r="S14" i="708"/>
  <c r="R14" i="708"/>
  <c r="D14" i="708"/>
  <c r="R13" i="708"/>
  <c r="D13" i="708"/>
  <c r="R12" i="708"/>
  <c r="L12" i="708"/>
  <c r="D12" i="708"/>
  <c r="R11" i="708"/>
  <c r="L11" i="708"/>
  <c r="D11" i="708" s="1"/>
  <c r="L10" i="708"/>
  <c r="D10" i="708"/>
  <c r="L7" i="708"/>
  <c r="D7" i="708" s="1"/>
  <c r="R6" i="708"/>
  <c r="L6" i="708"/>
  <c r="D6" i="708"/>
  <c r="R5" i="708"/>
  <c r="R4" i="708"/>
  <c r="R52" i="707"/>
  <c r="R51" i="707"/>
  <c r="D50" i="707"/>
  <c r="R49" i="707"/>
  <c r="D49" i="707"/>
  <c r="R48" i="707"/>
  <c r="D48" i="707"/>
  <c r="D46" i="707"/>
  <c r="D45" i="707"/>
  <c r="D44" i="707"/>
  <c r="R42" i="707"/>
  <c r="D42" i="707"/>
  <c r="R41" i="707"/>
  <c r="D41" i="707"/>
  <c r="R40" i="707"/>
  <c r="L8" i="707" s="1"/>
  <c r="D8" i="707" s="1"/>
  <c r="D40" i="707"/>
  <c r="R39" i="707"/>
  <c r="L20" i="707" s="1"/>
  <c r="D20" i="707" s="1"/>
  <c r="H39" i="707"/>
  <c r="D39" i="707"/>
  <c r="R38" i="707"/>
  <c r="L9" i="707" s="1"/>
  <c r="D9" i="707" s="1"/>
  <c r="H38" i="707"/>
  <c r="G49" i="707" s="1"/>
  <c r="D38" i="707"/>
  <c r="R37" i="707"/>
  <c r="H37" i="707"/>
  <c r="D37" i="707"/>
  <c r="R36" i="707"/>
  <c r="L10" i="707" s="1"/>
  <c r="D10" i="707" s="1"/>
  <c r="H36" i="707"/>
  <c r="D36" i="707"/>
  <c r="R35" i="707"/>
  <c r="H35" i="707"/>
  <c r="D35" i="707"/>
  <c r="R34" i="707"/>
  <c r="H34" i="707"/>
  <c r="D34" i="707"/>
  <c r="R33" i="707"/>
  <c r="L23" i="707" s="1"/>
  <c r="D23" i="707" s="1"/>
  <c r="R32" i="707"/>
  <c r="L11" i="707" s="1"/>
  <c r="D11" i="707" s="1"/>
  <c r="R31" i="707"/>
  <c r="R30" i="707"/>
  <c r="R29" i="707"/>
  <c r="R28" i="707"/>
  <c r="D28" i="707"/>
  <c r="R27" i="707"/>
  <c r="D27" i="707"/>
  <c r="R26" i="707"/>
  <c r="L26" i="707"/>
  <c r="D26" i="707" s="1"/>
  <c r="R25" i="707"/>
  <c r="L25" i="707"/>
  <c r="D25" i="707"/>
  <c r="R24" i="707"/>
  <c r="L24" i="707"/>
  <c r="D24" i="707"/>
  <c r="R23" i="707"/>
  <c r="R22" i="707"/>
  <c r="L22" i="707"/>
  <c r="D22" i="707" s="1"/>
  <c r="R21" i="707"/>
  <c r="L17" i="707" s="1"/>
  <c r="D17" i="707" s="1"/>
  <c r="D21" i="707"/>
  <c r="R20" i="707"/>
  <c r="R19" i="707"/>
  <c r="L19" i="707"/>
  <c r="D19" i="707"/>
  <c r="R18" i="707"/>
  <c r="D18" i="707"/>
  <c r="R17" i="707"/>
  <c r="R16" i="707"/>
  <c r="L16" i="707"/>
  <c r="D16" i="707" s="1"/>
  <c r="R15" i="707"/>
  <c r="D15" i="707"/>
  <c r="R14" i="707"/>
  <c r="D14" i="707"/>
  <c r="R13" i="707"/>
  <c r="D13" i="707"/>
  <c r="R12" i="707"/>
  <c r="L12" i="707"/>
  <c r="D12" i="707" s="1"/>
  <c r="R11" i="707"/>
  <c r="L7" i="707"/>
  <c r="D7" i="707"/>
  <c r="R6" i="707"/>
  <c r="L6" i="707"/>
  <c r="D6" i="707"/>
  <c r="R5" i="707"/>
  <c r="R4" i="707"/>
  <c r="R52" i="706"/>
  <c r="R51" i="706"/>
  <c r="D50" i="706"/>
  <c r="R49" i="706"/>
  <c r="D49" i="706"/>
  <c r="R48" i="706"/>
  <c r="D48" i="706"/>
  <c r="D46" i="706"/>
  <c r="D45" i="706"/>
  <c r="R44" i="706"/>
  <c r="P44" i="706"/>
  <c r="D44" i="706"/>
  <c r="R42" i="706"/>
  <c r="L6" i="706" s="1"/>
  <c r="D6" i="706" s="1"/>
  <c r="D42" i="706"/>
  <c r="R41" i="706"/>
  <c r="D41" i="706"/>
  <c r="R40" i="706"/>
  <c r="L8" i="706" s="1"/>
  <c r="D8" i="706" s="1"/>
  <c r="D40" i="706"/>
  <c r="R39" i="706"/>
  <c r="H39" i="706"/>
  <c r="D39" i="706"/>
  <c r="R38" i="706"/>
  <c r="L9" i="706" s="1"/>
  <c r="D9" i="706" s="1"/>
  <c r="H38" i="706"/>
  <c r="D38" i="706"/>
  <c r="R37" i="706"/>
  <c r="H37" i="706"/>
  <c r="D37" i="706"/>
  <c r="R36" i="706"/>
  <c r="H36" i="706"/>
  <c r="D36" i="706"/>
  <c r="R35" i="706"/>
  <c r="H35" i="706"/>
  <c r="D35" i="706"/>
  <c r="R34" i="706"/>
  <c r="L12" i="706" s="1"/>
  <c r="D12" i="706" s="1"/>
  <c r="H34" i="706"/>
  <c r="D34" i="706"/>
  <c r="R33" i="706"/>
  <c r="R32" i="706"/>
  <c r="R31" i="706"/>
  <c r="R30" i="706"/>
  <c r="R29" i="706"/>
  <c r="R28" i="706"/>
  <c r="L16" i="706" s="1"/>
  <c r="D16" i="706" s="1"/>
  <c r="D28" i="706"/>
  <c r="R27" i="706"/>
  <c r="L27" i="706"/>
  <c r="D27" i="706"/>
  <c r="R26" i="706"/>
  <c r="L26" i="706"/>
  <c r="D26" i="706" s="1"/>
  <c r="R25" i="706"/>
  <c r="L25" i="706"/>
  <c r="D25" i="706"/>
  <c r="R24" i="706"/>
  <c r="L24" i="706"/>
  <c r="D24" i="706"/>
  <c r="R23" i="706"/>
  <c r="L23" i="706"/>
  <c r="D23" i="706" s="1"/>
  <c r="R22" i="706"/>
  <c r="D22" i="706"/>
  <c r="R21" i="706"/>
  <c r="D21" i="706"/>
  <c r="R20" i="706"/>
  <c r="L20" i="706"/>
  <c r="D20" i="706" s="1"/>
  <c r="R19" i="706"/>
  <c r="D19" i="706"/>
  <c r="R18" i="706"/>
  <c r="D18" i="706"/>
  <c r="R17" i="706"/>
  <c r="D17" i="706"/>
  <c r="R16" i="706"/>
  <c r="R15" i="706"/>
  <c r="D15" i="706"/>
  <c r="R14" i="706"/>
  <c r="D14" i="706"/>
  <c r="R13" i="706"/>
  <c r="D13" i="706"/>
  <c r="R12" i="706"/>
  <c r="R11" i="706"/>
  <c r="L11" i="706"/>
  <c r="D11" i="706"/>
  <c r="L10" i="706"/>
  <c r="D10" i="706"/>
  <c r="L7" i="706"/>
  <c r="D7" i="706" s="1"/>
  <c r="R6" i="706"/>
  <c r="R5" i="706"/>
  <c r="R4" i="706"/>
  <c r="G49" i="706" l="1"/>
  <c r="D29" i="708"/>
  <c r="H13" i="708" s="1"/>
  <c r="H15" i="708" s="1"/>
  <c r="H29" i="708" s="1"/>
  <c r="G51" i="708" s="1"/>
  <c r="D54" i="707"/>
  <c r="H14" i="707" s="1"/>
  <c r="D54" i="706"/>
  <c r="H14" i="706" s="1"/>
  <c r="D29" i="707"/>
  <c r="H13" i="707" s="1"/>
  <c r="D29" i="706"/>
  <c r="H13" i="706" s="1"/>
  <c r="H36" i="700"/>
  <c r="H37" i="700"/>
  <c r="H38" i="700"/>
  <c r="H16" i="699"/>
  <c r="H16" i="698"/>
  <c r="C12" i="700"/>
  <c r="C12" i="698"/>
  <c r="H16" i="696"/>
  <c r="H20" i="696"/>
  <c r="H36" i="696"/>
  <c r="H37" i="696"/>
  <c r="H38" i="696"/>
  <c r="H16" i="695"/>
  <c r="H20" i="694"/>
  <c r="C12" i="696"/>
  <c r="C12" i="694"/>
  <c r="R52" i="704"/>
  <c r="R51" i="704"/>
  <c r="D50" i="704"/>
  <c r="R49" i="704"/>
  <c r="D49" i="704"/>
  <c r="R48" i="704"/>
  <c r="D48" i="704"/>
  <c r="D46" i="704"/>
  <c r="D45" i="704"/>
  <c r="D44" i="704"/>
  <c r="R42" i="704"/>
  <c r="L6" i="704" s="1"/>
  <c r="D6" i="704" s="1"/>
  <c r="D42" i="704"/>
  <c r="R41" i="704"/>
  <c r="D41" i="704"/>
  <c r="R40" i="704"/>
  <c r="L8" i="704" s="1"/>
  <c r="D8" i="704" s="1"/>
  <c r="D40" i="704"/>
  <c r="R39" i="704"/>
  <c r="H39" i="704"/>
  <c r="D39" i="704"/>
  <c r="R38" i="704"/>
  <c r="D38" i="704"/>
  <c r="R37" i="704"/>
  <c r="D37" i="704"/>
  <c r="R36" i="704"/>
  <c r="D36" i="704"/>
  <c r="R35" i="704"/>
  <c r="H35" i="704"/>
  <c r="D35" i="704"/>
  <c r="R34" i="704"/>
  <c r="L12" i="704" s="1"/>
  <c r="D12" i="704" s="1"/>
  <c r="H34" i="704"/>
  <c r="D34" i="704"/>
  <c r="R33" i="704"/>
  <c r="L23" i="704" s="1"/>
  <c r="D23" i="704" s="1"/>
  <c r="R32" i="704"/>
  <c r="L11" i="704" s="1"/>
  <c r="D11" i="704" s="1"/>
  <c r="R31" i="704"/>
  <c r="R30" i="704"/>
  <c r="R29" i="704"/>
  <c r="R28" i="704"/>
  <c r="L16" i="704" s="1"/>
  <c r="D16" i="704" s="1"/>
  <c r="D28" i="704"/>
  <c r="R27" i="704"/>
  <c r="D27" i="704"/>
  <c r="R26" i="704"/>
  <c r="L26" i="704"/>
  <c r="D26" i="704"/>
  <c r="R25" i="704"/>
  <c r="L25" i="704"/>
  <c r="D25" i="704"/>
  <c r="R24" i="704"/>
  <c r="D24" i="704"/>
  <c r="R23" i="704"/>
  <c r="R22" i="704"/>
  <c r="L22" i="704"/>
  <c r="D22" i="704"/>
  <c r="R21" i="704"/>
  <c r="D21" i="704"/>
  <c r="R20" i="704"/>
  <c r="L20" i="704"/>
  <c r="D20" i="704"/>
  <c r="R19" i="704"/>
  <c r="L19" i="704"/>
  <c r="D19" i="704"/>
  <c r="R18" i="704"/>
  <c r="D18" i="704"/>
  <c r="R17" i="704"/>
  <c r="D17" i="704"/>
  <c r="R16" i="704"/>
  <c r="S15" i="704"/>
  <c r="R15" i="704"/>
  <c r="D15" i="704"/>
  <c r="S14" i="704"/>
  <c r="R14" i="704"/>
  <c r="D14" i="704"/>
  <c r="R13" i="704"/>
  <c r="D13" i="704"/>
  <c r="R12" i="704"/>
  <c r="R11" i="704"/>
  <c r="L10" i="704"/>
  <c r="D10" i="704"/>
  <c r="L9" i="704"/>
  <c r="D9" i="704"/>
  <c r="L7" i="704"/>
  <c r="D7" i="704"/>
  <c r="R6" i="704"/>
  <c r="R5" i="704"/>
  <c r="R4" i="704"/>
  <c r="R52" i="703"/>
  <c r="R51" i="703"/>
  <c r="D50" i="703"/>
  <c r="R49" i="703"/>
  <c r="D49" i="703"/>
  <c r="R48" i="703"/>
  <c r="D48" i="703"/>
  <c r="D46" i="703"/>
  <c r="D45" i="703"/>
  <c r="D44" i="703"/>
  <c r="R42" i="703"/>
  <c r="L6" i="703" s="1"/>
  <c r="D6" i="703" s="1"/>
  <c r="D42" i="703"/>
  <c r="R41" i="703"/>
  <c r="L7" i="703" s="1"/>
  <c r="D7" i="703" s="1"/>
  <c r="D41" i="703"/>
  <c r="R40" i="703"/>
  <c r="D40" i="703"/>
  <c r="R39" i="703"/>
  <c r="L20" i="703" s="1"/>
  <c r="D20" i="703" s="1"/>
  <c r="H39" i="703"/>
  <c r="D39" i="703"/>
  <c r="R38" i="703"/>
  <c r="H38" i="703"/>
  <c r="D38" i="703"/>
  <c r="R37" i="703"/>
  <c r="H37" i="703"/>
  <c r="D37" i="703"/>
  <c r="R36" i="703"/>
  <c r="L10" i="703" s="1"/>
  <c r="D10" i="703" s="1"/>
  <c r="H36" i="703"/>
  <c r="D36" i="703"/>
  <c r="R35" i="703"/>
  <c r="L19" i="703" s="1"/>
  <c r="D19" i="703" s="1"/>
  <c r="H35" i="703"/>
  <c r="D35" i="703"/>
  <c r="R34" i="703"/>
  <c r="L12" i="703" s="1"/>
  <c r="D12" i="703" s="1"/>
  <c r="H34" i="703"/>
  <c r="D34" i="703"/>
  <c r="R33" i="703"/>
  <c r="R32" i="703"/>
  <c r="R31" i="703"/>
  <c r="R30" i="703"/>
  <c r="R29" i="703"/>
  <c r="R28" i="703"/>
  <c r="D28" i="703"/>
  <c r="R27" i="703"/>
  <c r="D27" i="703"/>
  <c r="R26" i="703"/>
  <c r="L26" i="703"/>
  <c r="D26" i="703"/>
  <c r="R25" i="703"/>
  <c r="L25" i="703"/>
  <c r="D25" i="703"/>
  <c r="R24" i="703"/>
  <c r="L24" i="703"/>
  <c r="D24" i="703"/>
  <c r="R23" i="703"/>
  <c r="D23" i="703"/>
  <c r="R22" i="703"/>
  <c r="L22" i="703"/>
  <c r="D22" i="703" s="1"/>
  <c r="R21" i="703"/>
  <c r="L17" i="703" s="1"/>
  <c r="D17" i="703" s="1"/>
  <c r="D21" i="703"/>
  <c r="R20" i="703"/>
  <c r="R19" i="703"/>
  <c r="R18" i="703"/>
  <c r="D18" i="703"/>
  <c r="R17" i="703"/>
  <c r="R16" i="703"/>
  <c r="L16" i="703"/>
  <c r="D16" i="703" s="1"/>
  <c r="R15" i="703"/>
  <c r="D15" i="703"/>
  <c r="R14" i="703"/>
  <c r="D14" i="703"/>
  <c r="R13" i="703"/>
  <c r="D13" i="703"/>
  <c r="R12" i="703"/>
  <c r="R11" i="703"/>
  <c r="L11" i="703"/>
  <c r="D11" i="703"/>
  <c r="L9" i="703"/>
  <c r="D9" i="703"/>
  <c r="L8" i="703"/>
  <c r="D8" i="703"/>
  <c r="R6" i="703"/>
  <c r="R5" i="703"/>
  <c r="R4" i="703"/>
  <c r="R52" i="702"/>
  <c r="R51" i="702"/>
  <c r="D50" i="702"/>
  <c r="R49" i="702"/>
  <c r="D49" i="702"/>
  <c r="R48" i="702"/>
  <c r="D48" i="702"/>
  <c r="D46" i="702"/>
  <c r="D45" i="702"/>
  <c r="P44" i="702"/>
  <c r="R44" i="702" s="1"/>
  <c r="D44" i="702"/>
  <c r="R42" i="702"/>
  <c r="L6" i="702" s="1"/>
  <c r="D6" i="702" s="1"/>
  <c r="D42" i="702"/>
  <c r="R41" i="702"/>
  <c r="D41" i="702"/>
  <c r="R40" i="702"/>
  <c r="L8" i="702" s="1"/>
  <c r="D8" i="702" s="1"/>
  <c r="D40" i="702"/>
  <c r="R39" i="702"/>
  <c r="H39" i="702"/>
  <c r="D39" i="702"/>
  <c r="R38" i="702"/>
  <c r="H38" i="702"/>
  <c r="D38" i="702"/>
  <c r="R37" i="702"/>
  <c r="H37" i="702"/>
  <c r="D37" i="702"/>
  <c r="R36" i="702"/>
  <c r="L10" i="702" s="1"/>
  <c r="D10" i="702" s="1"/>
  <c r="H36" i="702"/>
  <c r="D36" i="702"/>
  <c r="R35" i="702"/>
  <c r="H35" i="702"/>
  <c r="D35" i="702"/>
  <c r="R34" i="702"/>
  <c r="L12" i="702" s="1"/>
  <c r="D12" i="702" s="1"/>
  <c r="H34" i="702"/>
  <c r="D34" i="702"/>
  <c r="R33" i="702"/>
  <c r="R32" i="702"/>
  <c r="R31" i="702"/>
  <c r="R30" i="702"/>
  <c r="R29" i="702"/>
  <c r="R28" i="702"/>
  <c r="L16" i="702" s="1"/>
  <c r="D16" i="702" s="1"/>
  <c r="D28" i="702"/>
  <c r="R27" i="702"/>
  <c r="L27" i="702"/>
  <c r="D27" i="702" s="1"/>
  <c r="R26" i="702"/>
  <c r="L26" i="702"/>
  <c r="D26" i="702" s="1"/>
  <c r="R25" i="702"/>
  <c r="L25" i="702"/>
  <c r="D25" i="702" s="1"/>
  <c r="R24" i="702"/>
  <c r="L24" i="702"/>
  <c r="D24" i="702"/>
  <c r="R23" i="702"/>
  <c r="L23" i="702"/>
  <c r="D23" i="702"/>
  <c r="R22" i="702"/>
  <c r="D22" i="702"/>
  <c r="R21" i="702"/>
  <c r="D21" i="702"/>
  <c r="R20" i="702"/>
  <c r="L20" i="702"/>
  <c r="D20" i="702" s="1"/>
  <c r="R19" i="702"/>
  <c r="D19" i="702"/>
  <c r="R18" i="702"/>
  <c r="D18" i="702"/>
  <c r="R17" i="702"/>
  <c r="D17" i="702"/>
  <c r="R16" i="702"/>
  <c r="R15" i="702"/>
  <c r="D15" i="702"/>
  <c r="R14" i="702"/>
  <c r="D14" i="702"/>
  <c r="R13" i="702"/>
  <c r="D13" i="702"/>
  <c r="R12" i="702"/>
  <c r="R11" i="702"/>
  <c r="L11" i="702"/>
  <c r="D11" i="702"/>
  <c r="L9" i="702"/>
  <c r="D9" i="702"/>
  <c r="L7" i="702"/>
  <c r="D7" i="702" s="1"/>
  <c r="R6" i="702"/>
  <c r="R5" i="702"/>
  <c r="R4" i="702"/>
  <c r="H15" i="707" l="1"/>
  <c r="H29" i="707" s="1"/>
  <c r="G51" i="707" s="1"/>
  <c r="H15" i="706"/>
  <c r="H29" i="706" s="1"/>
  <c r="G51" i="706" s="1"/>
  <c r="G49" i="704"/>
  <c r="G49" i="703"/>
  <c r="G49" i="702"/>
  <c r="D54" i="704"/>
  <c r="H14" i="704" s="1"/>
  <c r="D54" i="703"/>
  <c r="H14" i="703" s="1"/>
  <c r="D54" i="702"/>
  <c r="H14" i="702" s="1"/>
  <c r="D29" i="704"/>
  <c r="H13" i="704" s="1"/>
  <c r="D29" i="703"/>
  <c r="H13" i="703" s="1"/>
  <c r="D29" i="702"/>
  <c r="H13" i="702" s="1"/>
  <c r="R52" i="700"/>
  <c r="R51" i="700"/>
  <c r="D50" i="700"/>
  <c r="R49" i="700"/>
  <c r="D49" i="700"/>
  <c r="R48" i="700"/>
  <c r="D48" i="700"/>
  <c r="D46" i="700"/>
  <c r="D45" i="700"/>
  <c r="D44" i="700"/>
  <c r="R42" i="700"/>
  <c r="D42" i="700"/>
  <c r="R41" i="700"/>
  <c r="D41" i="700"/>
  <c r="R40" i="700"/>
  <c r="D40" i="700"/>
  <c r="R39" i="700"/>
  <c r="H39" i="700"/>
  <c r="D39" i="700"/>
  <c r="R38" i="700"/>
  <c r="D38" i="700"/>
  <c r="R37" i="700"/>
  <c r="D37" i="700"/>
  <c r="R36" i="700"/>
  <c r="D36" i="700"/>
  <c r="R35" i="700"/>
  <c r="H35" i="700"/>
  <c r="D35" i="700"/>
  <c r="R34" i="700"/>
  <c r="L12" i="700" s="1"/>
  <c r="D12" i="700" s="1"/>
  <c r="H34" i="700"/>
  <c r="D34" i="700"/>
  <c r="R33" i="700"/>
  <c r="R32" i="700"/>
  <c r="R31" i="700"/>
  <c r="R30" i="700"/>
  <c r="R29" i="700"/>
  <c r="R28" i="700"/>
  <c r="D28" i="700"/>
  <c r="R27" i="700"/>
  <c r="D27" i="700"/>
  <c r="R26" i="700"/>
  <c r="L26" i="700"/>
  <c r="D26" i="700"/>
  <c r="R25" i="700"/>
  <c r="L25" i="700"/>
  <c r="D25" i="700" s="1"/>
  <c r="R24" i="700"/>
  <c r="D24" i="700"/>
  <c r="R23" i="700"/>
  <c r="L23" i="700"/>
  <c r="D23" i="700"/>
  <c r="R22" i="700"/>
  <c r="L22" i="700"/>
  <c r="D22" i="700" s="1"/>
  <c r="R21" i="700"/>
  <c r="D21" i="700"/>
  <c r="R20" i="700"/>
  <c r="L20" i="700"/>
  <c r="D20" i="700"/>
  <c r="R19" i="700"/>
  <c r="L19" i="700"/>
  <c r="D19" i="700" s="1"/>
  <c r="R18" i="700"/>
  <c r="D18" i="700"/>
  <c r="R17" i="700"/>
  <c r="D17" i="700"/>
  <c r="R16" i="700"/>
  <c r="L16" i="700"/>
  <c r="D16" i="700" s="1"/>
  <c r="S15" i="700"/>
  <c r="R15" i="700"/>
  <c r="D15" i="700"/>
  <c r="S14" i="700"/>
  <c r="R14" i="700"/>
  <c r="D14" i="700"/>
  <c r="R13" i="700"/>
  <c r="D13" i="700"/>
  <c r="R12" i="700"/>
  <c r="R11" i="700"/>
  <c r="L11" i="700"/>
  <c r="D11" i="700" s="1"/>
  <c r="L10" i="700"/>
  <c r="D10" i="700"/>
  <c r="L9" i="700"/>
  <c r="D9" i="700" s="1"/>
  <c r="L8" i="700"/>
  <c r="D8" i="700"/>
  <c r="L7" i="700"/>
  <c r="D7" i="700" s="1"/>
  <c r="R6" i="700"/>
  <c r="L6" i="700"/>
  <c r="D6" i="700" s="1"/>
  <c r="R5" i="700"/>
  <c r="R4" i="700"/>
  <c r="R52" i="699"/>
  <c r="R51" i="699"/>
  <c r="D50" i="699"/>
  <c r="R49" i="699"/>
  <c r="D49" i="699"/>
  <c r="R48" i="699"/>
  <c r="D48" i="699"/>
  <c r="D46" i="699"/>
  <c r="D45" i="699"/>
  <c r="D44" i="699"/>
  <c r="R42" i="699"/>
  <c r="D42" i="699"/>
  <c r="R41" i="699"/>
  <c r="D41" i="699"/>
  <c r="R40" i="699"/>
  <c r="L8" i="699" s="1"/>
  <c r="D8" i="699" s="1"/>
  <c r="D40" i="699"/>
  <c r="R39" i="699"/>
  <c r="L20" i="699" s="1"/>
  <c r="D20" i="699" s="1"/>
  <c r="H39" i="699"/>
  <c r="D39" i="699"/>
  <c r="R38" i="699"/>
  <c r="L9" i="699" s="1"/>
  <c r="D9" i="699" s="1"/>
  <c r="H38" i="699"/>
  <c r="D38" i="699"/>
  <c r="R37" i="699"/>
  <c r="H37" i="699"/>
  <c r="D37" i="699"/>
  <c r="R36" i="699"/>
  <c r="L10" i="699" s="1"/>
  <c r="D10" i="699" s="1"/>
  <c r="H36" i="699"/>
  <c r="D36" i="699"/>
  <c r="R35" i="699"/>
  <c r="H35" i="699"/>
  <c r="D35" i="699"/>
  <c r="R34" i="699"/>
  <c r="H34" i="699"/>
  <c r="D34" i="699"/>
  <c r="R33" i="699"/>
  <c r="L23" i="699" s="1"/>
  <c r="D23" i="699" s="1"/>
  <c r="R32" i="699"/>
  <c r="L11" i="699" s="1"/>
  <c r="D11" i="699" s="1"/>
  <c r="R31" i="699"/>
  <c r="R30" i="699"/>
  <c r="R29" i="699"/>
  <c r="R28" i="699"/>
  <c r="D28" i="699"/>
  <c r="R27" i="699"/>
  <c r="D27" i="699"/>
  <c r="R26" i="699"/>
  <c r="L26" i="699"/>
  <c r="D26" i="699" s="1"/>
  <c r="R25" i="699"/>
  <c r="L25" i="699"/>
  <c r="D25" i="699"/>
  <c r="R24" i="699"/>
  <c r="L24" i="699"/>
  <c r="D24" i="699"/>
  <c r="R23" i="699"/>
  <c r="R22" i="699"/>
  <c r="L22" i="699"/>
  <c r="D22" i="699" s="1"/>
  <c r="R21" i="699"/>
  <c r="L17" i="699" s="1"/>
  <c r="D17" i="699" s="1"/>
  <c r="D21" i="699"/>
  <c r="R20" i="699"/>
  <c r="R19" i="699"/>
  <c r="L19" i="699"/>
  <c r="D19" i="699"/>
  <c r="R18" i="699"/>
  <c r="D18" i="699"/>
  <c r="R17" i="699"/>
  <c r="R16" i="699"/>
  <c r="L16" i="699"/>
  <c r="D16" i="699" s="1"/>
  <c r="R15" i="699"/>
  <c r="D15" i="699"/>
  <c r="R14" i="699"/>
  <c r="D14" i="699"/>
  <c r="R13" i="699"/>
  <c r="D13" i="699"/>
  <c r="R12" i="699"/>
  <c r="L12" i="699"/>
  <c r="D12" i="699" s="1"/>
  <c r="R11" i="699"/>
  <c r="L7" i="699"/>
  <c r="D7" i="699"/>
  <c r="R6" i="699"/>
  <c r="L6" i="699"/>
  <c r="D6" i="699"/>
  <c r="R5" i="699"/>
  <c r="R4" i="699"/>
  <c r="R52" i="698"/>
  <c r="R51" i="698"/>
  <c r="D50" i="698"/>
  <c r="R49" i="698"/>
  <c r="D49" i="698"/>
  <c r="R48" i="698"/>
  <c r="D48" i="698"/>
  <c r="D46" i="698"/>
  <c r="D45" i="698"/>
  <c r="R44" i="698"/>
  <c r="P44" i="698"/>
  <c r="D44" i="698"/>
  <c r="R42" i="698"/>
  <c r="L6" i="698" s="1"/>
  <c r="D6" i="698" s="1"/>
  <c r="D42" i="698"/>
  <c r="R41" i="698"/>
  <c r="L7" i="698" s="1"/>
  <c r="D7" i="698" s="1"/>
  <c r="D41" i="698"/>
  <c r="R40" i="698"/>
  <c r="D40" i="698"/>
  <c r="R39" i="698"/>
  <c r="H39" i="698"/>
  <c r="D39" i="698"/>
  <c r="R38" i="698"/>
  <c r="H38" i="698"/>
  <c r="D38" i="698"/>
  <c r="R37" i="698"/>
  <c r="H37" i="698"/>
  <c r="D37" i="698"/>
  <c r="R36" i="698"/>
  <c r="H36" i="698"/>
  <c r="D36" i="698"/>
  <c r="R35" i="698"/>
  <c r="H35" i="698"/>
  <c r="D35" i="698"/>
  <c r="R34" i="698"/>
  <c r="H34" i="698"/>
  <c r="D34" i="698"/>
  <c r="R33" i="698"/>
  <c r="R32" i="698"/>
  <c r="R31" i="698"/>
  <c r="R30" i="698"/>
  <c r="R29" i="698"/>
  <c r="R28" i="698"/>
  <c r="L16" i="698" s="1"/>
  <c r="D16" i="698" s="1"/>
  <c r="D28" i="698"/>
  <c r="R27" i="698"/>
  <c r="L27" i="698"/>
  <c r="D27" i="698" s="1"/>
  <c r="R26" i="698"/>
  <c r="L26" i="698"/>
  <c r="D26" i="698" s="1"/>
  <c r="R25" i="698"/>
  <c r="L25" i="698"/>
  <c r="D25" i="698"/>
  <c r="R24" i="698"/>
  <c r="L24" i="698"/>
  <c r="D24" i="698"/>
  <c r="R23" i="698"/>
  <c r="L23" i="698"/>
  <c r="D23" i="698"/>
  <c r="R22" i="698"/>
  <c r="D22" i="698"/>
  <c r="R21" i="698"/>
  <c r="D21" i="698"/>
  <c r="R20" i="698"/>
  <c r="L20" i="698"/>
  <c r="D20" i="698" s="1"/>
  <c r="R19" i="698"/>
  <c r="D19" i="698"/>
  <c r="R18" i="698"/>
  <c r="D18" i="698"/>
  <c r="R17" i="698"/>
  <c r="D17" i="698"/>
  <c r="R16" i="698"/>
  <c r="R15" i="698"/>
  <c r="D15" i="698"/>
  <c r="R14" i="698"/>
  <c r="D14" i="698"/>
  <c r="R13" i="698"/>
  <c r="D13" i="698"/>
  <c r="R12" i="698"/>
  <c r="L12" i="698"/>
  <c r="D12" i="698" s="1"/>
  <c r="R11" i="698"/>
  <c r="L11" i="698"/>
  <c r="D11" i="698"/>
  <c r="L10" i="698"/>
  <c r="D10" i="698"/>
  <c r="L9" i="698"/>
  <c r="D9" i="698"/>
  <c r="L8" i="698"/>
  <c r="D8" i="698" s="1"/>
  <c r="R6" i="698"/>
  <c r="R5" i="698"/>
  <c r="R4" i="698"/>
  <c r="H15" i="704" l="1"/>
  <c r="H29" i="704" s="1"/>
  <c r="G51" i="704" s="1"/>
  <c r="H15" i="703"/>
  <c r="H29" i="703" s="1"/>
  <c r="G51" i="703" s="1"/>
  <c r="H15" i="702"/>
  <c r="H29" i="702" s="1"/>
  <c r="G51" i="702" s="1"/>
  <c r="G49" i="700"/>
  <c r="G49" i="699"/>
  <c r="G49" i="698"/>
  <c r="D54" i="700"/>
  <c r="H14" i="700" s="1"/>
  <c r="D29" i="700"/>
  <c r="H13" i="700" s="1"/>
  <c r="D54" i="699"/>
  <c r="H14" i="699" s="1"/>
  <c r="D54" i="698"/>
  <c r="H14" i="698" s="1"/>
  <c r="D29" i="699"/>
  <c r="H13" i="699" s="1"/>
  <c r="D29" i="698"/>
  <c r="H13" i="698" s="1"/>
  <c r="H16" i="691"/>
  <c r="C12" i="692"/>
  <c r="L23" i="690"/>
  <c r="C21" i="690"/>
  <c r="H15" i="700" l="1"/>
  <c r="H29" i="700" s="1"/>
  <c r="G51" i="700" s="1"/>
  <c r="H15" i="699"/>
  <c r="H29" i="699" s="1"/>
  <c r="G51" i="699" s="1"/>
  <c r="H15" i="698"/>
  <c r="H29" i="698" s="1"/>
  <c r="G51" i="698" s="1"/>
  <c r="H16" i="692"/>
  <c r="H20" i="692"/>
  <c r="H36" i="692"/>
  <c r="H37" i="692"/>
  <c r="H38" i="692"/>
  <c r="R52" i="696"/>
  <c r="R51" i="696"/>
  <c r="D50" i="696"/>
  <c r="R49" i="696"/>
  <c r="G49" i="696"/>
  <c r="D49" i="696"/>
  <c r="R48" i="696"/>
  <c r="D48" i="696"/>
  <c r="D46" i="696"/>
  <c r="D45" i="696"/>
  <c r="D44" i="696"/>
  <c r="R42" i="696"/>
  <c r="D42" i="696"/>
  <c r="R41" i="696"/>
  <c r="D41" i="696"/>
  <c r="R40" i="696"/>
  <c r="L8" i="696" s="1"/>
  <c r="D8" i="696" s="1"/>
  <c r="D40" i="696"/>
  <c r="R39" i="696"/>
  <c r="H39" i="696"/>
  <c r="D39" i="696"/>
  <c r="R38" i="696"/>
  <c r="L9" i="696" s="1"/>
  <c r="D9" i="696" s="1"/>
  <c r="D38" i="696"/>
  <c r="R37" i="696"/>
  <c r="D37" i="696"/>
  <c r="R36" i="696"/>
  <c r="D36" i="696"/>
  <c r="R35" i="696"/>
  <c r="H35" i="696"/>
  <c r="D35" i="696"/>
  <c r="R34" i="696"/>
  <c r="H34" i="696"/>
  <c r="D34" i="696"/>
  <c r="R33" i="696"/>
  <c r="R32" i="696"/>
  <c r="L11" i="696" s="1"/>
  <c r="D11" i="696" s="1"/>
  <c r="R31" i="696"/>
  <c r="R30" i="696"/>
  <c r="R29" i="696"/>
  <c r="R28" i="696"/>
  <c r="D28" i="696"/>
  <c r="R27" i="696"/>
  <c r="D27" i="696"/>
  <c r="R26" i="696"/>
  <c r="L26" i="696"/>
  <c r="D26" i="696"/>
  <c r="R25" i="696"/>
  <c r="L25" i="696"/>
  <c r="D25" i="696"/>
  <c r="R24" i="696"/>
  <c r="D24" i="696"/>
  <c r="R23" i="696"/>
  <c r="L23" i="696"/>
  <c r="D23" i="696"/>
  <c r="R22" i="696"/>
  <c r="L22" i="696"/>
  <c r="D22" i="696"/>
  <c r="R21" i="696"/>
  <c r="D21" i="696"/>
  <c r="R20" i="696"/>
  <c r="L20" i="696"/>
  <c r="D20" i="696"/>
  <c r="R19" i="696"/>
  <c r="L19" i="696"/>
  <c r="D19" i="696"/>
  <c r="R18" i="696"/>
  <c r="D18" i="696"/>
  <c r="R17" i="696"/>
  <c r="D17" i="696"/>
  <c r="R16" i="696"/>
  <c r="L16" i="696"/>
  <c r="D16" i="696" s="1"/>
  <c r="S15" i="696"/>
  <c r="R15" i="696"/>
  <c r="D15" i="696"/>
  <c r="S14" i="696"/>
  <c r="R14" i="696"/>
  <c r="D14" i="696"/>
  <c r="R13" i="696"/>
  <c r="D13" i="696"/>
  <c r="R12" i="696"/>
  <c r="L12" i="696"/>
  <c r="D12" i="696"/>
  <c r="R11" i="696"/>
  <c r="L10" i="696"/>
  <c r="D10" i="696"/>
  <c r="L7" i="696"/>
  <c r="D7" i="696"/>
  <c r="R6" i="696"/>
  <c r="L6" i="696"/>
  <c r="D6" i="696"/>
  <c r="R5" i="696"/>
  <c r="R4" i="696"/>
  <c r="R52" i="695"/>
  <c r="R51" i="695"/>
  <c r="D50" i="695"/>
  <c r="R49" i="695"/>
  <c r="D49" i="695"/>
  <c r="R48" i="695"/>
  <c r="D48" i="695"/>
  <c r="D46" i="695"/>
  <c r="D45" i="695"/>
  <c r="D44" i="695"/>
  <c r="R42" i="695"/>
  <c r="D42" i="695"/>
  <c r="R41" i="695"/>
  <c r="D41" i="695"/>
  <c r="R40" i="695"/>
  <c r="D40" i="695"/>
  <c r="R39" i="695"/>
  <c r="L20" i="695" s="1"/>
  <c r="D20" i="695" s="1"/>
  <c r="H39" i="695"/>
  <c r="D39" i="695"/>
  <c r="R38" i="695"/>
  <c r="L9" i="695" s="1"/>
  <c r="D9" i="695" s="1"/>
  <c r="H38" i="695"/>
  <c r="D38" i="695"/>
  <c r="R37" i="695"/>
  <c r="H37" i="695"/>
  <c r="D37" i="695"/>
  <c r="R36" i="695"/>
  <c r="L10" i="695" s="1"/>
  <c r="D10" i="695" s="1"/>
  <c r="H36" i="695"/>
  <c r="D36" i="695"/>
  <c r="R35" i="695"/>
  <c r="H35" i="695"/>
  <c r="D35" i="695"/>
  <c r="R34" i="695"/>
  <c r="L12" i="695" s="1"/>
  <c r="D12" i="695" s="1"/>
  <c r="H34" i="695"/>
  <c r="D34" i="695"/>
  <c r="R33" i="695"/>
  <c r="L23" i="695" s="1"/>
  <c r="D23" i="695" s="1"/>
  <c r="R32" i="695"/>
  <c r="L11" i="695" s="1"/>
  <c r="D11" i="695" s="1"/>
  <c r="R31" i="695"/>
  <c r="R30" i="695"/>
  <c r="R29" i="695"/>
  <c r="R28" i="695"/>
  <c r="L16" i="695" s="1"/>
  <c r="D16" i="695" s="1"/>
  <c r="D28" i="695"/>
  <c r="R27" i="695"/>
  <c r="D27" i="695"/>
  <c r="R26" i="695"/>
  <c r="L26" i="695"/>
  <c r="D26" i="695"/>
  <c r="R25" i="695"/>
  <c r="L25" i="695"/>
  <c r="D25" i="695"/>
  <c r="R24" i="695"/>
  <c r="L24" i="695"/>
  <c r="D24" i="695" s="1"/>
  <c r="R23" i="695"/>
  <c r="R22" i="695"/>
  <c r="L22" i="695"/>
  <c r="D22" i="695"/>
  <c r="R21" i="695"/>
  <c r="L17" i="695" s="1"/>
  <c r="D17" i="695" s="1"/>
  <c r="D21" i="695"/>
  <c r="R20" i="695"/>
  <c r="R19" i="695"/>
  <c r="L19" i="695"/>
  <c r="D19" i="695"/>
  <c r="R18" i="695"/>
  <c r="D18" i="695"/>
  <c r="R17" i="695"/>
  <c r="R16" i="695"/>
  <c r="R15" i="695"/>
  <c r="D15" i="695"/>
  <c r="R14" i="695"/>
  <c r="D14" i="695"/>
  <c r="R13" i="695"/>
  <c r="D13" i="695"/>
  <c r="R12" i="695"/>
  <c r="R11" i="695"/>
  <c r="L8" i="695"/>
  <c r="D8" i="695"/>
  <c r="L7" i="695"/>
  <c r="D7" i="695"/>
  <c r="R6" i="695"/>
  <c r="L6" i="695"/>
  <c r="D6" i="695" s="1"/>
  <c r="R5" i="695"/>
  <c r="R4" i="695"/>
  <c r="R52" i="694"/>
  <c r="R51" i="694"/>
  <c r="D50" i="694"/>
  <c r="R49" i="694"/>
  <c r="D49" i="694"/>
  <c r="R48" i="694"/>
  <c r="D48" i="694"/>
  <c r="D46" i="694"/>
  <c r="D45" i="694"/>
  <c r="R44" i="694"/>
  <c r="P44" i="694"/>
  <c r="D44" i="694"/>
  <c r="R42" i="694"/>
  <c r="L6" i="694" s="1"/>
  <c r="D6" i="694" s="1"/>
  <c r="D42" i="694"/>
  <c r="R41" i="694"/>
  <c r="D41" i="694"/>
  <c r="R40" i="694"/>
  <c r="L8" i="694" s="1"/>
  <c r="D8" i="694" s="1"/>
  <c r="D40" i="694"/>
  <c r="R39" i="694"/>
  <c r="H39" i="694"/>
  <c r="D39" i="694"/>
  <c r="R38" i="694"/>
  <c r="H38" i="694"/>
  <c r="D38" i="694"/>
  <c r="R37" i="694"/>
  <c r="H37" i="694"/>
  <c r="D37" i="694"/>
  <c r="R36" i="694"/>
  <c r="H36" i="694"/>
  <c r="D36" i="694"/>
  <c r="R35" i="694"/>
  <c r="H35" i="694"/>
  <c r="D35" i="694"/>
  <c r="R34" i="694"/>
  <c r="L12" i="694" s="1"/>
  <c r="D12" i="694" s="1"/>
  <c r="H34" i="694"/>
  <c r="D34" i="694"/>
  <c r="R33" i="694"/>
  <c r="R32" i="694"/>
  <c r="R31" i="694"/>
  <c r="R30" i="694"/>
  <c r="R29" i="694"/>
  <c r="R28" i="694"/>
  <c r="L16" i="694" s="1"/>
  <c r="D16" i="694" s="1"/>
  <c r="D28" i="694"/>
  <c r="R27" i="694"/>
  <c r="L27" i="694"/>
  <c r="D27" i="694"/>
  <c r="R26" i="694"/>
  <c r="L26" i="694"/>
  <c r="D26" i="694" s="1"/>
  <c r="R25" i="694"/>
  <c r="L25" i="694"/>
  <c r="D25" i="694" s="1"/>
  <c r="R24" i="694"/>
  <c r="L24" i="694"/>
  <c r="D24" i="694"/>
  <c r="R23" i="694"/>
  <c r="L23" i="694"/>
  <c r="D23" i="694"/>
  <c r="R22" i="694"/>
  <c r="D22" i="694"/>
  <c r="R21" i="694"/>
  <c r="D21" i="694"/>
  <c r="R20" i="694"/>
  <c r="L20" i="694"/>
  <c r="D20" i="694" s="1"/>
  <c r="R19" i="694"/>
  <c r="D19" i="694"/>
  <c r="R18" i="694"/>
  <c r="D18" i="694"/>
  <c r="R17" i="694"/>
  <c r="D17" i="694"/>
  <c r="R16" i="694"/>
  <c r="R15" i="694"/>
  <c r="D15" i="694"/>
  <c r="R14" i="694"/>
  <c r="D14" i="694"/>
  <c r="R13" i="694"/>
  <c r="D13" i="694"/>
  <c r="R12" i="694"/>
  <c r="R11" i="694"/>
  <c r="L11" i="694"/>
  <c r="D11" i="694" s="1"/>
  <c r="L10" i="694"/>
  <c r="D10" i="694"/>
  <c r="L9" i="694"/>
  <c r="D9" i="694"/>
  <c r="L7" i="694"/>
  <c r="D7" i="694" s="1"/>
  <c r="R6" i="694"/>
  <c r="R5" i="694"/>
  <c r="R4" i="694"/>
  <c r="G49" i="695" l="1"/>
  <c r="G49" i="694"/>
  <c r="D54" i="696"/>
  <c r="H14" i="696" s="1"/>
  <c r="D54" i="695"/>
  <c r="H14" i="695" s="1"/>
  <c r="D54" i="694"/>
  <c r="H14" i="694" s="1"/>
  <c r="D29" i="696"/>
  <c r="H13" i="696" s="1"/>
  <c r="D29" i="695"/>
  <c r="H13" i="695" s="1"/>
  <c r="D29" i="694"/>
  <c r="H13" i="694" s="1"/>
  <c r="H16" i="688"/>
  <c r="H36" i="688"/>
  <c r="H37" i="688"/>
  <c r="H38" i="688"/>
  <c r="H20" i="688"/>
  <c r="H20" i="686"/>
  <c r="H16" i="686"/>
  <c r="C12" i="688"/>
  <c r="H15" i="696" l="1"/>
  <c r="H29" i="696" s="1"/>
  <c r="G51" i="696" s="1"/>
  <c r="H15" i="695"/>
  <c r="H29" i="695" s="1"/>
  <c r="G51" i="695" s="1"/>
  <c r="H15" i="694"/>
  <c r="H29" i="694" s="1"/>
  <c r="G51" i="694" s="1"/>
  <c r="R52" i="692"/>
  <c r="R51" i="692"/>
  <c r="D50" i="692"/>
  <c r="R49" i="692"/>
  <c r="G49" i="692"/>
  <c r="D49" i="692"/>
  <c r="R48" i="692"/>
  <c r="D48" i="692"/>
  <c r="D46" i="692"/>
  <c r="D45" i="692"/>
  <c r="D44" i="692"/>
  <c r="R42" i="692"/>
  <c r="D42" i="692"/>
  <c r="R41" i="692"/>
  <c r="D41" i="692"/>
  <c r="R40" i="692"/>
  <c r="L8" i="692" s="1"/>
  <c r="D8" i="692" s="1"/>
  <c r="D40" i="692"/>
  <c r="R39" i="692"/>
  <c r="H39" i="692"/>
  <c r="D39" i="692"/>
  <c r="R38" i="692"/>
  <c r="L9" i="692" s="1"/>
  <c r="D9" i="692" s="1"/>
  <c r="D38" i="692"/>
  <c r="R37" i="692"/>
  <c r="D37" i="692"/>
  <c r="R36" i="692"/>
  <c r="L10" i="692" s="1"/>
  <c r="D10" i="692" s="1"/>
  <c r="D36" i="692"/>
  <c r="R35" i="692"/>
  <c r="H35" i="692"/>
  <c r="D35" i="692"/>
  <c r="R34" i="692"/>
  <c r="H34" i="692"/>
  <c r="D34" i="692"/>
  <c r="R33" i="692"/>
  <c r="R32" i="692"/>
  <c r="R31" i="692"/>
  <c r="R30" i="692"/>
  <c r="R29" i="692"/>
  <c r="R28" i="692"/>
  <c r="L16" i="692" s="1"/>
  <c r="D16" i="692" s="1"/>
  <c r="D28" i="692"/>
  <c r="R27" i="692"/>
  <c r="D27" i="692"/>
  <c r="R26" i="692"/>
  <c r="L26" i="692"/>
  <c r="D26" i="692"/>
  <c r="R25" i="692"/>
  <c r="L25" i="692"/>
  <c r="D25" i="692"/>
  <c r="R24" i="692"/>
  <c r="D24" i="692"/>
  <c r="R23" i="692"/>
  <c r="L23" i="692"/>
  <c r="D23" i="692"/>
  <c r="R22" i="692"/>
  <c r="L22" i="692"/>
  <c r="D22" i="692"/>
  <c r="R21" i="692"/>
  <c r="D21" i="692"/>
  <c r="R20" i="692"/>
  <c r="L20" i="692"/>
  <c r="D20" i="692"/>
  <c r="R19" i="692"/>
  <c r="L19" i="692"/>
  <c r="D19" i="692"/>
  <c r="R18" i="692"/>
  <c r="D18" i="692"/>
  <c r="R17" i="692"/>
  <c r="D17" i="692"/>
  <c r="R16" i="692"/>
  <c r="S15" i="692"/>
  <c r="R15" i="692"/>
  <c r="D15" i="692"/>
  <c r="S14" i="692"/>
  <c r="R14" i="692"/>
  <c r="D14" i="692"/>
  <c r="R13" i="692"/>
  <c r="D13" i="692"/>
  <c r="R12" i="692"/>
  <c r="L12" i="692"/>
  <c r="D12" i="692"/>
  <c r="R11" i="692"/>
  <c r="L11" i="692"/>
  <c r="D11" i="692"/>
  <c r="L7" i="692"/>
  <c r="D7" i="692"/>
  <c r="R6" i="692"/>
  <c r="L6" i="692"/>
  <c r="D6" i="692"/>
  <c r="R5" i="692"/>
  <c r="R4" i="692"/>
  <c r="R52" i="691"/>
  <c r="R51" i="691"/>
  <c r="D50" i="691"/>
  <c r="R49" i="691"/>
  <c r="D49" i="691"/>
  <c r="R48" i="691"/>
  <c r="D48" i="691"/>
  <c r="D46" i="691"/>
  <c r="D45" i="691"/>
  <c r="D44" i="691"/>
  <c r="R42" i="691"/>
  <c r="D42" i="691"/>
  <c r="R41" i="691"/>
  <c r="L7" i="691" s="1"/>
  <c r="D7" i="691" s="1"/>
  <c r="D41" i="691"/>
  <c r="R40" i="691"/>
  <c r="D40" i="691"/>
  <c r="R39" i="691"/>
  <c r="L20" i="691" s="1"/>
  <c r="D20" i="691" s="1"/>
  <c r="H39" i="691"/>
  <c r="D39" i="691"/>
  <c r="R38" i="691"/>
  <c r="H38" i="691"/>
  <c r="D38" i="691"/>
  <c r="R37" i="691"/>
  <c r="H37" i="691"/>
  <c r="D37" i="691"/>
  <c r="R36" i="691"/>
  <c r="L10" i="691" s="1"/>
  <c r="D10" i="691" s="1"/>
  <c r="H36" i="691"/>
  <c r="D36" i="691"/>
  <c r="R35" i="691"/>
  <c r="L19" i="691" s="1"/>
  <c r="D19" i="691" s="1"/>
  <c r="H35" i="691"/>
  <c r="D35" i="691"/>
  <c r="R34" i="691"/>
  <c r="L12" i="691" s="1"/>
  <c r="D12" i="691" s="1"/>
  <c r="H34" i="691"/>
  <c r="G49" i="691" s="1"/>
  <c r="D34" i="691"/>
  <c r="R33" i="691"/>
  <c r="R32" i="691"/>
  <c r="R31" i="691"/>
  <c r="R30" i="691"/>
  <c r="R29" i="691"/>
  <c r="R28" i="691"/>
  <c r="L16" i="691" s="1"/>
  <c r="D16" i="691" s="1"/>
  <c r="D28" i="691"/>
  <c r="R27" i="691"/>
  <c r="D27" i="691"/>
  <c r="R26" i="691"/>
  <c r="L26" i="691"/>
  <c r="D26" i="691"/>
  <c r="R25" i="691"/>
  <c r="L25" i="691"/>
  <c r="D25" i="691"/>
  <c r="R24" i="691"/>
  <c r="L24" i="691"/>
  <c r="D24" i="691"/>
  <c r="R23" i="691"/>
  <c r="L23" i="691"/>
  <c r="D23" i="691"/>
  <c r="R22" i="691"/>
  <c r="L22" i="691"/>
  <c r="D22" i="691" s="1"/>
  <c r="R21" i="691"/>
  <c r="D21" i="691"/>
  <c r="R20" i="691"/>
  <c r="R19" i="691"/>
  <c r="R18" i="691"/>
  <c r="D18" i="691"/>
  <c r="R17" i="691"/>
  <c r="L17" i="691"/>
  <c r="D17" i="691"/>
  <c r="R16" i="691"/>
  <c r="R15" i="691"/>
  <c r="D15" i="691"/>
  <c r="R14" i="691"/>
  <c r="D14" i="691"/>
  <c r="R13" i="691"/>
  <c r="D13" i="691"/>
  <c r="R12" i="691"/>
  <c r="R11" i="691"/>
  <c r="L11" i="691"/>
  <c r="D11" i="691" s="1"/>
  <c r="L9" i="691"/>
  <c r="D9" i="691"/>
  <c r="L8" i="691"/>
  <c r="D8" i="691"/>
  <c r="R6" i="691"/>
  <c r="L6" i="691"/>
  <c r="D6" i="691"/>
  <c r="R5" i="691"/>
  <c r="R4" i="691"/>
  <c r="R52" i="690"/>
  <c r="R51" i="690"/>
  <c r="D50" i="690"/>
  <c r="R49" i="690"/>
  <c r="D49" i="690"/>
  <c r="R48" i="690"/>
  <c r="D48" i="690"/>
  <c r="D46" i="690"/>
  <c r="D45" i="690"/>
  <c r="P44" i="690"/>
  <c r="R44" i="690" s="1"/>
  <c r="D44" i="690"/>
  <c r="R42" i="690"/>
  <c r="D42" i="690"/>
  <c r="R41" i="690"/>
  <c r="D41" i="690"/>
  <c r="R40" i="690"/>
  <c r="L8" i="690" s="1"/>
  <c r="D8" i="690" s="1"/>
  <c r="D40" i="690"/>
  <c r="R39" i="690"/>
  <c r="L20" i="690" s="1"/>
  <c r="D20" i="690" s="1"/>
  <c r="H39" i="690"/>
  <c r="D39" i="690"/>
  <c r="R38" i="690"/>
  <c r="H38" i="690"/>
  <c r="D38" i="690"/>
  <c r="R37" i="690"/>
  <c r="H37" i="690"/>
  <c r="D37" i="690"/>
  <c r="R36" i="690"/>
  <c r="H36" i="690"/>
  <c r="D36" i="690"/>
  <c r="R35" i="690"/>
  <c r="H35" i="690"/>
  <c r="D35" i="690"/>
  <c r="R34" i="690"/>
  <c r="L12" i="690" s="1"/>
  <c r="D12" i="690" s="1"/>
  <c r="H34" i="690"/>
  <c r="D34" i="690"/>
  <c r="R33" i="690"/>
  <c r="R32" i="690"/>
  <c r="L11" i="690" s="1"/>
  <c r="D11" i="690" s="1"/>
  <c r="R31" i="690"/>
  <c r="R30" i="690"/>
  <c r="R29" i="690"/>
  <c r="R28" i="690"/>
  <c r="D28" i="690"/>
  <c r="R27" i="690"/>
  <c r="L27" i="690"/>
  <c r="D27" i="690"/>
  <c r="R26" i="690"/>
  <c r="L26" i="690"/>
  <c r="D26" i="690"/>
  <c r="R25" i="690"/>
  <c r="L25" i="690"/>
  <c r="D25" i="690"/>
  <c r="R24" i="690"/>
  <c r="L24" i="690"/>
  <c r="D24" i="690" s="1"/>
  <c r="R23" i="690"/>
  <c r="D23" i="690"/>
  <c r="R22" i="690"/>
  <c r="D22" i="690"/>
  <c r="R21" i="690"/>
  <c r="D21" i="690"/>
  <c r="R20" i="690"/>
  <c r="R19" i="690"/>
  <c r="D19" i="690"/>
  <c r="R18" i="690"/>
  <c r="D18" i="690"/>
  <c r="R17" i="690"/>
  <c r="D17" i="690"/>
  <c r="R16" i="690"/>
  <c r="L16" i="690"/>
  <c r="D16" i="690" s="1"/>
  <c r="R15" i="690"/>
  <c r="D15" i="690"/>
  <c r="R14" i="690"/>
  <c r="D14" i="690"/>
  <c r="R13" i="690"/>
  <c r="D13" i="690"/>
  <c r="R12" i="690"/>
  <c r="R11" i="690"/>
  <c r="L10" i="690"/>
  <c r="D10" i="690"/>
  <c r="L9" i="690"/>
  <c r="D9" i="690"/>
  <c r="L7" i="690"/>
  <c r="D7" i="690"/>
  <c r="R6" i="690"/>
  <c r="L6" i="690"/>
  <c r="D6" i="690"/>
  <c r="R5" i="690"/>
  <c r="R4" i="690"/>
  <c r="D54" i="692" l="1"/>
  <c r="H14" i="692" s="1"/>
  <c r="D54" i="691"/>
  <c r="H14" i="691" s="1"/>
  <c r="D54" i="690"/>
  <c r="H14" i="690" s="1"/>
  <c r="D29" i="690"/>
  <c r="H13" i="690" s="1"/>
  <c r="G49" i="690"/>
  <c r="D29" i="692"/>
  <c r="H13" i="692" s="1"/>
  <c r="D29" i="691"/>
  <c r="H13" i="691" s="1"/>
  <c r="H15" i="692" l="1"/>
  <c r="H29" i="692" s="1"/>
  <c r="G51" i="692" s="1"/>
  <c r="H15" i="691"/>
  <c r="H29" i="691" s="1"/>
  <c r="G51" i="691" s="1"/>
  <c r="H15" i="690"/>
  <c r="H29" i="690" s="1"/>
  <c r="G51" i="690" s="1"/>
  <c r="H16" i="684"/>
  <c r="H38" i="684"/>
  <c r="H16" i="682"/>
  <c r="C12" i="684"/>
  <c r="L22" i="682"/>
  <c r="L23" i="682"/>
  <c r="L24" i="682"/>
  <c r="R52" i="688"/>
  <c r="R51" i="688"/>
  <c r="D50" i="688"/>
  <c r="R49" i="688"/>
  <c r="D49" i="688"/>
  <c r="R48" i="688"/>
  <c r="D48" i="688"/>
  <c r="D46" i="688"/>
  <c r="D45" i="688"/>
  <c r="D44" i="688"/>
  <c r="R42" i="688"/>
  <c r="D42" i="688"/>
  <c r="R41" i="688"/>
  <c r="D41" i="688"/>
  <c r="R40" i="688"/>
  <c r="L8" i="688" s="1"/>
  <c r="D8" i="688" s="1"/>
  <c r="D40" i="688"/>
  <c r="R39" i="688"/>
  <c r="H39" i="688"/>
  <c r="D39" i="688"/>
  <c r="R38" i="688"/>
  <c r="L9" i="688" s="1"/>
  <c r="D9" i="688" s="1"/>
  <c r="D38" i="688"/>
  <c r="R37" i="688"/>
  <c r="D37" i="688"/>
  <c r="R36" i="688"/>
  <c r="D36" i="688"/>
  <c r="R35" i="688"/>
  <c r="H35" i="688"/>
  <c r="D35" i="688"/>
  <c r="R34" i="688"/>
  <c r="L12" i="688" s="1"/>
  <c r="D12" i="688" s="1"/>
  <c r="H34" i="688"/>
  <c r="D34" i="688"/>
  <c r="R33" i="688"/>
  <c r="L23" i="688" s="1"/>
  <c r="D23" i="688" s="1"/>
  <c r="R32" i="688"/>
  <c r="L11" i="688" s="1"/>
  <c r="D11" i="688" s="1"/>
  <c r="R31" i="688"/>
  <c r="R30" i="688"/>
  <c r="R29" i="688"/>
  <c r="R28" i="688"/>
  <c r="L16" i="688" s="1"/>
  <c r="D16" i="688" s="1"/>
  <c r="D28" i="688"/>
  <c r="R27" i="688"/>
  <c r="D27" i="688"/>
  <c r="R26" i="688"/>
  <c r="L26" i="688"/>
  <c r="D26" i="688"/>
  <c r="R25" i="688"/>
  <c r="L25" i="688"/>
  <c r="D25" i="688"/>
  <c r="R24" i="688"/>
  <c r="D24" i="688"/>
  <c r="R23" i="688"/>
  <c r="R22" i="688"/>
  <c r="L22" i="688"/>
  <c r="D22" i="688"/>
  <c r="R21" i="688"/>
  <c r="D21" i="688"/>
  <c r="R20" i="688"/>
  <c r="L20" i="688"/>
  <c r="D20" i="688"/>
  <c r="R19" i="688"/>
  <c r="L19" i="688"/>
  <c r="D19" i="688"/>
  <c r="R18" i="688"/>
  <c r="D18" i="688"/>
  <c r="R17" i="688"/>
  <c r="D17" i="688"/>
  <c r="R16" i="688"/>
  <c r="S15" i="688"/>
  <c r="R15" i="688"/>
  <c r="D15" i="688"/>
  <c r="S14" i="688"/>
  <c r="R14" i="688"/>
  <c r="D14" i="688"/>
  <c r="R13" i="688"/>
  <c r="D13" i="688"/>
  <c r="R12" i="688"/>
  <c r="R11" i="688"/>
  <c r="L10" i="688"/>
  <c r="D10" i="688"/>
  <c r="L7" i="688"/>
  <c r="D7" i="688"/>
  <c r="R6" i="688"/>
  <c r="L6" i="688"/>
  <c r="D6" i="688" s="1"/>
  <c r="R5" i="688"/>
  <c r="R4" i="688"/>
  <c r="R52" i="687"/>
  <c r="R51" i="687"/>
  <c r="D50" i="687"/>
  <c r="R49" i="687"/>
  <c r="D49" i="687"/>
  <c r="R48" i="687"/>
  <c r="D48" i="687"/>
  <c r="D46" i="687"/>
  <c r="D45" i="687"/>
  <c r="D44" i="687"/>
  <c r="R42" i="687"/>
  <c r="D42" i="687"/>
  <c r="R41" i="687"/>
  <c r="D41" i="687"/>
  <c r="R40" i="687"/>
  <c r="D40" i="687"/>
  <c r="R39" i="687"/>
  <c r="H39" i="687"/>
  <c r="D39" i="687"/>
  <c r="R38" i="687"/>
  <c r="H38" i="687"/>
  <c r="D38" i="687"/>
  <c r="R37" i="687"/>
  <c r="H37" i="687"/>
  <c r="D37" i="687"/>
  <c r="R36" i="687"/>
  <c r="L10" i="687" s="1"/>
  <c r="D10" i="687" s="1"/>
  <c r="H36" i="687"/>
  <c r="D36" i="687"/>
  <c r="R35" i="687"/>
  <c r="H35" i="687"/>
  <c r="D35" i="687"/>
  <c r="R34" i="687"/>
  <c r="H34" i="687"/>
  <c r="D34" i="687"/>
  <c r="R33" i="687"/>
  <c r="L23" i="687" s="1"/>
  <c r="D23" i="687" s="1"/>
  <c r="R32" i="687"/>
  <c r="R31" i="687"/>
  <c r="R30" i="687"/>
  <c r="R29" i="687"/>
  <c r="R28" i="687"/>
  <c r="L16" i="687" s="1"/>
  <c r="D16" i="687" s="1"/>
  <c r="D28" i="687"/>
  <c r="R27" i="687"/>
  <c r="D27" i="687"/>
  <c r="R26" i="687"/>
  <c r="L26" i="687"/>
  <c r="D26" i="687"/>
  <c r="R25" i="687"/>
  <c r="L25" i="687"/>
  <c r="D25" i="687"/>
  <c r="R24" i="687"/>
  <c r="L24" i="687"/>
  <c r="D24" i="687"/>
  <c r="R23" i="687"/>
  <c r="R22" i="687"/>
  <c r="L22" i="687"/>
  <c r="D22" i="687" s="1"/>
  <c r="R21" i="687"/>
  <c r="L17" i="687" s="1"/>
  <c r="D17" i="687" s="1"/>
  <c r="D21" i="687"/>
  <c r="R20" i="687"/>
  <c r="L20" i="687"/>
  <c r="D20" i="687" s="1"/>
  <c r="R19" i="687"/>
  <c r="L19" i="687"/>
  <c r="D19" i="687" s="1"/>
  <c r="R18" i="687"/>
  <c r="D18" i="687"/>
  <c r="R17" i="687"/>
  <c r="R16" i="687"/>
  <c r="R15" i="687"/>
  <c r="D15" i="687"/>
  <c r="R14" i="687"/>
  <c r="D14" i="687"/>
  <c r="R13" i="687"/>
  <c r="D13" i="687"/>
  <c r="R12" i="687"/>
  <c r="L12" i="687"/>
  <c r="D12" i="687" s="1"/>
  <c r="R11" i="687"/>
  <c r="L11" i="687"/>
  <c r="D11" i="687" s="1"/>
  <c r="L9" i="687"/>
  <c r="D9" i="687"/>
  <c r="L8" i="687"/>
  <c r="D8" i="687" s="1"/>
  <c r="L7" i="687"/>
  <c r="D7" i="687"/>
  <c r="R6" i="687"/>
  <c r="L6" i="687"/>
  <c r="D6" i="687"/>
  <c r="R5" i="687"/>
  <c r="R4" i="687"/>
  <c r="R52" i="686"/>
  <c r="R51" i="686"/>
  <c r="D50" i="686"/>
  <c r="R49" i="686"/>
  <c r="D49" i="686"/>
  <c r="R48" i="686"/>
  <c r="D48" i="686"/>
  <c r="D46" i="686"/>
  <c r="D45" i="686"/>
  <c r="P44" i="686"/>
  <c r="R44" i="686" s="1"/>
  <c r="D44" i="686"/>
  <c r="R42" i="686"/>
  <c r="D42" i="686"/>
  <c r="R41" i="686"/>
  <c r="D41" i="686"/>
  <c r="R40" i="686"/>
  <c r="L8" i="686" s="1"/>
  <c r="D8" i="686" s="1"/>
  <c r="D40" i="686"/>
  <c r="R39" i="686"/>
  <c r="L20" i="686" s="1"/>
  <c r="D20" i="686" s="1"/>
  <c r="H39" i="686"/>
  <c r="D39" i="686"/>
  <c r="R38" i="686"/>
  <c r="H38" i="686"/>
  <c r="D38" i="686"/>
  <c r="R37" i="686"/>
  <c r="H37" i="686"/>
  <c r="G49" i="686" s="1"/>
  <c r="D37" i="686"/>
  <c r="R36" i="686"/>
  <c r="H36" i="686"/>
  <c r="D36" i="686"/>
  <c r="R35" i="686"/>
  <c r="H35" i="686"/>
  <c r="D35" i="686"/>
  <c r="R34" i="686"/>
  <c r="L12" i="686" s="1"/>
  <c r="D12" i="686" s="1"/>
  <c r="H34" i="686"/>
  <c r="D34" i="686"/>
  <c r="R33" i="686"/>
  <c r="R32" i="686"/>
  <c r="R31" i="686"/>
  <c r="R30" i="686"/>
  <c r="R29" i="686"/>
  <c r="R28" i="686"/>
  <c r="D28" i="686"/>
  <c r="R27" i="686"/>
  <c r="L27" i="686"/>
  <c r="D27" i="686"/>
  <c r="R26" i="686"/>
  <c r="L26" i="686"/>
  <c r="D26" i="686"/>
  <c r="R25" i="686"/>
  <c r="L25" i="686"/>
  <c r="D25" i="686" s="1"/>
  <c r="R24" i="686"/>
  <c r="L24" i="686"/>
  <c r="D24" i="686" s="1"/>
  <c r="R23" i="686"/>
  <c r="L23" i="686"/>
  <c r="D23" i="686" s="1"/>
  <c r="R22" i="686"/>
  <c r="D22" i="686"/>
  <c r="R21" i="686"/>
  <c r="D21" i="686"/>
  <c r="R20" i="686"/>
  <c r="R19" i="686"/>
  <c r="D19" i="686"/>
  <c r="R18" i="686"/>
  <c r="D18" i="686"/>
  <c r="R17" i="686"/>
  <c r="D17" i="686"/>
  <c r="R16" i="686"/>
  <c r="L16" i="686"/>
  <c r="D16" i="686" s="1"/>
  <c r="R15" i="686"/>
  <c r="D15" i="686"/>
  <c r="R14" i="686"/>
  <c r="D14" i="686"/>
  <c r="R13" i="686"/>
  <c r="D13" i="686"/>
  <c r="R12" i="686"/>
  <c r="R11" i="686"/>
  <c r="L11" i="686"/>
  <c r="D11" i="686"/>
  <c r="L10" i="686"/>
  <c r="D10" i="686"/>
  <c r="L9" i="686"/>
  <c r="D9" i="686"/>
  <c r="L7" i="686"/>
  <c r="D7" i="686"/>
  <c r="R6" i="686"/>
  <c r="L6" i="686"/>
  <c r="D6" i="686" s="1"/>
  <c r="R5" i="686"/>
  <c r="R4" i="686"/>
  <c r="G49" i="688" l="1"/>
  <c r="G49" i="687"/>
  <c r="D54" i="688"/>
  <c r="H14" i="688" s="1"/>
  <c r="D54" i="687"/>
  <c r="H14" i="687" s="1"/>
  <c r="D54" i="686"/>
  <c r="H14" i="686" s="1"/>
  <c r="D29" i="686"/>
  <c r="H13" i="686" s="1"/>
  <c r="D29" i="688"/>
  <c r="H13" i="688" s="1"/>
  <c r="H15" i="688" s="1"/>
  <c r="H29" i="688" s="1"/>
  <c r="D29" i="687"/>
  <c r="H13" i="687" s="1"/>
  <c r="H20" i="678"/>
  <c r="H16" i="679"/>
  <c r="H16" i="680"/>
  <c r="H36" i="680"/>
  <c r="H37" i="680"/>
  <c r="H38" i="680"/>
  <c r="L25" i="680"/>
  <c r="L27" i="679"/>
  <c r="L22" i="678"/>
  <c r="R52" i="684"/>
  <c r="R51" i="684"/>
  <c r="D50" i="684"/>
  <c r="R49" i="684"/>
  <c r="D49" i="684"/>
  <c r="R48" i="684"/>
  <c r="D48" i="684"/>
  <c r="D46" i="684"/>
  <c r="D45" i="684"/>
  <c r="D44" i="684"/>
  <c r="R42" i="684"/>
  <c r="D42" i="684"/>
  <c r="R41" i="684"/>
  <c r="D41" i="684"/>
  <c r="R40" i="684"/>
  <c r="L8" i="684" s="1"/>
  <c r="D8" i="684" s="1"/>
  <c r="D40" i="684"/>
  <c r="R39" i="684"/>
  <c r="H39" i="684"/>
  <c r="D39" i="684"/>
  <c r="R38" i="684"/>
  <c r="L9" i="684" s="1"/>
  <c r="D9" i="684" s="1"/>
  <c r="D38" i="684"/>
  <c r="R37" i="684"/>
  <c r="D37" i="684"/>
  <c r="R36" i="684"/>
  <c r="D36" i="684"/>
  <c r="R35" i="684"/>
  <c r="H35" i="684"/>
  <c r="D35" i="684"/>
  <c r="R34" i="684"/>
  <c r="H34" i="684"/>
  <c r="D34" i="684"/>
  <c r="R33" i="684"/>
  <c r="L23" i="684" s="1"/>
  <c r="D23" i="684" s="1"/>
  <c r="R32" i="684"/>
  <c r="L11" i="684" s="1"/>
  <c r="D11" i="684" s="1"/>
  <c r="R31" i="684"/>
  <c r="R30" i="684"/>
  <c r="R29" i="684"/>
  <c r="R28" i="684"/>
  <c r="D28" i="684"/>
  <c r="R27" i="684"/>
  <c r="D27" i="684"/>
  <c r="R26" i="684"/>
  <c r="L26" i="684"/>
  <c r="D26" i="684"/>
  <c r="R25" i="684"/>
  <c r="L25" i="684"/>
  <c r="D25" i="684"/>
  <c r="R24" i="684"/>
  <c r="D24" i="684"/>
  <c r="R23" i="684"/>
  <c r="R22" i="684"/>
  <c r="L22" i="684"/>
  <c r="D22" i="684"/>
  <c r="R21" i="684"/>
  <c r="D21" i="684"/>
  <c r="R20" i="684"/>
  <c r="L20" i="684"/>
  <c r="D20" i="684"/>
  <c r="R19" i="684"/>
  <c r="L19" i="684"/>
  <c r="D19" i="684"/>
  <c r="R18" i="684"/>
  <c r="D18" i="684"/>
  <c r="R17" i="684"/>
  <c r="D17" i="684"/>
  <c r="R16" i="684"/>
  <c r="L16" i="684"/>
  <c r="D16" i="684" s="1"/>
  <c r="S15" i="684"/>
  <c r="R15" i="684"/>
  <c r="D15" i="684"/>
  <c r="S14" i="684"/>
  <c r="R14" i="684"/>
  <c r="D14" i="684"/>
  <c r="R13" i="684"/>
  <c r="D13" i="684"/>
  <c r="R12" i="684"/>
  <c r="L12" i="684"/>
  <c r="D12" i="684"/>
  <c r="R11" i="684"/>
  <c r="L10" i="684"/>
  <c r="D10" i="684" s="1"/>
  <c r="L7" i="684"/>
  <c r="D7" i="684"/>
  <c r="R6" i="684"/>
  <c r="L6" i="684"/>
  <c r="D6" i="684"/>
  <c r="R5" i="684"/>
  <c r="R4" i="684"/>
  <c r="R52" i="683"/>
  <c r="R51" i="683"/>
  <c r="D50" i="683"/>
  <c r="R49" i="683"/>
  <c r="D49" i="683"/>
  <c r="R48" i="683"/>
  <c r="D48" i="683"/>
  <c r="D46" i="683"/>
  <c r="D45" i="683"/>
  <c r="D44" i="683"/>
  <c r="R42" i="683"/>
  <c r="D42" i="683"/>
  <c r="R41" i="683"/>
  <c r="D41" i="683"/>
  <c r="R40" i="683"/>
  <c r="D40" i="683"/>
  <c r="R39" i="683"/>
  <c r="L20" i="683" s="1"/>
  <c r="D20" i="683" s="1"/>
  <c r="H39" i="683"/>
  <c r="D39" i="683"/>
  <c r="R38" i="683"/>
  <c r="H38" i="683"/>
  <c r="D38" i="683"/>
  <c r="R37" i="683"/>
  <c r="H37" i="683"/>
  <c r="D37" i="683"/>
  <c r="R36" i="683"/>
  <c r="L10" i="683" s="1"/>
  <c r="D10" i="683" s="1"/>
  <c r="H36" i="683"/>
  <c r="D36" i="683"/>
  <c r="R35" i="683"/>
  <c r="L19" i="683" s="1"/>
  <c r="D19" i="683" s="1"/>
  <c r="H35" i="683"/>
  <c r="D35" i="683"/>
  <c r="R34" i="683"/>
  <c r="L12" i="683" s="1"/>
  <c r="D12" i="683" s="1"/>
  <c r="H34" i="683"/>
  <c r="D34" i="683"/>
  <c r="R33" i="683"/>
  <c r="R32" i="683"/>
  <c r="R31" i="683"/>
  <c r="R30" i="683"/>
  <c r="R29" i="683"/>
  <c r="R28" i="683"/>
  <c r="D28" i="683"/>
  <c r="R27" i="683"/>
  <c r="D27" i="683"/>
  <c r="R26" i="683"/>
  <c r="L26" i="683"/>
  <c r="D26" i="683"/>
  <c r="R25" i="683"/>
  <c r="L25" i="683"/>
  <c r="D25" i="683" s="1"/>
  <c r="R24" i="683"/>
  <c r="L24" i="683"/>
  <c r="D24" i="683"/>
  <c r="R23" i="683"/>
  <c r="L23" i="683"/>
  <c r="D23" i="683"/>
  <c r="R22" i="683"/>
  <c r="L22" i="683"/>
  <c r="D22" i="683" s="1"/>
  <c r="R21" i="683"/>
  <c r="L17" i="683" s="1"/>
  <c r="D17" i="683" s="1"/>
  <c r="D21" i="683"/>
  <c r="R20" i="683"/>
  <c r="R19" i="683"/>
  <c r="R18" i="683"/>
  <c r="D18" i="683"/>
  <c r="R17" i="683"/>
  <c r="R16" i="683"/>
  <c r="L16" i="683"/>
  <c r="D16" i="683" s="1"/>
  <c r="R15" i="683"/>
  <c r="D15" i="683"/>
  <c r="R14" i="683"/>
  <c r="D14" i="683"/>
  <c r="R13" i="683"/>
  <c r="D13" i="683"/>
  <c r="R12" i="683"/>
  <c r="R11" i="683"/>
  <c r="L11" i="683"/>
  <c r="D11" i="683"/>
  <c r="L9" i="683"/>
  <c r="D9" i="683"/>
  <c r="L8" i="683"/>
  <c r="D8" i="683"/>
  <c r="L7" i="683"/>
  <c r="D7" i="683" s="1"/>
  <c r="R6" i="683"/>
  <c r="L6" i="683"/>
  <c r="D6" i="683"/>
  <c r="R5" i="683"/>
  <c r="R4" i="683"/>
  <c r="R52" i="682"/>
  <c r="R51" i="682"/>
  <c r="D50" i="682"/>
  <c r="R49" i="682"/>
  <c r="D49" i="682"/>
  <c r="R48" i="682"/>
  <c r="D48" i="682"/>
  <c r="D46" i="682"/>
  <c r="D45" i="682"/>
  <c r="P44" i="682"/>
  <c r="R44" i="682" s="1"/>
  <c r="D44" i="682"/>
  <c r="R42" i="682"/>
  <c r="D42" i="682"/>
  <c r="R41" i="682"/>
  <c r="D41" i="682"/>
  <c r="R40" i="682"/>
  <c r="L8" i="682" s="1"/>
  <c r="D8" i="682" s="1"/>
  <c r="D40" i="682"/>
  <c r="R39" i="682"/>
  <c r="L20" i="682" s="1"/>
  <c r="D20" i="682" s="1"/>
  <c r="H39" i="682"/>
  <c r="D39" i="682"/>
  <c r="R38" i="682"/>
  <c r="H38" i="682"/>
  <c r="D38" i="682"/>
  <c r="R37" i="682"/>
  <c r="H37" i="682"/>
  <c r="D37" i="682"/>
  <c r="R36" i="682"/>
  <c r="H36" i="682"/>
  <c r="D36" i="682"/>
  <c r="R35" i="682"/>
  <c r="H35" i="682"/>
  <c r="D35" i="682"/>
  <c r="R34" i="682"/>
  <c r="H34" i="682"/>
  <c r="D34" i="682"/>
  <c r="R33" i="682"/>
  <c r="R32" i="682"/>
  <c r="R31" i="682"/>
  <c r="R30" i="682"/>
  <c r="R29" i="682"/>
  <c r="R28" i="682"/>
  <c r="D28" i="682"/>
  <c r="R27" i="682"/>
  <c r="L27" i="682"/>
  <c r="D27" i="682" s="1"/>
  <c r="R26" i="682"/>
  <c r="L26" i="682"/>
  <c r="D26" i="682"/>
  <c r="R25" i="682"/>
  <c r="L25" i="682"/>
  <c r="D25" i="682"/>
  <c r="R24" i="682"/>
  <c r="D24" i="682"/>
  <c r="R23" i="682"/>
  <c r="D23" i="682"/>
  <c r="R22" i="682"/>
  <c r="D22" i="682"/>
  <c r="R21" i="682"/>
  <c r="D21" i="682"/>
  <c r="R20" i="682"/>
  <c r="R19" i="682"/>
  <c r="D19" i="682"/>
  <c r="R18" i="682"/>
  <c r="D18" i="682"/>
  <c r="R17" i="682"/>
  <c r="D17" i="682"/>
  <c r="R16" i="682"/>
  <c r="L16" i="682"/>
  <c r="D16" i="682" s="1"/>
  <c r="R15" i="682"/>
  <c r="D15" i="682"/>
  <c r="R14" i="682"/>
  <c r="D14" i="682"/>
  <c r="R13" i="682"/>
  <c r="D13" i="682"/>
  <c r="R12" i="682"/>
  <c r="L12" i="682"/>
  <c r="D12" i="682" s="1"/>
  <c r="R11" i="682"/>
  <c r="L11" i="682"/>
  <c r="D11" i="682"/>
  <c r="L10" i="682"/>
  <c r="D10" i="682" s="1"/>
  <c r="L9" i="682"/>
  <c r="D9" i="682"/>
  <c r="L7" i="682"/>
  <c r="D7" i="682"/>
  <c r="R6" i="682"/>
  <c r="L6" i="682"/>
  <c r="D6" i="682"/>
  <c r="R5" i="682"/>
  <c r="R4" i="682"/>
  <c r="G51" i="688" l="1"/>
  <c r="H15" i="687"/>
  <c r="H29" i="687" s="1"/>
  <c r="G51" i="687" s="1"/>
  <c r="H15" i="686"/>
  <c r="H29" i="686" s="1"/>
  <c r="G51" i="686" s="1"/>
  <c r="G49" i="683"/>
  <c r="G49" i="684"/>
  <c r="G49" i="682"/>
  <c r="D54" i="684"/>
  <c r="H14" i="684" s="1"/>
  <c r="D54" i="683"/>
  <c r="H14" i="683" s="1"/>
  <c r="D54" i="682"/>
  <c r="H14" i="682" s="1"/>
  <c r="D29" i="684"/>
  <c r="H13" i="684" s="1"/>
  <c r="D29" i="683"/>
  <c r="H13" i="683" s="1"/>
  <c r="D29" i="682"/>
  <c r="H13" i="682" s="1"/>
  <c r="H16" i="675"/>
  <c r="H20" i="674"/>
  <c r="C12" i="676"/>
  <c r="H36" i="676"/>
  <c r="H37" i="676"/>
  <c r="H38" i="676"/>
  <c r="H16" i="676"/>
  <c r="H15" i="684" l="1"/>
  <c r="H29" i="684" s="1"/>
  <c r="G51" i="684" s="1"/>
  <c r="H15" i="683"/>
  <c r="H29" i="683" s="1"/>
  <c r="G51" i="683" s="1"/>
  <c r="H15" i="682"/>
  <c r="H29" i="682" s="1"/>
  <c r="G51" i="682" s="1"/>
  <c r="R52" i="680"/>
  <c r="R51" i="680"/>
  <c r="D50" i="680"/>
  <c r="R49" i="680"/>
  <c r="D49" i="680"/>
  <c r="R48" i="680"/>
  <c r="D48" i="680"/>
  <c r="D46" i="680"/>
  <c r="D45" i="680"/>
  <c r="D44" i="680"/>
  <c r="R42" i="680"/>
  <c r="L6" i="680" s="1"/>
  <c r="D6" i="680" s="1"/>
  <c r="D42" i="680"/>
  <c r="R41" i="680"/>
  <c r="L7" i="680" s="1"/>
  <c r="D7" i="680" s="1"/>
  <c r="D41" i="680"/>
  <c r="R40" i="680"/>
  <c r="D40" i="680"/>
  <c r="R39" i="680"/>
  <c r="H39" i="680"/>
  <c r="D39" i="680"/>
  <c r="R38" i="680"/>
  <c r="D38" i="680"/>
  <c r="R37" i="680"/>
  <c r="D37" i="680"/>
  <c r="R36" i="680"/>
  <c r="D36" i="680"/>
  <c r="R35" i="680"/>
  <c r="L19" i="680" s="1"/>
  <c r="D19" i="680" s="1"/>
  <c r="H35" i="680"/>
  <c r="D35" i="680"/>
  <c r="R34" i="680"/>
  <c r="L12" i="680" s="1"/>
  <c r="D12" i="680" s="1"/>
  <c r="H34" i="680"/>
  <c r="D34" i="680"/>
  <c r="R33" i="680"/>
  <c r="R32" i="680"/>
  <c r="R31" i="680"/>
  <c r="R30" i="680"/>
  <c r="R29" i="680"/>
  <c r="R28" i="680"/>
  <c r="L16" i="680" s="1"/>
  <c r="D16" i="680" s="1"/>
  <c r="D28" i="680"/>
  <c r="R27" i="680"/>
  <c r="D27" i="680"/>
  <c r="R26" i="680"/>
  <c r="L26" i="680"/>
  <c r="D26" i="680"/>
  <c r="R25" i="680"/>
  <c r="D25" i="680"/>
  <c r="R24" i="680"/>
  <c r="D24" i="680"/>
  <c r="R23" i="680"/>
  <c r="L23" i="680"/>
  <c r="D23" i="680"/>
  <c r="R22" i="680"/>
  <c r="L22" i="680"/>
  <c r="D22" i="680" s="1"/>
  <c r="R21" i="680"/>
  <c r="D21" i="680"/>
  <c r="R20" i="680"/>
  <c r="L20" i="680"/>
  <c r="D20" i="680"/>
  <c r="R19" i="680"/>
  <c r="R18" i="680"/>
  <c r="D18" i="680"/>
  <c r="R17" i="680"/>
  <c r="D17" i="680"/>
  <c r="R16" i="680"/>
  <c r="S15" i="680"/>
  <c r="R15" i="680"/>
  <c r="D15" i="680"/>
  <c r="S14" i="680"/>
  <c r="R14" i="680"/>
  <c r="D14" i="680"/>
  <c r="R13" i="680"/>
  <c r="D13" i="680"/>
  <c r="R12" i="680"/>
  <c r="R11" i="680"/>
  <c r="L11" i="680"/>
  <c r="D11" i="680" s="1"/>
  <c r="L10" i="680"/>
  <c r="D10" i="680"/>
  <c r="L9" i="680"/>
  <c r="D9" i="680" s="1"/>
  <c r="L8" i="680"/>
  <c r="D8" i="680" s="1"/>
  <c r="R6" i="680"/>
  <c r="R5" i="680"/>
  <c r="R4" i="680"/>
  <c r="R52" i="679"/>
  <c r="R51" i="679"/>
  <c r="D50" i="679"/>
  <c r="R49" i="679"/>
  <c r="D49" i="679"/>
  <c r="R48" i="679"/>
  <c r="D48" i="679"/>
  <c r="D46" i="679"/>
  <c r="D45" i="679"/>
  <c r="D44" i="679"/>
  <c r="R42" i="679"/>
  <c r="D42" i="679"/>
  <c r="R41" i="679"/>
  <c r="D41" i="679"/>
  <c r="R40" i="679"/>
  <c r="D40" i="679"/>
  <c r="R39" i="679"/>
  <c r="L20" i="679" s="1"/>
  <c r="D20" i="679" s="1"/>
  <c r="H39" i="679"/>
  <c r="D39" i="679"/>
  <c r="R38" i="679"/>
  <c r="L9" i="679" s="1"/>
  <c r="D9" i="679" s="1"/>
  <c r="H38" i="679"/>
  <c r="G49" i="679" s="1"/>
  <c r="D38" i="679"/>
  <c r="R37" i="679"/>
  <c r="H37" i="679"/>
  <c r="D37" i="679"/>
  <c r="R36" i="679"/>
  <c r="L10" i="679" s="1"/>
  <c r="D10" i="679" s="1"/>
  <c r="H36" i="679"/>
  <c r="D36" i="679"/>
  <c r="R35" i="679"/>
  <c r="H35" i="679"/>
  <c r="D35" i="679"/>
  <c r="R34" i="679"/>
  <c r="L12" i="679" s="1"/>
  <c r="D12" i="679" s="1"/>
  <c r="H34" i="679"/>
  <c r="D34" i="679"/>
  <c r="R33" i="679"/>
  <c r="L23" i="679" s="1"/>
  <c r="D23" i="679" s="1"/>
  <c r="R32" i="679"/>
  <c r="L11" i="679" s="1"/>
  <c r="D11" i="679" s="1"/>
  <c r="R31" i="679"/>
  <c r="R30" i="679"/>
  <c r="R29" i="679"/>
  <c r="R28" i="679"/>
  <c r="L16" i="679" s="1"/>
  <c r="D16" i="679" s="1"/>
  <c r="D28" i="679"/>
  <c r="R27" i="679"/>
  <c r="D27" i="679"/>
  <c r="R26" i="679"/>
  <c r="L26" i="679"/>
  <c r="D26" i="679"/>
  <c r="R25" i="679"/>
  <c r="L25" i="679"/>
  <c r="D25" i="679"/>
  <c r="R24" i="679"/>
  <c r="L24" i="679"/>
  <c r="D24" i="679"/>
  <c r="R23" i="679"/>
  <c r="R22" i="679"/>
  <c r="L22" i="679"/>
  <c r="D22" i="679"/>
  <c r="R21" i="679"/>
  <c r="D21" i="679"/>
  <c r="R20" i="679"/>
  <c r="R19" i="679"/>
  <c r="L19" i="679"/>
  <c r="D19" i="679"/>
  <c r="R18" i="679"/>
  <c r="D18" i="679"/>
  <c r="R17" i="679"/>
  <c r="L17" i="679"/>
  <c r="D17" i="679" s="1"/>
  <c r="R16" i="679"/>
  <c r="R15" i="679"/>
  <c r="D15" i="679"/>
  <c r="R14" i="679"/>
  <c r="D14" i="679"/>
  <c r="R13" i="679"/>
  <c r="D13" i="679"/>
  <c r="R12" i="679"/>
  <c r="R11" i="679"/>
  <c r="L8" i="679"/>
  <c r="D8" i="679"/>
  <c r="L7" i="679"/>
  <c r="D7" i="679"/>
  <c r="R6" i="679"/>
  <c r="L6" i="679"/>
  <c r="D6" i="679"/>
  <c r="R5" i="679"/>
  <c r="R4" i="679"/>
  <c r="R52" i="678"/>
  <c r="R51" i="678"/>
  <c r="D50" i="678"/>
  <c r="R49" i="678"/>
  <c r="D49" i="678"/>
  <c r="R48" i="678"/>
  <c r="D48" i="678"/>
  <c r="D46" i="678"/>
  <c r="D45" i="678"/>
  <c r="R44" i="678"/>
  <c r="P44" i="678"/>
  <c r="D44" i="678"/>
  <c r="R42" i="678"/>
  <c r="D42" i="678"/>
  <c r="R41" i="678"/>
  <c r="D41" i="678"/>
  <c r="R40" i="678"/>
  <c r="L8" i="678" s="1"/>
  <c r="D8" i="678" s="1"/>
  <c r="D40" i="678"/>
  <c r="R39" i="678"/>
  <c r="H39" i="678"/>
  <c r="D39" i="678"/>
  <c r="R38" i="678"/>
  <c r="H38" i="678"/>
  <c r="D38" i="678"/>
  <c r="R37" i="678"/>
  <c r="H37" i="678"/>
  <c r="D37" i="678"/>
  <c r="R36" i="678"/>
  <c r="H36" i="678"/>
  <c r="D36" i="678"/>
  <c r="R35" i="678"/>
  <c r="H35" i="678"/>
  <c r="D35" i="678"/>
  <c r="R34" i="678"/>
  <c r="L12" i="678" s="1"/>
  <c r="D12" i="678" s="1"/>
  <c r="H34" i="678"/>
  <c r="D34" i="678"/>
  <c r="R33" i="678"/>
  <c r="R32" i="678"/>
  <c r="R31" i="678"/>
  <c r="R30" i="678"/>
  <c r="R29" i="678"/>
  <c r="R28" i="678"/>
  <c r="D28" i="678"/>
  <c r="R27" i="678"/>
  <c r="L27" i="678"/>
  <c r="D27" i="678"/>
  <c r="R26" i="678"/>
  <c r="L26" i="678"/>
  <c r="D26" i="678" s="1"/>
  <c r="R25" i="678"/>
  <c r="L25" i="678"/>
  <c r="D25" i="678"/>
  <c r="R24" i="678"/>
  <c r="L24" i="678"/>
  <c r="D24" i="678"/>
  <c r="R23" i="678"/>
  <c r="L23" i="678"/>
  <c r="D23" i="678" s="1"/>
  <c r="R22" i="678"/>
  <c r="D22" i="678"/>
  <c r="R21" i="678"/>
  <c r="D21" i="678"/>
  <c r="R20" i="678"/>
  <c r="L20" i="678"/>
  <c r="D20" i="678" s="1"/>
  <c r="R19" i="678"/>
  <c r="D19" i="678"/>
  <c r="R18" i="678"/>
  <c r="D18" i="678"/>
  <c r="R17" i="678"/>
  <c r="D17" i="678"/>
  <c r="R16" i="678"/>
  <c r="L16" i="678"/>
  <c r="D16" i="678" s="1"/>
  <c r="R15" i="678"/>
  <c r="D15" i="678"/>
  <c r="R14" i="678"/>
  <c r="D14" i="678"/>
  <c r="R13" i="678"/>
  <c r="D13" i="678"/>
  <c r="R12" i="678"/>
  <c r="R11" i="678"/>
  <c r="L11" i="678"/>
  <c r="D11" i="678" s="1"/>
  <c r="L10" i="678"/>
  <c r="D10" i="678"/>
  <c r="L9" i="678"/>
  <c r="D9" i="678"/>
  <c r="L7" i="678"/>
  <c r="D7" i="678" s="1"/>
  <c r="R6" i="678"/>
  <c r="L6" i="678"/>
  <c r="D6" i="678"/>
  <c r="R5" i="678"/>
  <c r="R4" i="678"/>
  <c r="G49" i="678" l="1"/>
  <c r="G49" i="680"/>
  <c r="D54" i="680"/>
  <c r="H14" i="680" s="1"/>
  <c r="D54" i="679"/>
  <c r="H14" i="679" s="1"/>
  <c r="D54" i="678"/>
  <c r="H14" i="678" s="1"/>
  <c r="D29" i="680"/>
  <c r="H13" i="680" s="1"/>
  <c r="D29" i="679"/>
  <c r="H13" i="679" s="1"/>
  <c r="H15" i="679" s="1"/>
  <c r="H29" i="679" s="1"/>
  <c r="G51" i="679" s="1"/>
  <c r="D29" i="678"/>
  <c r="H13" i="678" s="1"/>
  <c r="H16" i="672"/>
  <c r="H20" i="672"/>
  <c r="H36" i="672"/>
  <c r="H37" i="672"/>
  <c r="H38" i="672"/>
  <c r="H16" i="671"/>
  <c r="H16" i="670"/>
  <c r="C12" i="672"/>
  <c r="R52" i="676"/>
  <c r="R51" i="676"/>
  <c r="D50" i="676"/>
  <c r="R49" i="676"/>
  <c r="D49" i="676"/>
  <c r="R48" i="676"/>
  <c r="D48" i="676"/>
  <c r="D46" i="676"/>
  <c r="D45" i="676"/>
  <c r="D44" i="676"/>
  <c r="R42" i="676"/>
  <c r="D42" i="676"/>
  <c r="R41" i="676"/>
  <c r="L7" i="676" s="1"/>
  <c r="D7" i="676" s="1"/>
  <c r="D41" i="676"/>
  <c r="R40" i="676"/>
  <c r="D40" i="676"/>
  <c r="R39" i="676"/>
  <c r="H39" i="676"/>
  <c r="D39" i="676"/>
  <c r="R38" i="676"/>
  <c r="D38" i="676"/>
  <c r="R37" i="676"/>
  <c r="D37" i="676"/>
  <c r="R36" i="676"/>
  <c r="D36" i="676"/>
  <c r="R35" i="676"/>
  <c r="H35" i="676"/>
  <c r="G49" i="676" s="1"/>
  <c r="D35" i="676"/>
  <c r="R34" i="676"/>
  <c r="L12" i="676" s="1"/>
  <c r="D12" i="676" s="1"/>
  <c r="H34" i="676"/>
  <c r="D34" i="676"/>
  <c r="R33" i="676"/>
  <c r="L23" i="676" s="1"/>
  <c r="D23" i="676" s="1"/>
  <c r="R32" i="676"/>
  <c r="L11" i="676" s="1"/>
  <c r="D11" i="676" s="1"/>
  <c r="R31" i="676"/>
  <c r="R30" i="676"/>
  <c r="R29" i="676"/>
  <c r="R28" i="676"/>
  <c r="L16" i="676" s="1"/>
  <c r="D16" i="676" s="1"/>
  <c r="D28" i="676"/>
  <c r="R27" i="676"/>
  <c r="D27" i="676"/>
  <c r="R26" i="676"/>
  <c r="L26" i="676"/>
  <c r="D26" i="676"/>
  <c r="R25" i="676"/>
  <c r="L25" i="676"/>
  <c r="D25" i="676"/>
  <c r="R24" i="676"/>
  <c r="D24" i="676"/>
  <c r="R23" i="676"/>
  <c r="R22" i="676"/>
  <c r="L22" i="676"/>
  <c r="D22" i="676" s="1"/>
  <c r="R21" i="676"/>
  <c r="D21" i="676"/>
  <c r="R20" i="676"/>
  <c r="L20" i="676"/>
  <c r="D20" i="676"/>
  <c r="R19" i="676"/>
  <c r="L19" i="676"/>
  <c r="D19" i="676"/>
  <c r="R18" i="676"/>
  <c r="D18" i="676"/>
  <c r="R17" i="676"/>
  <c r="D17" i="676"/>
  <c r="R16" i="676"/>
  <c r="S15" i="676"/>
  <c r="R15" i="676"/>
  <c r="D15" i="676"/>
  <c r="S14" i="676"/>
  <c r="R14" i="676"/>
  <c r="D14" i="676"/>
  <c r="R13" i="676"/>
  <c r="D13" i="676"/>
  <c r="R12" i="676"/>
  <c r="R11" i="676"/>
  <c r="L10" i="676"/>
  <c r="D10" i="676" s="1"/>
  <c r="L9" i="676"/>
  <c r="D9" i="676" s="1"/>
  <c r="L8" i="676"/>
  <c r="D8" i="676" s="1"/>
  <c r="R6" i="676"/>
  <c r="L6" i="676"/>
  <c r="D6" i="676" s="1"/>
  <c r="R5" i="676"/>
  <c r="R4" i="676"/>
  <c r="R52" i="675"/>
  <c r="R51" i="675"/>
  <c r="D50" i="675"/>
  <c r="R49" i="675"/>
  <c r="D49" i="675"/>
  <c r="R48" i="675"/>
  <c r="D48" i="675"/>
  <c r="D46" i="675"/>
  <c r="D45" i="675"/>
  <c r="D44" i="675"/>
  <c r="R42" i="675"/>
  <c r="D42" i="675"/>
  <c r="R41" i="675"/>
  <c r="D41" i="675"/>
  <c r="R40" i="675"/>
  <c r="D40" i="675"/>
  <c r="R39" i="675"/>
  <c r="L20" i="675" s="1"/>
  <c r="D20" i="675" s="1"/>
  <c r="H39" i="675"/>
  <c r="D39" i="675"/>
  <c r="R38" i="675"/>
  <c r="L9" i="675" s="1"/>
  <c r="D9" i="675" s="1"/>
  <c r="H38" i="675"/>
  <c r="D38" i="675"/>
  <c r="R37" i="675"/>
  <c r="H37" i="675"/>
  <c r="D37" i="675"/>
  <c r="R36" i="675"/>
  <c r="H36" i="675"/>
  <c r="D36" i="675"/>
  <c r="R35" i="675"/>
  <c r="H35" i="675"/>
  <c r="D35" i="675"/>
  <c r="R34" i="675"/>
  <c r="L12" i="675" s="1"/>
  <c r="D12" i="675" s="1"/>
  <c r="H34" i="675"/>
  <c r="D34" i="675"/>
  <c r="R33" i="675"/>
  <c r="L23" i="675" s="1"/>
  <c r="D23" i="675" s="1"/>
  <c r="R32" i="675"/>
  <c r="L11" i="675" s="1"/>
  <c r="D11" i="675" s="1"/>
  <c r="R31" i="675"/>
  <c r="R30" i="675"/>
  <c r="R29" i="675"/>
  <c r="R28" i="675"/>
  <c r="D28" i="675"/>
  <c r="R27" i="675"/>
  <c r="D27" i="675"/>
  <c r="R26" i="675"/>
  <c r="L26" i="675"/>
  <c r="D26" i="675"/>
  <c r="R25" i="675"/>
  <c r="L25" i="675"/>
  <c r="D25" i="675"/>
  <c r="R24" i="675"/>
  <c r="L24" i="675"/>
  <c r="D24" i="675" s="1"/>
  <c r="R23" i="675"/>
  <c r="R22" i="675"/>
  <c r="L22" i="675"/>
  <c r="D22" i="675"/>
  <c r="R21" i="675"/>
  <c r="L17" i="675" s="1"/>
  <c r="D17" i="675" s="1"/>
  <c r="D21" i="675"/>
  <c r="R20" i="675"/>
  <c r="R19" i="675"/>
  <c r="L19" i="675"/>
  <c r="D19" i="675"/>
  <c r="R18" i="675"/>
  <c r="D18" i="675"/>
  <c r="R17" i="675"/>
  <c r="R16" i="675"/>
  <c r="L16" i="675"/>
  <c r="D16" i="675"/>
  <c r="R15" i="675"/>
  <c r="D15" i="675"/>
  <c r="R14" i="675"/>
  <c r="D14" i="675"/>
  <c r="R13" i="675"/>
  <c r="D13" i="675"/>
  <c r="R12" i="675"/>
  <c r="R11" i="675"/>
  <c r="L10" i="675"/>
  <c r="D10" i="675"/>
  <c r="L8" i="675"/>
  <c r="D8" i="675"/>
  <c r="L7" i="675"/>
  <c r="D7" i="675"/>
  <c r="R6" i="675"/>
  <c r="L6" i="675"/>
  <c r="D6" i="675" s="1"/>
  <c r="R5" i="675"/>
  <c r="R4" i="675"/>
  <c r="R52" i="674"/>
  <c r="R51" i="674"/>
  <c r="D50" i="674"/>
  <c r="R49" i="674"/>
  <c r="D49" i="674"/>
  <c r="R48" i="674"/>
  <c r="D48" i="674"/>
  <c r="D46" i="674"/>
  <c r="D45" i="674"/>
  <c r="P44" i="674"/>
  <c r="R44" i="674" s="1"/>
  <c r="D44" i="674"/>
  <c r="R42" i="674"/>
  <c r="D42" i="674"/>
  <c r="R41" i="674"/>
  <c r="D41" i="674"/>
  <c r="R40" i="674"/>
  <c r="L8" i="674" s="1"/>
  <c r="D8" i="674" s="1"/>
  <c r="D40" i="674"/>
  <c r="R39" i="674"/>
  <c r="H39" i="674"/>
  <c r="D39" i="674"/>
  <c r="R38" i="674"/>
  <c r="L9" i="674" s="1"/>
  <c r="D9" i="674" s="1"/>
  <c r="H38" i="674"/>
  <c r="D38" i="674"/>
  <c r="R37" i="674"/>
  <c r="H37" i="674"/>
  <c r="D37" i="674"/>
  <c r="R36" i="674"/>
  <c r="H36" i="674"/>
  <c r="D36" i="674"/>
  <c r="R35" i="674"/>
  <c r="H35" i="674"/>
  <c r="D35" i="674"/>
  <c r="R34" i="674"/>
  <c r="H34" i="674"/>
  <c r="D34" i="674"/>
  <c r="R33" i="674"/>
  <c r="R32" i="674"/>
  <c r="L11" i="674" s="1"/>
  <c r="D11" i="674" s="1"/>
  <c r="R31" i="674"/>
  <c r="R30" i="674"/>
  <c r="R29" i="674"/>
  <c r="R28" i="674"/>
  <c r="D28" i="674"/>
  <c r="R27" i="674"/>
  <c r="L27" i="674"/>
  <c r="D27" i="674" s="1"/>
  <c r="R26" i="674"/>
  <c r="L26" i="674"/>
  <c r="D26" i="674" s="1"/>
  <c r="R25" i="674"/>
  <c r="L25" i="674"/>
  <c r="D25" i="674"/>
  <c r="R24" i="674"/>
  <c r="L24" i="674"/>
  <c r="D24" i="674" s="1"/>
  <c r="R23" i="674"/>
  <c r="L23" i="674"/>
  <c r="D23" i="674" s="1"/>
  <c r="R22" i="674"/>
  <c r="D22" i="674"/>
  <c r="R21" i="674"/>
  <c r="D21" i="674"/>
  <c r="R20" i="674"/>
  <c r="L20" i="674"/>
  <c r="D20" i="674" s="1"/>
  <c r="R19" i="674"/>
  <c r="D19" i="674"/>
  <c r="R18" i="674"/>
  <c r="D18" i="674"/>
  <c r="R17" i="674"/>
  <c r="D17" i="674"/>
  <c r="R16" i="674"/>
  <c r="L16" i="674"/>
  <c r="D16" i="674" s="1"/>
  <c r="R15" i="674"/>
  <c r="D15" i="674"/>
  <c r="R14" i="674"/>
  <c r="D14" i="674"/>
  <c r="R13" i="674"/>
  <c r="D13" i="674"/>
  <c r="R12" i="674"/>
  <c r="L12" i="674"/>
  <c r="D12" i="674" s="1"/>
  <c r="R11" i="674"/>
  <c r="L10" i="674"/>
  <c r="D10" i="674" s="1"/>
  <c r="L7" i="674"/>
  <c r="D7" i="674" s="1"/>
  <c r="R6" i="674"/>
  <c r="L6" i="674"/>
  <c r="D6" i="674"/>
  <c r="R5" i="674"/>
  <c r="R4" i="674"/>
  <c r="H15" i="680" l="1"/>
  <c r="H29" i="680" s="1"/>
  <c r="G51" i="680" s="1"/>
  <c r="H15" i="678"/>
  <c r="H29" i="678" s="1"/>
  <c r="G51" i="678" s="1"/>
  <c r="G49" i="675"/>
  <c r="G49" i="674"/>
  <c r="D54" i="676"/>
  <c r="H14" i="676" s="1"/>
  <c r="D54" i="675"/>
  <c r="H14" i="675" s="1"/>
  <c r="D54" i="674"/>
  <c r="H14" i="674" s="1"/>
  <c r="D29" i="674"/>
  <c r="H13" i="674" s="1"/>
  <c r="D29" i="676"/>
  <c r="H13" i="676" s="1"/>
  <c r="D29" i="675"/>
  <c r="H13" i="675" s="1"/>
  <c r="H20" i="666"/>
  <c r="H15" i="676" l="1"/>
  <c r="H29" i="676" s="1"/>
  <c r="G51" i="676" s="1"/>
  <c r="H15" i="675"/>
  <c r="H29" i="675" s="1"/>
  <c r="G51" i="675" s="1"/>
  <c r="H15" i="674"/>
  <c r="H29" i="674" s="1"/>
  <c r="G51" i="674" s="1"/>
  <c r="H16" i="667"/>
  <c r="H16" i="668"/>
  <c r="H20" i="668"/>
  <c r="H16" i="666"/>
  <c r="H36" i="668"/>
  <c r="H37" i="668"/>
  <c r="H38" i="668"/>
  <c r="C12" i="668"/>
  <c r="C21" i="668"/>
  <c r="L23" i="666"/>
  <c r="L22" i="666"/>
  <c r="R52" i="672"/>
  <c r="R51" i="672"/>
  <c r="D50" i="672"/>
  <c r="R49" i="672"/>
  <c r="D49" i="672"/>
  <c r="R48" i="672"/>
  <c r="D48" i="672"/>
  <c r="D46" i="672"/>
  <c r="D45" i="672"/>
  <c r="D44" i="672"/>
  <c r="R42" i="672"/>
  <c r="L6" i="672" s="1"/>
  <c r="D6" i="672" s="1"/>
  <c r="D42" i="672"/>
  <c r="R41" i="672"/>
  <c r="D41" i="672"/>
  <c r="R40" i="672"/>
  <c r="L8" i="672" s="1"/>
  <c r="D8" i="672" s="1"/>
  <c r="D40" i="672"/>
  <c r="R39" i="672"/>
  <c r="H39" i="672"/>
  <c r="D39" i="672"/>
  <c r="R38" i="672"/>
  <c r="D38" i="672"/>
  <c r="R37" i="672"/>
  <c r="D37" i="672"/>
  <c r="R36" i="672"/>
  <c r="L10" i="672" s="1"/>
  <c r="D10" i="672" s="1"/>
  <c r="D36" i="672"/>
  <c r="R35" i="672"/>
  <c r="H35" i="672"/>
  <c r="D35" i="672"/>
  <c r="R34" i="672"/>
  <c r="L12" i="672" s="1"/>
  <c r="D12" i="672" s="1"/>
  <c r="H34" i="672"/>
  <c r="G49" i="672" s="1"/>
  <c r="D34" i="672"/>
  <c r="R33" i="672"/>
  <c r="L23" i="672" s="1"/>
  <c r="D23" i="672" s="1"/>
  <c r="R32" i="672"/>
  <c r="R31" i="672"/>
  <c r="R30" i="672"/>
  <c r="R29" i="672"/>
  <c r="R28" i="672"/>
  <c r="L16" i="672" s="1"/>
  <c r="D16" i="672" s="1"/>
  <c r="D28" i="672"/>
  <c r="R27" i="672"/>
  <c r="D27" i="672"/>
  <c r="R26" i="672"/>
  <c r="L26" i="672"/>
  <c r="D26" i="672"/>
  <c r="R25" i="672"/>
  <c r="L25" i="672"/>
  <c r="D25" i="672"/>
  <c r="R24" i="672"/>
  <c r="D24" i="672"/>
  <c r="R23" i="672"/>
  <c r="R22" i="672"/>
  <c r="L22" i="672"/>
  <c r="D22" i="672"/>
  <c r="R21" i="672"/>
  <c r="D21" i="672"/>
  <c r="R20" i="672"/>
  <c r="L20" i="672"/>
  <c r="D20" i="672"/>
  <c r="R19" i="672"/>
  <c r="L19" i="672"/>
  <c r="D19" i="672"/>
  <c r="R18" i="672"/>
  <c r="D18" i="672"/>
  <c r="R17" i="672"/>
  <c r="D17" i="672"/>
  <c r="R16" i="672"/>
  <c r="S15" i="672"/>
  <c r="R15" i="672"/>
  <c r="D15" i="672"/>
  <c r="S14" i="672"/>
  <c r="R14" i="672"/>
  <c r="D14" i="672"/>
  <c r="R13" i="672"/>
  <c r="D13" i="672"/>
  <c r="R12" i="672"/>
  <c r="R11" i="672"/>
  <c r="L11" i="672"/>
  <c r="D11" i="672"/>
  <c r="L9" i="672"/>
  <c r="D9" i="672"/>
  <c r="L7" i="672"/>
  <c r="D7" i="672"/>
  <c r="R6" i="672"/>
  <c r="R5" i="672"/>
  <c r="R4" i="672"/>
  <c r="R52" i="671"/>
  <c r="R51" i="671"/>
  <c r="D50" i="671"/>
  <c r="R49" i="671"/>
  <c r="D49" i="671"/>
  <c r="R48" i="671"/>
  <c r="D48" i="671"/>
  <c r="D46" i="671"/>
  <c r="D45" i="671"/>
  <c r="D44" i="671"/>
  <c r="R42" i="671"/>
  <c r="D42" i="671"/>
  <c r="R41" i="671"/>
  <c r="L7" i="671" s="1"/>
  <c r="D7" i="671" s="1"/>
  <c r="D41" i="671"/>
  <c r="R40" i="671"/>
  <c r="D40" i="671"/>
  <c r="R39" i="671"/>
  <c r="L20" i="671" s="1"/>
  <c r="D20" i="671" s="1"/>
  <c r="H39" i="671"/>
  <c r="D39" i="671"/>
  <c r="R38" i="671"/>
  <c r="H38" i="671"/>
  <c r="D38" i="671"/>
  <c r="R37" i="671"/>
  <c r="H37" i="671"/>
  <c r="D37" i="671"/>
  <c r="R36" i="671"/>
  <c r="L10" i="671" s="1"/>
  <c r="D10" i="671" s="1"/>
  <c r="H36" i="671"/>
  <c r="D36" i="671"/>
  <c r="R35" i="671"/>
  <c r="L19" i="671" s="1"/>
  <c r="D19" i="671" s="1"/>
  <c r="H35" i="671"/>
  <c r="D35" i="671"/>
  <c r="R34" i="671"/>
  <c r="L12" i="671" s="1"/>
  <c r="D12" i="671" s="1"/>
  <c r="H34" i="671"/>
  <c r="D34" i="671"/>
  <c r="R33" i="671"/>
  <c r="R32" i="671"/>
  <c r="R31" i="671"/>
  <c r="R30" i="671"/>
  <c r="R29" i="671"/>
  <c r="R28" i="671"/>
  <c r="L16" i="671" s="1"/>
  <c r="D16" i="671" s="1"/>
  <c r="D28" i="671"/>
  <c r="R27" i="671"/>
  <c r="D27" i="671"/>
  <c r="R26" i="671"/>
  <c r="L26" i="671"/>
  <c r="D26" i="671"/>
  <c r="R25" i="671"/>
  <c r="L25" i="671"/>
  <c r="D25" i="671"/>
  <c r="R24" i="671"/>
  <c r="L24" i="671"/>
  <c r="D24" i="671"/>
  <c r="R23" i="671"/>
  <c r="L23" i="671"/>
  <c r="D23" i="671"/>
  <c r="R22" i="671"/>
  <c r="L22" i="671"/>
  <c r="D22" i="671" s="1"/>
  <c r="R21" i="671"/>
  <c r="D21" i="671"/>
  <c r="R20" i="671"/>
  <c r="R19" i="671"/>
  <c r="R18" i="671"/>
  <c r="D18" i="671"/>
  <c r="R17" i="671"/>
  <c r="L17" i="671"/>
  <c r="D17" i="671"/>
  <c r="R16" i="671"/>
  <c r="R15" i="671"/>
  <c r="D15" i="671"/>
  <c r="R14" i="671"/>
  <c r="D14" i="671"/>
  <c r="R13" i="671"/>
  <c r="D13" i="671"/>
  <c r="R12" i="671"/>
  <c r="R11" i="671"/>
  <c r="L11" i="671"/>
  <c r="D11" i="671" s="1"/>
  <c r="L9" i="671"/>
  <c r="D9" i="671"/>
  <c r="L8" i="671"/>
  <c r="D8" i="671"/>
  <c r="R6" i="671"/>
  <c r="L6" i="671"/>
  <c r="D6" i="671"/>
  <c r="R5" i="671"/>
  <c r="R4" i="671"/>
  <c r="R52" i="670"/>
  <c r="R51" i="670"/>
  <c r="D50" i="670"/>
  <c r="R49" i="670"/>
  <c r="D49" i="670"/>
  <c r="R48" i="670"/>
  <c r="D48" i="670"/>
  <c r="D46" i="670"/>
  <c r="D45" i="670"/>
  <c r="R44" i="670"/>
  <c r="P44" i="670"/>
  <c r="D44" i="670"/>
  <c r="R42" i="670"/>
  <c r="D42" i="670"/>
  <c r="R41" i="670"/>
  <c r="D41" i="670"/>
  <c r="R40" i="670"/>
  <c r="L8" i="670" s="1"/>
  <c r="D8" i="670" s="1"/>
  <c r="D40" i="670"/>
  <c r="R39" i="670"/>
  <c r="H39" i="670"/>
  <c r="D39" i="670"/>
  <c r="R38" i="670"/>
  <c r="L9" i="670" s="1"/>
  <c r="D9" i="670" s="1"/>
  <c r="H38" i="670"/>
  <c r="D38" i="670"/>
  <c r="R37" i="670"/>
  <c r="H37" i="670"/>
  <c r="D37" i="670"/>
  <c r="R36" i="670"/>
  <c r="H36" i="670"/>
  <c r="D36" i="670"/>
  <c r="R35" i="670"/>
  <c r="H35" i="670"/>
  <c r="D35" i="670"/>
  <c r="R34" i="670"/>
  <c r="H34" i="670"/>
  <c r="D34" i="670"/>
  <c r="R33" i="670"/>
  <c r="R32" i="670"/>
  <c r="R31" i="670"/>
  <c r="R30" i="670"/>
  <c r="R29" i="670"/>
  <c r="R28" i="670"/>
  <c r="D28" i="670"/>
  <c r="R27" i="670"/>
  <c r="L27" i="670"/>
  <c r="D27" i="670"/>
  <c r="R26" i="670"/>
  <c r="L26" i="670"/>
  <c r="D26" i="670" s="1"/>
  <c r="R25" i="670"/>
  <c r="L25" i="670"/>
  <c r="D25" i="670"/>
  <c r="R24" i="670"/>
  <c r="L24" i="670"/>
  <c r="D24" i="670"/>
  <c r="R23" i="670"/>
  <c r="L23" i="670"/>
  <c r="D23" i="670" s="1"/>
  <c r="R22" i="670"/>
  <c r="D22" i="670"/>
  <c r="R21" i="670"/>
  <c r="D21" i="670"/>
  <c r="R20" i="670"/>
  <c r="L20" i="670"/>
  <c r="D20" i="670" s="1"/>
  <c r="R19" i="670"/>
  <c r="D19" i="670"/>
  <c r="R18" i="670"/>
  <c r="D18" i="670"/>
  <c r="R17" i="670"/>
  <c r="D17" i="670"/>
  <c r="R16" i="670"/>
  <c r="L16" i="670"/>
  <c r="D16" i="670" s="1"/>
  <c r="R15" i="670"/>
  <c r="D15" i="670"/>
  <c r="R14" i="670"/>
  <c r="D14" i="670"/>
  <c r="R13" i="670"/>
  <c r="D13" i="670"/>
  <c r="R12" i="670"/>
  <c r="L12" i="670"/>
  <c r="D12" i="670" s="1"/>
  <c r="R11" i="670"/>
  <c r="L11" i="670"/>
  <c r="D11" i="670" s="1"/>
  <c r="L10" i="670"/>
  <c r="D10" i="670" s="1"/>
  <c r="L7" i="670"/>
  <c r="D7" i="670" s="1"/>
  <c r="R6" i="670"/>
  <c r="L6" i="670"/>
  <c r="D6" i="670"/>
  <c r="R5" i="670"/>
  <c r="R4" i="670"/>
  <c r="G49" i="671" l="1"/>
  <c r="G49" i="670"/>
  <c r="D54" i="672"/>
  <c r="H14" i="672" s="1"/>
  <c r="D54" i="671"/>
  <c r="H14" i="671" s="1"/>
  <c r="D54" i="670"/>
  <c r="H14" i="670" s="1"/>
  <c r="D29" i="672"/>
  <c r="H13" i="672" s="1"/>
  <c r="D29" i="671"/>
  <c r="H13" i="671" s="1"/>
  <c r="H15" i="671" s="1"/>
  <c r="H29" i="671" s="1"/>
  <c r="D29" i="670"/>
  <c r="H13" i="670" s="1"/>
  <c r="L25" i="664"/>
  <c r="H16" i="664"/>
  <c r="H36" i="664"/>
  <c r="H37" i="664"/>
  <c r="H38" i="664"/>
  <c r="C12" i="664"/>
  <c r="L20" i="664"/>
  <c r="H16" i="663"/>
  <c r="R52" i="668"/>
  <c r="R51" i="668"/>
  <c r="D50" i="668"/>
  <c r="R49" i="668"/>
  <c r="D49" i="668"/>
  <c r="R48" i="668"/>
  <c r="D48" i="668"/>
  <c r="D46" i="668"/>
  <c r="D45" i="668"/>
  <c r="D44" i="668"/>
  <c r="R42" i="668"/>
  <c r="L6" i="668" s="1"/>
  <c r="D6" i="668" s="1"/>
  <c r="D42" i="668"/>
  <c r="R41" i="668"/>
  <c r="L7" i="668" s="1"/>
  <c r="D7" i="668" s="1"/>
  <c r="D41" i="668"/>
  <c r="R40" i="668"/>
  <c r="D40" i="668"/>
  <c r="R39" i="668"/>
  <c r="H39" i="668"/>
  <c r="D39" i="668"/>
  <c r="R38" i="668"/>
  <c r="D38" i="668"/>
  <c r="R37" i="668"/>
  <c r="D37" i="668"/>
  <c r="R36" i="668"/>
  <c r="D36" i="668"/>
  <c r="R35" i="668"/>
  <c r="L19" i="668" s="1"/>
  <c r="D19" i="668" s="1"/>
  <c r="H35" i="668"/>
  <c r="D35" i="668"/>
  <c r="R34" i="668"/>
  <c r="L12" i="668" s="1"/>
  <c r="D12" i="668" s="1"/>
  <c r="H34" i="668"/>
  <c r="D34" i="668"/>
  <c r="R33" i="668"/>
  <c r="R32" i="668"/>
  <c r="L11" i="668" s="1"/>
  <c r="D11" i="668" s="1"/>
  <c r="R31" i="668"/>
  <c r="R30" i="668"/>
  <c r="R29" i="668"/>
  <c r="R28" i="668"/>
  <c r="D28" i="668"/>
  <c r="R27" i="668"/>
  <c r="D27" i="668"/>
  <c r="R26" i="668"/>
  <c r="L26" i="668"/>
  <c r="D26" i="668"/>
  <c r="R25" i="668"/>
  <c r="L25" i="668"/>
  <c r="D25" i="668"/>
  <c r="R24" i="668"/>
  <c r="D24" i="668"/>
  <c r="R23" i="668"/>
  <c r="L23" i="668"/>
  <c r="D23" i="668"/>
  <c r="R22" i="668"/>
  <c r="L22" i="668"/>
  <c r="D22" i="668"/>
  <c r="R21" i="668"/>
  <c r="D21" i="668"/>
  <c r="R20" i="668"/>
  <c r="L20" i="668"/>
  <c r="D20" i="668"/>
  <c r="R19" i="668"/>
  <c r="R18" i="668"/>
  <c r="D18" i="668"/>
  <c r="R17" i="668"/>
  <c r="D17" i="668"/>
  <c r="R16" i="668"/>
  <c r="L16" i="668"/>
  <c r="D16" i="668" s="1"/>
  <c r="S15" i="668"/>
  <c r="R15" i="668"/>
  <c r="D15" i="668"/>
  <c r="S14" i="668"/>
  <c r="R14" i="668"/>
  <c r="D14" i="668"/>
  <c r="R13" i="668"/>
  <c r="D13" i="668"/>
  <c r="R12" i="668"/>
  <c r="R11" i="668"/>
  <c r="L10" i="668"/>
  <c r="D10" i="668"/>
  <c r="L9" i="668"/>
  <c r="D9" i="668" s="1"/>
  <c r="L8" i="668"/>
  <c r="D8" i="668" s="1"/>
  <c r="R6" i="668"/>
  <c r="R5" i="668"/>
  <c r="R4" i="668"/>
  <c r="R52" i="667"/>
  <c r="R51" i="667"/>
  <c r="D50" i="667"/>
  <c r="R49" i="667"/>
  <c r="D49" i="667"/>
  <c r="R48" i="667"/>
  <c r="D48" i="667"/>
  <c r="D46" i="667"/>
  <c r="D45" i="667"/>
  <c r="D44" i="667"/>
  <c r="R42" i="667"/>
  <c r="L6" i="667" s="1"/>
  <c r="D6" i="667" s="1"/>
  <c r="D42" i="667"/>
  <c r="R41" i="667"/>
  <c r="L7" i="667" s="1"/>
  <c r="D7" i="667" s="1"/>
  <c r="D41" i="667"/>
  <c r="R40" i="667"/>
  <c r="D40" i="667"/>
  <c r="R39" i="667"/>
  <c r="H39" i="667"/>
  <c r="D39" i="667"/>
  <c r="R38" i="667"/>
  <c r="L9" i="667" s="1"/>
  <c r="D9" i="667" s="1"/>
  <c r="H38" i="667"/>
  <c r="D38" i="667"/>
  <c r="R37" i="667"/>
  <c r="H37" i="667"/>
  <c r="D37" i="667"/>
  <c r="R36" i="667"/>
  <c r="H36" i="667"/>
  <c r="D36" i="667"/>
  <c r="R35" i="667"/>
  <c r="L19" i="667" s="1"/>
  <c r="D19" i="667" s="1"/>
  <c r="H35" i="667"/>
  <c r="D35" i="667"/>
  <c r="R34" i="667"/>
  <c r="H34" i="667"/>
  <c r="D34" i="667"/>
  <c r="R33" i="667"/>
  <c r="R32" i="667"/>
  <c r="R31" i="667"/>
  <c r="R30" i="667"/>
  <c r="R29" i="667"/>
  <c r="R28" i="667"/>
  <c r="D28" i="667"/>
  <c r="R27" i="667"/>
  <c r="D27" i="667"/>
  <c r="R26" i="667"/>
  <c r="L26" i="667"/>
  <c r="D26" i="667" s="1"/>
  <c r="R25" i="667"/>
  <c r="L25" i="667"/>
  <c r="D25" i="667"/>
  <c r="R24" i="667"/>
  <c r="L24" i="667"/>
  <c r="D24" i="667" s="1"/>
  <c r="R23" i="667"/>
  <c r="L23" i="667"/>
  <c r="D23" i="667"/>
  <c r="R22" i="667"/>
  <c r="L22" i="667"/>
  <c r="D22" i="667" s="1"/>
  <c r="R21" i="667"/>
  <c r="L17" i="667" s="1"/>
  <c r="D17" i="667" s="1"/>
  <c r="D21" i="667"/>
  <c r="R20" i="667"/>
  <c r="L20" i="667"/>
  <c r="D20" i="667" s="1"/>
  <c r="R19" i="667"/>
  <c r="R18" i="667"/>
  <c r="D18" i="667"/>
  <c r="R17" i="667"/>
  <c r="R16" i="667"/>
  <c r="L16" i="667"/>
  <c r="D16" i="667" s="1"/>
  <c r="R15" i="667"/>
  <c r="D15" i="667"/>
  <c r="R14" i="667"/>
  <c r="D14" i="667"/>
  <c r="R13" i="667"/>
  <c r="D13" i="667"/>
  <c r="R12" i="667"/>
  <c r="L12" i="667"/>
  <c r="D12" i="667" s="1"/>
  <c r="R11" i="667"/>
  <c r="L11" i="667"/>
  <c r="D11" i="667"/>
  <c r="L10" i="667"/>
  <c r="D10" i="667"/>
  <c r="L8" i="667"/>
  <c r="D8" i="667"/>
  <c r="R6" i="667"/>
  <c r="R5" i="667"/>
  <c r="R4" i="667"/>
  <c r="R52" i="666"/>
  <c r="R51" i="666"/>
  <c r="D50" i="666"/>
  <c r="R49" i="666"/>
  <c r="D49" i="666"/>
  <c r="R48" i="666"/>
  <c r="D48" i="666"/>
  <c r="D46" i="666"/>
  <c r="D45" i="666"/>
  <c r="P44" i="666"/>
  <c r="R44" i="666" s="1"/>
  <c r="D44" i="666"/>
  <c r="R42" i="666"/>
  <c r="L6" i="666" s="1"/>
  <c r="D6" i="666" s="1"/>
  <c r="D42" i="666"/>
  <c r="R41" i="666"/>
  <c r="D41" i="666"/>
  <c r="R40" i="666"/>
  <c r="D40" i="666"/>
  <c r="R39" i="666"/>
  <c r="H39" i="666"/>
  <c r="D39" i="666"/>
  <c r="R38" i="666"/>
  <c r="L9" i="666" s="1"/>
  <c r="D9" i="666" s="1"/>
  <c r="H38" i="666"/>
  <c r="D38" i="666"/>
  <c r="R37" i="666"/>
  <c r="H37" i="666"/>
  <c r="D37" i="666"/>
  <c r="R36" i="666"/>
  <c r="H36" i="666"/>
  <c r="D36" i="666"/>
  <c r="R35" i="666"/>
  <c r="H35" i="666"/>
  <c r="D35" i="666"/>
  <c r="R34" i="666"/>
  <c r="H34" i="666"/>
  <c r="D34" i="666"/>
  <c r="R33" i="666"/>
  <c r="R32" i="666"/>
  <c r="R31" i="666"/>
  <c r="R30" i="666"/>
  <c r="R29" i="666"/>
  <c r="R28" i="666"/>
  <c r="L16" i="666" s="1"/>
  <c r="D16" i="666" s="1"/>
  <c r="D28" i="666"/>
  <c r="R27" i="666"/>
  <c r="L27" i="666"/>
  <c r="D27" i="666"/>
  <c r="R26" i="666"/>
  <c r="L26" i="666"/>
  <c r="D26" i="666" s="1"/>
  <c r="R25" i="666"/>
  <c r="L25" i="666"/>
  <c r="D25" i="666"/>
  <c r="R24" i="666"/>
  <c r="L24" i="666"/>
  <c r="D24" i="666"/>
  <c r="R23" i="666"/>
  <c r="D23" i="666"/>
  <c r="R22" i="666"/>
  <c r="D22" i="666"/>
  <c r="R21" i="666"/>
  <c r="D21" i="666"/>
  <c r="R20" i="666"/>
  <c r="L20" i="666"/>
  <c r="D20" i="666"/>
  <c r="R19" i="666"/>
  <c r="D19" i="666"/>
  <c r="R18" i="666"/>
  <c r="D18" i="666"/>
  <c r="R17" i="666"/>
  <c r="D17" i="666"/>
  <c r="R16" i="666"/>
  <c r="R15" i="666"/>
  <c r="D15" i="666"/>
  <c r="R14" i="666"/>
  <c r="D14" i="666"/>
  <c r="R13" i="666"/>
  <c r="D13" i="666"/>
  <c r="R12" i="666"/>
  <c r="L12" i="666"/>
  <c r="D12" i="666"/>
  <c r="R11" i="666"/>
  <c r="L11" i="666"/>
  <c r="D11" i="666"/>
  <c r="L10" i="666"/>
  <c r="D10" i="666"/>
  <c r="L8" i="666"/>
  <c r="D8" i="666" s="1"/>
  <c r="L7" i="666"/>
  <c r="D7" i="666" s="1"/>
  <c r="R6" i="666"/>
  <c r="R5" i="666"/>
  <c r="R4" i="666"/>
  <c r="G51" i="671" l="1"/>
  <c r="H15" i="672"/>
  <c r="H29" i="672" s="1"/>
  <c r="G51" i="672" s="1"/>
  <c r="H15" i="670"/>
  <c r="H29" i="670" s="1"/>
  <c r="G51" i="670" s="1"/>
  <c r="G49" i="667"/>
  <c r="G49" i="666"/>
  <c r="G49" i="668"/>
  <c r="D54" i="668"/>
  <c r="H14" i="668" s="1"/>
  <c r="D54" i="667"/>
  <c r="H14" i="667" s="1"/>
  <c r="D54" i="666"/>
  <c r="H14" i="666" s="1"/>
  <c r="D29" i="668"/>
  <c r="H13" i="668" s="1"/>
  <c r="D29" i="667"/>
  <c r="H13" i="667" s="1"/>
  <c r="D29" i="666"/>
  <c r="H13" i="666" s="1"/>
  <c r="H20" i="659"/>
  <c r="H16" i="659"/>
  <c r="H15" i="668" l="1"/>
  <c r="H29" i="668" s="1"/>
  <c r="G51" i="668" s="1"/>
  <c r="H15" i="667"/>
  <c r="H29" i="667" s="1"/>
  <c r="G51" i="667" s="1"/>
  <c r="H15" i="666"/>
  <c r="H29" i="666" s="1"/>
  <c r="G51" i="666" s="1"/>
  <c r="H20" i="660"/>
  <c r="H16" i="660"/>
  <c r="H36" i="660"/>
  <c r="H37" i="660"/>
  <c r="H38" i="660"/>
  <c r="C12" i="660"/>
  <c r="R52" i="664"/>
  <c r="R51" i="664"/>
  <c r="D50" i="664"/>
  <c r="R49" i="664"/>
  <c r="D49" i="664"/>
  <c r="R48" i="664"/>
  <c r="D48" i="664"/>
  <c r="D46" i="664"/>
  <c r="D45" i="664"/>
  <c r="D44" i="664"/>
  <c r="R42" i="664"/>
  <c r="L6" i="664" s="1"/>
  <c r="D6" i="664" s="1"/>
  <c r="D42" i="664"/>
  <c r="R41" i="664"/>
  <c r="L7" i="664" s="1"/>
  <c r="D7" i="664" s="1"/>
  <c r="D41" i="664"/>
  <c r="R40" i="664"/>
  <c r="D40" i="664"/>
  <c r="R39" i="664"/>
  <c r="H39" i="664"/>
  <c r="D39" i="664"/>
  <c r="R38" i="664"/>
  <c r="D38" i="664"/>
  <c r="R37" i="664"/>
  <c r="D37" i="664"/>
  <c r="R36" i="664"/>
  <c r="D36" i="664"/>
  <c r="R35" i="664"/>
  <c r="L19" i="664" s="1"/>
  <c r="D19" i="664" s="1"/>
  <c r="H35" i="664"/>
  <c r="D35" i="664"/>
  <c r="R34" i="664"/>
  <c r="L12" i="664" s="1"/>
  <c r="D12" i="664" s="1"/>
  <c r="H34" i="664"/>
  <c r="D34" i="664"/>
  <c r="R33" i="664"/>
  <c r="L23" i="664" s="1"/>
  <c r="D23" i="664" s="1"/>
  <c r="R32" i="664"/>
  <c r="R31" i="664"/>
  <c r="R30" i="664"/>
  <c r="R29" i="664"/>
  <c r="R28" i="664"/>
  <c r="D28" i="664"/>
  <c r="R27" i="664"/>
  <c r="D27" i="664"/>
  <c r="R26" i="664"/>
  <c r="L26" i="664"/>
  <c r="D26" i="664"/>
  <c r="R25" i="664"/>
  <c r="D25" i="664"/>
  <c r="R24" i="664"/>
  <c r="D24" i="664"/>
  <c r="R23" i="664"/>
  <c r="R22" i="664"/>
  <c r="L22" i="664"/>
  <c r="D22" i="664" s="1"/>
  <c r="R21" i="664"/>
  <c r="D21" i="664"/>
  <c r="R20" i="664"/>
  <c r="D20" i="664"/>
  <c r="R19" i="664"/>
  <c r="R18" i="664"/>
  <c r="D18" i="664"/>
  <c r="R17" i="664"/>
  <c r="D17" i="664"/>
  <c r="R16" i="664"/>
  <c r="L16" i="664"/>
  <c r="D16" i="664" s="1"/>
  <c r="S15" i="664"/>
  <c r="R15" i="664"/>
  <c r="D15" i="664"/>
  <c r="S14" i="664"/>
  <c r="R14" i="664"/>
  <c r="D14" i="664"/>
  <c r="R13" i="664"/>
  <c r="D13" i="664"/>
  <c r="R12" i="664"/>
  <c r="R11" i="664"/>
  <c r="L11" i="664"/>
  <c r="D11" i="664" s="1"/>
  <c r="L10" i="664"/>
  <c r="D10" i="664"/>
  <c r="L9" i="664"/>
  <c r="D9" i="664"/>
  <c r="L8" i="664"/>
  <c r="D8" i="664" s="1"/>
  <c r="R6" i="664"/>
  <c r="R5" i="664"/>
  <c r="R4" i="664"/>
  <c r="R52" i="663"/>
  <c r="R51" i="663"/>
  <c r="D50" i="663"/>
  <c r="R49" i="663"/>
  <c r="D49" i="663"/>
  <c r="R48" i="663"/>
  <c r="D48" i="663"/>
  <c r="D46" i="663"/>
  <c r="D45" i="663"/>
  <c r="D44" i="663"/>
  <c r="R42" i="663"/>
  <c r="L6" i="663" s="1"/>
  <c r="D6" i="663" s="1"/>
  <c r="D42" i="663"/>
  <c r="R41" i="663"/>
  <c r="L7" i="663" s="1"/>
  <c r="D7" i="663" s="1"/>
  <c r="D41" i="663"/>
  <c r="R40" i="663"/>
  <c r="D40" i="663"/>
  <c r="R39" i="663"/>
  <c r="H39" i="663"/>
  <c r="D39" i="663"/>
  <c r="R38" i="663"/>
  <c r="H38" i="663"/>
  <c r="D38" i="663"/>
  <c r="R37" i="663"/>
  <c r="H37" i="663"/>
  <c r="D37" i="663"/>
  <c r="R36" i="663"/>
  <c r="H36" i="663"/>
  <c r="D36" i="663"/>
  <c r="R35" i="663"/>
  <c r="L19" i="663" s="1"/>
  <c r="D19" i="663" s="1"/>
  <c r="H35" i="663"/>
  <c r="D35" i="663"/>
  <c r="R34" i="663"/>
  <c r="H34" i="663"/>
  <c r="G49" i="663" s="1"/>
  <c r="D34" i="663"/>
  <c r="R33" i="663"/>
  <c r="R32" i="663"/>
  <c r="R31" i="663"/>
  <c r="R30" i="663"/>
  <c r="R29" i="663"/>
  <c r="R28" i="663"/>
  <c r="D28" i="663"/>
  <c r="R27" i="663"/>
  <c r="D27" i="663"/>
  <c r="R26" i="663"/>
  <c r="L26" i="663"/>
  <c r="D26" i="663" s="1"/>
  <c r="R25" i="663"/>
  <c r="L25" i="663"/>
  <c r="D25" i="663"/>
  <c r="R24" i="663"/>
  <c r="L24" i="663"/>
  <c r="D24" i="663"/>
  <c r="R23" i="663"/>
  <c r="L23" i="663"/>
  <c r="D23" i="663"/>
  <c r="R22" i="663"/>
  <c r="L22" i="663"/>
  <c r="D22" i="663"/>
  <c r="R21" i="663"/>
  <c r="L17" i="663" s="1"/>
  <c r="D17" i="663" s="1"/>
  <c r="D21" i="663"/>
  <c r="R20" i="663"/>
  <c r="L20" i="663"/>
  <c r="D20" i="663"/>
  <c r="R19" i="663"/>
  <c r="R18" i="663"/>
  <c r="D18" i="663"/>
  <c r="R17" i="663"/>
  <c r="R16" i="663"/>
  <c r="L16" i="663"/>
  <c r="D16" i="663"/>
  <c r="R15" i="663"/>
  <c r="D15" i="663"/>
  <c r="R14" i="663"/>
  <c r="D14" i="663"/>
  <c r="R13" i="663"/>
  <c r="D13" i="663"/>
  <c r="R12" i="663"/>
  <c r="L12" i="663"/>
  <c r="D12" i="663"/>
  <c r="R11" i="663"/>
  <c r="L11" i="663"/>
  <c r="D11" i="663"/>
  <c r="L10" i="663"/>
  <c r="D10" i="663"/>
  <c r="L9" i="663"/>
  <c r="D9" i="663" s="1"/>
  <c r="L8" i="663"/>
  <c r="D8" i="663"/>
  <c r="R6" i="663"/>
  <c r="R5" i="663"/>
  <c r="R4" i="663"/>
  <c r="R52" i="662"/>
  <c r="R51" i="662"/>
  <c r="D50" i="662"/>
  <c r="R49" i="662"/>
  <c r="D49" i="662"/>
  <c r="R48" i="662"/>
  <c r="D48" i="662"/>
  <c r="D46" i="662"/>
  <c r="D45" i="662"/>
  <c r="P44" i="662"/>
  <c r="R44" i="662" s="1"/>
  <c r="D44" i="662"/>
  <c r="R42" i="662"/>
  <c r="L6" i="662" s="1"/>
  <c r="D6" i="662" s="1"/>
  <c r="D42" i="662"/>
  <c r="R41" i="662"/>
  <c r="L7" i="662" s="1"/>
  <c r="D7" i="662" s="1"/>
  <c r="D41" i="662"/>
  <c r="R40" i="662"/>
  <c r="L8" i="662" s="1"/>
  <c r="D8" i="662" s="1"/>
  <c r="D40" i="662"/>
  <c r="R39" i="662"/>
  <c r="L20" i="662" s="1"/>
  <c r="D20" i="662" s="1"/>
  <c r="H39" i="662"/>
  <c r="D39" i="662"/>
  <c r="R38" i="662"/>
  <c r="H38" i="662"/>
  <c r="D38" i="662"/>
  <c r="R37" i="662"/>
  <c r="H37" i="662"/>
  <c r="D37" i="662"/>
  <c r="R36" i="662"/>
  <c r="H36" i="662"/>
  <c r="D36" i="662"/>
  <c r="R35" i="662"/>
  <c r="H35" i="662"/>
  <c r="D35" i="662"/>
  <c r="R34" i="662"/>
  <c r="H34" i="662"/>
  <c r="D34" i="662"/>
  <c r="R33" i="662"/>
  <c r="R32" i="662"/>
  <c r="L11" i="662" s="1"/>
  <c r="D11" i="662" s="1"/>
  <c r="R31" i="662"/>
  <c r="R30" i="662"/>
  <c r="R29" i="662"/>
  <c r="R28" i="662"/>
  <c r="L16" i="662" s="1"/>
  <c r="D16" i="662" s="1"/>
  <c r="D28" i="662"/>
  <c r="R27" i="662"/>
  <c r="L27" i="662"/>
  <c r="D27" i="662"/>
  <c r="R26" i="662"/>
  <c r="L26" i="662"/>
  <c r="D26" i="662"/>
  <c r="R25" i="662"/>
  <c r="L25" i="662"/>
  <c r="D25" i="662"/>
  <c r="R24" i="662"/>
  <c r="L24" i="662"/>
  <c r="D24" i="662" s="1"/>
  <c r="R23" i="662"/>
  <c r="L23" i="662"/>
  <c r="D23" i="662"/>
  <c r="R22" i="662"/>
  <c r="D22" i="662"/>
  <c r="R21" i="662"/>
  <c r="D21" i="662"/>
  <c r="R20" i="662"/>
  <c r="R19" i="662"/>
  <c r="D19" i="662"/>
  <c r="R18" i="662"/>
  <c r="D18" i="662"/>
  <c r="R17" i="662"/>
  <c r="D17" i="662"/>
  <c r="R16" i="662"/>
  <c r="R15" i="662"/>
  <c r="D15" i="662"/>
  <c r="R14" i="662"/>
  <c r="D14" i="662"/>
  <c r="R13" i="662"/>
  <c r="D13" i="662"/>
  <c r="R12" i="662"/>
  <c r="L12" i="662"/>
  <c r="D12" i="662" s="1"/>
  <c r="R11" i="662"/>
  <c r="L10" i="662"/>
  <c r="D10" i="662"/>
  <c r="L9" i="662"/>
  <c r="D9" i="662"/>
  <c r="R6" i="662"/>
  <c r="R5" i="662"/>
  <c r="R4" i="662"/>
  <c r="G49" i="664" l="1"/>
  <c r="D54" i="664"/>
  <c r="H14" i="664" s="1"/>
  <c r="G49" i="662"/>
  <c r="D54" i="662"/>
  <c r="H14" i="662" s="1"/>
  <c r="D54" i="663"/>
  <c r="H14" i="663" s="1"/>
  <c r="D29" i="664"/>
  <c r="H13" i="664" s="1"/>
  <c r="D29" i="663"/>
  <c r="H13" i="663" s="1"/>
  <c r="D29" i="662"/>
  <c r="H13" i="662" s="1"/>
  <c r="H20" i="656"/>
  <c r="H16" i="656"/>
  <c r="H36" i="656"/>
  <c r="H37" i="656"/>
  <c r="H38" i="656"/>
  <c r="H16" i="655"/>
  <c r="H16" i="654"/>
  <c r="L24" i="656"/>
  <c r="L23" i="655"/>
  <c r="H15" i="664" l="1"/>
  <c r="H29" i="664" s="1"/>
  <c r="G51" i="664" s="1"/>
  <c r="H15" i="662"/>
  <c r="H29" i="662" s="1"/>
  <c r="G51" i="662" s="1"/>
  <c r="H15" i="663"/>
  <c r="H29" i="663" s="1"/>
  <c r="G51" i="663" s="1"/>
  <c r="R52" i="660"/>
  <c r="R51" i="660"/>
  <c r="D50" i="660"/>
  <c r="R49" i="660"/>
  <c r="G49" i="660"/>
  <c r="D49" i="660"/>
  <c r="R48" i="660"/>
  <c r="D48" i="660"/>
  <c r="D46" i="660"/>
  <c r="D45" i="660"/>
  <c r="D44" i="660"/>
  <c r="R42" i="660"/>
  <c r="D42" i="660"/>
  <c r="R41" i="660"/>
  <c r="D41" i="660"/>
  <c r="R40" i="660"/>
  <c r="L8" i="660" s="1"/>
  <c r="D8" i="660" s="1"/>
  <c r="D40" i="660"/>
  <c r="R39" i="660"/>
  <c r="H39" i="660"/>
  <c r="D39" i="660"/>
  <c r="R38" i="660"/>
  <c r="L9" i="660" s="1"/>
  <c r="D9" i="660" s="1"/>
  <c r="D38" i="660"/>
  <c r="R37" i="660"/>
  <c r="D37" i="660"/>
  <c r="R36" i="660"/>
  <c r="L10" i="660" s="1"/>
  <c r="D10" i="660" s="1"/>
  <c r="D36" i="660"/>
  <c r="R35" i="660"/>
  <c r="H35" i="660"/>
  <c r="D35" i="660"/>
  <c r="R34" i="660"/>
  <c r="H34" i="660"/>
  <c r="D34" i="660"/>
  <c r="R33" i="660"/>
  <c r="R32" i="660"/>
  <c r="R31" i="660"/>
  <c r="R30" i="660"/>
  <c r="R29" i="660"/>
  <c r="R28" i="660"/>
  <c r="L16" i="660" s="1"/>
  <c r="D16" i="660" s="1"/>
  <c r="D28" i="660"/>
  <c r="R27" i="660"/>
  <c r="D27" i="660"/>
  <c r="R26" i="660"/>
  <c r="L26" i="660"/>
  <c r="D26" i="660"/>
  <c r="R25" i="660"/>
  <c r="L25" i="660"/>
  <c r="D25" i="660"/>
  <c r="R24" i="660"/>
  <c r="D24" i="660"/>
  <c r="R23" i="660"/>
  <c r="L23" i="660"/>
  <c r="D23" i="660"/>
  <c r="R22" i="660"/>
  <c r="L22" i="660"/>
  <c r="D22" i="660"/>
  <c r="R21" i="660"/>
  <c r="D21" i="660"/>
  <c r="R20" i="660"/>
  <c r="L20" i="660"/>
  <c r="D20" i="660"/>
  <c r="R19" i="660"/>
  <c r="L19" i="660"/>
  <c r="D19" i="660"/>
  <c r="R18" i="660"/>
  <c r="D18" i="660"/>
  <c r="R17" i="660"/>
  <c r="D17" i="660"/>
  <c r="R16" i="660"/>
  <c r="S15" i="660"/>
  <c r="R15" i="660"/>
  <c r="D15" i="660"/>
  <c r="S14" i="660"/>
  <c r="R14" i="660"/>
  <c r="D14" i="660"/>
  <c r="R13" i="660"/>
  <c r="D13" i="660"/>
  <c r="R12" i="660"/>
  <c r="L12" i="660"/>
  <c r="D12" i="660"/>
  <c r="R11" i="660"/>
  <c r="L11" i="660"/>
  <c r="D11" i="660"/>
  <c r="L7" i="660"/>
  <c r="D7" i="660"/>
  <c r="R6" i="660"/>
  <c r="L6" i="660"/>
  <c r="D6" i="660"/>
  <c r="R5" i="660"/>
  <c r="R4" i="660"/>
  <c r="R52" i="659"/>
  <c r="R51" i="659"/>
  <c r="D50" i="659"/>
  <c r="R49" i="659"/>
  <c r="D49" i="659"/>
  <c r="R48" i="659"/>
  <c r="D48" i="659"/>
  <c r="D46" i="659"/>
  <c r="D45" i="659"/>
  <c r="D44" i="659"/>
  <c r="R42" i="659"/>
  <c r="D42" i="659"/>
  <c r="R41" i="659"/>
  <c r="D41" i="659"/>
  <c r="R40" i="659"/>
  <c r="D40" i="659"/>
  <c r="R39" i="659"/>
  <c r="L20" i="659" s="1"/>
  <c r="D20" i="659" s="1"/>
  <c r="H39" i="659"/>
  <c r="D39" i="659"/>
  <c r="R38" i="659"/>
  <c r="L9" i="659" s="1"/>
  <c r="D9" i="659" s="1"/>
  <c r="H38" i="659"/>
  <c r="D38" i="659"/>
  <c r="R37" i="659"/>
  <c r="H37" i="659"/>
  <c r="D37" i="659"/>
  <c r="R36" i="659"/>
  <c r="L10" i="659" s="1"/>
  <c r="D10" i="659" s="1"/>
  <c r="H36" i="659"/>
  <c r="D36" i="659"/>
  <c r="R35" i="659"/>
  <c r="H35" i="659"/>
  <c r="D35" i="659"/>
  <c r="R34" i="659"/>
  <c r="H34" i="659"/>
  <c r="D34" i="659"/>
  <c r="R33" i="659"/>
  <c r="R32" i="659"/>
  <c r="L11" i="659" s="1"/>
  <c r="D11" i="659" s="1"/>
  <c r="R31" i="659"/>
  <c r="R30" i="659"/>
  <c r="R29" i="659"/>
  <c r="R28" i="659"/>
  <c r="D28" i="659"/>
  <c r="R27" i="659"/>
  <c r="D27" i="659"/>
  <c r="R26" i="659"/>
  <c r="L26" i="659"/>
  <c r="D26" i="659"/>
  <c r="R25" i="659"/>
  <c r="L25" i="659"/>
  <c r="D25" i="659"/>
  <c r="R24" i="659"/>
  <c r="L24" i="659"/>
  <c r="D24" i="659"/>
  <c r="R23" i="659"/>
  <c r="L23" i="659"/>
  <c r="D23" i="659" s="1"/>
  <c r="R22" i="659"/>
  <c r="L22" i="659"/>
  <c r="D22" i="659" s="1"/>
  <c r="R21" i="659"/>
  <c r="D21" i="659"/>
  <c r="R20" i="659"/>
  <c r="R19" i="659"/>
  <c r="L19" i="659"/>
  <c r="D19" i="659"/>
  <c r="R18" i="659"/>
  <c r="D18" i="659"/>
  <c r="R17" i="659"/>
  <c r="L17" i="659"/>
  <c r="D17" i="659" s="1"/>
  <c r="R16" i="659"/>
  <c r="L16" i="659"/>
  <c r="D16" i="659" s="1"/>
  <c r="R15" i="659"/>
  <c r="D15" i="659"/>
  <c r="R14" i="659"/>
  <c r="D14" i="659"/>
  <c r="R13" i="659"/>
  <c r="D13" i="659"/>
  <c r="R12" i="659"/>
  <c r="L12" i="659"/>
  <c r="D12" i="659"/>
  <c r="R11" i="659"/>
  <c r="L8" i="659"/>
  <c r="D8" i="659"/>
  <c r="L7" i="659"/>
  <c r="D7" i="659"/>
  <c r="R6" i="659"/>
  <c r="L6" i="659"/>
  <c r="D6" i="659"/>
  <c r="R5" i="659"/>
  <c r="R4" i="659"/>
  <c r="R52" i="658"/>
  <c r="R51" i="658"/>
  <c r="D50" i="658"/>
  <c r="R49" i="658"/>
  <c r="D49" i="658"/>
  <c r="R48" i="658"/>
  <c r="D48" i="658"/>
  <c r="D46" i="658"/>
  <c r="D45" i="658"/>
  <c r="P44" i="658"/>
  <c r="R44" i="658" s="1"/>
  <c r="D44" i="658"/>
  <c r="R42" i="658"/>
  <c r="L6" i="658" s="1"/>
  <c r="D6" i="658" s="1"/>
  <c r="D42" i="658"/>
  <c r="R41" i="658"/>
  <c r="D41" i="658"/>
  <c r="R40" i="658"/>
  <c r="D40" i="658"/>
  <c r="R39" i="658"/>
  <c r="L20" i="658" s="1"/>
  <c r="D20" i="658" s="1"/>
  <c r="H39" i="658"/>
  <c r="D39" i="658"/>
  <c r="R38" i="658"/>
  <c r="H38" i="658"/>
  <c r="D38" i="658"/>
  <c r="R37" i="658"/>
  <c r="H37" i="658"/>
  <c r="D37" i="658"/>
  <c r="R36" i="658"/>
  <c r="H36" i="658"/>
  <c r="D36" i="658"/>
  <c r="R35" i="658"/>
  <c r="H35" i="658"/>
  <c r="D35" i="658"/>
  <c r="R34" i="658"/>
  <c r="L12" i="658" s="1"/>
  <c r="D12" i="658" s="1"/>
  <c r="H34" i="658"/>
  <c r="D34" i="658"/>
  <c r="R33" i="658"/>
  <c r="R32" i="658"/>
  <c r="R31" i="658"/>
  <c r="R30" i="658"/>
  <c r="R29" i="658"/>
  <c r="R28" i="658"/>
  <c r="D28" i="658"/>
  <c r="R27" i="658"/>
  <c r="L27" i="658"/>
  <c r="D27" i="658"/>
  <c r="R26" i="658"/>
  <c r="L26" i="658"/>
  <c r="D26" i="658"/>
  <c r="R25" i="658"/>
  <c r="L25" i="658"/>
  <c r="D25" i="658" s="1"/>
  <c r="R24" i="658"/>
  <c r="L24" i="658"/>
  <c r="D24" i="658"/>
  <c r="R23" i="658"/>
  <c r="L23" i="658"/>
  <c r="D23" i="658" s="1"/>
  <c r="R22" i="658"/>
  <c r="D22" i="658"/>
  <c r="R21" i="658"/>
  <c r="D21" i="658"/>
  <c r="R20" i="658"/>
  <c r="R19" i="658"/>
  <c r="D19" i="658"/>
  <c r="R18" i="658"/>
  <c r="D18" i="658"/>
  <c r="R17" i="658"/>
  <c r="D17" i="658"/>
  <c r="R16" i="658"/>
  <c r="L16" i="658"/>
  <c r="D16" i="658" s="1"/>
  <c r="R15" i="658"/>
  <c r="D15" i="658"/>
  <c r="R14" i="658"/>
  <c r="D14" i="658"/>
  <c r="R13" i="658"/>
  <c r="D13" i="658"/>
  <c r="R12" i="658"/>
  <c r="R11" i="658"/>
  <c r="L11" i="658"/>
  <c r="D11" i="658"/>
  <c r="L10" i="658"/>
  <c r="D10" i="658"/>
  <c r="L9" i="658"/>
  <c r="D9" i="658" s="1"/>
  <c r="L8" i="658"/>
  <c r="D8" i="658" s="1"/>
  <c r="L7" i="658"/>
  <c r="D7" i="658"/>
  <c r="R6" i="658"/>
  <c r="R5" i="658"/>
  <c r="R4" i="658"/>
  <c r="H16" i="652"/>
  <c r="G49" i="659" l="1"/>
  <c r="G49" i="658"/>
  <c r="D54" i="660"/>
  <c r="H14" i="660" s="1"/>
  <c r="D54" i="659"/>
  <c r="H14" i="659" s="1"/>
  <c r="D29" i="659"/>
  <c r="H13" i="659" s="1"/>
  <c r="D54" i="658"/>
  <c r="H14" i="658" s="1"/>
  <c r="D29" i="660"/>
  <c r="H13" i="660" s="1"/>
  <c r="D29" i="658"/>
  <c r="H13" i="658" s="1"/>
  <c r="H36" i="652"/>
  <c r="H37" i="652"/>
  <c r="H38" i="652"/>
  <c r="H16" i="651"/>
  <c r="H16" i="650"/>
  <c r="L23" i="651"/>
  <c r="C20" i="650"/>
  <c r="C12" i="650"/>
  <c r="C21" i="650"/>
  <c r="H15" i="660" l="1"/>
  <c r="H29" i="660" s="1"/>
  <c r="G51" i="660" s="1"/>
  <c r="H15" i="659"/>
  <c r="H29" i="659" s="1"/>
  <c r="G51" i="659" s="1"/>
  <c r="H15" i="658"/>
  <c r="H29" i="658" s="1"/>
  <c r="G51" i="658" s="1"/>
  <c r="R52" i="656"/>
  <c r="R51" i="656"/>
  <c r="D50" i="656"/>
  <c r="R49" i="656"/>
  <c r="D49" i="656"/>
  <c r="R48" i="656"/>
  <c r="D48" i="656"/>
  <c r="D46" i="656"/>
  <c r="D45" i="656"/>
  <c r="D44" i="656"/>
  <c r="R42" i="656"/>
  <c r="D42" i="656"/>
  <c r="R41" i="656"/>
  <c r="D41" i="656"/>
  <c r="R40" i="656"/>
  <c r="L8" i="656" s="1"/>
  <c r="D8" i="656" s="1"/>
  <c r="D40" i="656"/>
  <c r="R39" i="656"/>
  <c r="H39" i="656"/>
  <c r="D39" i="656"/>
  <c r="R38" i="656"/>
  <c r="L9" i="656" s="1"/>
  <c r="D9" i="656" s="1"/>
  <c r="D38" i="656"/>
  <c r="R37" i="656"/>
  <c r="D37" i="656"/>
  <c r="R36" i="656"/>
  <c r="D36" i="656"/>
  <c r="R35" i="656"/>
  <c r="H35" i="656"/>
  <c r="D35" i="656"/>
  <c r="R34" i="656"/>
  <c r="H34" i="656"/>
  <c r="D34" i="656"/>
  <c r="R33" i="656"/>
  <c r="R32" i="656"/>
  <c r="R31" i="656"/>
  <c r="R30" i="656"/>
  <c r="R29" i="656"/>
  <c r="R28" i="656"/>
  <c r="L16" i="656" s="1"/>
  <c r="D16" i="656" s="1"/>
  <c r="D28" i="656"/>
  <c r="R27" i="656"/>
  <c r="D27" i="656"/>
  <c r="R26" i="656"/>
  <c r="L26" i="656"/>
  <c r="D26" i="656"/>
  <c r="R25" i="656"/>
  <c r="L25" i="656"/>
  <c r="D25" i="656" s="1"/>
  <c r="R24" i="656"/>
  <c r="D24" i="656"/>
  <c r="R23" i="656"/>
  <c r="L23" i="656"/>
  <c r="D23" i="656" s="1"/>
  <c r="R22" i="656"/>
  <c r="L22" i="656"/>
  <c r="D22" i="656" s="1"/>
  <c r="R21" i="656"/>
  <c r="D21" i="656"/>
  <c r="R20" i="656"/>
  <c r="L20" i="656"/>
  <c r="D20" i="656"/>
  <c r="R19" i="656"/>
  <c r="L19" i="656"/>
  <c r="D19" i="656" s="1"/>
  <c r="R18" i="656"/>
  <c r="D18" i="656"/>
  <c r="R17" i="656"/>
  <c r="D17" i="656"/>
  <c r="R16" i="656"/>
  <c r="S15" i="656"/>
  <c r="R15" i="656"/>
  <c r="D15" i="656"/>
  <c r="S14" i="656"/>
  <c r="R14" i="656"/>
  <c r="D14" i="656"/>
  <c r="R13" i="656"/>
  <c r="D13" i="656"/>
  <c r="R12" i="656"/>
  <c r="L12" i="656"/>
  <c r="D12" i="656" s="1"/>
  <c r="R11" i="656"/>
  <c r="L11" i="656"/>
  <c r="D11" i="656" s="1"/>
  <c r="L10" i="656"/>
  <c r="D10" i="656"/>
  <c r="L7" i="656"/>
  <c r="D7" i="656" s="1"/>
  <c r="R6" i="656"/>
  <c r="L6" i="656"/>
  <c r="D6" i="656"/>
  <c r="R5" i="656"/>
  <c r="R4" i="656"/>
  <c r="R52" i="655"/>
  <c r="R51" i="655"/>
  <c r="D50" i="655"/>
  <c r="R49" i="655"/>
  <c r="D49" i="655"/>
  <c r="R48" i="655"/>
  <c r="D48" i="655"/>
  <c r="D46" i="655"/>
  <c r="D45" i="655"/>
  <c r="D44" i="655"/>
  <c r="R42" i="655"/>
  <c r="L6" i="655" s="1"/>
  <c r="D6" i="655" s="1"/>
  <c r="D42" i="655"/>
  <c r="R41" i="655"/>
  <c r="D41" i="655"/>
  <c r="R40" i="655"/>
  <c r="D40" i="655"/>
  <c r="R39" i="655"/>
  <c r="L20" i="655" s="1"/>
  <c r="D20" i="655" s="1"/>
  <c r="D39" i="655"/>
  <c r="R38" i="655"/>
  <c r="L9" i="655" s="1"/>
  <c r="D9" i="655" s="1"/>
  <c r="D38" i="655"/>
  <c r="R37" i="655"/>
  <c r="H37" i="655"/>
  <c r="D37" i="655"/>
  <c r="R36" i="655"/>
  <c r="L10" i="655" s="1"/>
  <c r="D10" i="655" s="1"/>
  <c r="D36" i="655"/>
  <c r="R35" i="655"/>
  <c r="H35" i="655"/>
  <c r="G49" i="655" s="1"/>
  <c r="D35" i="655"/>
  <c r="R34" i="655"/>
  <c r="L12" i="655" s="1"/>
  <c r="D12" i="655" s="1"/>
  <c r="H34" i="655"/>
  <c r="D34" i="655"/>
  <c r="R33" i="655"/>
  <c r="D23" i="655" s="1"/>
  <c r="R32" i="655"/>
  <c r="L11" i="655" s="1"/>
  <c r="D11" i="655" s="1"/>
  <c r="R31" i="655"/>
  <c r="R30" i="655"/>
  <c r="R29" i="655"/>
  <c r="R28" i="655"/>
  <c r="D28" i="655"/>
  <c r="R27" i="655"/>
  <c r="D27" i="655"/>
  <c r="R26" i="655"/>
  <c r="L26" i="655"/>
  <c r="D26" i="655"/>
  <c r="R25" i="655"/>
  <c r="L25" i="655"/>
  <c r="D25" i="655"/>
  <c r="R24" i="655"/>
  <c r="L24" i="655"/>
  <c r="D24" i="655"/>
  <c r="R23" i="655"/>
  <c r="R22" i="655"/>
  <c r="L22" i="655"/>
  <c r="D22" i="655" s="1"/>
  <c r="R21" i="655"/>
  <c r="L17" i="655" s="1"/>
  <c r="D17" i="655" s="1"/>
  <c r="D21" i="655"/>
  <c r="R20" i="655"/>
  <c r="R19" i="655"/>
  <c r="L19" i="655"/>
  <c r="D19" i="655"/>
  <c r="R18" i="655"/>
  <c r="D18" i="655"/>
  <c r="R17" i="655"/>
  <c r="R16" i="655"/>
  <c r="L16" i="655"/>
  <c r="D16" i="655" s="1"/>
  <c r="R15" i="655"/>
  <c r="D15" i="655"/>
  <c r="R14" i="655"/>
  <c r="D14" i="655"/>
  <c r="R13" i="655"/>
  <c r="D13" i="655"/>
  <c r="R12" i="655"/>
  <c r="R11" i="655"/>
  <c r="L8" i="655"/>
  <c r="D8" i="655"/>
  <c r="L7" i="655"/>
  <c r="D7" i="655"/>
  <c r="R6" i="655"/>
  <c r="R5" i="655"/>
  <c r="R4" i="655"/>
  <c r="R52" i="654"/>
  <c r="R51" i="654"/>
  <c r="D50" i="654"/>
  <c r="R49" i="654"/>
  <c r="D49" i="654"/>
  <c r="R48" i="654"/>
  <c r="D48" i="654"/>
  <c r="D46" i="654"/>
  <c r="D45" i="654"/>
  <c r="P44" i="654"/>
  <c r="R44" i="654" s="1"/>
  <c r="D44" i="654"/>
  <c r="R42" i="654"/>
  <c r="D42" i="654"/>
  <c r="R41" i="654"/>
  <c r="D41" i="654"/>
  <c r="R40" i="654"/>
  <c r="L8" i="654" s="1"/>
  <c r="D8" i="654" s="1"/>
  <c r="D40" i="654"/>
  <c r="R39" i="654"/>
  <c r="L20" i="654" s="1"/>
  <c r="D20" i="654" s="1"/>
  <c r="H39" i="654"/>
  <c r="D39" i="654"/>
  <c r="R38" i="654"/>
  <c r="L9" i="654" s="1"/>
  <c r="D9" i="654" s="1"/>
  <c r="H38" i="654"/>
  <c r="D38" i="654"/>
  <c r="R37" i="654"/>
  <c r="H37" i="654"/>
  <c r="D37" i="654"/>
  <c r="R36" i="654"/>
  <c r="H36" i="654"/>
  <c r="D36" i="654"/>
  <c r="R35" i="654"/>
  <c r="H35" i="654"/>
  <c r="D35" i="654"/>
  <c r="R34" i="654"/>
  <c r="L12" i="654" s="1"/>
  <c r="D12" i="654" s="1"/>
  <c r="H34" i="654"/>
  <c r="D34" i="654"/>
  <c r="R33" i="654"/>
  <c r="R32" i="654"/>
  <c r="L11" i="654" s="1"/>
  <c r="D11" i="654" s="1"/>
  <c r="R31" i="654"/>
  <c r="R30" i="654"/>
  <c r="R29" i="654"/>
  <c r="R28" i="654"/>
  <c r="L16" i="654" s="1"/>
  <c r="D16" i="654" s="1"/>
  <c r="D28" i="654"/>
  <c r="R27" i="654"/>
  <c r="L27" i="654"/>
  <c r="D27" i="654"/>
  <c r="R26" i="654"/>
  <c r="L26" i="654"/>
  <c r="D26" i="654"/>
  <c r="R25" i="654"/>
  <c r="L25" i="654"/>
  <c r="D25" i="654"/>
  <c r="R24" i="654"/>
  <c r="L24" i="654"/>
  <c r="D24" i="654" s="1"/>
  <c r="R23" i="654"/>
  <c r="L23" i="654"/>
  <c r="D23" i="654"/>
  <c r="R22" i="654"/>
  <c r="D22" i="654"/>
  <c r="R21" i="654"/>
  <c r="D21" i="654"/>
  <c r="R20" i="654"/>
  <c r="R19" i="654"/>
  <c r="D19" i="654"/>
  <c r="R18" i="654"/>
  <c r="D18" i="654"/>
  <c r="R17" i="654"/>
  <c r="D17" i="654"/>
  <c r="R16" i="654"/>
  <c r="R15" i="654"/>
  <c r="D15" i="654"/>
  <c r="R14" i="654"/>
  <c r="D14" i="654"/>
  <c r="R13" i="654"/>
  <c r="D13" i="654"/>
  <c r="R12" i="654"/>
  <c r="R11" i="654"/>
  <c r="L10" i="654"/>
  <c r="D10" i="654" s="1"/>
  <c r="L7" i="654"/>
  <c r="D7" i="654"/>
  <c r="R6" i="654"/>
  <c r="L6" i="654"/>
  <c r="D6" i="654"/>
  <c r="R5" i="654"/>
  <c r="R4" i="654"/>
  <c r="G49" i="656" l="1"/>
  <c r="G49" i="654"/>
  <c r="D54" i="656"/>
  <c r="H14" i="656" s="1"/>
  <c r="D54" i="655"/>
  <c r="H14" i="655" s="1"/>
  <c r="D54" i="654"/>
  <c r="H14" i="654" s="1"/>
  <c r="D29" i="656"/>
  <c r="H13" i="656" s="1"/>
  <c r="D29" i="655"/>
  <c r="H13" i="655" s="1"/>
  <c r="D29" i="654"/>
  <c r="H13" i="654" s="1"/>
  <c r="H20" i="648"/>
  <c r="H16" i="648"/>
  <c r="H36" i="648"/>
  <c r="H37" i="648"/>
  <c r="H38" i="648"/>
  <c r="H15" i="656" l="1"/>
  <c r="H29" i="656" s="1"/>
  <c r="G51" i="656" s="1"/>
  <c r="H15" i="655"/>
  <c r="H29" i="655" s="1"/>
  <c r="G51" i="655" s="1"/>
  <c r="H15" i="654"/>
  <c r="H29" i="654" s="1"/>
  <c r="G51" i="654" s="1"/>
  <c r="C12" i="648"/>
  <c r="C21" i="647"/>
  <c r="R52" i="652"/>
  <c r="R51" i="652"/>
  <c r="D50" i="652"/>
  <c r="R49" i="652"/>
  <c r="D49" i="652"/>
  <c r="R48" i="652"/>
  <c r="D48" i="652"/>
  <c r="D46" i="652"/>
  <c r="D45" i="652"/>
  <c r="D44" i="652"/>
  <c r="R42" i="652"/>
  <c r="D42" i="652"/>
  <c r="R41" i="652"/>
  <c r="D41" i="652"/>
  <c r="R40" i="652"/>
  <c r="L8" i="652" s="1"/>
  <c r="D8" i="652" s="1"/>
  <c r="D40" i="652"/>
  <c r="R39" i="652"/>
  <c r="H39" i="652"/>
  <c r="D39" i="652"/>
  <c r="R38" i="652"/>
  <c r="D38" i="652"/>
  <c r="R37" i="652"/>
  <c r="D37" i="652"/>
  <c r="R36" i="652"/>
  <c r="D36" i="652"/>
  <c r="R35" i="652"/>
  <c r="H35" i="652"/>
  <c r="D35" i="652"/>
  <c r="R34" i="652"/>
  <c r="L12" i="652" s="1"/>
  <c r="D12" i="652" s="1"/>
  <c r="H34" i="652"/>
  <c r="D34" i="652"/>
  <c r="R33" i="652"/>
  <c r="R32" i="652"/>
  <c r="R31" i="652"/>
  <c r="R30" i="652"/>
  <c r="R29" i="652"/>
  <c r="R28" i="652"/>
  <c r="L16" i="652" s="1"/>
  <c r="D16" i="652" s="1"/>
  <c r="D28" i="652"/>
  <c r="R27" i="652"/>
  <c r="D27" i="652"/>
  <c r="R26" i="652"/>
  <c r="L26" i="652"/>
  <c r="D26" i="652"/>
  <c r="R25" i="652"/>
  <c r="L25" i="652"/>
  <c r="D25" i="652" s="1"/>
  <c r="R24" i="652"/>
  <c r="D24" i="652"/>
  <c r="R23" i="652"/>
  <c r="L23" i="652"/>
  <c r="D23" i="652" s="1"/>
  <c r="R22" i="652"/>
  <c r="L22" i="652"/>
  <c r="D22" i="652" s="1"/>
  <c r="R21" i="652"/>
  <c r="D21" i="652"/>
  <c r="R20" i="652"/>
  <c r="L20" i="652"/>
  <c r="D20" i="652"/>
  <c r="R19" i="652"/>
  <c r="L19" i="652"/>
  <c r="D19" i="652" s="1"/>
  <c r="R18" i="652"/>
  <c r="D18" i="652"/>
  <c r="R17" i="652"/>
  <c r="D17" i="652"/>
  <c r="R16" i="652"/>
  <c r="S15" i="652"/>
  <c r="R15" i="652"/>
  <c r="D15" i="652"/>
  <c r="S14" i="652"/>
  <c r="R14" i="652"/>
  <c r="D14" i="652"/>
  <c r="R13" i="652"/>
  <c r="D13" i="652"/>
  <c r="R12" i="652"/>
  <c r="R11" i="652"/>
  <c r="L11" i="652"/>
  <c r="D11" i="652" s="1"/>
  <c r="L10" i="652"/>
  <c r="D10" i="652"/>
  <c r="L9" i="652"/>
  <c r="D9" i="652" s="1"/>
  <c r="L7" i="652"/>
  <c r="D7" i="652" s="1"/>
  <c r="R6" i="652"/>
  <c r="L6" i="652"/>
  <c r="D6" i="652" s="1"/>
  <c r="R5" i="652"/>
  <c r="R4" i="652"/>
  <c r="R52" i="651"/>
  <c r="R51" i="651"/>
  <c r="D50" i="651"/>
  <c r="R49" i="651"/>
  <c r="D49" i="651"/>
  <c r="R48" i="651"/>
  <c r="D48" i="651"/>
  <c r="D46" i="651"/>
  <c r="D45" i="651"/>
  <c r="D44" i="651"/>
  <c r="R42" i="651"/>
  <c r="D42" i="651"/>
  <c r="R41" i="651"/>
  <c r="D41" i="651"/>
  <c r="R40" i="651"/>
  <c r="L8" i="651" s="1"/>
  <c r="D8" i="651" s="1"/>
  <c r="D40" i="651"/>
  <c r="R39" i="651"/>
  <c r="L20" i="651" s="1"/>
  <c r="D20" i="651" s="1"/>
  <c r="H39" i="651"/>
  <c r="D39" i="651"/>
  <c r="R38" i="651"/>
  <c r="L9" i="651" s="1"/>
  <c r="D9" i="651" s="1"/>
  <c r="H38" i="651"/>
  <c r="D38" i="651"/>
  <c r="R37" i="651"/>
  <c r="H37" i="651"/>
  <c r="D37" i="651"/>
  <c r="R36" i="651"/>
  <c r="L10" i="651" s="1"/>
  <c r="D10" i="651" s="1"/>
  <c r="H36" i="651"/>
  <c r="D36" i="651"/>
  <c r="R35" i="651"/>
  <c r="H35" i="651"/>
  <c r="D35" i="651"/>
  <c r="R34" i="651"/>
  <c r="H34" i="651"/>
  <c r="D34" i="651"/>
  <c r="R33" i="651"/>
  <c r="D23" i="651" s="1"/>
  <c r="R32" i="651"/>
  <c r="L11" i="651" s="1"/>
  <c r="D11" i="651" s="1"/>
  <c r="R31" i="651"/>
  <c r="R30" i="651"/>
  <c r="R29" i="651"/>
  <c r="R28" i="651"/>
  <c r="D28" i="651"/>
  <c r="R27" i="651"/>
  <c r="D27" i="651"/>
  <c r="R26" i="651"/>
  <c r="L26" i="651"/>
  <c r="D26" i="651" s="1"/>
  <c r="R25" i="651"/>
  <c r="L25" i="651"/>
  <c r="D25" i="651"/>
  <c r="R24" i="651"/>
  <c r="L24" i="651"/>
  <c r="D24" i="651"/>
  <c r="R23" i="651"/>
  <c r="R22" i="651"/>
  <c r="L22" i="651"/>
  <c r="D22" i="651" s="1"/>
  <c r="R21" i="651"/>
  <c r="L17" i="651" s="1"/>
  <c r="D17" i="651" s="1"/>
  <c r="D21" i="651"/>
  <c r="R20" i="651"/>
  <c r="R19" i="651"/>
  <c r="L19" i="651"/>
  <c r="D19" i="651"/>
  <c r="R18" i="651"/>
  <c r="D18" i="651"/>
  <c r="R17" i="651"/>
  <c r="R16" i="651"/>
  <c r="L16" i="651"/>
  <c r="D16" i="651" s="1"/>
  <c r="R15" i="651"/>
  <c r="D15" i="651"/>
  <c r="R14" i="651"/>
  <c r="D14" i="651"/>
  <c r="R13" i="651"/>
  <c r="D13" i="651"/>
  <c r="R12" i="651"/>
  <c r="L12" i="651"/>
  <c r="D12" i="651" s="1"/>
  <c r="R11" i="651"/>
  <c r="L7" i="651"/>
  <c r="D7" i="651"/>
  <c r="R6" i="651"/>
  <c r="L6" i="651"/>
  <c r="D6" i="651"/>
  <c r="R5" i="651"/>
  <c r="R4" i="651"/>
  <c r="R52" i="650"/>
  <c r="R51" i="650"/>
  <c r="D50" i="650"/>
  <c r="R49" i="650"/>
  <c r="D49" i="650"/>
  <c r="R48" i="650"/>
  <c r="D48" i="650"/>
  <c r="D46" i="650"/>
  <c r="D45" i="650"/>
  <c r="P44" i="650"/>
  <c r="R44" i="650" s="1"/>
  <c r="D44" i="650"/>
  <c r="R42" i="650"/>
  <c r="D42" i="650"/>
  <c r="R41" i="650"/>
  <c r="D41" i="650"/>
  <c r="R40" i="650"/>
  <c r="L8" i="650" s="1"/>
  <c r="D8" i="650" s="1"/>
  <c r="D40" i="650"/>
  <c r="R39" i="650"/>
  <c r="L20" i="650" s="1"/>
  <c r="D20" i="650" s="1"/>
  <c r="H39" i="650"/>
  <c r="D39" i="650"/>
  <c r="R38" i="650"/>
  <c r="L9" i="650" s="1"/>
  <c r="D9" i="650" s="1"/>
  <c r="H38" i="650"/>
  <c r="D38" i="650"/>
  <c r="R37" i="650"/>
  <c r="H37" i="650"/>
  <c r="D37" i="650"/>
  <c r="R36" i="650"/>
  <c r="H36" i="650"/>
  <c r="D36" i="650"/>
  <c r="R35" i="650"/>
  <c r="H35" i="650"/>
  <c r="D35" i="650"/>
  <c r="R34" i="650"/>
  <c r="H34" i="650"/>
  <c r="D34" i="650"/>
  <c r="R33" i="650"/>
  <c r="R32" i="650"/>
  <c r="L11" i="650" s="1"/>
  <c r="D11" i="650" s="1"/>
  <c r="R31" i="650"/>
  <c r="R30" i="650"/>
  <c r="R29" i="650"/>
  <c r="R28" i="650"/>
  <c r="D28" i="650"/>
  <c r="R27" i="650"/>
  <c r="L27" i="650"/>
  <c r="D27" i="650"/>
  <c r="R26" i="650"/>
  <c r="L26" i="650"/>
  <c r="D26" i="650"/>
  <c r="R25" i="650"/>
  <c r="L25" i="650"/>
  <c r="D25" i="650"/>
  <c r="R24" i="650"/>
  <c r="L24" i="650"/>
  <c r="D24" i="650" s="1"/>
  <c r="R23" i="650"/>
  <c r="L23" i="650"/>
  <c r="D23" i="650" s="1"/>
  <c r="R22" i="650"/>
  <c r="D22" i="650"/>
  <c r="R21" i="650"/>
  <c r="D21" i="650"/>
  <c r="R20" i="650"/>
  <c r="R19" i="650"/>
  <c r="D19" i="650"/>
  <c r="R18" i="650"/>
  <c r="D18" i="650"/>
  <c r="R17" i="650"/>
  <c r="D17" i="650"/>
  <c r="R16" i="650"/>
  <c r="L16" i="650"/>
  <c r="D16" i="650" s="1"/>
  <c r="R15" i="650"/>
  <c r="D15" i="650"/>
  <c r="R14" i="650"/>
  <c r="D14" i="650"/>
  <c r="R13" i="650"/>
  <c r="D13" i="650"/>
  <c r="R12" i="650"/>
  <c r="L12" i="650"/>
  <c r="D12" i="650"/>
  <c r="R11" i="650"/>
  <c r="L10" i="650"/>
  <c r="D10" i="650"/>
  <c r="L7" i="650"/>
  <c r="D7" i="650"/>
  <c r="R6" i="650"/>
  <c r="L6" i="650"/>
  <c r="D6" i="650"/>
  <c r="R5" i="650"/>
  <c r="R4" i="650"/>
  <c r="G49" i="652" l="1"/>
  <c r="G49" i="651"/>
  <c r="G49" i="650"/>
  <c r="D54" i="652"/>
  <c r="H14" i="652" s="1"/>
  <c r="D54" i="651"/>
  <c r="H14" i="651" s="1"/>
  <c r="D54" i="650"/>
  <c r="H14" i="650" s="1"/>
  <c r="D29" i="650"/>
  <c r="H13" i="650" s="1"/>
  <c r="D29" i="652"/>
  <c r="H13" i="652" s="1"/>
  <c r="D29" i="651"/>
  <c r="H13" i="651" s="1"/>
  <c r="H15" i="651" s="1"/>
  <c r="H29" i="651" s="1"/>
  <c r="H16" i="644"/>
  <c r="H37" i="644"/>
  <c r="H38" i="644"/>
  <c r="H16" i="643"/>
  <c r="C21" i="644"/>
  <c r="L23" i="643"/>
  <c r="C26" i="643"/>
  <c r="C12" i="643"/>
  <c r="C12" i="642"/>
  <c r="R52" i="648"/>
  <c r="R51" i="648"/>
  <c r="D50" i="648"/>
  <c r="R49" i="648"/>
  <c r="D49" i="648"/>
  <c r="R48" i="648"/>
  <c r="D48" i="648"/>
  <c r="D46" i="648"/>
  <c r="D45" i="648"/>
  <c r="D44" i="648"/>
  <c r="R42" i="648"/>
  <c r="D42" i="648"/>
  <c r="R41" i="648"/>
  <c r="D41" i="648"/>
  <c r="R40" i="648"/>
  <c r="L8" i="648" s="1"/>
  <c r="D8" i="648" s="1"/>
  <c r="D40" i="648"/>
  <c r="R39" i="648"/>
  <c r="H39" i="648"/>
  <c r="D39" i="648"/>
  <c r="R38" i="648"/>
  <c r="L9" i="648" s="1"/>
  <c r="D9" i="648" s="1"/>
  <c r="D38" i="648"/>
  <c r="R37" i="648"/>
  <c r="D37" i="648"/>
  <c r="R36" i="648"/>
  <c r="D36" i="648"/>
  <c r="R35" i="648"/>
  <c r="H35" i="648"/>
  <c r="D35" i="648"/>
  <c r="R34" i="648"/>
  <c r="H34" i="648"/>
  <c r="D34" i="648"/>
  <c r="R33" i="648"/>
  <c r="R32" i="648"/>
  <c r="R31" i="648"/>
  <c r="R30" i="648"/>
  <c r="R29" i="648"/>
  <c r="R28" i="648"/>
  <c r="L16" i="648" s="1"/>
  <c r="D16" i="648" s="1"/>
  <c r="D28" i="648"/>
  <c r="R27" i="648"/>
  <c r="D27" i="648"/>
  <c r="R26" i="648"/>
  <c r="L26" i="648"/>
  <c r="D26" i="648"/>
  <c r="R25" i="648"/>
  <c r="L25" i="648"/>
  <c r="D25" i="648"/>
  <c r="R24" i="648"/>
  <c r="D24" i="648"/>
  <c r="R23" i="648"/>
  <c r="L23" i="648"/>
  <c r="D23" i="648" s="1"/>
  <c r="R22" i="648"/>
  <c r="L22" i="648"/>
  <c r="D22" i="648" s="1"/>
  <c r="R21" i="648"/>
  <c r="D21" i="648"/>
  <c r="R20" i="648"/>
  <c r="L20" i="648"/>
  <c r="D20" i="648"/>
  <c r="R19" i="648"/>
  <c r="L19" i="648"/>
  <c r="D19" i="648"/>
  <c r="R18" i="648"/>
  <c r="D18" i="648"/>
  <c r="R17" i="648"/>
  <c r="D17" i="648"/>
  <c r="R16" i="648"/>
  <c r="S15" i="648"/>
  <c r="R15" i="648"/>
  <c r="D15" i="648"/>
  <c r="S14" i="648"/>
  <c r="R14" i="648"/>
  <c r="D14" i="648"/>
  <c r="R13" i="648"/>
  <c r="D13" i="648"/>
  <c r="R12" i="648"/>
  <c r="L12" i="648"/>
  <c r="D12" i="648" s="1"/>
  <c r="R11" i="648"/>
  <c r="L11" i="648"/>
  <c r="D11" i="648" s="1"/>
  <c r="L10" i="648"/>
  <c r="D10" i="648" s="1"/>
  <c r="L7" i="648"/>
  <c r="D7" i="648"/>
  <c r="R6" i="648"/>
  <c r="L6" i="648"/>
  <c r="D6" i="648"/>
  <c r="R5" i="648"/>
  <c r="R4" i="648"/>
  <c r="R52" i="647"/>
  <c r="R51" i="647"/>
  <c r="D50" i="647"/>
  <c r="R49" i="647"/>
  <c r="D49" i="647"/>
  <c r="R48" i="647"/>
  <c r="D48" i="647"/>
  <c r="D46" i="647"/>
  <c r="D45" i="647"/>
  <c r="D44" i="647"/>
  <c r="R42" i="647"/>
  <c r="D42" i="647"/>
  <c r="R41" i="647"/>
  <c r="D41" i="647"/>
  <c r="R40" i="647"/>
  <c r="D40" i="647"/>
  <c r="R39" i="647"/>
  <c r="L20" i="647" s="1"/>
  <c r="D20" i="647" s="1"/>
  <c r="H39" i="647"/>
  <c r="D39" i="647"/>
  <c r="R38" i="647"/>
  <c r="H38" i="647"/>
  <c r="D38" i="647"/>
  <c r="R37" i="647"/>
  <c r="H37" i="647"/>
  <c r="D37" i="647"/>
  <c r="R36" i="647"/>
  <c r="L10" i="647" s="1"/>
  <c r="D10" i="647" s="1"/>
  <c r="H36" i="647"/>
  <c r="D36" i="647"/>
  <c r="R35" i="647"/>
  <c r="L19" i="647" s="1"/>
  <c r="D19" i="647" s="1"/>
  <c r="H35" i="647"/>
  <c r="D35" i="647"/>
  <c r="R34" i="647"/>
  <c r="L12" i="647" s="1"/>
  <c r="D12" i="647" s="1"/>
  <c r="H34" i="647"/>
  <c r="D34" i="647"/>
  <c r="R33" i="647"/>
  <c r="R32" i="647"/>
  <c r="R31" i="647"/>
  <c r="R30" i="647"/>
  <c r="R29" i="647"/>
  <c r="R28" i="647"/>
  <c r="L16" i="647" s="1"/>
  <c r="D16" i="647" s="1"/>
  <c r="D28" i="647"/>
  <c r="R27" i="647"/>
  <c r="D27" i="647"/>
  <c r="R26" i="647"/>
  <c r="L26" i="647"/>
  <c r="D26" i="647"/>
  <c r="R25" i="647"/>
  <c r="L25" i="647"/>
  <c r="D25" i="647" s="1"/>
  <c r="R24" i="647"/>
  <c r="L24" i="647"/>
  <c r="D24" i="647"/>
  <c r="R23" i="647"/>
  <c r="L23" i="647"/>
  <c r="D23" i="647"/>
  <c r="R22" i="647"/>
  <c r="L22" i="647"/>
  <c r="D22" i="647"/>
  <c r="R21" i="647"/>
  <c r="D21" i="647"/>
  <c r="R20" i="647"/>
  <c r="R19" i="647"/>
  <c r="R18" i="647"/>
  <c r="D18" i="647"/>
  <c r="R17" i="647"/>
  <c r="L17" i="647"/>
  <c r="D17" i="647"/>
  <c r="R16" i="647"/>
  <c r="R15" i="647"/>
  <c r="D15" i="647"/>
  <c r="R14" i="647"/>
  <c r="D14" i="647"/>
  <c r="R13" i="647"/>
  <c r="D13" i="647"/>
  <c r="R12" i="647"/>
  <c r="R11" i="647"/>
  <c r="L11" i="647"/>
  <c r="D11" i="647" s="1"/>
  <c r="L9" i="647"/>
  <c r="D9" i="647"/>
  <c r="L8" i="647"/>
  <c r="D8" i="647"/>
  <c r="L7" i="647"/>
  <c r="D7" i="647" s="1"/>
  <c r="R6" i="647"/>
  <c r="L6" i="647"/>
  <c r="D6" i="647"/>
  <c r="R5" i="647"/>
  <c r="R4" i="647"/>
  <c r="R52" i="646"/>
  <c r="R51" i="646"/>
  <c r="D50" i="646"/>
  <c r="R49" i="646"/>
  <c r="D49" i="646"/>
  <c r="R48" i="646"/>
  <c r="D48" i="646"/>
  <c r="D46" i="646"/>
  <c r="D45" i="646"/>
  <c r="P44" i="646"/>
  <c r="R44" i="646" s="1"/>
  <c r="D44" i="646"/>
  <c r="R42" i="646"/>
  <c r="D42" i="646"/>
  <c r="R41" i="646"/>
  <c r="D41" i="646"/>
  <c r="R40" i="646"/>
  <c r="L8" i="646" s="1"/>
  <c r="D8" i="646" s="1"/>
  <c r="D40" i="646"/>
  <c r="R39" i="646"/>
  <c r="L20" i="646" s="1"/>
  <c r="D20" i="646" s="1"/>
  <c r="H39" i="646"/>
  <c r="D39" i="646"/>
  <c r="R38" i="646"/>
  <c r="L9" i="646" s="1"/>
  <c r="D9" i="646" s="1"/>
  <c r="H38" i="646"/>
  <c r="D38" i="646"/>
  <c r="R37" i="646"/>
  <c r="H37" i="646"/>
  <c r="D37" i="646"/>
  <c r="R36" i="646"/>
  <c r="H36" i="646"/>
  <c r="D36" i="646"/>
  <c r="R35" i="646"/>
  <c r="H35" i="646"/>
  <c r="D35" i="646"/>
  <c r="R34" i="646"/>
  <c r="H34" i="646"/>
  <c r="D34" i="646"/>
  <c r="R33" i="646"/>
  <c r="R32" i="646"/>
  <c r="L11" i="646" s="1"/>
  <c r="D11" i="646" s="1"/>
  <c r="R31" i="646"/>
  <c r="R30" i="646"/>
  <c r="R29" i="646"/>
  <c r="R28" i="646"/>
  <c r="L16" i="646" s="1"/>
  <c r="D16" i="646" s="1"/>
  <c r="D28" i="646"/>
  <c r="R27" i="646"/>
  <c r="L27" i="646"/>
  <c r="D27" i="646"/>
  <c r="R26" i="646"/>
  <c r="L26" i="646"/>
  <c r="D26" i="646"/>
  <c r="R25" i="646"/>
  <c r="L25" i="646"/>
  <c r="D25" i="646"/>
  <c r="R24" i="646"/>
  <c r="L24" i="646"/>
  <c r="D24" i="646" s="1"/>
  <c r="R23" i="646"/>
  <c r="L23" i="646"/>
  <c r="D23" i="646"/>
  <c r="R22" i="646"/>
  <c r="D22" i="646"/>
  <c r="R21" i="646"/>
  <c r="D21" i="646"/>
  <c r="R20" i="646"/>
  <c r="R19" i="646"/>
  <c r="D19" i="646"/>
  <c r="R18" i="646"/>
  <c r="D18" i="646"/>
  <c r="R17" i="646"/>
  <c r="D17" i="646"/>
  <c r="R16" i="646"/>
  <c r="R15" i="646"/>
  <c r="D15" i="646"/>
  <c r="R14" i="646"/>
  <c r="D14" i="646"/>
  <c r="R13" i="646"/>
  <c r="D13" i="646"/>
  <c r="R12" i="646"/>
  <c r="L12" i="646"/>
  <c r="D12" i="646"/>
  <c r="R11" i="646"/>
  <c r="L10" i="646"/>
  <c r="D10" i="646" s="1"/>
  <c r="L7" i="646"/>
  <c r="D7" i="646"/>
  <c r="R6" i="646"/>
  <c r="L6" i="646"/>
  <c r="D6" i="646"/>
  <c r="R5" i="646"/>
  <c r="R4" i="646"/>
  <c r="G51" i="651" l="1"/>
  <c r="H15" i="652"/>
  <c r="H29" i="652" s="1"/>
  <c r="G51" i="652" s="1"/>
  <c r="H15" i="650"/>
  <c r="H29" i="650" s="1"/>
  <c r="G51" i="650" s="1"/>
  <c r="G49" i="646"/>
  <c r="G49" i="647"/>
  <c r="G49" i="648"/>
  <c r="D54" i="648"/>
  <c r="H14" i="648" s="1"/>
  <c r="D54" i="647"/>
  <c r="H14" i="647" s="1"/>
  <c r="D54" i="646"/>
  <c r="H14" i="646" s="1"/>
  <c r="D29" i="648"/>
  <c r="H13" i="648" s="1"/>
  <c r="D29" i="647"/>
  <c r="H13" i="647" s="1"/>
  <c r="D29" i="646"/>
  <c r="H13" i="646" s="1"/>
  <c r="L25" i="639"/>
  <c r="H16" i="639"/>
  <c r="H16" i="638"/>
  <c r="L23" i="639"/>
  <c r="R52" i="644"/>
  <c r="R51" i="644"/>
  <c r="D50" i="644"/>
  <c r="R49" i="644"/>
  <c r="D49" i="644"/>
  <c r="R48" i="644"/>
  <c r="D48" i="644"/>
  <c r="D46" i="644"/>
  <c r="D45" i="644"/>
  <c r="D44" i="644"/>
  <c r="R42" i="644"/>
  <c r="D42" i="644"/>
  <c r="R41" i="644"/>
  <c r="D41" i="644"/>
  <c r="R40" i="644"/>
  <c r="L8" i="644" s="1"/>
  <c r="D8" i="644" s="1"/>
  <c r="D40" i="644"/>
  <c r="R39" i="644"/>
  <c r="H39" i="644"/>
  <c r="G49" i="644" s="1"/>
  <c r="D39" i="644"/>
  <c r="R38" i="644"/>
  <c r="L9" i="644" s="1"/>
  <c r="D9" i="644" s="1"/>
  <c r="D38" i="644"/>
  <c r="R37" i="644"/>
  <c r="D37" i="644"/>
  <c r="R36" i="644"/>
  <c r="L10" i="644" s="1"/>
  <c r="D10" i="644" s="1"/>
  <c r="D36" i="644"/>
  <c r="R35" i="644"/>
  <c r="H35" i="644"/>
  <c r="D35" i="644"/>
  <c r="R34" i="644"/>
  <c r="H34" i="644"/>
  <c r="D34" i="644"/>
  <c r="R33" i="644"/>
  <c r="L23" i="644" s="1"/>
  <c r="D23" i="644" s="1"/>
  <c r="R32" i="644"/>
  <c r="R31" i="644"/>
  <c r="R30" i="644"/>
  <c r="R29" i="644"/>
  <c r="R28" i="644"/>
  <c r="D28" i="644"/>
  <c r="R27" i="644"/>
  <c r="D27" i="644"/>
  <c r="R26" i="644"/>
  <c r="L26" i="644"/>
  <c r="D26" i="644"/>
  <c r="R25" i="644"/>
  <c r="L25" i="644"/>
  <c r="D25" i="644"/>
  <c r="R24" i="644"/>
  <c r="D24" i="644"/>
  <c r="R23" i="644"/>
  <c r="R22" i="644"/>
  <c r="L22" i="644"/>
  <c r="D22" i="644"/>
  <c r="R21" i="644"/>
  <c r="D21" i="644"/>
  <c r="R20" i="644"/>
  <c r="L20" i="644"/>
  <c r="D20" i="644"/>
  <c r="R19" i="644"/>
  <c r="L19" i="644"/>
  <c r="D19" i="644"/>
  <c r="R18" i="644"/>
  <c r="D18" i="644"/>
  <c r="R17" i="644"/>
  <c r="D17" i="644"/>
  <c r="R16" i="644"/>
  <c r="L16" i="644"/>
  <c r="D16" i="644" s="1"/>
  <c r="S15" i="644"/>
  <c r="R15" i="644"/>
  <c r="D15" i="644"/>
  <c r="S14" i="644"/>
  <c r="R14" i="644"/>
  <c r="D14" i="644"/>
  <c r="R13" i="644"/>
  <c r="D13" i="644"/>
  <c r="R12" i="644"/>
  <c r="L12" i="644"/>
  <c r="D12" i="644" s="1"/>
  <c r="R11" i="644"/>
  <c r="L11" i="644"/>
  <c r="D11" i="644"/>
  <c r="L7" i="644"/>
  <c r="D7" i="644"/>
  <c r="R6" i="644"/>
  <c r="L6" i="644"/>
  <c r="D6" i="644"/>
  <c r="R5" i="644"/>
  <c r="R4" i="644"/>
  <c r="R52" i="643"/>
  <c r="R51" i="643"/>
  <c r="D50" i="643"/>
  <c r="R49" i="643"/>
  <c r="D49" i="643"/>
  <c r="R48" i="643"/>
  <c r="D48" i="643"/>
  <c r="D46" i="643"/>
  <c r="D45" i="643"/>
  <c r="D44" i="643"/>
  <c r="R42" i="643"/>
  <c r="L6" i="643" s="1"/>
  <c r="D6" i="643" s="1"/>
  <c r="D42" i="643"/>
  <c r="R41" i="643"/>
  <c r="L7" i="643" s="1"/>
  <c r="D7" i="643" s="1"/>
  <c r="D41" i="643"/>
  <c r="R40" i="643"/>
  <c r="D40" i="643"/>
  <c r="R39" i="643"/>
  <c r="L20" i="643" s="1"/>
  <c r="D20" i="643" s="1"/>
  <c r="H39" i="643"/>
  <c r="D39" i="643"/>
  <c r="R38" i="643"/>
  <c r="H38" i="643"/>
  <c r="D38" i="643"/>
  <c r="R37" i="643"/>
  <c r="H37" i="643"/>
  <c r="D37" i="643"/>
  <c r="R36" i="643"/>
  <c r="L10" i="643" s="1"/>
  <c r="D10" i="643" s="1"/>
  <c r="H36" i="643"/>
  <c r="D36" i="643"/>
  <c r="R35" i="643"/>
  <c r="L19" i="643" s="1"/>
  <c r="D19" i="643" s="1"/>
  <c r="H35" i="643"/>
  <c r="D35" i="643"/>
  <c r="R34" i="643"/>
  <c r="L12" i="643" s="1"/>
  <c r="D12" i="643" s="1"/>
  <c r="H34" i="643"/>
  <c r="D34" i="643"/>
  <c r="R33" i="643"/>
  <c r="D23" i="643" s="1"/>
  <c r="R32" i="643"/>
  <c r="R31" i="643"/>
  <c r="R30" i="643"/>
  <c r="R29" i="643"/>
  <c r="R28" i="643"/>
  <c r="L16" i="643" s="1"/>
  <c r="D16" i="643" s="1"/>
  <c r="D28" i="643"/>
  <c r="R27" i="643"/>
  <c r="D27" i="643"/>
  <c r="R26" i="643"/>
  <c r="L26" i="643"/>
  <c r="D26" i="643"/>
  <c r="R25" i="643"/>
  <c r="L25" i="643"/>
  <c r="D25" i="643"/>
  <c r="R24" i="643"/>
  <c r="L24" i="643"/>
  <c r="D24" i="643"/>
  <c r="R23" i="643"/>
  <c r="R22" i="643"/>
  <c r="L22" i="643"/>
  <c r="D22" i="643" s="1"/>
  <c r="R21" i="643"/>
  <c r="L17" i="643" s="1"/>
  <c r="D17" i="643" s="1"/>
  <c r="D21" i="643"/>
  <c r="R20" i="643"/>
  <c r="R19" i="643"/>
  <c r="R18" i="643"/>
  <c r="D18" i="643"/>
  <c r="R17" i="643"/>
  <c r="R16" i="643"/>
  <c r="R15" i="643"/>
  <c r="D15" i="643"/>
  <c r="R14" i="643"/>
  <c r="D14" i="643"/>
  <c r="R13" i="643"/>
  <c r="D13" i="643"/>
  <c r="R12" i="643"/>
  <c r="R11" i="643"/>
  <c r="L11" i="643"/>
  <c r="D11" i="643" s="1"/>
  <c r="L9" i="643"/>
  <c r="D9" i="643" s="1"/>
  <c r="L8" i="643"/>
  <c r="D8" i="643"/>
  <c r="R6" i="643"/>
  <c r="R5" i="643"/>
  <c r="R4" i="643"/>
  <c r="R52" i="642"/>
  <c r="R51" i="642"/>
  <c r="D50" i="642"/>
  <c r="R49" i="642"/>
  <c r="D49" i="642"/>
  <c r="R48" i="642"/>
  <c r="D48" i="642"/>
  <c r="D46" i="642"/>
  <c r="D45" i="642"/>
  <c r="P44" i="642"/>
  <c r="R44" i="642" s="1"/>
  <c r="D44" i="642"/>
  <c r="R42" i="642"/>
  <c r="D42" i="642"/>
  <c r="R41" i="642"/>
  <c r="D41" i="642"/>
  <c r="R40" i="642"/>
  <c r="L8" i="642" s="1"/>
  <c r="D8" i="642" s="1"/>
  <c r="D40" i="642"/>
  <c r="R39" i="642"/>
  <c r="L20" i="642" s="1"/>
  <c r="D20" i="642" s="1"/>
  <c r="H39" i="642"/>
  <c r="D39" i="642"/>
  <c r="R38" i="642"/>
  <c r="L9" i="642" s="1"/>
  <c r="D9" i="642" s="1"/>
  <c r="H38" i="642"/>
  <c r="D38" i="642"/>
  <c r="R37" i="642"/>
  <c r="H37" i="642"/>
  <c r="D37" i="642"/>
  <c r="R36" i="642"/>
  <c r="H36" i="642"/>
  <c r="D36" i="642"/>
  <c r="R35" i="642"/>
  <c r="H35" i="642"/>
  <c r="D35" i="642"/>
  <c r="R34" i="642"/>
  <c r="L12" i="642" s="1"/>
  <c r="D12" i="642" s="1"/>
  <c r="H34" i="642"/>
  <c r="D34" i="642"/>
  <c r="R33" i="642"/>
  <c r="R32" i="642"/>
  <c r="L11" i="642" s="1"/>
  <c r="D11" i="642" s="1"/>
  <c r="R31" i="642"/>
  <c r="R30" i="642"/>
  <c r="R29" i="642"/>
  <c r="R28" i="642"/>
  <c r="D28" i="642"/>
  <c r="R27" i="642"/>
  <c r="L27" i="642"/>
  <c r="D27" i="642"/>
  <c r="R26" i="642"/>
  <c r="L26" i="642"/>
  <c r="D26" i="642"/>
  <c r="R25" i="642"/>
  <c r="L25" i="642"/>
  <c r="D25" i="642"/>
  <c r="R24" i="642"/>
  <c r="L24" i="642"/>
  <c r="D24" i="642" s="1"/>
  <c r="R23" i="642"/>
  <c r="L23" i="642"/>
  <c r="D23" i="642" s="1"/>
  <c r="R22" i="642"/>
  <c r="D22" i="642"/>
  <c r="R21" i="642"/>
  <c r="D21" i="642"/>
  <c r="R20" i="642"/>
  <c r="R19" i="642"/>
  <c r="D19" i="642"/>
  <c r="R18" i="642"/>
  <c r="D18" i="642"/>
  <c r="R17" i="642"/>
  <c r="D17" i="642"/>
  <c r="R16" i="642"/>
  <c r="L16" i="642"/>
  <c r="D16" i="642" s="1"/>
  <c r="R15" i="642"/>
  <c r="D15" i="642"/>
  <c r="R14" i="642"/>
  <c r="D14" i="642"/>
  <c r="R13" i="642"/>
  <c r="D13" i="642"/>
  <c r="R12" i="642"/>
  <c r="R11" i="642"/>
  <c r="L10" i="642"/>
  <c r="D10" i="642"/>
  <c r="L7" i="642"/>
  <c r="D7" i="642"/>
  <c r="R6" i="642"/>
  <c r="L6" i="642"/>
  <c r="D6" i="642"/>
  <c r="R5" i="642"/>
  <c r="R4" i="642"/>
  <c r="H15" i="648" l="1"/>
  <c r="H29" i="648" s="1"/>
  <c r="G51" i="648" s="1"/>
  <c r="H15" i="647"/>
  <c r="H29" i="647" s="1"/>
  <c r="G51" i="647" s="1"/>
  <c r="H15" i="646"/>
  <c r="H29" i="646" s="1"/>
  <c r="G51" i="646" s="1"/>
  <c r="G49" i="643"/>
  <c r="G49" i="642"/>
  <c r="D54" i="644"/>
  <c r="H14" i="644" s="1"/>
  <c r="D54" i="643"/>
  <c r="H14" i="643" s="1"/>
  <c r="D29" i="643"/>
  <c r="H13" i="643" s="1"/>
  <c r="D54" i="642"/>
  <c r="H14" i="642" s="1"/>
  <c r="D29" i="644"/>
  <c r="H13" i="644" s="1"/>
  <c r="H15" i="644" s="1"/>
  <c r="H29" i="644" s="1"/>
  <c r="G51" i="644" s="1"/>
  <c r="D29" i="642"/>
  <c r="H13" i="642" s="1"/>
  <c r="H15" i="642" s="1"/>
  <c r="H29" i="642" s="1"/>
  <c r="G51" i="642" s="1"/>
  <c r="H16" i="636"/>
  <c r="H37" i="636"/>
  <c r="H38" i="636"/>
  <c r="H16" i="635"/>
  <c r="H20" i="634"/>
  <c r="C21" i="636"/>
  <c r="D54" i="640"/>
  <c r="H14" i="640" s="1"/>
  <c r="R52" i="640"/>
  <c r="R51" i="640"/>
  <c r="D50" i="640"/>
  <c r="R49" i="640"/>
  <c r="D49" i="640"/>
  <c r="R48" i="640"/>
  <c r="D48" i="640"/>
  <c r="D46" i="640"/>
  <c r="D45" i="640"/>
  <c r="D44" i="640"/>
  <c r="R42" i="640"/>
  <c r="L6" i="640" s="1"/>
  <c r="D6" i="640" s="1"/>
  <c r="D42" i="640"/>
  <c r="R41" i="640"/>
  <c r="L7" i="640" s="1"/>
  <c r="D7" i="640" s="1"/>
  <c r="D41" i="640"/>
  <c r="R40" i="640"/>
  <c r="D40" i="640"/>
  <c r="R39" i="640"/>
  <c r="H39" i="640"/>
  <c r="D39" i="640"/>
  <c r="R38" i="640"/>
  <c r="L9" i="640" s="1"/>
  <c r="D9" i="640" s="1"/>
  <c r="D38" i="640"/>
  <c r="R37" i="640"/>
  <c r="D37" i="640"/>
  <c r="R36" i="640"/>
  <c r="L10" i="640" s="1"/>
  <c r="D10" i="640" s="1"/>
  <c r="D36" i="640"/>
  <c r="R35" i="640"/>
  <c r="L19" i="640" s="1"/>
  <c r="D19" i="640" s="1"/>
  <c r="H35" i="640"/>
  <c r="D35" i="640"/>
  <c r="R34" i="640"/>
  <c r="L12" i="640" s="1"/>
  <c r="D12" i="640" s="1"/>
  <c r="H34" i="640"/>
  <c r="G49" i="640" s="1"/>
  <c r="D34" i="640"/>
  <c r="R33" i="640"/>
  <c r="R32" i="640"/>
  <c r="L11" i="640" s="1"/>
  <c r="D11" i="640" s="1"/>
  <c r="R31" i="640"/>
  <c r="R30" i="640"/>
  <c r="R29" i="640"/>
  <c r="R28" i="640"/>
  <c r="D28" i="640"/>
  <c r="R27" i="640"/>
  <c r="D27" i="640"/>
  <c r="R26" i="640"/>
  <c r="L26" i="640"/>
  <c r="D26" i="640"/>
  <c r="R25" i="640"/>
  <c r="L25" i="640"/>
  <c r="D25" i="640"/>
  <c r="R24" i="640"/>
  <c r="D24" i="640"/>
  <c r="R23" i="640"/>
  <c r="L23" i="640"/>
  <c r="D23" i="640"/>
  <c r="R22" i="640"/>
  <c r="L22" i="640"/>
  <c r="D22" i="640"/>
  <c r="R21" i="640"/>
  <c r="D21" i="640"/>
  <c r="R20" i="640"/>
  <c r="L20" i="640"/>
  <c r="D20" i="640"/>
  <c r="R19" i="640"/>
  <c r="R18" i="640"/>
  <c r="D18" i="640"/>
  <c r="R17" i="640"/>
  <c r="D17" i="640"/>
  <c r="R16" i="640"/>
  <c r="L16" i="640"/>
  <c r="D16" i="640" s="1"/>
  <c r="S15" i="640"/>
  <c r="R15" i="640"/>
  <c r="D15" i="640"/>
  <c r="S14" i="640"/>
  <c r="R14" i="640"/>
  <c r="D14" i="640"/>
  <c r="R13" i="640"/>
  <c r="D13" i="640"/>
  <c r="R12" i="640"/>
  <c r="R11" i="640"/>
  <c r="L8" i="640"/>
  <c r="D8" i="640"/>
  <c r="R6" i="640"/>
  <c r="R5" i="640"/>
  <c r="R4" i="640"/>
  <c r="R52" i="639"/>
  <c r="R51" i="639"/>
  <c r="D50" i="639"/>
  <c r="R49" i="639"/>
  <c r="D49" i="639"/>
  <c r="R48" i="639"/>
  <c r="D48" i="639"/>
  <c r="D46" i="639"/>
  <c r="D45" i="639"/>
  <c r="D44" i="639"/>
  <c r="R42" i="639"/>
  <c r="D42" i="639"/>
  <c r="R41" i="639"/>
  <c r="L7" i="639" s="1"/>
  <c r="D7" i="639" s="1"/>
  <c r="D41" i="639"/>
  <c r="R40" i="639"/>
  <c r="D40" i="639"/>
  <c r="R39" i="639"/>
  <c r="L20" i="639" s="1"/>
  <c r="D20" i="639" s="1"/>
  <c r="H39" i="639"/>
  <c r="D39" i="639"/>
  <c r="R38" i="639"/>
  <c r="H38" i="639"/>
  <c r="D38" i="639"/>
  <c r="R37" i="639"/>
  <c r="H37" i="639"/>
  <c r="D37" i="639"/>
  <c r="R36" i="639"/>
  <c r="H36" i="639"/>
  <c r="D36" i="639"/>
  <c r="R35" i="639"/>
  <c r="L19" i="639" s="1"/>
  <c r="D19" i="639" s="1"/>
  <c r="H35" i="639"/>
  <c r="D35" i="639"/>
  <c r="R34" i="639"/>
  <c r="H34" i="639"/>
  <c r="D34" i="639"/>
  <c r="R33" i="639"/>
  <c r="R32" i="639"/>
  <c r="R31" i="639"/>
  <c r="R30" i="639"/>
  <c r="R29" i="639"/>
  <c r="R28" i="639"/>
  <c r="L16" i="639" s="1"/>
  <c r="D16" i="639" s="1"/>
  <c r="D28" i="639"/>
  <c r="R27" i="639"/>
  <c r="D27" i="639"/>
  <c r="R26" i="639"/>
  <c r="L26" i="639"/>
  <c r="D26" i="639"/>
  <c r="R25" i="639"/>
  <c r="D25" i="639"/>
  <c r="R24" i="639"/>
  <c r="L24" i="639"/>
  <c r="D24" i="639"/>
  <c r="R23" i="639"/>
  <c r="D23" i="639"/>
  <c r="R22" i="639"/>
  <c r="L22" i="639"/>
  <c r="D22" i="639"/>
  <c r="R21" i="639"/>
  <c r="L17" i="639" s="1"/>
  <c r="D17" i="639" s="1"/>
  <c r="D21" i="639"/>
  <c r="R20" i="639"/>
  <c r="R19" i="639"/>
  <c r="R18" i="639"/>
  <c r="D18" i="639"/>
  <c r="R17" i="639"/>
  <c r="R16" i="639"/>
  <c r="R15" i="639"/>
  <c r="D15" i="639"/>
  <c r="R14" i="639"/>
  <c r="D14" i="639"/>
  <c r="R13" i="639"/>
  <c r="D13" i="639"/>
  <c r="R12" i="639"/>
  <c r="L12" i="639"/>
  <c r="D12" i="639"/>
  <c r="R11" i="639"/>
  <c r="L11" i="639"/>
  <c r="D11" i="639" s="1"/>
  <c r="L10" i="639"/>
  <c r="D10" i="639"/>
  <c r="L9" i="639"/>
  <c r="D9" i="639" s="1"/>
  <c r="L8" i="639"/>
  <c r="D8" i="639"/>
  <c r="R6" i="639"/>
  <c r="L6" i="639"/>
  <c r="D6" i="639"/>
  <c r="R5" i="639"/>
  <c r="R4" i="639"/>
  <c r="R52" i="638"/>
  <c r="R51" i="638"/>
  <c r="D50" i="638"/>
  <c r="R49" i="638"/>
  <c r="D49" i="638"/>
  <c r="R48" i="638"/>
  <c r="D48" i="638"/>
  <c r="D46" i="638"/>
  <c r="D45" i="638"/>
  <c r="P44" i="638"/>
  <c r="R44" i="638" s="1"/>
  <c r="D44" i="638"/>
  <c r="R42" i="638"/>
  <c r="D42" i="638"/>
  <c r="R41" i="638"/>
  <c r="D41" i="638"/>
  <c r="R40" i="638"/>
  <c r="L8" i="638" s="1"/>
  <c r="D8" i="638" s="1"/>
  <c r="D40" i="638"/>
  <c r="R39" i="638"/>
  <c r="L20" i="638" s="1"/>
  <c r="D20" i="638" s="1"/>
  <c r="H39" i="638"/>
  <c r="D39" i="638"/>
  <c r="R38" i="638"/>
  <c r="L9" i="638" s="1"/>
  <c r="D9" i="638" s="1"/>
  <c r="H38" i="638"/>
  <c r="D38" i="638"/>
  <c r="R37" i="638"/>
  <c r="H37" i="638"/>
  <c r="D37" i="638"/>
  <c r="R36" i="638"/>
  <c r="H36" i="638"/>
  <c r="D36" i="638"/>
  <c r="R35" i="638"/>
  <c r="H35" i="638"/>
  <c r="D35" i="638"/>
  <c r="R34" i="638"/>
  <c r="H34" i="638"/>
  <c r="D34" i="638"/>
  <c r="R33" i="638"/>
  <c r="R32" i="638"/>
  <c r="L11" i="638" s="1"/>
  <c r="D11" i="638" s="1"/>
  <c r="R31" i="638"/>
  <c r="R30" i="638"/>
  <c r="R29" i="638"/>
  <c r="R28" i="638"/>
  <c r="L16" i="638" s="1"/>
  <c r="D16" i="638" s="1"/>
  <c r="D28" i="638"/>
  <c r="R27" i="638"/>
  <c r="L27" i="638"/>
  <c r="D27" i="638"/>
  <c r="R26" i="638"/>
  <c r="L26" i="638"/>
  <c r="D26" i="638"/>
  <c r="R25" i="638"/>
  <c r="L25" i="638"/>
  <c r="D25" i="638"/>
  <c r="R24" i="638"/>
  <c r="L24" i="638"/>
  <c r="D24" i="638" s="1"/>
  <c r="R23" i="638"/>
  <c r="L23" i="638"/>
  <c r="D23" i="638"/>
  <c r="R22" i="638"/>
  <c r="D22" i="638"/>
  <c r="R21" i="638"/>
  <c r="D21" i="638"/>
  <c r="R20" i="638"/>
  <c r="R19" i="638"/>
  <c r="D19" i="638"/>
  <c r="R18" i="638"/>
  <c r="D18" i="638"/>
  <c r="R17" i="638"/>
  <c r="D17" i="638"/>
  <c r="R16" i="638"/>
  <c r="R15" i="638"/>
  <c r="D15" i="638"/>
  <c r="R14" i="638"/>
  <c r="D14" i="638"/>
  <c r="R13" i="638"/>
  <c r="D13" i="638"/>
  <c r="R12" i="638"/>
  <c r="L12" i="638"/>
  <c r="D12" i="638"/>
  <c r="R11" i="638"/>
  <c r="L10" i="638"/>
  <c r="D10" i="638" s="1"/>
  <c r="L7" i="638"/>
  <c r="D7" i="638"/>
  <c r="R6" i="638"/>
  <c r="L6" i="638"/>
  <c r="D6" i="638"/>
  <c r="R5" i="638"/>
  <c r="R4" i="638"/>
  <c r="H15" i="643" l="1"/>
  <c r="H29" i="643" s="1"/>
  <c r="G51" i="643" s="1"/>
  <c r="G49" i="639"/>
  <c r="G49" i="638"/>
  <c r="D54" i="639"/>
  <c r="H14" i="639" s="1"/>
  <c r="D54" i="638"/>
  <c r="H14" i="638" s="1"/>
  <c r="D29" i="640"/>
  <c r="H13" i="640" s="1"/>
  <c r="H15" i="640" s="1"/>
  <c r="H29" i="640" s="1"/>
  <c r="G51" i="640" s="1"/>
  <c r="D29" i="639"/>
  <c r="H13" i="639" s="1"/>
  <c r="D29" i="638"/>
  <c r="H13" i="638" s="1"/>
  <c r="H16" i="632"/>
  <c r="H20" i="631"/>
  <c r="H16" i="631"/>
  <c r="H36" i="632"/>
  <c r="H16" i="630"/>
  <c r="C21" i="630"/>
  <c r="H15" i="639" l="1"/>
  <c r="H29" i="639" s="1"/>
  <c r="G51" i="639" s="1"/>
  <c r="H15" i="638"/>
  <c r="H29" i="638" s="1"/>
  <c r="G51" i="638" s="1"/>
  <c r="R52" i="636"/>
  <c r="R51" i="636"/>
  <c r="D50" i="636"/>
  <c r="R49" i="636"/>
  <c r="D49" i="636"/>
  <c r="R48" i="636"/>
  <c r="D48" i="636"/>
  <c r="D46" i="636"/>
  <c r="D45" i="636"/>
  <c r="D44" i="636"/>
  <c r="R42" i="636"/>
  <c r="D42" i="636"/>
  <c r="R41" i="636"/>
  <c r="D41" i="636"/>
  <c r="R40" i="636"/>
  <c r="D40" i="636"/>
  <c r="R39" i="636"/>
  <c r="D39" i="636"/>
  <c r="R38" i="636"/>
  <c r="D38" i="636"/>
  <c r="R37" i="636"/>
  <c r="D37" i="636"/>
  <c r="R36" i="636"/>
  <c r="L10" i="636" s="1"/>
  <c r="D10" i="636" s="1"/>
  <c r="D36" i="636"/>
  <c r="R35" i="636"/>
  <c r="H35" i="636"/>
  <c r="D35" i="636"/>
  <c r="R34" i="636"/>
  <c r="L12" i="636" s="1"/>
  <c r="D12" i="636" s="1"/>
  <c r="H34" i="636"/>
  <c r="D34" i="636"/>
  <c r="R33" i="636"/>
  <c r="L23" i="636" s="1"/>
  <c r="D23" i="636" s="1"/>
  <c r="R32" i="636"/>
  <c r="L11" i="636" s="1"/>
  <c r="D11" i="636" s="1"/>
  <c r="R31" i="636"/>
  <c r="R30" i="636"/>
  <c r="R29" i="636"/>
  <c r="R28" i="636"/>
  <c r="L16" i="636" s="1"/>
  <c r="D16" i="636" s="1"/>
  <c r="D28" i="636"/>
  <c r="R27" i="636"/>
  <c r="D27" i="636"/>
  <c r="R26" i="636"/>
  <c r="L26" i="636"/>
  <c r="D26" i="636"/>
  <c r="R25" i="636"/>
  <c r="L25" i="636"/>
  <c r="D25" i="636"/>
  <c r="R24" i="636"/>
  <c r="D24" i="636"/>
  <c r="R23" i="636"/>
  <c r="R22" i="636"/>
  <c r="L22" i="636"/>
  <c r="D22" i="636"/>
  <c r="R21" i="636"/>
  <c r="D21" i="636"/>
  <c r="R20" i="636"/>
  <c r="L20" i="636"/>
  <c r="D20" i="636"/>
  <c r="R19" i="636"/>
  <c r="L19" i="636"/>
  <c r="D19" i="636"/>
  <c r="R18" i="636"/>
  <c r="D18" i="636"/>
  <c r="R17" i="636"/>
  <c r="D17" i="636"/>
  <c r="R16" i="636"/>
  <c r="S15" i="636"/>
  <c r="R15" i="636"/>
  <c r="D15" i="636"/>
  <c r="S14" i="636"/>
  <c r="R14" i="636"/>
  <c r="D14" i="636"/>
  <c r="R13" i="636"/>
  <c r="D13" i="636"/>
  <c r="R12" i="636"/>
  <c r="R11" i="636"/>
  <c r="L9" i="636"/>
  <c r="D9" i="636" s="1"/>
  <c r="L8" i="636"/>
  <c r="D8" i="636" s="1"/>
  <c r="L7" i="636"/>
  <c r="D7" i="636"/>
  <c r="R6" i="636"/>
  <c r="L6" i="636"/>
  <c r="D6" i="636" s="1"/>
  <c r="R5" i="636"/>
  <c r="R4" i="636"/>
  <c r="R52" i="635"/>
  <c r="R51" i="635"/>
  <c r="D50" i="635"/>
  <c r="R49" i="635"/>
  <c r="D49" i="635"/>
  <c r="R48" i="635"/>
  <c r="D48" i="635"/>
  <c r="D46" i="635"/>
  <c r="D45" i="635"/>
  <c r="D44" i="635"/>
  <c r="R42" i="635"/>
  <c r="L6" i="635" s="1"/>
  <c r="D6" i="635" s="1"/>
  <c r="D42" i="635"/>
  <c r="R41" i="635"/>
  <c r="D41" i="635"/>
  <c r="R40" i="635"/>
  <c r="D40" i="635"/>
  <c r="R39" i="635"/>
  <c r="L20" i="635" s="1"/>
  <c r="D20" i="635" s="1"/>
  <c r="H39" i="635"/>
  <c r="D39" i="635"/>
  <c r="R38" i="635"/>
  <c r="L9" i="635" s="1"/>
  <c r="D9" i="635" s="1"/>
  <c r="H38" i="635"/>
  <c r="D38" i="635"/>
  <c r="R37" i="635"/>
  <c r="H37" i="635"/>
  <c r="D37" i="635"/>
  <c r="R36" i="635"/>
  <c r="H36" i="635"/>
  <c r="D36" i="635"/>
  <c r="R35" i="635"/>
  <c r="H35" i="635"/>
  <c r="D35" i="635"/>
  <c r="R34" i="635"/>
  <c r="H34" i="635"/>
  <c r="D34" i="635"/>
  <c r="R33" i="635"/>
  <c r="L23" i="635" s="1"/>
  <c r="D23" i="635" s="1"/>
  <c r="R32" i="635"/>
  <c r="L11" i="635" s="1"/>
  <c r="D11" i="635" s="1"/>
  <c r="R31" i="635"/>
  <c r="R30" i="635"/>
  <c r="R29" i="635"/>
  <c r="R28" i="635"/>
  <c r="D28" i="635"/>
  <c r="R27" i="635"/>
  <c r="D27" i="635"/>
  <c r="R26" i="635"/>
  <c r="L26" i="635"/>
  <c r="D26" i="635"/>
  <c r="R25" i="635"/>
  <c r="L25" i="635"/>
  <c r="D25" i="635"/>
  <c r="R24" i="635"/>
  <c r="L24" i="635"/>
  <c r="D24" i="635" s="1"/>
  <c r="R23" i="635"/>
  <c r="R22" i="635"/>
  <c r="L22" i="635"/>
  <c r="D22" i="635" s="1"/>
  <c r="R21" i="635"/>
  <c r="L17" i="635" s="1"/>
  <c r="D17" i="635" s="1"/>
  <c r="D21" i="635"/>
  <c r="R20" i="635"/>
  <c r="R19" i="635"/>
  <c r="L19" i="635"/>
  <c r="D19" i="635"/>
  <c r="R18" i="635"/>
  <c r="D18" i="635"/>
  <c r="R17" i="635"/>
  <c r="R16" i="635"/>
  <c r="L16" i="635"/>
  <c r="D16" i="635" s="1"/>
  <c r="R15" i="635"/>
  <c r="D15" i="635"/>
  <c r="R14" i="635"/>
  <c r="D14" i="635"/>
  <c r="R13" i="635"/>
  <c r="D13" i="635"/>
  <c r="R12" i="635"/>
  <c r="L12" i="635"/>
  <c r="D12" i="635"/>
  <c r="R11" i="635"/>
  <c r="L10" i="635"/>
  <c r="D10" i="635"/>
  <c r="L8" i="635"/>
  <c r="D8" i="635"/>
  <c r="L7" i="635"/>
  <c r="D7" i="635"/>
  <c r="R6" i="635"/>
  <c r="R5" i="635"/>
  <c r="R4" i="635"/>
  <c r="R52" i="634"/>
  <c r="R51" i="634"/>
  <c r="D50" i="634"/>
  <c r="R49" i="634"/>
  <c r="D49" i="634"/>
  <c r="R48" i="634"/>
  <c r="D48" i="634"/>
  <c r="D46" i="634"/>
  <c r="D45" i="634"/>
  <c r="R44" i="634"/>
  <c r="P44" i="634"/>
  <c r="D44" i="634"/>
  <c r="R42" i="634"/>
  <c r="D42" i="634"/>
  <c r="R41" i="634"/>
  <c r="D41" i="634"/>
  <c r="R40" i="634"/>
  <c r="L8" i="634" s="1"/>
  <c r="D8" i="634" s="1"/>
  <c r="D40" i="634"/>
  <c r="R39" i="634"/>
  <c r="L20" i="634" s="1"/>
  <c r="D20" i="634" s="1"/>
  <c r="H39" i="634"/>
  <c r="D39" i="634"/>
  <c r="R38" i="634"/>
  <c r="L9" i="634" s="1"/>
  <c r="D9" i="634" s="1"/>
  <c r="H38" i="634"/>
  <c r="D38" i="634"/>
  <c r="R37" i="634"/>
  <c r="H37" i="634"/>
  <c r="D37" i="634"/>
  <c r="R36" i="634"/>
  <c r="H36" i="634"/>
  <c r="D36" i="634"/>
  <c r="R35" i="634"/>
  <c r="H35" i="634"/>
  <c r="D35" i="634"/>
  <c r="R34" i="634"/>
  <c r="H34" i="634"/>
  <c r="D34" i="634"/>
  <c r="R33" i="634"/>
  <c r="R32" i="634"/>
  <c r="R31" i="634"/>
  <c r="R30" i="634"/>
  <c r="R29" i="634"/>
  <c r="R28" i="634"/>
  <c r="D28" i="634"/>
  <c r="R27" i="634"/>
  <c r="L27" i="634"/>
  <c r="D27" i="634"/>
  <c r="R26" i="634"/>
  <c r="L26" i="634"/>
  <c r="D26" i="634"/>
  <c r="R25" i="634"/>
  <c r="L25" i="634"/>
  <c r="D25" i="634"/>
  <c r="R24" i="634"/>
  <c r="L24" i="634"/>
  <c r="D24" i="634"/>
  <c r="R23" i="634"/>
  <c r="L23" i="634"/>
  <c r="D23" i="634" s="1"/>
  <c r="R22" i="634"/>
  <c r="D22" i="634"/>
  <c r="R21" i="634"/>
  <c r="D21" i="634"/>
  <c r="R20" i="634"/>
  <c r="R19" i="634"/>
  <c r="D19" i="634"/>
  <c r="R18" i="634"/>
  <c r="D18" i="634"/>
  <c r="R17" i="634"/>
  <c r="D17" i="634"/>
  <c r="R16" i="634"/>
  <c r="L16" i="634"/>
  <c r="D16" i="634" s="1"/>
  <c r="R15" i="634"/>
  <c r="D15" i="634"/>
  <c r="R14" i="634"/>
  <c r="D14" i="634"/>
  <c r="R13" i="634"/>
  <c r="D13" i="634"/>
  <c r="R12" i="634"/>
  <c r="L12" i="634"/>
  <c r="D12" i="634"/>
  <c r="R11" i="634"/>
  <c r="L11" i="634"/>
  <c r="D11" i="634" s="1"/>
  <c r="L10" i="634"/>
  <c r="D10" i="634"/>
  <c r="L7" i="634"/>
  <c r="D7" i="634"/>
  <c r="R6" i="634"/>
  <c r="L6" i="634"/>
  <c r="D6" i="634"/>
  <c r="R5" i="634"/>
  <c r="R4" i="634"/>
  <c r="G49" i="636" l="1"/>
  <c r="G49" i="635"/>
  <c r="G49" i="634"/>
  <c r="D54" i="636"/>
  <c r="H14" i="636" s="1"/>
  <c r="D54" i="635"/>
  <c r="H14" i="635" s="1"/>
  <c r="D54" i="634"/>
  <c r="H14" i="634" s="1"/>
  <c r="D29" i="636"/>
  <c r="H13" i="636" s="1"/>
  <c r="D29" i="635"/>
  <c r="H13" i="635" s="1"/>
  <c r="D29" i="634"/>
  <c r="H13" i="634" s="1"/>
  <c r="H20" i="628"/>
  <c r="H16" i="628"/>
  <c r="H20" i="627"/>
  <c r="H16" i="627"/>
  <c r="H16" i="626"/>
  <c r="H36" i="628"/>
  <c r="H37" i="628"/>
  <c r="H38" i="628"/>
  <c r="L23" i="627"/>
  <c r="H15" i="636" l="1"/>
  <c r="H29" i="636" s="1"/>
  <c r="G51" i="636" s="1"/>
  <c r="H15" i="635"/>
  <c r="H29" i="635" s="1"/>
  <c r="G51" i="635" s="1"/>
  <c r="H15" i="634"/>
  <c r="H29" i="634" s="1"/>
  <c r="G51" i="634" s="1"/>
  <c r="R52" i="632"/>
  <c r="R51" i="632"/>
  <c r="D50" i="632"/>
  <c r="R49" i="632"/>
  <c r="D49" i="632"/>
  <c r="R48" i="632"/>
  <c r="D48" i="632"/>
  <c r="D46" i="632"/>
  <c r="D45" i="632"/>
  <c r="D44" i="632"/>
  <c r="R42" i="632"/>
  <c r="L6" i="632" s="1"/>
  <c r="D6" i="632" s="1"/>
  <c r="D42" i="632"/>
  <c r="R41" i="632"/>
  <c r="L7" i="632" s="1"/>
  <c r="D7" i="632" s="1"/>
  <c r="D41" i="632"/>
  <c r="R40" i="632"/>
  <c r="D40" i="632"/>
  <c r="R39" i="632"/>
  <c r="H39" i="632"/>
  <c r="D39" i="632"/>
  <c r="R38" i="632"/>
  <c r="D38" i="632"/>
  <c r="R37" i="632"/>
  <c r="D37" i="632"/>
  <c r="R36" i="632"/>
  <c r="D36" i="632"/>
  <c r="R35" i="632"/>
  <c r="L19" i="632" s="1"/>
  <c r="D19" i="632" s="1"/>
  <c r="H35" i="632"/>
  <c r="D35" i="632"/>
  <c r="R34" i="632"/>
  <c r="L12" i="632" s="1"/>
  <c r="D12" i="632" s="1"/>
  <c r="H34" i="632"/>
  <c r="D34" i="632"/>
  <c r="R33" i="632"/>
  <c r="R32" i="632"/>
  <c r="R31" i="632"/>
  <c r="R30" i="632"/>
  <c r="R29" i="632"/>
  <c r="R28" i="632"/>
  <c r="L16" i="632" s="1"/>
  <c r="D16" i="632" s="1"/>
  <c r="D28" i="632"/>
  <c r="R27" i="632"/>
  <c r="D27" i="632"/>
  <c r="R26" i="632"/>
  <c r="L26" i="632"/>
  <c r="D26" i="632"/>
  <c r="R25" i="632"/>
  <c r="L25" i="632"/>
  <c r="D25" i="632"/>
  <c r="R24" i="632"/>
  <c r="D24" i="632"/>
  <c r="R23" i="632"/>
  <c r="L23" i="632"/>
  <c r="D23" i="632"/>
  <c r="R22" i="632"/>
  <c r="L22" i="632"/>
  <c r="D22" i="632" s="1"/>
  <c r="R21" i="632"/>
  <c r="D21" i="632"/>
  <c r="R20" i="632"/>
  <c r="L20" i="632"/>
  <c r="D20" i="632"/>
  <c r="R19" i="632"/>
  <c r="R18" i="632"/>
  <c r="D18" i="632"/>
  <c r="R17" i="632"/>
  <c r="D17" i="632"/>
  <c r="R16" i="632"/>
  <c r="S15" i="632"/>
  <c r="R15" i="632"/>
  <c r="D15" i="632"/>
  <c r="S14" i="632"/>
  <c r="R14" i="632"/>
  <c r="D14" i="632"/>
  <c r="R13" i="632"/>
  <c r="D13" i="632"/>
  <c r="R12" i="632"/>
  <c r="R11" i="632"/>
  <c r="L11" i="632"/>
  <c r="D11" i="632" s="1"/>
  <c r="L10" i="632"/>
  <c r="D10" i="632"/>
  <c r="L9" i="632"/>
  <c r="D9" i="632"/>
  <c r="L8" i="632"/>
  <c r="D8" i="632"/>
  <c r="R6" i="632"/>
  <c r="R5" i="632"/>
  <c r="R4" i="632"/>
  <c r="R52" i="631"/>
  <c r="R51" i="631"/>
  <c r="D50" i="631"/>
  <c r="R49" i="631"/>
  <c r="D49" i="631"/>
  <c r="R48" i="631"/>
  <c r="D48" i="631"/>
  <c r="D46" i="631"/>
  <c r="D45" i="631"/>
  <c r="D44" i="631"/>
  <c r="R42" i="631"/>
  <c r="L6" i="631" s="1"/>
  <c r="D6" i="631" s="1"/>
  <c r="D42" i="631"/>
  <c r="R41" i="631"/>
  <c r="L7" i="631" s="1"/>
  <c r="D7" i="631" s="1"/>
  <c r="D41" i="631"/>
  <c r="R40" i="631"/>
  <c r="D40" i="631"/>
  <c r="R39" i="631"/>
  <c r="H39" i="631"/>
  <c r="D39" i="631"/>
  <c r="R38" i="631"/>
  <c r="L9" i="631" s="1"/>
  <c r="D9" i="631" s="1"/>
  <c r="H38" i="631"/>
  <c r="D38" i="631"/>
  <c r="R37" i="631"/>
  <c r="H37" i="631"/>
  <c r="D37" i="631"/>
  <c r="R36" i="631"/>
  <c r="D36" i="631"/>
  <c r="R35" i="631"/>
  <c r="L19" i="631" s="1"/>
  <c r="D19" i="631" s="1"/>
  <c r="H35" i="631"/>
  <c r="D35" i="631"/>
  <c r="R34" i="631"/>
  <c r="H34" i="631"/>
  <c r="D34" i="631"/>
  <c r="R33" i="631"/>
  <c r="R32" i="631"/>
  <c r="R31" i="631"/>
  <c r="R30" i="631"/>
  <c r="R29" i="631"/>
  <c r="R28" i="631"/>
  <c r="D28" i="631"/>
  <c r="R27" i="631"/>
  <c r="D27" i="631"/>
  <c r="R26" i="631"/>
  <c r="L26" i="631"/>
  <c r="D26" i="631"/>
  <c r="R25" i="631"/>
  <c r="L25" i="631"/>
  <c r="D25" i="631" s="1"/>
  <c r="R24" i="631"/>
  <c r="L24" i="631"/>
  <c r="D24" i="631"/>
  <c r="R23" i="631"/>
  <c r="L23" i="631"/>
  <c r="D23" i="631"/>
  <c r="R22" i="631"/>
  <c r="L22" i="631"/>
  <c r="D22" i="631"/>
  <c r="R21" i="631"/>
  <c r="L17" i="631" s="1"/>
  <c r="D17" i="631" s="1"/>
  <c r="D21" i="631"/>
  <c r="R20" i="631"/>
  <c r="L20" i="631"/>
  <c r="D20" i="631" s="1"/>
  <c r="R19" i="631"/>
  <c r="R18" i="631"/>
  <c r="D18" i="631"/>
  <c r="R17" i="631"/>
  <c r="R16" i="631"/>
  <c r="L16" i="631"/>
  <c r="D16" i="631"/>
  <c r="R15" i="631"/>
  <c r="D15" i="631"/>
  <c r="R14" i="631"/>
  <c r="D14" i="631"/>
  <c r="R13" i="631"/>
  <c r="D13" i="631"/>
  <c r="R12" i="631"/>
  <c r="L12" i="631"/>
  <c r="D12" i="631"/>
  <c r="R11" i="631"/>
  <c r="L11" i="631"/>
  <c r="D11" i="631"/>
  <c r="L10" i="631"/>
  <c r="D10" i="631"/>
  <c r="L8" i="631"/>
  <c r="D8" i="631" s="1"/>
  <c r="R6" i="631"/>
  <c r="R5" i="631"/>
  <c r="R4" i="631"/>
  <c r="R52" i="630"/>
  <c r="R51" i="630"/>
  <c r="D50" i="630"/>
  <c r="R49" i="630"/>
  <c r="D49" i="630"/>
  <c r="R48" i="630"/>
  <c r="D48" i="630"/>
  <c r="D46" i="630"/>
  <c r="D45" i="630"/>
  <c r="P44" i="630"/>
  <c r="R44" i="630" s="1"/>
  <c r="D44" i="630"/>
  <c r="R42" i="630"/>
  <c r="L6" i="630" s="1"/>
  <c r="D6" i="630" s="1"/>
  <c r="D42" i="630"/>
  <c r="R41" i="630"/>
  <c r="D41" i="630"/>
  <c r="R40" i="630"/>
  <c r="L8" i="630" s="1"/>
  <c r="D8" i="630" s="1"/>
  <c r="D40" i="630"/>
  <c r="R39" i="630"/>
  <c r="H39" i="630"/>
  <c r="D39" i="630"/>
  <c r="R38" i="630"/>
  <c r="H38" i="630"/>
  <c r="D38" i="630"/>
  <c r="R37" i="630"/>
  <c r="H37" i="630"/>
  <c r="D37" i="630"/>
  <c r="R36" i="630"/>
  <c r="D36" i="630"/>
  <c r="R35" i="630"/>
  <c r="H35" i="630"/>
  <c r="D35" i="630"/>
  <c r="R34" i="630"/>
  <c r="L12" i="630" s="1"/>
  <c r="D12" i="630" s="1"/>
  <c r="H34" i="630"/>
  <c r="D34" i="630"/>
  <c r="R33" i="630"/>
  <c r="R32" i="630"/>
  <c r="R31" i="630"/>
  <c r="R30" i="630"/>
  <c r="R29" i="630"/>
  <c r="R28" i="630"/>
  <c r="D28" i="630"/>
  <c r="R27" i="630"/>
  <c r="L27" i="630"/>
  <c r="D27" i="630"/>
  <c r="R26" i="630"/>
  <c r="L26" i="630"/>
  <c r="D26" i="630" s="1"/>
  <c r="R25" i="630"/>
  <c r="L25" i="630"/>
  <c r="D25" i="630"/>
  <c r="R24" i="630"/>
  <c r="L24" i="630"/>
  <c r="D24" i="630"/>
  <c r="R23" i="630"/>
  <c r="L23" i="630"/>
  <c r="D23" i="630" s="1"/>
  <c r="R22" i="630"/>
  <c r="D22" i="630"/>
  <c r="R21" i="630"/>
  <c r="D21" i="630"/>
  <c r="R20" i="630"/>
  <c r="L20" i="630"/>
  <c r="D20" i="630" s="1"/>
  <c r="R19" i="630"/>
  <c r="D19" i="630"/>
  <c r="R18" i="630"/>
  <c r="D18" i="630"/>
  <c r="R17" i="630"/>
  <c r="D17" i="630"/>
  <c r="R16" i="630"/>
  <c r="L16" i="630"/>
  <c r="D16" i="630" s="1"/>
  <c r="R15" i="630"/>
  <c r="D15" i="630"/>
  <c r="R14" i="630"/>
  <c r="D14" i="630"/>
  <c r="R13" i="630"/>
  <c r="D13" i="630"/>
  <c r="R12" i="630"/>
  <c r="R11" i="630"/>
  <c r="L11" i="630"/>
  <c r="D11" i="630"/>
  <c r="L10" i="630"/>
  <c r="D10" i="630"/>
  <c r="L9" i="630"/>
  <c r="D9" i="630"/>
  <c r="L7" i="630"/>
  <c r="D7" i="630" s="1"/>
  <c r="R6" i="630"/>
  <c r="R5" i="630"/>
  <c r="R4" i="630"/>
  <c r="G49" i="631" l="1"/>
  <c r="G49" i="632"/>
  <c r="G49" i="630"/>
  <c r="D54" i="632"/>
  <c r="H14" i="632" s="1"/>
  <c r="D54" i="631"/>
  <c r="H14" i="631" s="1"/>
  <c r="D54" i="630"/>
  <c r="H14" i="630" s="1"/>
  <c r="D29" i="632"/>
  <c r="H13" i="632" s="1"/>
  <c r="D29" i="631"/>
  <c r="H13" i="631" s="1"/>
  <c r="D29" i="630"/>
  <c r="H13" i="630" s="1"/>
  <c r="R52" i="628"/>
  <c r="R51" i="628"/>
  <c r="D50" i="628"/>
  <c r="R49" i="628"/>
  <c r="D49" i="628"/>
  <c r="R48" i="628"/>
  <c r="D48" i="628"/>
  <c r="D46" i="628"/>
  <c r="D45" i="628"/>
  <c r="D44" i="628"/>
  <c r="R42" i="628"/>
  <c r="L6" i="628" s="1"/>
  <c r="D6" i="628" s="1"/>
  <c r="D42" i="628"/>
  <c r="R41" i="628"/>
  <c r="D41" i="628"/>
  <c r="R40" i="628"/>
  <c r="D40" i="628"/>
  <c r="R39" i="628"/>
  <c r="H39" i="628"/>
  <c r="D39" i="628"/>
  <c r="R38" i="628"/>
  <c r="D38" i="628"/>
  <c r="R37" i="628"/>
  <c r="D37" i="628"/>
  <c r="R36" i="628"/>
  <c r="D36" i="628"/>
  <c r="R35" i="628"/>
  <c r="L19" i="628" s="1"/>
  <c r="D19" i="628" s="1"/>
  <c r="H35" i="628"/>
  <c r="D35" i="628"/>
  <c r="R34" i="628"/>
  <c r="L12" i="628" s="1"/>
  <c r="D12" i="628" s="1"/>
  <c r="H34" i="628"/>
  <c r="D34" i="628"/>
  <c r="R33" i="628"/>
  <c r="L23" i="628" s="1"/>
  <c r="D23" i="628" s="1"/>
  <c r="R32" i="628"/>
  <c r="L11" i="628" s="1"/>
  <c r="D11" i="628" s="1"/>
  <c r="R31" i="628"/>
  <c r="R30" i="628"/>
  <c r="R29" i="628"/>
  <c r="R28" i="628"/>
  <c r="L16" i="628" s="1"/>
  <c r="D16" i="628" s="1"/>
  <c r="D28" i="628"/>
  <c r="R27" i="628"/>
  <c r="D27" i="628"/>
  <c r="R26" i="628"/>
  <c r="L26" i="628"/>
  <c r="D26" i="628"/>
  <c r="R25" i="628"/>
  <c r="L25" i="628"/>
  <c r="D25" i="628"/>
  <c r="R24" i="628"/>
  <c r="D24" i="628"/>
  <c r="R23" i="628"/>
  <c r="R22" i="628"/>
  <c r="L22" i="628"/>
  <c r="D22" i="628"/>
  <c r="R21" i="628"/>
  <c r="D21" i="628"/>
  <c r="R20" i="628"/>
  <c r="L20" i="628"/>
  <c r="D20" i="628"/>
  <c r="R19" i="628"/>
  <c r="R18" i="628"/>
  <c r="D18" i="628"/>
  <c r="R17" i="628"/>
  <c r="D17" i="628"/>
  <c r="R16" i="628"/>
  <c r="S15" i="628"/>
  <c r="R15" i="628"/>
  <c r="D15" i="628"/>
  <c r="S14" i="628"/>
  <c r="R14" i="628"/>
  <c r="D14" i="628"/>
  <c r="R13" i="628"/>
  <c r="D13" i="628"/>
  <c r="R12" i="628"/>
  <c r="R11" i="628"/>
  <c r="L10" i="628"/>
  <c r="D10" i="628"/>
  <c r="L9" i="628"/>
  <c r="D9" i="628"/>
  <c r="L8" i="628"/>
  <c r="D8" i="628" s="1"/>
  <c r="L7" i="628"/>
  <c r="D7" i="628"/>
  <c r="R6" i="628"/>
  <c r="R5" i="628"/>
  <c r="R4" i="628"/>
  <c r="R52" i="627"/>
  <c r="R51" i="627"/>
  <c r="D50" i="627"/>
  <c r="R49" i="627"/>
  <c r="D49" i="627"/>
  <c r="R48" i="627"/>
  <c r="D48" i="627"/>
  <c r="D46" i="627"/>
  <c r="D45" i="627"/>
  <c r="D44" i="627"/>
  <c r="R42" i="627"/>
  <c r="L6" i="627" s="1"/>
  <c r="D6" i="627" s="1"/>
  <c r="D42" i="627"/>
  <c r="R41" i="627"/>
  <c r="L7" i="627" s="1"/>
  <c r="D7" i="627" s="1"/>
  <c r="D41" i="627"/>
  <c r="R40" i="627"/>
  <c r="D40" i="627"/>
  <c r="R39" i="627"/>
  <c r="H39" i="627"/>
  <c r="D39" i="627"/>
  <c r="R38" i="627"/>
  <c r="L9" i="627" s="1"/>
  <c r="D9" i="627" s="1"/>
  <c r="H38" i="627"/>
  <c r="D38" i="627"/>
  <c r="R37" i="627"/>
  <c r="H37" i="627"/>
  <c r="D37" i="627"/>
  <c r="R36" i="627"/>
  <c r="H36" i="627"/>
  <c r="D36" i="627"/>
  <c r="R35" i="627"/>
  <c r="L19" i="627" s="1"/>
  <c r="D19" i="627" s="1"/>
  <c r="H35" i="627"/>
  <c r="D35" i="627"/>
  <c r="R34" i="627"/>
  <c r="H34" i="627"/>
  <c r="D34" i="627"/>
  <c r="R33" i="627"/>
  <c r="R32" i="627"/>
  <c r="R31" i="627"/>
  <c r="R30" i="627"/>
  <c r="R29" i="627"/>
  <c r="R28" i="627"/>
  <c r="D28" i="627"/>
  <c r="R27" i="627"/>
  <c r="D27" i="627"/>
  <c r="R26" i="627"/>
  <c r="L26" i="627"/>
  <c r="D26" i="627"/>
  <c r="R25" i="627"/>
  <c r="L25" i="627"/>
  <c r="D25" i="627"/>
  <c r="R24" i="627"/>
  <c r="L24" i="627"/>
  <c r="D24" i="627" s="1"/>
  <c r="R23" i="627"/>
  <c r="D23" i="627"/>
  <c r="R22" i="627"/>
  <c r="L22" i="627"/>
  <c r="D22" i="627"/>
  <c r="R21" i="627"/>
  <c r="L17" i="627" s="1"/>
  <c r="D17" i="627" s="1"/>
  <c r="D21" i="627"/>
  <c r="R20" i="627"/>
  <c r="L20" i="627"/>
  <c r="D20" i="627"/>
  <c r="R19" i="627"/>
  <c r="R18" i="627"/>
  <c r="D18" i="627"/>
  <c r="R17" i="627"/>
  <c r="R16" i="627"/>
  <c r="L16" i="627"/>
  <c r="D16" i="627"/>
  <c r="R15" i="627"/>
  <c r="D15" i="627"/>
  <c r="R14" i="627"/>
  <c r="D14" i="627"/>
  <c r="R13" i="627"/>
  <c r="D13" i="627"/>
  <c r="R12" i="627"/>
  <c r="L12" i="627"/>
  <c r="D12" i="627"/>
  <c r="R11" i="627"/>
  <c r="L11" i="627"/>
  <c r="D11" i="627"/>
  <c r="L10" i="627"/>
  <c r="D10" i="627"/>
  <c r="L8" i="627"/>
  <c r="D8" i="627"/>
  <c r="R6" i="627"/>
  <c r="R5" i="627"/>
  <c r="R4" i="627"/>
  <c r="R52" i="626"/>
  <c r="R51" i="626"/>
  <c r="D50" i="626"/>
  <c r="R49" i="626"/>
  <c r="D49" i="626"/>
  <c r="R48" i="626"/>
  <c r="D48" i="626"/>
  <c r="D46" i="626"/>
  <c r="D45" i="626"/>
  <c r="P44" i="626"/>
  <c r="R44" i="626" s="1"/>
  <c r="D44" i="626"/>
  <c r="R42" i="626"/>
  <c r="L6" i="626" s="1"/>
  <c r="D6" i="626" s="1"/>
  <c r="D42" i="626"/>
  <c r="R41" i="626"/>
  <c r="D41" i="626"/>
  <c r="R40" i="626"/>
  <c r="D40" i="626"/>
  <c r="R39" i="626"/>
  <c r="L20" i="626" s="1"/>
  <c r="D20" i="626" s="1"/>
  <c r="H39" i="626"/>
  <c r="D39" i="626"/>
  <c r="R38" i="626"/>
  <c r="H38" i="626"/>
  <c r="D38" i="626"/>
  <c r="R37" i="626"/>
  <c r="H37" i="626"/>
  <c r="D37" i="626"/>
  <c r="R36" i="626"/>
  <c r="L10" i="626" s="1"/>
  <c r="D10" i="626" s="1"/>
  <c r="H36" i="626"/>
  <c r="D36" i="626"/>
  <c r="R35" i="626"/>
  <c r="H35" i="626"/>
  <c r="D35" i="626"/>
  <c r="R34" i="626"/>
  <c r="H34" i="626"/>
  <c r="D34" i="626"/>
  <c r="R33" i="626"/>
  <c r="R32" i="626"/>
  <c r="R31" i="626"/>
  <c r="R30" i="626"/>
  <c r="R29" i="626"/>
  <c r="R28" i="626"/>
  <c r="L16" i="626" s="1"/>
  <c r="D16" i="626" s="1"/>
  <c r="D28" i="626"/>
  <c r="R27" i="626"/>
  <c r="L27" i="626"/>
  <c r="D27" i="626"/>
  <c r="R26" i="626"/>
  <c r="L26" i="626"/>
  <c r="D26" i="626"/>
  <c r="R25" i="626"/>
  <c r="L25" i="626"/>
  <c r="D25" i="626" s="1"/>
  <c r="R24" i="626"/>
  <c r="L24" i="626"/>
  <c r="D24" i="626"/>
  <c r="R23" i="626"/>
  <c r="L23" i="626"/>
  <c r="D23" i="626"/>
  <c r="R22" i="626"/>
  <c r="D22" i="626"/>
  <c r="R21" i="626"/>
  <c r="D21" i="626"/>
  <c r="R20" i="626"/>
  <c r="R19" i="626"/>
  <c r="D19" i="626"/>
  <c r="R18" i="626"/>
  <c r="D18" i="626"/>
  <c r="R17" i="626"/>
  <c r="D17" i="626"/>
  <c r="R16" i="626"/>
  <c r="R15" i="626"/>
  <c r="D15" i="626"/>
  <c r="R14" i="626"/>
  <c r="D14" i="626"/>
  <c r="R13" i="626"/>
  <c r="D13" i="626"/>
  <c r="R12" i="626"/>
  <c r="L12" i="626"/>
  <c r="D12" i="626"/>
  <c r="R11" i="626"/>
  <c r="L11" i="626"/>
  <c r="D11" i="626"/>
  <c r="L9" i="626"/>
  <c r="D9" i="626" s="1"/>
  <c r="L8" i="626"/>
  <c r="D8" i="626" s="1"/>
  <c r="L7" i="626"/>
  <c r="D7" i="626"/>
  <c r="R6" i="626"/>
  <c r="R5" i="626"/>
  <c r="R4" i="626"/>
  <c r="H16" i="624"/>
  <c r="L25" i="623"/>
  <c r="L24" i="623"/>
  <c r="H15" i="632" l="1"/>
  <c r="H29" i="632" s="1"/>
  <c r="G51" i="632" s="1"/>
  <c r="H15" i="631"/>
  <c r="H29" i="631" s="1"/>
  <c r="G51" i="631" s="1"/>
  <c r="H15" i="630"/>
  <c r="H29" i="630" s="1"/>
  <c r="G51" i="630" s="1"/>
  <c r="G49" i="628"/>
  <c r="D54" i="628"/>
  <c r="H14" i="628" s="1"/>
  <c r="G49" i="627"/>
  <c r="D54" i="627"/>
  <c r="H14" i="627" s="1"/>
  <c r="G49" i="626"/>
  <c r="D54" i="626"/>
  <c r="H14" i="626" s="1"/>
  <c r="D29" i="628"/>
  <c r="H13" i="628" s="1"/>
  <c r="D29" i="627"/>
  <c r="H13" i="627" s="1"/>
  <c r="D29" i="626"/>
  <c r="H13" i="626" s="1"/>
  <c r="R52" i="624"/>
  <c r="R51" i="624"/>
  <c r="D50" i="624"/>
  <c r="R49" i="624"/>
  <c r="D49" i="624"/>
  <c r="R48" i="624"/>
  <c r="D48" i="624"/>
  <c r="D46" i="624"/>
  <c r="D45" i="624"/>
  <c r="D44" i="624"/>
  <c r="R42" i="624"/>
  <c r="L6" i="624" s="1"/>
  <c r="D6" i="624" s="1"/>
  <c r="D42" i="624"/>
  <c r="R41" i="624"/>
  <c r="L7" i="624" s="1"/>
  <c r="D7" i="624" s="1"/>
  <c r="D41" i="624"/>
  <c r="R40" i="624"/>
  <c r="D40" i="624"/>
  <c r="R39" i="624"/>
  <c r="H39" i="624"/>
  <c r="D39" i="624"/>
  <c r="R38" i="624"/>
  <c r="D38" i="624"/>
  <c r="R37" i="624"/>
  <c r="D37" i="624"/>
  <c r="R36" i="624"/>
  <c r="D36" i="624"/>
  <c r="R35" i="624"/>
  <c r="L19" i="624" s="1"/>
  <c r="D19" i="624" s="1"/>
  <c r="H35" i="624"/>
  <c r="D35" i="624"/>
  <c r="R34" i="624"/>
  <c r="H34" i="624"/>
  <c r="D34" i="624"/>
  <c r="R33" i="624"/>
  <c r="R32" i="624"/>
  <c r="R31" i="624"/>
  <c r="R30" i="624"/>
  <c r="R29" i="624"/>
  <c r="R28" i="624"/>
  <c r="D28" i="624"/>
  <c r="R27" i="624"/>
  <c r="D27" i="624"/>
  <c r="R26" i="624"/>
  <c r="L26" i="624"/>
  <c r="D26" i="624"/>
  <c r="R25" i="624"/>
  <c r="L25" i="624"/>
  <c r="D25" i="624" s="1"/>
  <c r="R24" i="624"/>
  <c r="D24" i="624"/>
  <c r="R23" i="624"/>
  <c r="L23" i="624"/>
  <c r="D23" i="624"/>
  <c r="R22" i="624"/>
  <c r="L22" i="624"/>
  <c r="D22" i="624" s="1"/>
  <c r="R21" i="624"/>
  <c r="D21" i="624"/>
  <c r="R20" i="624"/>
  <c r="L20" i="624"/>
  <c r="D20" i="624"/>
  <c r="R19" i="624"/>
  <c r="R18" i="624"/>
  <c r="D18" i="624"/>
  <c r="R17" i="624"/>
  <c r="D17" i="624"/>
  <c r="R16" i="624"/>
  <c r="L16" i="624"/>
  <c r="D16" i="624" s="1"/>
  <c r="S15" i="624"/>
  <c r="R15" i="624"/>
  <c r="D15" i="624"/>
  <c r="S14" i="624"/>
  <c r="R14" i="624"/>
  <c r="D14" i="624"/>
  <c r="R13" i="624"/>
  <c r="D13" i="624"/>
  <c r="R12" i="624"/>
  <c r="L12" i="624"/>
  <c r="D12" i="624"/>
  <c r="R11" i="624"/>
  <c r="L11" i="624"/>
  <c r="D11" i="624" s="1"/>
  <c r="L10" i="624"/>
  <c r="D10" i="624"/>
  <c r="L9" i="624"/>
  <c r="D9" i="624" s="1"/>
  <c r="L8" i="624"/>
  <c r="D8" i="624"/>
  <c r="R6" i="624"/>
  <c r="R5" i="624"/>
  <c r="R4" i="624"/>
  <c r="R52" i="623"/>
  <c r="R51" i="623"/>
  <c r="D50" i="623"/>
  <c r="R49" i="623"/>
  <c r="D49" i="623"/>
  <c r="R48" i="623"/>
  <c r="D48" i="623"/>
  <c r="D46" i="623"/>
  <c r="D45" i="623"/>
  <c r="D44" i="623"/>
  <c r="R42" i="623"/>
  <c r="L6" i="623" s="1"/>
  <c r="D6" i="623" s="1"/>
  <c r="D42" i="623"/>
  <c r="R41" i="623"/>
  <c r="L7" i="623" s="1"/>
  <c r="D7" i="623" s="1"/>
  <c r="D41" i="623"/>
  <c r="R40" i="623"/>
  <c r="L8" i="623" s="1"/>
  <c r="D8" i="623" s="1"/>
  <c r="D40" i="623"/>
  <c r="R39" i="623"/>
  <c r="H39" i="623"/>
  <c r="D39" i="623"/>
  <c r="R38" i="623"/>
  <c r="L9" i="623" s="1"/>
  <c r="D9" i="623" s="1"/>
  <c r="H38" i="623"/>
  <c r="D38" i="623"/>
  <c r="R37" i="623"/>
  <c r="H37" i="623"/>
  <c r="D37" i="623"/>
  <c r="R36" i="623"/>
  <c r="H36" i="623"/>
  <c r="D36" i="623"/>
  <c r="R35" i="623"/>
  <c r="H35" i="623"/>
  <c r="D35" i="623"/>
  <c r="R34" i="623"/>
  <c r="H34" i="623"/>
  <c r="D34" i="623"/>
  <c r="R33" i="623"/>
  <c r="R32" i="623"/>
  <c r="L11" i="623" s="1"/>
  <c r="D11" i="623" s="1"/>
  <c r="R31" i="623"/>
  <c r="R30" i="623"/>
  <c r="R29" i="623"/>
  <c r="R28" i="623"/>
  <c r="L16" i="623" s="1"/>
  <c r="D16" i="623" s="1"/>
  <c r="D28" i="623"/>
  <c r="R27" i="623"/>
  <c r="D27" i="623"/>
  <c r="R26" i="623"/>
  <c r="L26" i="623"/>
  <c r="D26" i="623" s="1"/>
  <c r="R25" i="623"/>
  <c r="D25" i="623"/>
  <c r="R24" i="623"/>
  <c r="D24" i="623"/>
  <c r="R23" i="623"/>
  <c r="L23" i="623"/>
  <c r="D23" i="623" s="1"/>
  <c r="R22" i="623"/>
  <c r="L22" i="623"/>
  <c r="D22" i="623"/>
  <c r="R21" i="623"/>
  <c r="L17" i="623" s="1"/>
  <c r="D17" i="623" s="1"/>
  <c r="D21" i="623"/>
  <c r="R20" i="623"/>
  <c r="L20" i="623"/>
  <c r="D20" i="623"/>
  <c r="R19" i="623"/>
  <c r="L19" i="623"/>
  <c r="D19" i="623"/>
  <c r="R18" i="623"/>
  <c r="D18" i="623"/>
  <c r="R17" i="623"/>
  <c r="R16" i="623"/>
  <c r="R15" i="623"/>
  <c r="D15" i="623"/>
  <c r="R14" i="623"/>
  <c r="D14" i="623"/>
  <c r="R13" i="623"/>
  <c r="D13" i="623"/>
  <c r="R12" i="623"/>
  <c r="L12" i="623"/>
  <c r="D12" i="623"/>
  <c r="R11" i="623"/>
  <c r="L10" i="623"/>
  <c r="D10" i="623"/>
  <c r="R6" i="623"/>
  <c r="R5" i="623"/>
  <c r="R4" i="623"/>
  <c r="R52" i="622"/>
  <c r="R51" i="622"/>
  <c r="D50" i="622"/>
  <c r="R49" i="622"/>
  <c r="D49" i="622"/>
  <c r="R48" i="622"/>
  <c r="D48" i="622"/>
  <c r="D46" i="622"/>
  <c r="D45" i="622"/>
  <c r="P44" i="622"/>
  <c r="R44" i="622" s="1"/>
  <c r="D44" i="622"/>
  <c r="R42" i="622"/>
  <c r="D42" i="622"/>
  <c r="R41" i="622"/>
  <c r="L7" i="622" s="1"/>
  <c r="D7" i="622" s="1"/>
  <c r="D41" i="622"/>
  <c r="R40" i="622"/>
  <c r="L8" i="622" s="1"/>
  <c r="D8" i="622" s="1"/>
  <c r="D40" i="622"/>
  <c r="R39" i="622"/>
  <c r="L20" i="622" s="1"/>
  <c r="D20" i="622" s="1"/>
  <c r="H39" i="622"/>
  <c r="D39" i="622"/>
  <c r="R38" i="622"/>
  <c r="L9" i="622" s="1"/>
  <c r="D9" i="622" s="1"/>
  <c r="H38" i="622"/>
  <c r="D38" i="622"/>
  <c r="R37" i="622"/>
  <c r="H37" i="622"/>
  <c r="D37" i="622"/>
  <c r="R36" i="622"/>
  <c r="H36" i="622"/>
  <c r="D36" i="622"/>
  <c r="R35" i="622"/>
  <c r="H35" i="622"/>
  <c r="D35" i="622"/>
  <c r="R34" i="622"/>
  <c r="H34" i="622"/>
  <c r="D34" i="622"/>
  <c r="R33" i="622"/>
  <c r="R32" i="622"/>
  <c r="L11" i="622" s="1"/>
  <c r="D11" i="622" s="1"/>
  <c r="R31" i="622"/>
  <c r="R30" i="622"/>
  <c r="R29" i="622"/>
  <c r="R28" i="622"/>
  <c r="D28" i="622"/>
  <c r="R27" i="622"/>
  <c r="L27" i="622"/>
  <c r="D27" i="622"/>
  <c r="R26" i="622"/>
  <c r="L26" i="622"/>
  <c r="D26" i="622"/>
  <c r="R25" i="622"/>
  <c r="L25" i="622"/>
  <c r="D25" i="622"/>
  <c r="R24" i="622"/>
  <c r="L24" i="622"/>
  <c r="D24" i="622"/>
  <c r="R23" i="622"/>
  <c r="L23" i="622"/>
  <c r="D23" i="622" s="1"/>
  <c r="R22" i="622"/>
  <c r="D22" i="622"/>
  <c r="R21" i="622"/>
  <c r="D21" i="622"/>
  <c r="R20" i="622"/>
  <c r="R19" i="622"/>
  <c r="D19" i="622"/>
  <c r="R18" i="622"/>
  <c r="D18" i="622"/>
  <c r="R17" i="622"/>
  <c r="D17" i="622"/>
  <c r="R16" i="622"/>
  <c r="L16" i="622"/>
  <c r="D16" i="622" s="1"/>
  <c r="R15" i="622"/>
  <c r="D15" i="622"/>
  <c r="R14" i="622"/>
  <c r="D14" i="622"/>
  <c r="R13" i="622"/>
  <c r="D13" i="622"/>
  <c r="R12" i="622"/>
  <c r="L12" i="622"/>
  <c r="D12" i="622"/>
  <c r="R11" i="622"/>
  <c r="L10" i="622"/>
  <c r="D10" i="622"/>
  <c r="R6" i="622"/>
  <c r="L6" i="622"/>
  <c r="D6" i="622"/>
  <c r="R5" i="622"/>
  <c r="R4" i="622"/>
  <c r="H15" i="627" l="1"/>
  <c r="H29" i="627" s="1"/>
  <c r="G51" i="627" s="1"/>
  <c r="H15" i="626"/>
  <c r="H29" i="626" s="1"/>
  <c r="G51" i="626" s="1"/>
  <c r="H15" i="628"/>
  <c r="H29" i="628" s="1"/>
  <c r="G51" i="628" s="1"/>
  <c r="G49" i="624"/>
  <c r="G49" i="623"/>
  <c r="G49" i="622"/>
  <c r="D54" i="624"/>
  <c r="H14" i="624" s="1"/>
  <c r="D54" i="623"/>
  <c r="H14" i="623" s="1"/>
  <c r="D54" i="622"/>
  <c r="H14" i="622" s="1"/>
  <c r="D29" i="624"/>
  <c r="H13" i="624" s="1"/>
  <c r="D29" i="623"/>
  <c r="H13" i="623" s="1"/>
  <c r="D29" i="622"/>
  <c r="H13" i="622" s="1"/>
  <c r="H15" i="624" l="1"/>
  <c r="H29" i="624" s="1"/>
  <c r="G51" i="624" s="1"/>
  <c r="H15" i="623"/>
  <c r="H29" i="623" s="1"/>
  <c r="G51" i="623" s="1"/>
  <c r="H15" i="622"/>
  <c r="H29" i="622" s="1"/>
  <c r="G51" i="622" s="1"/>
</calcChain>
</file>

<file path=xl/sharedStrings.xml><?xml version="1.0" encoding="utf-8"?>
<sst xmlns="http://schemas.openxmlformats.org/spreadsheetml/2006/main" count="10882" uniqueCount="233">
  <si>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</si>
  <si>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</si>
  <si>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</si>
  <si>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</si>
  <si>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</si>
  <si>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</si>
  <si>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</si>
  <si>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</si>
  <si>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</si>
  <si>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</si>
  <si>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</si>
  <si>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</si>
  <si>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</si>
  <si>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</si>
  <si>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</si>
  <si>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</si>
  <si>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</si>
  <si>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</si>
  <si>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</si>
  <si>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</si>
  <si>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</si>
  <si>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</si>
  <si>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</si>
  <si>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</si>
  <si>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</si>
  <si>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</si>
  <si>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</si>
  <si>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</si>
  <si>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</si>
  <si>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</si>
  <si>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</si>
  <si>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</si>
  <si>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</si>
  <si>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</si>
  <si>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</si>
  <si>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</si>
  <si>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</si>
  <si>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</si>
  <si>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</si>
  <si>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</si>
  <si>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</si>
  <si>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</si>
  <si>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</si>
  <si>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</si>
  <si>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</si>
  <si>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</si>
  <si>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</si>
  <si>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</si>
  <si>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</si>
  <si>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SMLC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</si>
  <si>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</si>
  <si>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</si>
  <si>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</si>
  <si>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</si>
  <si>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</si>
  <si>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</si>
  <si>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</si>
  <si>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</si>
  <si>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</si>
  <si>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</si>
  <si>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</si>
  <si>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</si>
  <si>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</si>
  <si>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</si>
  <si>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</si>
  <si>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</si>
  <si>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</si>
  <si>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</si>
  <si>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</si>
  <si>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</si>
  <si>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</si>
  <si>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</si>
  <si>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</si>
  <si>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</si>
  <si>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</si>
  <si>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</si>
  <si>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</si>
  <si>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</si>
  <si>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</si>
  <si>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</si>
  <si>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</si>
  <si>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</si>
  <si>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</si>
  <si>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</si>
  <si>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</si>
  <si>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</si>
  <si>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</si>
  <si>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</si>
  <si>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</si>
  <si>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</si>
  <si>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</si>
  <si>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</si>
  <si>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</si>
  <si>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</si>
  <si>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</si>
  <si>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</si>
  <si>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</si>
  <si>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</si>
  <si>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</si>
  <si>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</si>
  <si>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</si>
  <si>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</si>
  <si>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</si>
  <si>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</si>
  <si>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</si>
  <si>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</si>
  <si>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</si>
  <si>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</si>
  <si>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</si>
  <si>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</si>
  <si>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</si>
  <si>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</si>
  <si>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</si>
  <si>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</si>
  <si>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</si>
  <si>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</si>
  <si>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</si>
  <si>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</si>
  <si>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</si>
  <si>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</si>
  <si>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</si>
  <si>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</si>
  <si>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</si>
  <si>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</si>
  <si>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</si>
  <si>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</si>
  <si>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</si>
  <si>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CC/CIC</t>
  </si>
  <si>
    <t>RHS BOTT.</t>
  </si>
  <si>
    <t>TOPEZ, FERMIN</t>
  </si>
  <si>
    <t>BACULIO, JERRIX B.</t>
  </si>
  <si>
    <t xml:space="preserve">                            JERRIX B. BAACULIO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</si>
  <si>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</si>
  <si>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 xml:space="preserve">                                 FERMIN TOPEZ</t>
  </si>
  <si>
    <t>CC</t>
  </si>
  <si>
    <t>PPC/RHC</t>
  </si>
  <si>
    <t>BAGOT, ROLANDO</t>
  </si>
  <si>
    <t>PL BOTT.</t>
  </si>
  <si>
    <t>RHSL BOTT.</t>
  </si>
  <si>
    <t>PNB</t>
  </si>
  <si>
    <t>PSBC</t>
  </si>
  <si>
    <t>2000006832</t>
  </si>
  <si>
    <t>2090005628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</si>
  <si>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</si>
  <si>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</si>
  <si>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CIC</t>
  </si>
  <si>
    <t>SML BOTT.</t>
  </si>
  <si>
    <t>FBL BOTT.</t>
  </si>
  <si>
    <t>BDO</t>
  </si>
  <si>
    <t>000134427</t>
  </si>
  <si>
    <t>34642</t>
  </si>
  <si>
    <t>VIRGINIA PAUBAYA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</si>
  <si>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</si>
  <si>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</si>
  <si>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000135923</t>
  </si>
  <si>
    <t>2090005630</t>
  </si>
  <si>
    <t>2000004904</t>
  </si>
  <si>
    <r>
      <t xml:space="preserve">SHORT / </t>
    </r>
    <r>
      <rPr>
        <u/>
        <sz val="11"/>
        <rFont val="Calibri"/>
        <family val="2"/>
        <scheme val="minor"/>
      </rPr>
      <t>OVER</t>
    </r>
    <r>
      <rPr>
        <sz val="11"/>
        <rFont val="Calibri"/>
        <family val="2"/>
        <scheme val="minor"/>
      </rPr>
      <t xml:space="preserve"> </t>
    </r>
  </si>
  <si>
    <t>000133717</t>
  </si>
  <si>
    <t>33765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</si>
  <si>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</si>
  <si>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RHL BOTT.</t>
  </si>
  <si>
    <t>000132146</t>
  </si>
  <si>
    <t>000122435</t>
  </si>
  <si>
    <t xml:space="preserve">                             PAQUITO DACULA</t>
  </si>
  <si>
    <t>2000002184</t>
  </si>
  <si>
    <t>000134472</t>
  </si>
  <si>
    <t>000135945</t>
  </si>
  <si>
    <t>2090005631</t>
  </si>
  <si>
    <t>000132155</t>
  </si>
  <si>
    <t>000122437</t>
  </si>
  <si>
    <t>SMZB</t>
  </si>
  <si>
    <t>SMFB</t>
  </si>
  <si>
    <t>32710</t>
  </si>
  <si>
    <t>4936</t>
  </si>
  <si>
    <t>RHC</t>
  </si>
  <si>
    <t>LAND BANK</t>
  </si>
  <si>
    <t>127126</t>
  </si>
  <si>
    <t>245680</t>
  </si>
  <si>
    <t>134509</t>
  </si>
  <si>
    <t>34657</t>
  </si>
  <si>
    <t>000133760</t>
  </si>
  <si>
    <t>000135963</t>
  </si>
  <si>
    <t xml:space="preserve">                                 PAQUITO DACULA</t>
  </si>
  <si>
    <t>6862</t>
  </si>
  <si>
    <t>6861</t>
  </si>
  <si>
    <t>MERIAM APDOHAN</t>
  </si>
  <si>
    <t>33786</t>
  </si>
  <si>
    <t>2090005633</t>
  </si>
  <si>
    <t xml:space="preserve">                              PAQUITO DACULA</t>
  </si>
  <si>
    <t>FBLC</t>
  </si>
  <si>
    <t>2090005634</t>
  </si>
  <si>
    <t xml:space="preserve">                                PAQUITO DACULA</t>
  </si>
  <si>
    <t>GICA, GRACE</t>
  </si>
  <si>
    <t xml:space="preserve">                                 GRACE GICA</t>
  </si>
  <si>
    <t>RHP BOTT.</t>
  </si>
  <si>
    <t>34662</t>
  </si>
  <si>
    <t>000132169</t>
  </si>
  <si>
    <t xml:space="preserve">                            PAQUITO DACULA</t>
  </si>
  <si>
    <t>4950</t>
  </si>
  <si>
    <t>BRO STORE</t>
  </si>
  <si>
    <t>0025</t>
  </si>
  <si>
    <t>000122443</t>
  </si>
  <si>
    <t>CC/C10C</t>
  </si>
  <si>
    <t>CLC</t>
  </si>
  <si>
    <t>JACIN TABASA</t>
  </si>
  <si>
    <t>000184558</t>
  </si>
  <si>
    <t>000135977</t>
  </si>
  <si>
    <t>2000002014</t>
  </si>
  <si>
    <t>2090005635</t>
  </si>
  <si>
    <t>000135990</t>
  </si>
  <si>
    <t>EDNA TAMPUS</t>
  </si>
  <si>
    <t>000133795</t>
  </si>
  <si>
    <t>000132197</t>
  </si>
  <si>
    <t>HENSON</t>
  </si>
  <si>
    <t>000134567</t>
  </si>
  <si>
    <t xml:space="preserve">                            FERMIN TOPEZ</t>
  </si>
  <si>
    <t>2090005636</t>
  </si>
  <si>
    <t>CC/CIC/C10C</t>
  </si>
  <si>
    <t>000135998</t>
  </si>
  <si>
    <t>34666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</si>
  <si>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</si>
  <si>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2000004968</t>
  </si>
  <si>
    <t>000134400</t>
  </si>
  <si>
    <t>0000245709</t>
  </si>
  <si>
    <t>000132209</t>
  </si>
  <si>
    <t>000133819</t>
  </si>
  <si>
    <t>200007001</t>
  </si>
  <si>
    <t>2009005637</t>
  </si>
  <si>
    <t>000136013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</si>
  <si>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rFont val="Calibri"/>
        <family val="2"/>
        <scheme val="minor"/>
      </rPr>
      <t xml:space="preserve"> / OVER</t>
    </r>
  </si>
  <si>
    <t>000122445</t>
  </si>
  <si>
    <t>VILMA TAGULOB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</si>
</sst>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4" fontId="4" fillId="0" borderId="28" xfId="0" applyNumberFormat="1" applyFont="1" applyBorder="1" applyAlignment="1">
      <alignment horizontal="center"/>
    </xf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6" fillId="0" borderId="43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9" fontId="13" fillId="0" borderId="4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3" fillId="0" borderId="12" xfId="1" applyFont="1" applyBorder="1" applyAlignment="1">
      <alignment horizontal="left"/>
    </xf>
    <xf numFmtId="43" fontId="13" fillId="0" borderId="28" xfId="1" applyFont="1" applyBorder="1" applyAlignment="1">
      <alignment horizontal="left"/>
    </xf>
    <xf numFmtId="43" fontId="13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3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0" fillId="0" borderId="3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4" fillId="0" borderId="8" xfId="1" applyFont="1" applyBorder="1" applyAlignment="1">
      <alignment horizontal="left" vertical="center"/>
    </xf>
    <xf numFmtId="43" fontId="14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2" fillId="0" borderId="6" xfId="0" applyNumberFormat="1" applyFont="1" applyFill="1" applyBorder="1" applyAlignment="1">
      <alignment horizontal="left" vertical="center"/>
    </xf>
    <xf numFmtId="165" fontId="12" fillId="0" borderId="4" xfId="0" applyNumberFormat="1" applyFont="1" applyFill="1" applyBorder="1" applyAlignment="1">
      <alignment horizontal="left" vertical="center"/>
    </xf>
    <xf numFmtId="165" fontId="12" fillId="0" borderId="7" xfId="0" applyNumberFormat="1" applyFont="1" applyFill="1" applyBorder="1" applyAlignment="1">
      <alignment horizontal="left" vertical="center"/>
    </xf>
    <xf numFmtId="165" fontId="12" fillId="0" borderId="50" xfId="0" applyNumberFormat="1" applyFont="1" applyFill="1" applyBorder="1" applyAlignment="1">
      <alignment horizontal="left" vertical="center"/>
    </xf>
    <xf numFmtId="165" fontId="12" fillId="0" borderId="51" xfId="0" applyNumberFormat="1" applyFont="1" applyFill="1" applyBorder="1" applyAlignment="1">
      <alignment horizontal="left" vertical="center"/>
    </xf>
    <xf numFmtId="165" fontId="12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13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165" fontId="21" fillId="0" borderId="6" xfId="0" applyNumberFormat="1" applyFont="1" applyBorder="1" applyAlignment="1">
      <alignment horizontal="left" vertical="center"/>
    </xf>
    <xf numFmtId="165" fontId="21" fillId="0" borderId="4" xfId="0" applyNumberFormat="1" applyFont="1" applyBorder="1" applyAlignment="1">
      <alignment horizontal="left" vertical="center"/>
    </xf>
    <xf numFmtId="165" fontId="21" fillId="0" borderId="7" xfId="0" applyNumberFormat="1" applyFont="1" applyBorder="1" applyAlignment="1">
      <alignment horizontal="left" vertical="center"/>
    </xf>
    <xf numFmtId="165" fontId="21" fillId="0" borderId="50" xfId="0" applyNumberFormat="1" applyFont="1" applyBorder="1" applyAlignment="1">
      <alignment horizontal="left" vertical="center"/>
    </xf>
    <xf numFmtId="165" fontId="21" fillId="0" borderId="51" xfId="0" applyNumberFormat="1" applyFont="1" applyBorder="1" applyAlignment="1">
      <alignment horizontal="left" vertical="center"/>
    </xf>
    <xf numFmtId="165" fontId="21" fillId="0" borderId="52" xfId="0" applyNumberFormat="1" applyFont="1" applyBorder="1" applyAlignment="1">
      <alignment horizontal="left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44" fontId="11" fillId="3" borderId="16" xfId="0" applyNumberFormat="1" applyFont="1" applyFill="1" applyBorder="1" applyAlignment="1">
      <alignment horizontal="right"/>
    </xf>
    <xf numFmtId="165" fontId="12" fillId="0" borderId="6" xfId="0" applyNumberFormat="1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165" fontId="12" fillId="0" borderId="50" xfId="0" applyNumberFormat="1" applyFont="1" applyBorder="1" applyAlignment="1">
      <alignment horizontal="left" vertical="center"/>
    </xf>
    <xf numFmtId="165" fontId="12" fillId="0" borderId="51" xfId="0" applyNumberFormat="1" applyFont="1" applyBorder="1" applyAlignment="1">
      <alignment horizontal="left" vertical="center"/>
    </xf>
    <xf numFmtId="165" fontId="12" fillId="0" borderId="52" xfId="0" applyNumberFormat="1" applyFont="1" applyBorder="1" applyAlignment="1">
      <alignment horizontal="left" vertical="center"/>
    </xf>
    <xf numFmtId="165" fontId="21" fillId="0" borderId="6" xfId="0" applyNumberFormat="1" applyFont="1" applyFill="1" applyBorder="1" applyAlignment="1">
      <alignment horizontal="left" vertical="center"/>
    </xf>
    <xf numFmtId="165" fontId="21" fillId="0" borderId="4" xfId="0" applyNumberFormat="1" applyFont="1" applyFill="1" applyBorder="1" applyAlignment="1">
      <alignment horizontal="left" vertical="center"/>
    </xf>
    <xf numFmtId="165" fontId="21" fillId="0" borderId="7" xfId="0" applyNumberFormat="1" applyFont="1" applyFill="1" applyBorder="1" applyAlignment="1">
      <alignment horizontal="left" vertical="center"/>
    </xf>
    <xf numFmtId="165" fontId="21" fillId="0" borderId="50" xfId="0" applyNumberFormat="1" applyFont="1" applyFill="1" applyBorder="1" applyAlignment="1">
      <alignment horizontal="left" vertical="center"/>
    </xf>
    <xf numFmtId="165" fontId="21" fillId="0" borderId="51" xfId="0" applyNumberFormat="1" applyFont="1" applyFill="1" applyBorder="1" applyAlignment="1">
      <alignment horizontal="left" vertical="center"/>
    </xf>
    <xf numFmtId="165" fontId="21" fillId="0" borderId="52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1E4A3-8F4F-4771-BF09-215DDC77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4A55B-50A5-429B-A6A8-1F7974A9D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9E386E-1969-4E6B-8CDF-CCCBF72BE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A745E1-B3F0-4370-A12C-58A02498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A08715-1907-4E49-9053-E7B4F203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ADD59-D7C8-49FF-9836-EEB507AB6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81CFB-754A-412D-A21B-525B5B59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5C1E9-8DD7-4364-8205-44FBF959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0EB156-87FC-459F-AF8A-F84A7B5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9BCA8-664A-4D6E-A56D-DC5CB2BF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05CA2-B16B-4DD4-B9A3-27203F3D1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FB418-9E63-4240-96EB-494D91EB6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52</xdr:row>
      <xdr:rowOff>129397</xdr:rowOff>
    </xdr:from>
    <xdr:to>
      <xdr:col>3</xdr:col>
      <xdr:colOff>123825</xdr:colOff>
      <xdr:row>61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CADBF-6D45-45C2-921D-8A0E68D08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1" y="10292572"/>
          <a:ext cx="1114424" cy="161367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A9ACA7-7E0C-49FD-A103-1CDEE57E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1E3E6-4F36-4090-8C0B-276964C39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FF4C67-92D1-498E-8083-381851CED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ABC19-F378-4FA3-B328-38A715683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0E623-725B-4EC9-ACA5-E900E7D7A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7BD7E6-90C7-4A3B-844D-2FB0225E4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39F59A-573A-475C-91F5-D307C6369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524A1-46F7-4C17-AE2C-55B5CD5D9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CDC1DA-536E-4647-BF1B-2A271D2B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958CE-FCEF-4B47-BB2E-3E86D3B2E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435D0-FA95-4721-90EB-42FD12CBD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5D613-EBC4-4EB1-A912-9081BE58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CAD87-5845-485F-9375-C7E91B2A9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E95989-5F7D-4057-A732-DA0F92AF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D7DC7-D372-433F-95A0-A68BC305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B10834-87FE-4C41-951D-3990BBFAE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C1AA2-E5F6-48D5-98A2-C253B618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FE3D6-6737-4865-B76B-E9AF91421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52</xdr:row>
      <xdr:rowOff>171450</xdr:rowOff>
    </xdr:from>
    <xdr:to>
      <xdr:col>3</xdr:col>
      <xdr:colOff>209550</xdr:colOff>
      <xdr:row>60</xdr:row>
      <xdr:rowOff>166576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AEADCF-3ACB-4506-907C-DF31A11AA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10334625"/>
          <a:ext cx="981074" cy="1528651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41A18-872E-4396-9816-FBA513E85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A071C-ADBB-4887-90F0-7B2F18EB8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1DEF9-A39E-4F6C-88AF-DF8115A05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561976</xdr:colOff>
      <xdr:row>51</xdr:row>
      <xdr:rowOff>85725</xdr:rowOff>
    </xdr:from>
    <xdr:to>
      <xdr:col>3</xdr:col>
      <xdr:colOff>114300</xdr:colOff>
      <xdr:row>60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5EEC7-48E6-4692-83FE-F83FC324A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10048875"/>
          <a:ext cx="1171574" cy="177164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16D9C-49A2-4125-A44C-E392C9D3A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55E69-8DA5-4C40-A35B-DAEFF8BF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51</xdr:row>
      <xdr:rowOff>133350</xdr:rowOff>
    </xdr:from>
    <xdr:to>
      <xdr:col>3</xdr:col>
      <xdr:colOff>161925</xdr:colOff>
      <xdr:row>60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780052-2D00-4B89-9DC4-21680741E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0096500"/>
          <a:ext cx="1057275" cy="16383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6E735-56DC-420E-B1FC-D1BA17CF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9CA27-0E6A-4F39-B18C-A5C550FE6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52</xdr:row>
      <xdr:rowOff>9524</xdr:rowOff>
    </xdr:from>
    <xdr:to>
      <xdr:col>3</xdr:col>
      <xdr:colOff>76200</xdr:colOff>
      <xdr:row>59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DD7F21-7B86-40B7-943C-BCFEC4555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172699"/>
          <a:ext cx="885825" cy="143827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0CB5B-FB96-4356-97D6-4AB5B991F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BBD154-C014-41C4-91A0-99D89315E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3A2BD-A6EE-4C7A-913C-698AF463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54</xdr:row>
      <xdr:rowOff>48735</xdr:rowOff>
    </xdr:from>
    <xdr:to>
      <xdr:col>3</xdr:col>
      <xdr:colOff>276225</xdr:colOff>
      <xdr:row>56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086775-A646-485A-971C-BCDBD616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602435"/>
          <a:ext cx="1133475" cy="39894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094CC-7218-4D14-B4F1-A84E9A62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AEFB5-230B-43D3-9FB9-DD77012FE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762002</xdr:colOff>
      <xdr:row>51</xdr:row>
      <xdr:rowOff>114300</xdr:rowOff>
    </xdr:from>
    <xdr:to>
      <xdr:col>3</xdr:col>
      <xdr:colOff>104776</xdr:colOff>
      <xdr:row>60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E312E0-3005-4EE0-BAD4-08F6B1C90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2" y="10077450"/>
          <a:ext cx="962024" cy="169544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BBF99-EFA1-45AF-9CD7-3933E13FF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0C8EF4-CF20-4A4D-A74F-8607F7B4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762002</xdr:colOff>
      <xdr:row>51</xdr:row>
      <xdr:rowOff>114300</xdr:rowOff>
    </xdr:from>
    <xdr:to>
      <xdr:col>3</xdr:col>
      <xdr:colOff>104776</xdr:colOff>
      <xdr:row>60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AA3D3-D7EE-473B-ACA1-5968C732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2" y="10077450"/>
          <a:ext cx="962024" cy="169544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32C0C-D0C4-4F2E-87EE-5E4D2A946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0CBF5-EC21-4512-8E93-73A2C64F2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53</xdr:row>
      <xdr:rowOff>115324</xdr:rowOff>
    </xdr:from>
    <xdr:to>
      <xdr:col>3</xdr:col>
      <xdr:colOff>200025</xdr:colOff>
      <xdr:row>59</xdr:row>
      <xdr:rowOff>124326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2EBA27-F679-459C-9FC7-EAA43FDA7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478524"/>
          <a:ext cx="1057275" cy="11520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A1B1D2-B881-42DE-A5C0-17987E843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61341-BF41-4F4C-8C0B-A215EAA45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97F23-B859-420C-8C39-2799721E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53</xdr:row>
      <xdr:rowOff>98971</xdr:rowOff>
    </xdr:from>
    <xdr:to>
      <xdr:col>3</xdr:col>
      <xdr:colOff>209550</xdr:colOff>
      <xdr:row>60</xdr:row>
      <xdr:rowOff>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2B46B0-AE20-4DAA-9CC2-CA12D373F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10462171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E5AEE1-044D-46CB-9D8A-B9E2DE17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D6000-7137-45E9-9EB8-DB897F5C2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53</xdr:row>
      <xdr:rowOff>85725</xdr:rowOff>
    </xdr:from>
    <xdr:to>
      <xdr:col>3</xdr:col>
      <xdr:colOff>190500</xdr:colOff>
      <xdr:row>59</xdr:row>
      <xdr:rowOff>177754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9C94E-2863-4878-A9EA-C1093FDEF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0448925"/>
          <a:ext cx="1133475" cy="123502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2824D2-857B-434C-8670-0478AEC8A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FADA4-79D2-4937-9C7A-919F84E5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C26845-F909-40FF-9317-B7FB2E45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CFC79-20D3-4F9A-97D4-A54E6C88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D411A9-B0F1-476F-AE8C-7577B445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771EE0-5001-497C-9A7E-A34FB3183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1DE5-1F87-4748-9A8B-BE7E56767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F03A6C-28C0-4378-ABEC-7560936A8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5B1A3-D329-4F3F-A1BA-EEBF2AE34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A9D5B-E222-4686-9620-AE1E6830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51BE5-6CB5-417F-89FB-BDE7ABA8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82194B-4FBB-4DB0-961B-954565B8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0AC1B-AD2B-4653-9A09-9395980B4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E4F3A-25F7-441D-A252-22A8CD936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89127-E1FD-43C8-8ED5-6882CDB6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F54534-1BD3-43D4-BB7F-B659CECB3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5CB8-F91A-4085-BC0D-8D8887899AD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1168-BBFA-4802-B921-96D6774042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241</v>
      </c>
      <c r="D6" s="16">
        <f t="shared" ref="D6:D28" si="1">C6*L6</f>
        <v>177617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1</v>
      </c>
      <c r="D7" s="16">
        <f t="shared" si="1"/>
        <v>725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27</v>
      </c>
      <c r="D9" s="16">
        <f t="shared" si="1"/>
        <v>19089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2</v>
      </c>
      <c r="D11" s="16">
        <f t="shared" si="1"/>
        <v>2250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10</v>
      </c>
      <c r="D13" s="52">
        <f t="shared" si="1"/>
        <v>3070</v>
      </c>
      <c r="E13" s="9"/>
      <c r="F13" s="241" t="s">
        <v>36</v>
      </c>
      <c r="G13" s="242"/>
      <c r="H13" s="243">
        <f>D29</f>
        <v>207318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21</v>
      </c>
      <c r="D14" s="34">
        <f t="shared" si="1"/>
        <v>210</v>
      </c>
      <c r="E14" s="9"/>
      <c r="F14" s="246" t="s">
        <v>39</v>
      </c>
      <c r="G14" s="247"/>
      <c r="H14" s="248">
        <f>D54</f>
        <v>38859.75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168458.25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1863</f>
        <v>1863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v>626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2+2</f>
        <v>4</v>
      </c>
      <c r="D21" s="52">
        <f t="shared" si="1"/>
        <v>2600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06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207318</v>
      </c>
      <c r="E29" s="9"/>
      <c r="F29" s="264" t="s">
        <v>56</v>
      </c>
      <c r="G29" s="265"/>
      <c r="H29" s="268">
        <f>H15-H16-H17-H18-H19-H20-H22-H23-H24+H26+H27+H28</f>
        <v>165969.25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4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44">
        <v>36</v>
      </c>
      <c r="H34" s="289">
        <f t="shared" ref="H34:H39" si="2">F34*G34</f>
        <v>36000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23</v>
      </c>
      <c r="H35" s="289">
        <f t="shared" si="2"/>
        <v>11500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3</v>
      </c>
      <c r="D36" s="15">
        <f>C36*1.5</f>
        <v>4.5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342</v>
      </c>
      <c r="D37" s="15">
        <f>C37*111</f>
        <v>37962</v>
      </c>
      <c r="E37" s="9"/>
      <c r="F37" s="15">
        <v>100</v>
      </c>
      <c r="G37" s="43">
        <v>15</v>
      </c>
      <c r="H37" s="289">
        <f t="shared" si="2"/>
        <v>1500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6</v>
      </c>
      <c r="H38" s="289">
        <f t="shared" si="2"/>
        <v>300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9</v>
      </c>
      <c r="D39" s="34">
        <f>C39*4.5</f>
        <v>40.5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89">
        <v>645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06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154</v>
      </c>
      <c r="H44" s="277">
        <v>116005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3</v>
      </c>
      <c r="D46" s="15">
        <f>C46*1.5</f>
        <v>4.5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165990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10</v>
      </c>
      <c r="D50" s="15">
        <f>C50*1.5</f>
        <v>15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20.75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38859.75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E3F8-45B1-4DF5-9CD3-71031F763AF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96" t="s">
        <v>2</v>
      </c>
      <c r="Q1" s="1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45745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579</v>
      </c>
      <c r="D6" s="16">
        <f t="shared" ref="D6:D28" si="1">C6*L6</f>
        <v>426723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5</v>
      </c>
      <c r="D7" s="16">
        <f t="shared" si="1"/>
        <v>3625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162</v>
      </c>
      <c r="D9" s="16">
        <f t="shared" si="1"/>
        <v>114534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2+1+1</f>
        <v>4</v>
      </c>
      <c r="D12" s="52">
        <f t="shared" si="1"/>
        <v>3808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30</v>
      </c>
      <c r="D13" s="52">
        <f t="shared" si="1"/>
        <v>9210</v>
      </c>
      <c r="E13" s="9"/>
      <c r="F13" s="241" t="s">
        <v>36</v>
      </c>
      <c r="G13" s="242"/>
      <c r="H13" s="243">
        <f>D29</f>
        <v>563279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9</v>
      </c>
      <c r="D14" s="34">
        <f t="shared" si="1"/>
        <v>90</v>
      </c>
      <c r="E14" s="9"/>
      <c r="F14" s="246" t="s">
        <v>39</v>
      </c>
      <c r="G14" s="247"/>
      <c r="H14" s="248">
        <f>D54</f>
        <v>54162.75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509116.25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528+3753+1998</f>
        <v>6279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626*2+626*2+674*2+626</f>
        <v>4478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145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563279</v>
      </c>
      <c r="E29" s="9"/>
      <c r="F29" s="264" t="s">
        <v>56</v>
      </c>
      <c r="G29" s="265"/>
      <c r="H29" s="268">
        <f>H15-H16-H17-H18-H19-H20-H22-H23-H24+H26+H27</f>
        <v>498359.25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56</v>
      </c>
      <c r="H34" s="289">
        <f>F34*G34</f>
        <v>56000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2</v>
      </c>
      <c r="D35" s="33">
        <f>C35*84</f>
        <v>168</v>
      </c>
      <c r="E35" s="9"/>
      <c r="F35" s="65">
        <v>500</v>
      </c>
      <c r="G35" s="45">
        <v>49</v>
      </c>
      <c r="H35" s="289">
        <f>F35*G35</f>
        <v>24500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16</v>
      </c>
      <c r="D36" s="15">
        <f>C36*1.5</f>
        <v>24</v>
      </c>
      <c r="E36" s="9"/>
      <c r="F36" s="15">
        <v>200</v>
      </c>
      <c r="G36" s="41"/>
      <c r="H36" s="289">
        <f t="shared" ref="H36:H38" si="2">F36*G36</f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457</v>
      </c>
      <c r="D37" s="15">
        <f>C37*111</f>
        <v>50727</v>
      </c>
      <c r="E37" s="9"/>
      <c r="F37" s="15">
        <v>100</v>
      </c>
      <c r="G37" s="43">
        <v>45</v>
      </c>
      <c r="H37" s="289">
        <f t="shared" si="2"/>
        <v>4500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10</v>
      </c>
      <c r="D38" s="15">
        <f>C38*84</f>
        <v>840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57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94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5</v>
      </c>
      <c r="D44" s="15">
        <f>C44*120</f>
        <v>600</v>
      </c>
      <c r="E44" s="9"/>
      <c r="F44" s="41" t="s">
        <v>139</v>
      </c>
      <c r="G44" s="87" t="s">
        <v>227</v>
      </c>
      <c r="H44" s="277">
        <v>142999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 t="s">
        <v>140</v>
      </c>
      <c r="G45" s="87" t="s">
        <v>228</v>
      </c>
      <c r="H45" s="277">
        <v>270799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22</v>
      </c>
      <c r="D46" s="15">
        <f>C46*1.5</f>
        <v>33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6</v>
      </c>
      <c r="D49" s="15">
        <f>C49*42</f>
        <v>252</v>
      </c>
      <c r="E49" s="9"/>
      <c r="F49" s="313" t="s">
        <v>87</v>
      </c>
      <c r="G49" s="268">
        <f>H34+H35+H36+H37+H38+H39+H40+H41+G42+H44+H45+H46</f>
        <v>498905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12</v>
      </c>
      <c r="D50" s="15">
        <f>C50*1.5</f>
        <v>18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545.75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54162.75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B1F5-442D-4A4A-85BD-E751DCCE222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C1E-1CF9-422B-9B43-BBE873B9CB2D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98" t="s">
        <v>2</v>
      </c>
      <c r="Q1" s="19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386</v>
      </c>
      <c r="D6" s="16">
        <f t="shared" ref="D6:D28" si="1">C6*L6</f>
        <v>284482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5</v>
      </c>
      <c r="D8" s="16">
        <f t="shared" si="1"/>
        <v>5165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45</v>
      </c>
      <c r="D9" s="16">
        <f t="shared" si="1"/>
        <v>31815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14</v>
      </c>
      <c r="D13" s="52">
        <f t="shared" si="1"/>
        <v>4298</v>
      </c>
      <c r="E13" s="9"/>
      <c r="F13" s="241" t="s">
        <v>36</v>
      </c>
      <c r="G13" s="242"/>
      <c r="H13" s="243">
        <f>D29</f>
        <v>349058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17</v>
      </c>
      <c r="D14" s="34">
        <f t="shared" si="1"/>
        <v>170</v>
      </c>
      <c r="E14" s="9"/>
      <c r="F14" s="246" t="s">
        <v>39</v>
      </c>
      <c r="G14" s="247"/>
      <c r="H14" s="248">
        <f>D54</f>
        <v>38502.75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310555.25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2970</f>
        <v>2970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500+626*2+674*2</f>
        <v>3100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674/6</f>
        <v>112.33333333333333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>
        <v>12</v>
      </c>
      <c r="D26" s="52">
        <f t="shared" si="1"/>
        <v>268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201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22</v>
      </c>
      <c r="D28" s="52">
        <f t="shared" si="1"/>
        <v>17270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349058</v>
      </c>
      <c r="E29" s="9"/>
      <c r="F29" s="264" t="s">
        <v>56</v>
      </c>
      <c r="G29" s="265"/>
      <c r="H29" s="268">
        <f>H15-H16-H17-H18-H19-H20-H22-H23-H24+H26+H27+H28</f>
        <v>304485.25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44">
        <v>64</v>
      </c>
      <c r="H34" s="289">
        <f t="shared" ref="H34:H39" si="2">F34*G34</f>
        <v>64000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24</v>
      </c>
      <c r="H35" s="289">
        <f t="shared" si="2"/>
        <v>12000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327</v>
      </c>
      <c r="D37" s="15">
        <f>C37*111</f>
        <v>36297</v>
      </c>
      <c r="E37" s="9"/>
      <c r="F37" s="15">
        <v>100</v>
      </c>
      <c r="G37" s="43">
        <v>20</v>
      </c>
      <c r="H37" s="289">
        <f t="shared" si="2"/>
        <v>2000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>
        <v>7</v>
      </c>
      <c r="H38" s="289">
        <f t="shared" si="2"/>
        <v>350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14</v>
      </c>
      <c r="D39" s="34">
        <f>C39*4.5</f>
        <v>63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54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201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229</v>
      </c>
      <c r="H44" s="277">
        <v>217680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29</v>
      </c>
      <c r="D46" s="15">
        <f>C46*1.5</f>
        <v>43.5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296104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20</v>
      </c>
      <c r="D50" s="15">
        <f>C50*1.5</f>
        <v>30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230</v>
      </c>
      <c r="G51" s="350">
        <f>G49-H29</f>
        <v>-8381.25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38502.75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643F-3DEB-41B7-BF21-5292297BF7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98" t="s">
        <v>2</v>
      </c>
      <c r="Q1" s="19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473</v>
      </c>
      <c r="D6" s="16">
        <f t="shared" ref="D6:D28" si="1">C6*L6</f>
        <v>348601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1</v>
      </c>
      <c r="D7" s="16">
        <f t="shared" si="1"/>
        <v>725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57</v>
      </c>
      <c r="D9" s="16">
        <f t="shared" si="1"/>
        <v>40299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26</v>
      </c>
      <c r="D13" s="52">
        <f t="shared" si="1"/>
        <v>7982</v>
      </c>
      <c r="E13" s="9"/>
      <c r="F13" s="241" t="s">
        <v>36</v>
      </c>
      <c r="G13" s="242"/>
      <c r="H13" s="243">
        <f>D29</f>
        <v>401719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</v>
      </c>
      <c r="D14" s="34">
        <f t="shared" si="1"/>
        <v>10</v>
      </c>
      <c r="E14" s="9"/>
      <c r="F14" s="246" t="s">
        <v>39</v>
      </c>
      <c r="G14" s="247"/>
      <c r="H14" s="248">
        <f>D54</f>
        <v>54539.25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347179.75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3087+1032</f>
        <v>4119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190</v>
      </c>
      <c r="C19" s="53"/>
      <c r="D19" s="52">
        <f t="shared" si="1"/>
        <v>0</v>
      </c>
      <c r="E19" s="9"/>
      <c r="F19" s="63"/>
      <c r="G19" s="78" t="s">
        <v>51</v>
      </c>
      <c r="H19" s="255"/>
      <c r="I19" s="255"/>
      <c r="J19" s="25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626*2+596+500</f>
        <v>2348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401719</v>
      </c>
      <c r="E29" s="9"/>
      <c r="F29" s="264" t="s">
        <v>56</v>
      </c>
      <c r="G29" s="265"/>
      <c r="H29" s="268">
        <f>H15-H16-H17-H18-H19-H20-H22-H23-H24+H26+H27</f>
        <v>340712.75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85">
        <v>112</v>
      </c>
      <c r="H34" s="289">
        <f>F34*G34</f>
        <v>112000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24</v>
      </c>
      <c r="H35" s="289">
        <f t="shared" ref="H35:H39" si="2">F35*G35</f>
        <v>12000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8</v>
      </c>
      <c r="D36" s="15">
        <f>C36*1.5</f>
        <v>12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473</v>
      </c>
      <c r="D37" s="15">
        <f>C37*111</f>
        <v>52503</v>
      </c>
      <c r="E37" s="9"/>
      <c r="F37" s="15">
        <v>100</v>
      </c>
      <c r="G37" s="43">
        <v>19</v>
      </c>
      <c r="H37" s="289">
        <f t="shared" si="2"/>
        <v>1900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6</v>
      </c>
      <c r="H38" s="289">
        <f t="shared" si="2"/>
        <v>300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>
        <v>175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201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148</v>
      </c>
      <c r="G44" s="87" t="s">
        <v>231</v>
      </c>
      <c r="H44" s="277">
        <v>213091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23</v>
      </c>
      <c r="D46" s="15">
        <f>C46*1.5</f>
        <v>34.5</v>
      </c>
      <c r="E46" s="9"/>
      <c r="F46" s="41"/>
      <c r="G46" s="20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5</v>
      </c>
      <c r="D49" s="15">
        <f>C49*42</f>
        <v>210</v>
      </c>
      <c r="E49" s="9"/>
      <c r="F49" s="313" t="s">
        <v>87</v>
      </c>
      <c r="G49" s="268">
        <f>H34+H35+H36+H37+H38+H39+H40+H41+G42+H44+H45+H46</f>
        <v>339706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23</v>
      </c>
      <c r="D50" s="15">
        <f>C50*1.5</f>
        <v>34.5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-1006.75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54539.25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469C-4136-429E-8722-6176D8A1AF38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98" t="s">
        <v>2</v>
      </c>
      <c r="Q1" s="19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567</v>
      </c>
      <c r="D6" s="16">
        <f t="shared" ref="D6:D28" si="1">C6*L6</f>
        <v>417879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20</v>
      </c>
      <c r="D7" s="16">
        <f t="shared" si="1"/>
        <v>14500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145</v>
      </c>
      <c r="D9" s="16">
        <f t="shared" si="1"/>
        <v>102515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26</v>
      </c>
      <c r="D13" s="52">
        <f t="shared" si="1"/>
        <v>7982</v>
      </c>
      <c r="E13" s="9"/>
      <c r="F13" s="241" t="s">
        <v>36</v>
      </c>
      <c r="G13" s="242"/>
      <c r="H13" s="243">
        <f>D29</f>
        <v>544840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6</v>
      </c>
      <c r="D14" s="34">
        <f t="shared" si="1"/>
        <v>60</v>
      </c>
      <c r="E14" s="9"/>
      <c r="F14" s="246" t="s">
        <v>39</v>
      </c>
      <c r="G14" s="247"/>
      <c r="H14" s="248">
        <f>D54</f>
        <v>59960.25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484879.75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1980+936+400+1872+424</f>
        <v>5612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</f>
        <v>1252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 t="s">
        <v>232</v>
      </c>
      <c r="G22" s="84">
        <v>333</v>
      </c>
      <c r="H22" s="324">
        <v>211032</v>
      </c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544840</v>
      </c>
      <c r="E29" s="9"/>
      <c r="F29" s="264" t="s">
        <v>56</v>
      </c>
      <c r="G29" s="265"/>
      <c r="H29" s="268">
        <f>H15-H16-H17-H18-H19-H20-H22-H23-H24+H26+H27</f>
        <v>266983.75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211</v>
      </c>
      <c r="H34" s="289">
        <f>F34*G34</f>
        <v>211000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113</v>
      </c>
      <c r="H35" s="289">
        <f>F35*G35</f>
        <v>56500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ref="H36:H38" si="2">F36*G36</f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466</v>
      </c>
      <c r="D37" s="15">
        <f>C37*111</f>
        <v>51726</v>
      </c>
      <c r="E37" s="9"/>
      <c r="F37" s="15">
        <v>100</v>
      </c>
      <c r="G37" s="43">
        <v>6</v>
      </c>
      <c r="H37" s="289">
        <f t="shared" si="2"/>
        <v>600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57</v>
      </c>
      <c r="D40" s="15">
        <f>C40*111</f>
        <v>6327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5</v>
      </c>
      <c r="D41" s="15">
        <f>C41*84</f>
        <v>420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89">
        <v>381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201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11</v>
      </c>
      <c r="D46" s="15">
        <f>C46*1.5</f>
        <v>16.5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268681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/>
      <c r="D50" s="15">
        <f>C50*1.5</f>
        <v>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1697.25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59960.25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080E-53AA-4FD8-BDAB-3E3EEEC705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192</v>
      </c>
      <c r="D6" s="16">
        <f t="shared" ref="D6:D28" si="1">C6*L6</f>
        <v>141504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</v>
      </c>
      <c r="D7" s="16">
        <f t="shared" si="1"/>
        <v>1450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28</v>
      </c>
      <c r="D9" s="16">
        <f t="shared" si="1"/>
        <v>19796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6</v>
      </c>
      <c r="D13" s="52">
        <f t="shared" si="1"/>
        <v>1842</v>
      </c>
      <c r="E13" s="9"/>
      <c r="F13" s="241" t="s">
        <v>36</v>
      </c>
      <c r="G13" s="242"/>
      <c r="H13" s="243">
        <f>D29</f>
        <v>170245.66666666666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9</v>
      </c>
      <c r="D14" s="34">
        <f t="shared" si="1"/>
        <v>90</v>
      </c>
      <c r="E14" s="9"/>
      <c r="F14" s="246" t="s">
        <v>39</v>
      </c>
      <c r="G14" s="247"/>
      <c r="H14" s="248">
        <f>D54</f>
        <v>25895.25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4</v>
      </c>
      <c r="D15" s="34">
        <f t="shared" si="1"/>
        <v>2480</v>
      </c>
      <c r="E15" s="9"/>
      <c r="F15" s="251" t="s">
        <v>40</v>
      </c>
      <c r="G15" s="242"/>
      <c r="H15" s="252">
        <f>H13-H14</f>
        <v>144350.41666666666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864</f>
        <v>864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500+500</f>
        <v>1000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5</v>
      </c>
      <c r="D25" s="52">
        <f t="shared" si="1"/>
        <v>561.66666666666663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170245.66666666666</v>
      </c>
      <c r="E29" s="9"/>
      <c r="F29" s="264" t="s">
        <v>56</v>
      </c>
      <c r="G29" s="265"/>
      <c r="H29" s="268">
        <f>H15-H16-H17-H18-H19-H20-H22-H23-H24+H26+H27</f>
        <v>142486.41666666666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4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126</v>
      </c>
      <c r="H34" s="289">
        <f>F34*G34</f>
        <v>126000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32</v>
      </c>
      <c r="H35" s="289">
        <f t="shared" ref="H35:H39" si="2">F35*G35</f>
        <v>16000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224</v>
      </c>
      <c r="D37" s="15">
        <f>C37*111</f>
        <v>24864</v>
      </c>
      <c r="E37" s="9"/>
      <c r="F37" s="15">
        <v>100</v>
      </c>
      <c r="G37" s="43">
        <v>5</v>
      </c>
      <c r="H37" s="289">
        <f t="shared" si="2"/>
        <v>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19</v>
      </c>
      <c r="D42" s="15">
        <f>C42*2.25</f>
        <v>42.75</v>
      </c>
      <c r="E42" s="9"/>
      <c r="F42" s="43" t="s">
        <v>80</v>
      </c>
      <c r="G42" s="289">
        <v>91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06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15</v>
      </c>
      <c r="D46" s="15">
        <f>C46*1.5</f>
        <v>22.5</v>
      </c>
      <c r="E46" s="9"/>
      <c r="F46" s="41"/>
      <c r="G46" s="105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5</v>
      </c>
      <c r="D49" s="15">
        <f>C49*42</f>
        <v>210</v>
      </c>
      <c r="E49" s="9"/>
      <c r="F49" s="313" t="s">
        <v>87</v>
      </c>
      <c r="G49" s="268">
        <f>H34+H35+H36+H37+H38+H39+H40+H41+G42+H44+H45+H46</f>
        <v>142711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17</v>
      </c>
      <c r="D50" s="15">
        <f>C50*1.5</f>
        <v>25.5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157</v>
      </c>
      <c r="G51" s="344">
        <f>G49-H29</f>
        <v>224.58333333334303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25895.25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6C17-B97E-4447-B13C-2ADC346523C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378</v>
      </c>
      <c r="D6" s="16">
        <f t="shared" ref="D6:D28" si="1">C6*L6</f>
        <v>278586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15</v>
      </c>
      <c r="D7" s="16">
        <f t="shared" si="1"/>
        <v>10875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95</v>
      </c>
      <c r="D9" s="16">
        <f t="shared" si="1"/>
        <v>67165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7</v>
      </c>
      <c r="D13" s="52">
        <f t="shared" si="1"/>
        <v>2149</v>
      </c>
      <c r="E13" s="9"/>
      <c r="F13" s="241" t="s">
        <v>36</v>
      </c>
      <c r="G13" s="242"/>
      <c r="H13" s="243">
        <f>D29</f>
        <v>366000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</v>
      </c>
      <c r="D14" s="34">
        <f t="shared" si="1"/>
        <v>10</v>
      </c>
      <c r="E14" s="9"/>
      <c r="F14" s="246" t="s">
        <v>39</v>
      </c>
      <c r="G14" s="247"/>
      <c r="H14" s="248">
        <f>D54</f>
        <v>63177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302823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1863+400+1845</f>
        <v>4108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>
        <v>12</v>
      </c>
      <c r="D26" s="52">
        <f t="shared" si="1"/>
        <v>434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366000</v>
      </c>
      <c r="E29" s="9"/>
      <c r="F29" s="264" t="s">
        <v>56</v>
      </c>
      <c r="G29" s="265"/>
      <c r="H29" s="268">
        <f>H15-H16-H17-H18-H19-H20-H22-H23-H24+H26+H27</f>
        <v>298715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4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33</v>
      </c>
      <c r="H34" s="289">
        <f>F34*G34</f>
        <v>33000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</v>
      </c>
      <c r="H35" s="289">
        <f>F35*G35</f>
        <v>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ref="H36" si="2">F36*G36</f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553</v>
      </c>
      <c r="D37" s="15">
        <f>C37*111</f>
        <v>61383</v>
      </c>
      <c r="E37" s="9"/>
      <c r="F37" s="15">
        <v>100</v>
      </c>
      <c r="G37" s="43"/>
      <c r="H37" s="289"/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/>
      <c r="H38" s="289"/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40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06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3</v>
      </c>
      <c r="D44" s="15">
        <f>C44*120</f>
        <v>360</v>
      </c>
      <c r="E44" s="9"/>
      <c r="F44" s="41" t="s">
        <v>140</v>
      </c>
      <c r="G44" s="87" t="s">
        <v>155</v>
      </c>
      <c r="H44" s="277">
        <v>143105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 t="s">
        <v>139</v>
      </c>
      <c r="G45" s="87" t="s">
        <v>156</v>
      </c>
      <c r="H45" s="277">
        <v>121615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21</v>
      </c>
      <c r="D46" s="15">
        <f>C46*1.5</f>
        <v>31.5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298480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/>
      <c r="D50" s="15">
        <f>C50*1.5</f>
        <v>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-235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63177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BE82-BC1D-4FA1-8B66-E9BD9CA760F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322B-9AB0-455B-A02C-C5F8BD4060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08" t="s">
        <v>2</v>
      </c>
      <c r="Q1" s="10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236</v>
      </c>
      <c r="D6" s="16">
        <f t="shared" ref="D6:D28" si="1">C6*L6</f>
        <v>173932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3</v>
      </c>
      <c r="D7" s="16">
        <f t="shared" si="1"/>
        <v>2175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20</v>
      </c>
      <c r="D9" s="16">
        <f t="shared" si="1"/>
        <v>14140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8</v>
      </c>
      <c r="D13" s="52">
        <f t="shared" si="1"/>
        <v>2456</v>
      </c>
      <c r="E13" s="9"/>
      <c r="F13" s="241" t="s">
        <v>36</v>
      </c>
      <c r="G13" s="242"/>
      <c r="H13" s="243">
        <f>D29</f>
        <v>196368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28551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167817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500+626</f>
        <v>1126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>
        <v>12</v>
      </c>
      <c r="D26" s="52">
        <f t="shared" si="1"/>
        <v>268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11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196368</v>
      </c>
      <c r="E29" s="9"/>
      <c r="F29" s="264" t="s">
        <v>56</v>
      </c>
      <c r="G29" s="265"/>
      <c r="H29" s="268">
        <f>H15-H16-H17-H18-H19-H20-H22-H23-H24+H26+H27+H28</f>
        <v>166691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123</v>
      </c>
      <c r="H34" s="289">
        <f t="shared" ref="H34:H39" si="2">F34*G34</f>
        <v>123000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64</v>
      </c>
      <c r="H35" s="289">
        <f t="shared" si="2"/>
        <v>32000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9</v>
      </c>
      <c r="D36" s="15">
        <f>C36*1.5</f>
        <v>13.5</v>
      </c>
      <c r="E36" s="9"/>
      <c r="F36" s="15">
        <v>200</v>
      </c>
      <c r="G36" s="41">
        <v>5</v>
      </c>
      <c r="H36" s="289">
        <f t="shared" si="2"/>
        <v>1000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242</v>
      </c>
      <c r="D37" s="15">
        <f>C37*111</f>
        <v>26862</v>
      </c>
      <c r="E37" s="9"/>
      <c r="F37" s="15">
        <v>100</v>
      </c>
      <c r="G37" s="43">
        <v>89</v>
      </c>
      <c r="H37" s="289">
        <f t="shared" si="2"/>
        <v>8900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89">
        <v>948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1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3</v>
      </c>
      <c r="D44" s="15">
        <f>C44*120</f>
        <v>360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16</v>
      </c>
      <c r="D46" s="15">
        <f>C46*1.5</f>
        <v>24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166418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15</v>
      </c>
      <c r="D50" s="15">
        <f>C50*1.5</f>
        <v>22.5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160</v>
      </c>
      <c r="G51" s="350">
        <f>G49-H29</f>
        <v>-273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28551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3493-EE2D-41F4-ACC5-1787721D49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08" t="s">
        <v>2</v>
      </c>
      <c r="Q1" s="10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363</v>
      </c>
      <c r="D6" s="16">
        <f t="shared" ref="D6:D28" si="1">C6*L6</f>
        <v>267531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31</v>
      </c>
      <c r="D7" s="16">
        <f t="shared" si="1"/>
        <v>22475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23</v>
      </c>
      <c r="D9" s="16">
        <f t="shared" si="1"/>
        <v>16261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15</v>
      </c>
      <c r="D13" s="52">
        <f t="shared" si="1"/>
        <v>4605</v>
      </c>
      <c r="E13" s="9"/>
      <c r="F13" s="241" t="s">
        <v>36</v>
      </c>
      <c r="G13" s="242"/>
      <c r="H13" s="243">
        <f>D29</f>
        <v>312961.33333333331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7</v>
      </c>
      <c r="D14" s="34">
        <f t="shared" si="1"/>
        <v>70</v>
      </c>
      <c r="E14" s="9"/>
      <c r="F14" s="246" t="s">
        <v>39</v>
      </c>
      <c r="G14" s="247"/>
      <c r="H14" s="248">
        <f>D54</f>
        <v>52879.5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260081.83333333331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3501</f>
        <v>3501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4</v>
      </c>
      <c r="D25" s="52">
        <f t="shared" si="1"/>
        <v>449.33333333333331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312961.33333333331</v>
      </c>
      <c r="E29" s="9"/>
      <c r="F29" s="264" t="s">
        <v>56</v>
      </c>
      <c r="G29" s="265"/>
      <c r="H29" s="268">
        <f>H15-H16-H17-H18-H19-H20-H22-H23-H24+H26+H27</f>
        <v>256580.83333333331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11</v>
      </c>
      <c r="D34" s="33">
        <f>C34*120</f>
        <v>1320</v>
      </c>
      <c r="E34" s="9"/>
      <c r="F34" s="15">
        <v>1000</v>
      </c>
      <c r="G34" s="85">
        <v>15</v>
      </c>
      <c r="H34" s="289">
        <f>F34*G34</f>
        <v>15000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13</v>
      </c>
      <c r="H35" s="289">
        <f t="shared" ref="H35:H39" si="2">F35*G35</f>
        <v>6500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420</v>
      </c>
      <c r="D37" s="15">
        <f>C37*111</f>
        <v>46620</v>
      </c>
      <c r="E37" s="9"/>
      <c r="F37" s="15">
        <v>100</v>
      </c>
      <c r="G37" s="43">
        <v>11</v>
      </c>
      <c r="H37" s="289">
        <f t="shared" si="2"/>
        <v>1100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6</v>
      </c>
      <c r="D39" s="34">
        <f>C39*4.5</f>
        <v>27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25</v>
      </c>
      <c r="D40" s="15">
        <f>C40*111</f>
        <v>2775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10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1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11</v>
      </c>
      <c r="D44" s="15">
        <f>C44*120</f>
        <v>1320</v>
      </c>
      <c r="E44" s="9"/>
      <c r="F44" s="41" t="s">
        <v>148</v>
      </c>
      <c r="G44" s="70" t="s">
        <v>158</v>
      </c>
      <c r="H44" s="277">
        <v>232636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11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255496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10</v>
      </c>
      <c r="D50" s="15">
        <f>C50*1.5</f>
        <v>15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-1084.8333333333139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52879.5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2FB7-E7CE-460A-B2C1-3A8125B736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08" t="s">
        <v>2</v>
      </c>
      <c r="Q1" s="10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183</v>
      </c>
      <c r="D6" s="16">
        <f t="shared" ref="D6:D28" si="1">C6*L6</f>
        <v>134871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</v>
      </c>
      <c r="D7" s="16">
        <f t="shared" si="1"/>
        <v>725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45</v>
      </c>
      <c r="D9" s="16">
        <f t="shared" si="1"/>
        <v>31815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175195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28476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146719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800+400</f>
        <v>1200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175195</v>
      </c>
      <c r="E29" s="9"/>
      <c r="F29" s="264" t="s">
        <v>56</v>
      </c>
      <c r="G29" s="265"/>
      <c r="H29" s="268">
        <f>H15-H16-H17-H18-H19-H20-H22-H23-H24+H26+H27</f>
        <v>145519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113</v>
      </c>
      <c r="H34" s="289">
        <f>F34*G34</f>
        <v>113000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</v>
      </c>
      <c r="H35" s="289">
        <f>F35*G35</f>
        <v>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236</v>
      </c>
      <c r="D37" s="15">
        <f>C37*111</f>
        <v>26196</v>
      </c>
      <c r="E37" s="9"/>
      <c r="F37" s="15">
        <v>100</v>
      </c>
      <c r="G37" s="43">
        <v>1</v>
      </c>
      <c r="H37" s="289">
        <f t="shared" ref="H37:H38" si="2">F37*G37</f>
        <v>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89"/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4</v>
      </c>
      <c r="D42" s="15">
        <f>C42*2.25</f>
        <v>9</v>
      </c>
      <c r="E42" s="9"/>
      <c r="F42" s="43" t="s">
        <v>80</v>
      </c>
      <c r="G42" s="289">
        <v>40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1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148</v>
      </c>
      <c r="G44" s="87" t="s">
        <v>159</v>
      </c>
      <c r="H44" s="277">
        <v>30878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9</v>
      </c>
      <c r="D46" s="15">
        <f>C46*1.5</f>
        <v>13.5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5</v>
      </c>
      <c r="D49" s="15">
        <f>C49*42</f>
        <v>210</v>
      </c>
      <c r="E49" s="9"/>
      <c r="F49" s="313" t="s">
        <v>87</v>
      </c>
      <c r="G49" s="268">
        <f>H34+H35+H36+H37+H38+H39+H40+H41+G42+H44+H45+H46</f>
        <v>144618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/>
      <c r="D50" s="15">
        <f>C50*1.5</f>
        <v>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-901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28476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4C0E-2242-4416-8860-9D83CD715F1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9F5-0BD7-4BB1-A6FF-40B0277C380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45722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201</v>
      </c>
      <c r="D6" s="16">
        <f t="shared" ref="D6:D28" si="1">C6*L6</f>
        <v>148137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/>
      <c r="D7" s="16">
        <f t="shared" si="1"/>
        <v>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/>
      <c r="D9" s="16">
        <f t="shared" si="1"/>
        <v>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/>
      <c r="D13" s="52">
        <f t="shared" si="1"/>
        <v>0</v>
      </c>
      <c r="E13" s="9"/>
      <c r="F13" s="241" t="s">
        <v>36</v>
      </c>
      <c r="G13" s="242"/>
      <c r="H13" s="243">
        <f>D29</f>
        <v>154167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22798.5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131368.5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736+880</f>
        <v>1616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15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154167</v>
      </c>
      <c r="E29" s="9"/>
      <c r="F29" s="264" t="s">
        <v>56</v>
      </c>
      <c r="G29" s="265"/>
      <c r="H29" s="268">
        <f>H15-H16-H17-H18-H19-H20-H22-H23-H24+H26+H27+H28</f>
        <v>129752.5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118</v>
      </c>
      <c r="H34" s="289">
        <f t="shared" ref="H34:H39" si="2">F34*G34</f>
        <v>118000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19</v>
      </c>
      <c r="H35" s="289">
        <f t="shared" si="2"/>
        <v>9500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203</v>
      </c>
      <c r="D37" s="15">
        <f>C37*111</f>
        <v>22533</v>
      </c>
      <c r="E37" s="9"/>
      <c r="F37" s="15">
        <v>100</v>
      </c>
      <c r="G37" s="43">
        <v>2</v>
      </c>
      <c r="H37" s="289">
        <f t="shared" si="2"/>
        <v>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2022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5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</v>
      </c>
      <c r="D48" s="15">
        <f>C48*78</f>
        <v>78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129842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7</v>
      </c>
      <c r="D50" s="15">
        <f>C50*1.5</f>
        <v>10.5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89.5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22798.5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130B-7317-479B-944E-4F428012B1C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45722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198</v>
      </c>
      <c r="D6" s="16">
        <f t="shared" ref="D6:D28" si="1">C6*L6</f>
        <v>145926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3</v>
      </c>
      <c r="D7" s="16">
        <f t="shared" si="1"/>
        <v>2175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13</v>
      </c>
      <c r="D9" s="16">
        <f t="shared" si="1"/>
        <v>9191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8</v>
      </c>
      <c r="D13" s="52">
        <f t="shared" si="1"/>
        <v>2456</v>
      </c>
      <c r="E13" s="9"/>
      <c r="F13" s="241" t="s">
        <v>36</v>
      </c>
      <c r="G13" s="242"/>
      <c r="H13" s="243">
        <f>D29</f>
        <v>162140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18</v>
      </c>
      <c r="D14" s="34">
        <f t="shared" si="1"/>
        <v>180</v>
      </c>
      <c r="E14" s="9"/>
      <c r="F14" s="246" t="s">
        <v>39</v>
      </c>
      <c r="G14" s="247"/>
      <c r="H14" s="248">
        <f>D54</f>
        <v>24619.5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137520.5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1232</f>
        <v>1232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161</v>
      </c>
      <c r="C23" s="53">
        <v>4</v>
      </c>
      <c r="D23" s="52">
        <f t="shared" si="1"/>
        <v>417.33333333333331</v>
      </c>
      <c r="E23" s="9"/>
      <c r="F23" s="28"/>
      <c r="G23" s="41"/>
      <c r="H23" s="325"/>
      <c r="I23" s="277"/>
      <c r="J23" s="277"/>
      <c r="L23" s="51">
        <f>626/6</f>
        <v>104.33333333333333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2</v>
      </c>
      <c r="D25" s="52">
        <f t="shared" si="1"/>
        <v>224.66666666666666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162140</v>
      </c>
      <c r="E29" s="9"/>
      <c r="F29" s="264" t="s">
        <v>56</v>
      </c>
      <c r="G29" s="265"/>
      <c r="H29" s="268">
        <f>H15-H16-H17-H18-H19-H20-H22-H23-H24+H26+H27</f>
        <v>136288.5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20</v>
      </c>
      <c r="H34" s="289">
        <f>F34*G34</f>
        <v>20000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40</v>
      </c>
      <c r="H35" s="289">
        <f t="shared" ref="H35:H39" si="2">F35*G35</f>
        <v>20000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214</v>
      </c>
      <c r="D37" s="15">
        <f>C37*111</f>
        <v>23754</v>
      </c>
      <c r="E37" s="9"/>
      <c r="F37" s="15">
        <v>100</v>
      </c>
      <c r="G37" s="43">
        <v>6</v>
      </c>
      <c r="H37" s="289">
        <f t="shared" si="2"/>
        <v>600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23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162</v>
      </c>
      <c r="H44" s="277">
        <v>93584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114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134577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15</v>
      </c>
      <c r="D50" s="15">
        <f>C50*1.5</f>
        <v>22.5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-1711.5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24619.5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16E1-05D4-4F24-9887-578DD59A1A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45717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280</v>
      </c>
      <c r="D6" s="16">
        <f t="shared" ref="D6:D28" si="1">C6*L6</f>
        <v>206360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</v>
      </c>
      <c r="D7" s="16">
        <f t="shared" si="1"/>
        <v>1450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15</v>
      </c>
      <c r="D9" s="16">
        <f t="shared" si="1"/>
        <v>10605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5</v>
      </c>
      <c r="D13" s="52">
        <f t="shared" si="1"/>
        <v>1535</v>
      </c>
      <c r="E13" s="9"/>
      <c r="F13" s="241" t="s">
        <v>36</v>
      </c>
      <c r="G13" s="242"/>
      <c r="H13" s="243">
        <f>D29</f>
        <v>226239.5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16</v>
      </c>
      <c r="D14" s="34">
        <f t="shared" si="1"/>
        <v>160</v>
      </c>
      <c r="E14" s="9"/>
      <c r="F14" s="246" t="s">
        <v>39</v>
      </c>
      <c r="G14" s="247"/>
      <c r="H14" s="248">
        <f>D54</f>
        <v>36410.25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189829.25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v>500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>
        <v>12</v>
      </c>
      <c r="D23" s="52">
        <f t="shared" si="1"/>
        <v>520.5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>
        <v>12</v>
      </c>
      <c r="D25" s="52">
        <f t="shared" si="1"/>
        <v>444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95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226239.5</v>
      </c>
      <c r="E29" s="9"/>
      <c r="F29" s="264" t="s">
        <v>56</v>
      </c>
      <c r="G29" s="265"/>
      <c r="H29" s="268">
        <f>H15-H16-H17-H18-H19-H20-H22-H23-H24+H26+H27+H28</f>
        <v>189329.25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146</v>
      </c>
      <c r="H34" s="289">
        <f t="shared" ref="H34:H39" si="2">F34*G34</f>
        <v>146000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73</v>
      </c>
      <c r="H35" s="289">
        <f t="shared" si="2"/>
        <v>36500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313</v>
      </c>
      <c r="D37" s="15">
        <f>C37*111</f>
        <v>34743</v>
      </c>
      <c r="E37" s="9"/>
      <c r="F37" s="15">
        <v>100</v>
      </c>
      <c r="G37" s="43">
        <v>52</v>
      </c>
      <c r="H37" s="289">
        <f t="shared" si="2"/>
        <v>5200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15</v>
      </c>
      <c r="D42" s="15">
        <f>C42*2.25</f>
        <v>33.75</v>
      </c>
      <c r="E42" s="9"/>
      <c r="F42" s="43" t="s">
        <v>80</v>
      </c>
      <c r="G42" s="289">
        <v>1024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95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7</v>
      </c>
      <c r="D46" s="15">
        <f>C46*1.5</f>
        <v>10.5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189694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16</v>
      </c>
      <c r="D50" s="15">
        <f>C50*1.5</f>
        <v>24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364.75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36410.25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B1E6-8FDA-47FC-BD08-4235B3E82BC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45722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/>
      <c r="D6" s="16">
        <f t="shared" ref="D6:D28" si="1">C6*L6</f>
        <v>0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/>
      <c r="D7" s="16">
        <f t="shared" si="1"/>
        <v>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/>
      <c r="D9" s="16">
        <f t="shared" si="1"/>
        <v>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/>
      <c r="D13" s="52">
        <f t="shared" si="1"/>
        <v>0</v>
      </c>
      <c r="E13" s="9"/>
      <c r="F13" s="241" t="s">
        <v>36</v>
      </c>
      <c r="G13" s="242"/>
      <c r="H13" s="243">
        <f>D29</f>
        <v>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0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0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0</v>
      </c>
      <c r="E29" s="9"/>
      <c r="F29" s="264" t="s">
        <v>56</v>
      </c>
      <c r="G29" s="265"/>
      <c r="H29" s="268">
        <f>H15-H16-H17-H18-H19-H20-H22-H23-H24+H26+H27</f>
        <v>0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/>
      <c r="H34" s="289">
        <f>F34*G34</f>
        <v>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/>
      <c r="H35" s="289">
        <f>F35*G35</f>
        <v>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/>
      <c r="D37" s="15">
        <f>C37*111</f>
        <v>0</v>
      </c>
      <c r="E37" s="9"/>
      <c r="F37" s="15">
        <v>100</v>
      </c>
      <c r="G37" s="43"/>
      <c r="H37" s="289"/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/>
      <c r="H38" s="289"/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89">
        <f t="shared" ref="H39" si="2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/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/>
      <c r="D48" s="15">
        <f>C48*78</f>
        <v>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/>
      <c r="D50" s="15">
        <f>C50*1.5</f>
        <v>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0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43DD-6A0F-4944-A7EB-DED7830C730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6F59-B201-4661-9D0E-1CAFB380392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16" t="s">
        <v>2</v>
      </c>
      <c r="Q1" s="11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103</v>
      </c>
      <c r="D6" s="16">
        <f t="shared" ref="D6:D28" si="1">C6*L6</f>
        <v>75911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9</v>
      </c>
      <c r="D7" s="16">
        <f t="shared" si="1"/>
        <v>6525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19</v>
      </c>
      <c r="D9" s="16">
        <f t="shared" si="1"/>
        <v>13433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1+1+1</f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104870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22</v>
      </c>
      <c r="D14" s="34">
        <f t="shared" si="1"/>
        <v>220</v>
      </c>
      <c r="E14" s="9"/>
      <c r="F14" s="246" t="s">
        <v>39</v>
      </c>
      <c r="G14" s="247"/>
      <c r="H14" s="248">
        <f>D54</f>
        <v>15648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89222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19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104870</v>
      </c>
      <c r="E29" s="9"/>
      <c r="F29" s="264" t="s">
        <v>56</v>
      </c>
      <c r="G29" s="265"/>
      <c r="H29" s="268">
        <f>H15-H16-H17-H18-H19-H20-H22-H23-H24+H26+H27+H28</f>
        <v>89222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55</v>
      </c>
      <c r="H34" s="289">
        <f t="shared" ref="H34:H39" si="2">F34*G34</f>
        <v>55000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38</v>
      </c>
      <c r="H35" s="289">
        <f t="shared" si="2"/>
        <v>19000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9</v>
      </c>
      <c r="D36" s="15">
        <f>C36*1.5</f>
        <v>13.5</v>
      </c>
      <c r="E36" s="9"/>
      <c r="F36" s="15">
        <v>200</v>
      </c>
      <c r="G36" s="41">
        <v>8</v>
      </c>
      <c r="H36" s="289">
        <f t="shared" si="2"/>
        <v>1600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118</v>
      </c>
      <c r="D37" s="15">
        <f>C37*111</f>
        <v>13098</v>
      </c>
      <c r="E37" s="9"/>
      <c r="F37" s="15">
        <v>100</v>
      </c>
      <c r="G37" s="43">
        <v>65</v>
      </c>
      <c r="H37" s="289">
        <f t="shared" si="2"/>
        <v>6500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29</v>
      </c>
      <c r="H38" s="289">
        <f t="shared" si="2"/>
        <v>1450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13</v>
      </c>
      <c r="H39" s="289">
        <f t="shared" si="2"/>
        <v>260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89">
        <v>6222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9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20</v>
      </c>
      <c r="D46" s="15">
        <f>C46*1.5</f>
        <v>30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90032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5</v>
      </c>
      <c r="D50" s="15">
        <f>C50*1.5</f>
        <v>7.5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810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15648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8D17-BF71-4F3F-BCD2-F399E8F22A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16" t="s">
        <v>2</v>
      </c>
      <c r="Q1" s="11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181</v>
      </c>
      <c r="D6" s="16">
        <f t="shared" ref="D6:D28" si="1">C6*L6</f>
        <v>133397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46</v>
      </c>
      <c r="D9" s="16">
        <f t="shared" si="1"/>
        <v>32522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8</v>
      </c>
      <c r="D13" s="52">
        <f t="shared" si="1"/>
        <v>2456</v>
      </c>
      <c r="E13" s="9"/>
      <c r="F13" s="241" t="s">
        <v>36</v>
      </c>
      <c r="G13" s="242"/>
      <c r="H13" s="243">
        <f>D29</f>
        <v>183569.33333333331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20</v>
      </c>
      <c r="D14" s="34">
        <f t="shared" si="1"/>
        <v>200</v>
      </c>
      <c r="E14" s="9"/>
      <c r="F14" s="246" t="s">
        <v>39</v>
      </c>
      <c r="G14" s="247"/>
      <c r="H14" s="248">
        <f>D54</f>
        <v>30068.25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153501.08333333331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1200</f>
        <v>1200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161</v>
      </c>
      <c r="C23" s="53">
        <v>2</v>
      </c>
      <c r="D23" s="52">
        <f t="shared" si="1"/>
        <v>208.66666666666666</v>
      </c>
      <c r="E23" s="9"/>
      <c r="F23" s="28"/>
      <c r="G23" s="41"/>
      <c r="H23" s="325"/>
      <c r="I23" s="277"/>
      <c r="J23" s="277"/>
      <c r="L23" s="51">
        <f>626/6</f>
        <v>104.33333333333333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2</v>
      </c>
      <c r="D25" s="52">
        <f t="shared" si="1"/>
        <v>224.66666666666666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>
        <f>12+12</f>
        <v>24</v>
      </c>
      <c r="D26" s="52">
        <f t="shared" si="1"/>
        <v>868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7</v>
      </c>
      <c r="D28" s="52">
        <f t="shared" si="1"/>
        <v>5495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183569.33333333331</v>
      </c>
      <c r="E29" s="9"/>
      <c r="F29" s="264" t="s">
        <v>56</v>
      </c>
      <c r="G29" s="265"/>
      <c r="H29" s="268">
        <f>H15-H16-H17-H18-H19-H20-H22-H23-H24+H26+H27</f>
        <v>152301.08333333331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40</v>
      </c>
      <c r="H34" s="289">
        <f>F34*G34</f>
        <v>40000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38</v>
      </c>
      <c r="H35" s="289">
        <f t="shared" ref="H35:H39" si="2">F35*G35</f>
        <v>19000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15</v>
      </c>
      <c r="D36" s="15">
        <f>C36*1.5</f>
        <v>22.5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242</v>
      </c>
      <c r="D37" s="15">
        <f>C37*111</f>
        <v>26862</v>
      </c>
      <c r="E37" s="9"/>
      <c r="F37" s="15">
        <v>100</v>
      </c>
      <c r="G37" s="43">
        <v>15</v>
      </c>
      <c r="H37" s="289">
        <f t="shared" si="2"/>
        <v>1500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12</v>
      </c>
      <c r="H38" s="289">
        <f t="shared" si="2"/>
        <v>600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>
        <v>1010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9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 t="s">
        <v>148</v>
      </c>
      <c r="G44" s="70" t="s">
        <v>163</v>
      </c>
      <c r="H44" s="277">
        <v>92395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10</v>
      </c>
      <c r="D46" s="15">
        <f>C46*1.5</f>
        <v>15</v>
      </c>
      <c r="E46" s="9"/>
      <c r="F46" s="41"/>
      <c r="G46" s="118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17</v>
      </c>
      <c r="D48" s="15">
        <f>C48*78</f>
        <v>1326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154785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402</v>
      </c>
      <c r="D50" s="15">
        <f>C50*1.5</f>
        <v>603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157</v>
      </c>
      <c r="G51" s="344">
        <f>G49-H29</f>
        <v>2483.9166666666861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30068.25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DBFE-34B8-4474-A694-8E708D5C24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16" t="s">
        <v>2</v>
      </c>
      <c r="Q1" s="11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256</v>
      </c>
      <c r="D6" s="16">
        <f t="shared" ref="D6:D28" si="1">C6*L6</f>
        <v>188672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</v>
      </c>
      <c r="D7" s="16">
        <f t="shared" si="1"/>
        <v>725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40</v>
      </c>
      <c r="D9" s="16">
        <f t="shared" si="1"/>
        <v>28280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11</v>
      </c>
      <c r="D13" s="52">
        <f t="shared" si="1"/>
        <v>3377</v>
      </c>
      <c r="E13" s="9"/>
      <c r="F13" s="241" t="s">
        <v>36</v>
      </c>
      <c r="G13" s="242"/>
      <c r="H13" s="243">
        <f>D29</f>
        <v>224966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9</v>
      </c>
      <c r="D14" s="34">
        <f t="shared" si="1"/>
        <v>90</v>
      </c>
      <c r="E14" s="9"/>
      <c r="F14" s="246" t="s">
        <v>39</v>
      </c>
      <c r="G14" s="247"/>
      <c r="H14" s="248">
        <f>D54</f>
        <v>26940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198026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1200+528</f>
        <v>1728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224966</v>
      </c>
      <c r="E29" s="9"/>
      <c r="F29" s="264" t="s">
        <v>56</v>
      </c>
      <c r="G29" s="265"/>
      <c r="H29" s="268">
        <f>H15-H16-H17-H18-H19-H20-H22-H23-H24+H26+H27</f>
        <v>196298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147</v>
      </c>
      <c r="H34" s="289">
        <f>F34*G34</f>
        <v>147000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84</v>
      </c>
      <c r="H35" s="289">
        <f>F35*G35</f>
        <v>42000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225</v>
      </c>
      <c r="D37" s="15">
        <f>C37*111</f>
        <v>24975</v>
      </c>
      <c r="E37" s="9"/>
      <c r="F37" s="15">
        <v>100</v>
      </c>
      <c r="G37" s="43">
        <v>72</v>
      </c>
      <c r="H37" s="289">
        <f t="shared" ref="H37:H38" si="2">F37*G37</f>
        <v>7200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18</v>
      </c>
      <c r="H38" s="289">
        <f t="shared" si="2"/>
        <v>900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330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19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8</v>
      </c>
      <c r="D46" s="15">
        <f>C46*1.5</f>
        <v>12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197450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</v>
      </c>
      <c r="D50" s="15">
        <f>C50*1.5</f>
        <v>1.5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44">
        <f>G49-H29</f>
        <v>1152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26940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A181-2E0C-4828-AD6D-B6B2EB4E8AB2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20C3-02F2-4FDE-BA0A-304B30E7D8A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269</v>
      </c>
      <c r="D6" s="16">
        <f t="shared" ref="D6:D28" si="1">C6*L6</f>
        <v>198253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8</v>
      </c>
      <c r="D7" s="16">
        <f t="shared" si="1"/>
        <v>5800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30</v>
      </c>
      <c r="D9" s="16">
        <f t="shared" si="1"/>
        <v>21210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10</v>
      </c>
      <c r="D13" s="52">
        <f t="shared" si="1"/>
        <v>3070</v>
      </c>
      <c r="E13" s="9"/>
      <c r="F13" s="241" t="s">
        <v>36</v>
      </c>
      <c r="G13" s="242"/>
      <c r="H13" s="243">
        <f>D29</f>
        <v>233238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</v>
      </c>
      <c r="D14" s="34">
        <f t="shared" si="1"/>
        <v>10</v>
      </c>
      <c r="E14" s="9"/>
      <c r="F14" s="246" t="s">
        <v>39</v>
      </c>
      <c r="G14" s="247"/>
      <c r="H14" s="248">
        <f>D54</f>
        <v>37545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195693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23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233238</v>
      </c>
      <c r="E29" s="9"/>
      <c r="F29" s="264" t="s">
        <v>56</v>
      </c>
      <c r="G29" s="265"/>
      <c r="H29" s="268">
        <f>H15-H16-H17-H18-H19-H20-H22-H23-H24+H26+H27+H28</f>
        <v>195693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129</v>
      </c>
      <c r="H34" s="289">
        <f t="shared" ref="H34:H39" si="2">F34*G34</f>
        <v>129000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81</v>
      </c>
      <c r="H35" s="289">
        <f t="shared" si="2"/>
        <v>40500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13</v>
      </c>
      <c r="D36" s="15">
        <f>C36*1.5</f>
        <v>19.5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316</v>
      </c>
      <c r="D37" s="15">
        <f>C37*111</f>
        <v>35076</v>
      </c>
      <c r="E37" s="9"/>
      <c r="F37" s="15">
        <v>100</v>
      </c>
      <c r="G37" s="43">
        <v>52</v>
      </c>
      <c r="H37" s="289">
        <f t="shared" si="2"/>
        <v>5200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10</v>
      </c>
      <c r="H38" s="289">
        <f t="shared" si="2"/>
        <v>500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1202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3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139</v>
      </c>
      <c r="G44" s="70" t="s">
        <v>165</v>
      </c>
      <c r="H44" s="277">
        <v>18257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25</v>
      </c>
      <c r="D46" s="15">
        <f>C46*1.5</f>
        <v>37.5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195139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15</v>
      </c>
      <c r="D50" s="15">
        <f>C50*1.5</f>
        <v>22.5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160</v>
      </c>
      <c r="G51" s="350">
        <f>G49-H29</f>
        <v>-554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37545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AB3E-06CD-46F6-B830-932A3ED94A1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159</v>
      </c>
      <c r="D6" s="16">
        <f t="shared" ref="D6:D28" si="1">C6*L6</f>
        <v>117183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14</v>
      </c>
      <c r="D7" s="16">
        <f t="shared" si="1"/>
        <v>10150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38</v>
      </c>
      <c r="D9" s="16">
        <f t="shared" si="1"/>
        <v>26866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6</v>
      </c>
      <c r="D13" s="52">
        <f t="shared" si="1"/>
        <v>1842</v>
      </c>
      <c r="E13" s="9"/>
      <c r="F13" s="241" t="s">
        <v>36</v>
      </c>
      <c r="G13" s="242"/>
      <c r="H13" s="243">
        <f>D29</f>
        <v>160301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19</v>
      </c>
      <c r="D14" s="34">
        <f t="shared" si="1"/>
        <v>190</v>
      </c>
      <c r="E14" s="9"/>
      <c r="F14" s="246" t="s">
        <v>39</v>
      </c>
      <c r="G14" s="247"/>
      <c r="H14" s="248">
        <f>D54</f>
        <v>24774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135527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43">
        <v>20</v>
      </c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160301</v>
      </c>
      <c r="E29" s="9"/>
      <c r="F29" s="264" t="s">
        <v>56</v>
      </c>
      <c r="G29" s="265"/>
      <c r="H29" s="268">
        <f>H15-H16-H17-H18-H19-H20-H22-H23-H24+H26+H27</f>
        <v>135507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114</v>
      </c>
      <c r="H34" s="289">
        <f>F34*G34</f>
        <v>114000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39</v>
      </c>
      <c r="H35" s="289">
        <f t="shared" ref="H35:H39" si="2">F35*G35</f>
        <v>19500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208</v>
      </c>
      <c r="D37" s="15">
        <f>C37*111</f>
        <v>23088</v>
      </c>
      <c r="E37" s="9"/>
      <c r="F37" s="15">
        <v>100</v>
      </c>
      <c r="G37" s="43">
        <v>5</v>
      </c>
      <c r="H37" s="289">
        <f t="shared" si="2"/>
        <v>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59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3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13</v>
      </c>
      <c r="D46" s="15">
        <f>C46*1.5</f>
        <v>19.5</v>
      </c>
      <c r="E46" s="9"/>
      <c r="F46" s="41"/>
      <c r="G46" s="122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3</v>
      </c>
      <c r="D49" s="15">
        <f>C49*42</f>
        <v>126</v>
      </c>
      <c r="E49" s="9"/>
      <c r="F49" s="313" t="s">
        <v>87</v>
      </c>
      <c r="G49" s="268">
        <f>H34+H35+H36+H37+H38+H39+H40+H41+G42+H44+H45+H46</f>
        <v>134879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17</v>
      </c>
      <c r="D50" s="15">
        <f>C50*1.5</f>
        <v>25.5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-628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24774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164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C864-F680-49EE-8790-E8080CAE2EA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244</v>
      </c>
      <c r="D6" s="16">
        <f t="shared" ref="D6:D28" si="1">C6*L6</f>
        <v>179828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15</v>
      </c>
      <c r="D7" s="16">
        <f t="shared" si="1"/>
        <v>10875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110</v>
      </c>
      <c r="D9" s="16">
        <f t="shared" si="1"/>
        <v>77770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14</v>
      </c>
      <c r="D13" s="52">
        <f t="shared" si="1"/>
        <v>4298</v>
      </c>
      <c r="E13" s="9"/>
      <c r="F13" s="241" t="s">
        <v>36</v>
      </c>
      <c r="G13" s="242"/>
      <c r="H13" s="243">
        <f>D29</f>
        <v>279582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4</v>
      </c>
      <c r="D14" s="34">
        <f t="shared" si="1"/>
        <v>40</v>
      </c>
      <c r="E14" s="9"/>
      <c r="F14" s="246" t="s">
        <v>39</v>
      </c>
      <c r="G14" s="247"/>
      <c r="H14" s="248">
        <f>D54</f>
        <v>45567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234015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800+720+400</f>
        <v>1920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55">
        <v>50</v>
      </c>
      <c r="I19" s="255"/>
      <c r="J19" s="25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325+500</f>
        <v>825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279582</v>
      </c>
      <c r="E29" s="9"/>
      <c r="F29" s="264" t="s">
        <v>56</v>
      </c>
      <c r="G29" s="265"/>
      <c r="H29" s="268">
        <f>H15-H16-H17-H18-H19-H20-H22-H23-H24+H26+H27</f>
        <v>231220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182</v>
      </c>
      <c r="H34" s="289">
        <f>F34*G34</f>
        <v>182000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83</v>
      </c>
      <c r="H35" s="289">
        <f>F35*G35</f>
        <v>41500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89">
        <f t="shared" ref="H36:H38" si="2">F36*G36</f>
        <v>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380</v>
      </c>
      <c r="D37" s="15">
        <f>C37*111</f>
        <v>42180</v>
      </c>
      <c r="E37" s="9"/>
      <c r="F37" s="15">
        <v>100</v>
      </c>
      <c r="G37" s="43">
        <v>54</v>
      </c>
      <c r="H37" s="289">
        <f t="shared" si="2"/>
        <v>5400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4</v>
      </c>
      <c r="H38" s="289">
        <f t="shared" si="2"/>
        <v>200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14</v>
      </c>
      <c r="D40" s="15">
        <f>C40*111</f>
        <v>1554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89">
        <v>146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3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8</v>
      </c>
      <c r="D46" s="15">
        <f>C46*1.5</f>
        <v>12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5</v>
      </c>
      <c r="D49" s="15">
        <f>C49*42</f>
        <v>210</v>
      </c>
      <c r="E49" s="9"/>
      <c r="F49" s="313" t="s">
        <v>87</v>
      </c>
      <c r="G49" s="268">
        <f>H34+H35+H36+H37+H38+H39+H40+H41+G42+H44+H45+H46</f>
        <v>229866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19</v>
      </c>
      <c r="D50" s="15">
        <f>C50*1.5</f>
        <v>28.5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-1354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45567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3401-8DA5-487A-BBA2-9003707D7CD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8528-BADC-4771-8F34-71463777EBC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45717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124</v>
      </c>
      <c r="D6" s="16">
        <f t="shared" ref="D6:D28" si="1">C6*L6</f>
        <v>91388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5</v>
      </c>
      <c r="D7" s="16">
        <f t="shared" si="1"/>
        <v>3625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28</v>
      </c>
      <c r="D9" s="16">
        <f t="shared" si="1"/>
        <v>19796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5</v>
      </c>
      <c r="D13" s="52">
        <f t="shared" si="1"/>
        <v>1535</v>
      </c>
      <c r="E13" s="9"/>
      <c r="F13" s="241" t="s">
        <v>36</v>
      </c>
      <c r="G13" s="242"/>
      <c r="H13" s="243">
        <f>D29</f>
        <v>117135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13</v>
      </c>
      <c r="D14" s="34">
        <f t="shared" si="1"/>
        <v>130</v>
      </c>
      <c r="E14" s="9"/>
      <c r="F14" s="246" t="s">
        <v>39</v>
      </c>
      <c r="G14" s="247"/>
      <c r="H14" s="248">
        <f>D54</f>
        <v>18933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98202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>
        <v>1</v>
      </c>
      <c r="D24" s="52">
        <f t="shared" si="1"/>
        <v>99.333333333333329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5</v>
      </c>
      <c r="D25" s="52">
        <f t="shared" si="1"/>
        <v>561.66666666666663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117135</v>
      </c>
      <c r="E29" s="9"/>
      <c r="F29" s="264" t="s">
        <v>56</v>
      </c>
      <c r="G29" s="265"/>
      <c r="H29" s="268">
        <f>H15-H16-H17-H18-H19-H20-H22-H23-H24+H26+H27</f>
        <v>98202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57</v>
      </c>
      <c r="H34" s="289">
        <f>F34*G34</f>
        <v>57000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61</v>
      </c>
      <c r="H35" s="289">
        <f t="shared" ref="H35:H39" si="2">F35*G35</f>
        <v>30500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8</v>
      </c>
      <c r="H36" s="289">
        <f t="shared" si="2"/>
        <v>1600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163</v>
      </c>
      <c r="D37" s="15">
        <f>C37*111</f>
        <v>18093</v>
      </c>
      <c r="E37" s="9"/>
      <c r="F37" s="15">
        <v>100</v>
      </c>
      <c r="G37" s="43">
        <v>67</v>
      </c>
      <c r="H37" s="289">
        <f t="shared" si="2"/>
        <v>6700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36</v>
      </c>
      <c r="H38" s="289">
        <f t="shared" si="2"/>
        <v>1800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84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9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96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97704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13</v>
      </c>
      <c r="D50" s="15">
        <f>C50*1.5</f>
        <v>19.5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-498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18933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F3ED-03CD-438D-802B-063769D5E7C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45726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200</v>
      </c>
      <c r="D6" s="16">
        <f t="shared" ref="D6:D28" si="1">C6*L6</f>
        <v>147400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25</v>
      </c>
      <c r="D7" s="16">
        <f t="shared" si="1"/>
        <v>18125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61</v>
      </c>
      <c r="D9" s="16">
        <f t="shared" si="1"/>
        <v>43127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5</v>
      </c>
      <c r="D10" s="16">
        <f t="shared" si="1"/>
        <v>4860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10+1</f>
        <v>11</v>
      </c>
      <c r="D12" s="52">
        <f t="shared" si="1"/>
        <v>10472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235572.5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48081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187491.5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1536</f>
        <v>1536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108</v>
      </c>
      <c r="C20" s="53">
        <f>1+1</f>
        <v>2</v>
      </c>
      <c r="D20" s="16">
        <f t="shared" si="1"/>
        <v>2350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1+2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>
        <v>12</v>
      </c>
      <c r="D23" s="52">
        <f t="shared" si="1"/>
        <v>520.5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24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235572.5</v>
      </c>
      <c r="E29" s="9"/>
      <c r="F29" s="264" t="s">
        <v>56</v>
      </c>
      <c r="G29" s="265"/>
      <c r="H29" s="268">
        <f>H15-H16-H17-H18-H19-H20-H22-H23-H24+H26+H27+H28</f>
        <v>185955.5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44">
        <v>53</v>
      </c>
      <c r="H34" s="289">
        <f t="shared" ref="H34:H39" si="2">F34*G34</f>
        <v>53000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37</v>
      </c>
      <c r="H35" s="289">
        <f t="shared" si="2"/>
        <v>18500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11</v>
      </c>
      <c r="H36" s="289">
        <f t="shared" si="2"/>
        <v>2200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399</v>
      </c>
      <c r="D37" s="15">
        <f>C37*111</f>
        <v>44289</v>
      </c>
      <c r="E37" s="9"/>
      <c r="F37" s="15">
        <v>100</v>
      </c>
      <c r="G37" s="43">
        <v>8</v>
      </c>
      <c r="H37" s="289">
        <f t="shared" si="2"/>
        <v>800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12</v>
      </c>
      <c r="H38" s="289">
        <f t="shared" si="2"/>
        <v>600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17</v>
      </c>
      <c r="D40" s="15">
        <f>C40*111</f>
        <v>1887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493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4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3</v>
      </c>
      <c r="D44" s="15">
        <f>C44*120</f>
        <v>360</v>
      </c>
      <c r="E44" s="9"/>
      <c r="F44" s="41" t="s">
        <v>148</v>
      </c>
      <c r="G44" s="70" t="s">
        <v>166</v>
      </c>
      <c r="H44" s="277">
        <v>108238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17</v>
      </c>
      <c r="D46" s="15">
        <f>C46*1.5</f>
        <v>25.5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183851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14</v>
      </c>
      <c r="D50" s="15">
        <f>C50*1.5</f>
        <v>21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-2104.5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48081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8808-6B1E-40E3-A9F1-264ED336F98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45726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220</v>
      </c>
      <c r="D6" s="16">
        <f t="shared" ref="D6:D28" si="1">C6*L6</f>
        <v>162140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3</v>
      </c>
      <c r="D7" s="16">
        <f t="shared" si="1"/>
        <v>2175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23</v>
      </c>
      <c r="D9" s="16">
        <f t="shared" si="1"/>
        <v>16261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185030.66666666669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4</v>
      </c>
      <c r="D14" s="34">
        <f t="shared" si="1"/>
        <v>40</v>
      </c>
      <c r="E14" s="9"/>
      <c r="F14" s="246" t="s">
        <v>39</v>
      </c>
      <c r="G14" s="247"/>
      <c r="H14" s="248">
        <f>D54</f>
        <v>32152.5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152878.16666666669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1872</f>
        <v>1872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161</v>
      </c>
      <c r="C23" s="53">
        <v>4</v>
      </c>
      <c r="D23" s="52">
        <f t="shared" si="1"/>
        <v>417.33333333333331</v>
      </c>
      <c r="E23" s="9"/>
      <c r="F23" s="28"/>
      <c r="G23" s="41"/>
      <c r="H23" s="325"/>
      <c r="I23" s="277"/>
      <c r="J23" s="277"/>
      <c r="L23" s="51">
        <f>626/6</f>
        <v>104.33333333333333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4</v>
      </c>
      <c r="D25" s="52">
        <f t="shared" si="1"/>
        <v>449.33333333333331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185030.66666666669</v>
      </c>
      <c r="E29" s="9"/>
      <c r="F29" s="264" t="s">
        <v>56</v>
      </c>
      <c r="G29" s="265"/>
      <c r="H29" s="268">
        <f>H15-H16-H17-H18-H19-H20-H22-H23-H24+H26+H27</f>
        <v>151006.16666666669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43</v>
      </c>
      <c r="H34" s="289">
        <f>F34*G34</f>
        <v>43000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213</v>
      </c>
      <c r="H35" s="289">
        <f t="shared" ref="H35:H39" si="2">F35*G35</f>
        <v>106500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277</v>
      </c>
      <c r="D37" s="15">
        <f>C37*111</f>
        <v>30747</v>
      </c>
      <c r="E37" s="9"/>
      <c r="F37" s="15">
        <v>100</v>
      </c>
      <c r="G37" s="43">
        <v>20</v>
      </c>
      <c r="H37" s="289">
        <f t="shared" si="2"/>
        <v>2000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89">
        <v>57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4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125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11</v>
      </c>
      <c r="D49" s="15">
        <f>C49*42</f>
        <v>462</v>
      </c>
      <c r="E49" s="9"/>
      <c r="F49" s="313" t="s">
        <v>87</v>
      </c>
      <c r="G49" s="268">
        <f>H34+H35+H36+H37+H38+H39+H40+H41+G42+H44+H45+H46</f>
        <v>151857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11</v>
      </c>
      <c r="D50" s="15">
        <f>C50*1.5</f>
        <v>16.5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850.83333333331393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32152.5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6493-B217-49B8-8173-500CF5DD7F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45726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238</v>
      </c>
      <c r="D6" s="16">
        <f t="shared" ref="D6:D28" si="1">C6*L6</f>
        <v>175406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21</v>
      </c>
      <c r="D7" s="16">
        <f t="shared" si="1"/>
        <v>15225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26</v>
      </c>
      <c r="D9" s="16">
        <f t="shared" si="1"/>
        <v>18382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212868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14</v>
      </c>
      <c r="D14" s="34">
        <f t="shared" si="1"/>
        <v>140</v>
      </c>
      <c r="E14" s="9"/>
      <c r="F14" s="246" t="s">
        <v>39</v>
      </c>
      <c r="G14" s="247"/>
      <c r="H14" s="248">
        <f>D54</f>
        <v>33558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179310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600+496+968</f>
        <v>2064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212868</v>
      </c>
      <c r="E29" s="9"/>
      <c r="F29" s="264" t="s">
        <v>56</v>
      </c>
      <c r="G29" s="265"/>
      <c r="H29" s="268">
        <f>H15-H16-H17-H18-H19-H20-H22-H23-H24+H26+H27</f>
        <v>177246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153</v>
      </c>
      <c r="H34" s="289">
        <f>F34*G34</f>
        <v>153000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40</v>
      </c>
      <c r="H35" s="289">
        <f>F35*G35</f>
        <v>20000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ref="H36:H38" si="2">F36*G36</f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268</v>
      </c>
      <c r="D37" s="15">
        <f>C37*111</f>
        <v>29748</v>
      </c>
      <c r="E37" s="9"/>
      <c r="F37" s="15">
        <v>100</v>
      </c>
      <c r="G37" s="43">
        <v>32</v>
      </c>
      <c r="H37" s="289">
        <f t="shared" si="2"/>
        <v>3200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7</v>
      </c>
      <c r="H38" s="289">
        <f t="shared" si="2"/>
        <v>350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3</v>
      </c>
      <c r="H39" s="289">
        <f t="shared" ref="H39" si="3">F39*G39</f>
        <v>60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22</v>
      </c>
      <c r="D40" s="15">
        <f>C40*111</f>
        <v>2442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4</v>
      </c>
      <c r="D41" s="15">
        <f>C41*84</f>
        <v>336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78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4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23</v>
      </c>
      <c r="D46" s="15">
        <f>C46*1.5</f>
        <v>34.5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3</v>
      </c>
      <c r="D49" s="15">
        <f>C49*42</f>
        <v>126</v>
      </c>
      <c r="E49" s="9"/>
      <c r="F49" s="313" t="s">
        <v>87</v>
      </c>
      <c r="G49" s="268">
        <f>H34+H35+H36+H37+H38+H39+H40+H41+G42+H44+H45+H46</f>
        <v>177088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10</v>
      </c>
      <c r="D50" s="15">
        <f>C50*1.5</f>
        <v>15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-158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33558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7FDB-C7C0-45B8-9528-03E17E64589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4A6C-AC4B-413F-82EC-7B49E918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268</v>
      </c>
      <c r="D6" s="16">
        <f t="shared" ref="D6:D28" si="1">C6*L6</f>
        <v>197516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4</v>
      </c>
      <c r="D7" s="16">
        <f t="shared" si="1"/>
        <v>2900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42</v>
      </c>
      <c r="D9" s="16">
        <f t="shared" si="1"/>
        <v>29694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3</v>
      </c>
      <c r="D10" s="16">
        <f t="shared" si="1"/>
        <v>2916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14</v>
      </c>
      <c r="D13" s="52">
        <f t="shared" si="1"/>
        <v>4298</v>
      </c>
      <c r="E13" s="9"/>
      <c r="F13" s="241" t="s">
        <v>36</v>
      </c>
      <c r="G13" s="242"/>
      <c r="H13" s="243">
        <f>D29</f>
        <v>239398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7</v>
      </c>
      <c r="D14" s="34">
        <f t="shared" si="1"/>
        <v>70</v>
      </c>
      <c r="E14" s="9"/>
      <c r="F14" s="246" t="s">
        <v>39</v>
      </c>
      <c r="G14" s="247"/>
      <c r="H14" s="248">
        <f>D54</f>
        <v>43185.75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196212.25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1899</f>
        <v>1899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>
        <v>12</v>
      </c>
      <c r="D27" s="48">
        <f t="shared" si="1"/>
        <v>434</v>
      </c>
      <c r="E27" s="9"/>
      <c r="F27" s="82"/>
      <c r="G27" s="128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239398</v>
      </c>
      <c r="E29" s="9"/>
      <c r="F29" s="264" t="s">
        <v>56</v>
      </c>
      <c r="G29" s="265"/>
      <c r="H29" s="268">
        <f>H15-H16-H17-H18-H19-H20-H22-H23-H24+H26+H27+H28</f>
        <v>194313.25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44">
        <v>52</v>
      </c>
      <c r="H34" s="289">
        <f t="shared" ref="H34:H39" si="2">F34*G34</f>
        <v>52000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23</v>
      </c>
      <c r="H35" s="289">
        <f t="shared" si="2"/>
        <v>11500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10</v>
      </c>
      <c r="D36" s="15">
        <f>C36*1.5</f>
        <v>15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361</v>
      </c>
      <c r="D37" s="15">
        <f>C37*111</f>
        <v>40071</v>
      </c>
      <c r="E37" s="9"/>
      <c r="F37" s="15">
        <v>100</v>
      </c>
      <c r="G37" s="43">
        <v>56</v>
      </c>
      <c r="H37" s="289">
        <f t="shared" si="2"/>
        <v>5600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13</v>
      </c>
      <c r="D38" s="15">
        <f>C38*84</f>
        <v>1092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7</v>
      </c>
      <c r="H39" s="289">
        <f t="shared" si="2"/>
        <v>140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5675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8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3</v>
      </c>
      <c r="D44" s="15">
        <f>C44*120</f>
        <v>360</v>
      </c>
      <c r="E44" s="9"/>
      <c r="F44" s="41" t="s">
        <v>148</v>
      </c>
      <c r="G44" s="70" t="s">
        <v>167</v>
      </c>
      <c r="H44" s="277">
        <v>119734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13</v>
      </c>
      <c r="D46" s="15">
        <f>C46*1.5</f>
        <v>19.5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9</v>
      </c>
      <c r="D49" s="15">
        <f>C49*42</f>
        <v>378</v>
      </c>
      <c r="E49" s="9"/>
      <c r="F49" s="313" t="s">
        <v>87</v>
      </c>
      <c r="G49" s="268">
        <f>H34+H35+H36+H37+H38+H39+H40+H41+G42+H44+H45+H46</f>
        <v>195599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5</v>
      </c>
      <c r="D50" s="15">
        <f>C50*1.5</f>
        <v>7.5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1285.75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43185.75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0600-4D86-4304-862E-9016263C9E0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187</v>
      </c>
      <c r="D6" s="16">
        <f t="shared" ref="D6:D28" si="1">C6*L6</f>
        <v>137819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1</v>
      </c>
      <c r="D7" s="16">
        <f t="shared" si="1"/>
        <v>725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40</v>
      </c>
      <c r="D9" s="16">
        <f t="shared" si="1"/>
        <v>28280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6</v>
      </c>
      <c r="D13" s="52">
        <f t="shared" si="1"/>
        <v>1842</v>
      </c>
      <c r="E13" s="9"/>
      <c r="F13" s="241" t="s">
        <v>36</v>
      </c>
      <c r="G13" s="242"/>
      <c r="H13" s="243">
        <f>D29</f>
        <v>177258.66666666666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18</v>
      </c>
      <c r="D14" s="34">
        <f t="shared" si="1"/>
        <v>180</v>
      </c>
      <c r="E14" s="9"/>
      <c r="F14" s="246" t="s">
        <v>39</v>
      </c>
      <c r="G14" s="247"/>
      <c r="H14" s="248">
        <f>D54</f>
        <v>26570.25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150688.41666666666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1048</f>
        <v>1048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161</v>
      </c>
      <c r="C23" s="53">
        <v>2</v>
      </c>
      <c r="D23" s="52">
        <f t="shared" si="1"/>
        <v>208.66666666666666</v>
      </c>
      <c r="E23" s="9"/>
      <c r="F23" s="28"/>
      <c r="G23" s="41"/>
      <c r="H23" s="325"/>
      <c r="I23" s="277"/>
      <c r="J23" s="277"/>
      <c r="L23" s="51">
        <f>626/6</f>
        <v>104.33333333333333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8</v>
      </c>
      <c r="D28" s="52">
        <f t="shared" si="1"/>
        <v>6280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177258.66666666666</v>
      </c>
      <c r="E29" s="9"/>
      <c r="F29" s="264" t="s">
        <v>56</v>
      </c>
      <c r="G29" s="265"/>
      <c r="H29" s="268">
        <f>H15-H16-H17-H18-H19-H20-H22-H23-H24+H26+H27</f>
        <v>149640.41666666666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123</v>
      </c>
      <c r="H34" s="289">
        <f>F34*G34</f>
        <v>123000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46</v>
      </c>
      <c r="H35" s="289">
        <f t="shared" ref="H35:H37" si="2">F35*G35</f>
        <v>23000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21</v>
      </c>
      <c r="D36" s="15">
        <f>C36*1.5</f>
        <v>31.5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230</v>
      </c>
      <c r="D37" s="15">
        <f>C37*111</f>
        <v>25530</v>
      </c>
      <c r="E37" s="9"/>
      <c r="F37" s="15">
        <v>100</v>
      </c>
      <c r="G37" s="43">
        <v>13</v>
      </c>
      <c r="H37" s="289">
        <f t="shared" si="2"/>
        <v>1300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/>
      <c r="H38" s="289"/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/>
      <c r="H39" s="289"/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89">
        <v>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8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15</v>
      </c>
      <c r="D46" s="15">
        <f>C46*1.5</f>
        <v>22.5</v>
      </c>
      <c r="E46" s="9"/>
      <c r="F46" s="41"/>
      <c r="G46" s="12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147308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23</v>
      </c>
      <c r="D50" s="15">
        <f>C50*1.5</f>
        <v>34.5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-2332.416666666657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26570.25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B3CF-B68B-4872-9A09-27FEDE74E4E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226</v>
      </c>
      <c r="D6" s="16">
        <f t="shared" ref="D6:D28" si="1">C6*L6</f>
        <v>166562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5</v>
      </c>
      <c r="D7" s="16">
        <f t="shared" si="1"/>
        <v>3625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83</v>
      </c>
      <c r="D9" s="16">
        <f t="shared" si="1"/>
        <v>58681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11</v>
      </c>
      <c r="D13" s="52">
        <f t="shared" si="1"/>
        <v>3377</v>
      </c>
      <c r="E13" s="9"/>
      <c r="F13" s="241" t="s">
        <v>36</v>
      </c>
      <c r="G13" s="242"/>
      <c r="H13" s="243">
        <f>D29</f>
        <v>240650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20</v>
      </c>
      <c r="D14" s="34">
        <f t="shared" si="1"/>
        <v>200</v>
      </c>
      <c r="E14" s="9"/>
      <c r="F14" s="246" t="s">
        <v>39</v>
      </c>
      <c r="G14" s="247"/>
      <c r="H14" s="248">
        <f>D54</f>
        <v>42171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198479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496+1908</f>
        <v>2404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355</f>
        <v>355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122</v>
      </c>
      <c r="C24" s="53">
        <v>10</v>
      </c>
      <c r="D24" s="52">
        <f t="shared" si="1"/>
        <v>355</v>
      </c>
      <c r="E24" s="9"/>
      <c r="F24" s="42"/>
      <c r="G24" s="41"/>
      <c r="H24" s="325"/>
      <c r="I24" s="277"/>
      <c r="J24" s="277"/>
      <c r="L24" s="51">
        <f>852/24</f>
        <v>35.5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10</v>
      </c>
      <c r="D28" s="52">
        <f t="shared" si="1"/>
        <v>7850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240650</v>
      </c>
      <c r="E29" s="9"/>
      <c r="F29" s="264" t="s">
        <v>56</v>
      </c>
      <c r="G29" s="265"/>
      <c r="H29" s="268">
        <f>H15-H16-H17-H18-H19-H20-H22-H23-H24+H26+H27</f>
        <v>195720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62</v>
      </c>
      <c r="H34" s="289">
        <f>F34*G34</f>
        <v>62000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18</v>
      </c>
      <c r="H35" s="289">
        <f>F35*G35</f>
        <v>9000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ref="H36:H38" si="2">F36*G36</f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367</v>
      </c>
      <c r="D37" s="15">
        <f>C37*111</f>
        <v>40737</v>
      </c>
      <c r="E37" s="9"/>
      <c r="F37" s="15">
        <v>100</v>
      </c>
      <c r="G37" s="43">
        <v>23</v>
      </c>
      <c r="H37" s="289">
        <f t="shared" si="2"/>
        <v>2300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14</v>
      </c>
      <c r="H38" s="289">
        <f t="shared" si="2"/>
        <v>700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141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28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140</v>
      </c>
      <c r="G44" s="87" t="s">
        <v>168</v>
      </c>
      <c r="H44" s="277">
        <v>121215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6</v>
      </c>
      <c r="D46" s="15">
        <f>C46*1.5</f>
        <v>9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195776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19</v>
      </c>
      <c r="D50" s="15">
        <f>C50*1.5</f>
        <v>28.5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44">
        <f>G49-H29</f>
        <v>56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42171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F607-3A87-42FB-AB67-08E1C7181FE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42EF-712A-44B6-8313-0A33422A673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45728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197</v>
      </c>
      <c r="D6" s="16">
        <f t="shared" ref="D6:D28" si="1">C6*L6</f>
        <v>145189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23</v>
      </c>
      <c r="D9" s="16">
        <f t="shared" si="1"/>
        <v>16261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16</v>
      </c>
      <c r="D13" s="52">
        <f t="shared" si="1"/>
        <v>4912</v>
      </c>
      <c r="E13" s="9"/>
      <c r="F13" s="241" t="s">
        <v>36</v>
      </c>
      <c r="G13" s="242"/>
      <c r="H13" s="243">
        <f>D29</f>
        <v>176615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28056.75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148558.25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55">
        <v>50</v>
      </c>
      <c r="I19" s="255"/>
      <c r="J19" s="255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v>325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>
        <v>12</v>
      </c>
      <c r="D27" s="48">
        <f t="shared" si="1"/>
        <v>434</v>
      </c>
      <c r="E27" s="9"/>
      <c r="F27" s="82"/>
      <c r="G27" s="135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176615</v>
      </c>
      <c r="E29" s="9"/>
      <c r="F29" s="264" t="s">
        <v>56</v>
      </c>
      <c r="G29" s="265"/>
      <c r="H29" s="268">
        <f>H15-H16-H17-H18-H19-H20-H22-H23-H24+H26+H27+H28</f>
        <v>148183.25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94</v>
      </c>
      <c r="H34" s="289">
        <f t="shared" ref="H34:H39" si="2">F34*G34</f>
        <v>94000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91</v>
      </c>
      <c r="H35" s="289">
        <f t="shared" si="2"/>
        <v>45500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231</v>
      </c>
      <c r="D37" s="15">
        <f>C37*111</f>
        <v>25641</v>
      </c>
      <c r="E37" s="9"/>
      <c r="F37" s="15">
        <v>100</v>
      </c>
      <c r="G37" s="43">
        <v>60</v>
      </c>
      <c r="H37" s="289">
        <f t="shared" si="2"/>
        <v>6000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29</v>
      </c>
      <c r="H38" s="289">
        <f t="shared" si="2"/>
        <v>1450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6</v>
      </c>
      <c r="H39" s="289">
        <f t="shared" si="2"/>
        <v>120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5</v>
      </c>
      <c r="D40" s="15">
        <f>C40*111</f>
        <v>555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>
        <v>162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35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3</v>
      </c>
      <c r="D44" s="15">
        <f>C44*120</f>
        <v>360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18</v>
      </c>
      <c r="D46" s="15">
        <f>C46*1.5</f>
        <v>27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16</v>
      </c>
      <c r="D48" s="15">
        <f>C48*78</f>
        <v>1248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147632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13</v>
      </c>
      <c r="D50" s="15">
        <f>C50*1.5</f>
        <v>19.5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-551.25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28056.75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51A2-91C7-4A20-BB0A-BD3241AC34F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45728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288</v>
      </c>
      <c r="D6" s="16">
        <f t="shared" ref="D6:D28" si="1">C6*L6</f>
        <v>212256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5</v>
      </c>
      <c r="D7" s="16">
        <f t="shared" si="1"/>
        <v>3625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30</v>
      </c>
      <c r="D9" s="16">
        <f t="shared" si="1"/>
        <v>21210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14</v>
      </c>
      <c r="D13" s="52">
        <f t="shared" si="1"/>
        <v>4298</v>
      </c>
      <c r="E13" s="9"/>
      <c r="F13" s="241" t="s">
        <v>36</v>
      </c>
      <c r="G13" s="242"/>
      <c r="H13" s="243">
        <f>D29</f>
        <v>246841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12</v>
      </c>
      <c r="D14" s="34">
        <f t="shared" si="1"/>
        <v>120</v>
      </c>
      <c r="E14" s="9"/>
      <c r="F14" s="246" t="s">
        <v>39</v>
      </c>
      <c r="G14" s="247"/>
      <c r="H14" s="248">
        <f>D54</f>
        <v>38165.25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208675.75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2097</f>
        <v>2097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500</f>
        <v>500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246841</v>
      </c>
      <c r="E29" s="9"/>
      <c r="F29" s="264" t="s">
        <v>56</v>
      </c>
      <c r="G29" s="265"/>
      <c r="H29" s="268">
        <f>H15-H16-H17-H18-H19-H20-H22-H23-H24+H26+H27</f>
        <v>206078.75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63</v>
      </c>
      <c r="H34" s="289">
        <f>F34*G34</f>
        <v>63000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</v>
      </c>
      <c r="H35" s="289">
        <f t="shared" ref="H35:H39" si="2">F35*G35</f>
        <v>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334</v>
      </c>
      <c r="D37" s="15">
        <f>C37*111</f>
        <v>37074</v>
      </c>
      <c r="E37" s="9"/>
      <c r="F37" s="15">
        <v>100</v>
      </c>
      <c r="G37" s="43">
        <v>9</v>
      </c>
      <c r="H37" s="289">
        <f t="shared" si="2"/>
        <v>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>
        <v>69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3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169</v>
      </c>
      <c r="H44" s="277">
        <v>140141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13</v>
      </c>
      <c r="D46" s="15">
        <f>C46*1.5</f>
        <v>19.5</v>
      </c>
      <c r="E46" s="9"/>
      <c r="F46" s="41"/>
      <c r="G46" s="134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8</v>
      </c>
      <c r="D49" s="15">
        <f>C49*42</f>
        <v>336</v>
      </c>
      <c r="E49" s="9"/>
      <c r="F49" s="313" t="s">
        <v>87</v>
      </c>
      <c r="G49" s="268">
        <f>H34+H35+H36+H37+H38+H39+H40+H41+G42+H44+H45+H46</f>
        <v>205780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18</v>
      </c>
      <c r="D50" s="15">
        <f>C50*1.5</f>
        <v>27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-298.75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38165.25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8A0E-0A11-4325-A3CC-48ACC370C184}">
  <dimension ref="A1:S59"/>
  <sheetViews>
    <sheetView zoomScaleNormal="100" zoomScaleSheetLayoutView="85" workbookViewId="0">
      <selection activeCell="K20" sqref="K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97" t="s">
        <v>2</v>
      </c>
      <c r="Q1" s="9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339">
        <v>45717</v>
      </c>
      <c r="J4" s="340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341"/>
      <c r="J5" s="342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280</v>
      </c>
      <c r="D6" s="16">
        <f t="shared" ref="D6:D28" si="1">C6*L6</f>
        <v>206360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17</v>
      </c>
      <c r="D7" s="16">
        <f t="shared" si="1"/>
        <v>12325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32</v>
      </c>
      <c r="D9" s="16">
        <f t="shared" si="1"/>
        <v>22624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>
        <v>3</v>
      </c>
      <c r="D11" s="16">
        <f t="shared" si="1"/>
        <v>3375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11</v>
      </c>
      <c r="D13" s="52">
        <f t="shared" si="1"/>
        <v>3377</v>
      </c>
      <c r="E13" s="9"/>
      <c r="F13" s="241" t="s">
        <v>36</v>
      </c>
      <c r="G13" s="242"/>
      <c r="H13" s="243">
        <f>D29</f>
        <v>250045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4</v>
      </c>
      <c r="D14" s="34">
        <f t="shared" si="1"/>
        <v>40</v>
      </c>
      <c r="E14" s="9"/>
      <c r="F14" s="246" t="s">
        <v>39</v>
      </c>
      <c r="G14" s="247"/>
      <c r="H14" s="248">
        <f>D54</f>
        <v>43252.5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206792.5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920+992+568</f>
        <v>2480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250045</v>
      </c>
      <c r="E29" s="9"/>
      <c r="F29" s="264" t="s">
        <v>56</v>
      </c>
      <c r="G29" s="265"/>
      <c r="H29" s="268">
        <f>H15-H16-H17-H18-H19-H20-H22-H23-H24+H26+H27</f>
        <v>204312.5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85">
        <v>39</v>
      </c>
      <c r="H34" s="289">
        <f>F34*G34</f>
        <v>39000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40</v>
      </c>
      <c r="H35" s="289">
        <f>F35*G35</f>
        <v>20000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347</v>
      </c>
      <c r="D37" s="15">
        <f>C37*111</f>
        <v>38517</v>
      </c>
      <c r="E37" s="9"/>
      <c r="F37" s="15">
        <v>100</v>
      </c>
      <c r="G37" s="43"/>
      <c r="H37" s="289"/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/>
      <c r="H38" s="289"/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2</v>
      </c>
      <c r="H39" s="289">
        <f t="shared" ref="H39" si="2">F39*G39</f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53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9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13</v>
      </c>
      <c r="D44" s="15">
        <f>C44*120</f>
        <v>1560</v>
      </c>
      <c r="E44" s="9"/>
      <c r="F44" s="41" t="s">
        <v>139</v>
      </c>
      <c r="G44" s="87" t="s">
        <v>141</v>
      </c>
      <c r="H44" s="277">
        <v>74324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 t="s">
        <v>140</v>
      </c>
      <c r="G45" s="87" t="s">
        <v>142</v>
      </c>
      <c r="H45" s="277">
        <v>70619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</v>
      </c>
      <c r="D46" s="15">
        <f>C46*1.5</f>
        <v>1.5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20</v>
      </c>
      <c r="D48" s="15">
        <f>C48*78</f>
        <v>1560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204036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22</v>
      </c>
      <c r="D50" s="15">
        <f>C50*1.5</f>
        <v>33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-276.5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43252.5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A49B-D7BA-4AB2-B9CF-A6DB19C837E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45728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164</v>
      </c>
      <c r="D6" s="16">
        <f t="shared" ref="D6:D28" si="1">C6*L6</f>
        <v>120868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15</v>
      </c>
      <c r="D7" s="16">
        <f t="shared" si="1"/>
        <v>10875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31</v>
      </c>
      <c r="D9" s="16">
        <f t="shared" si="1"/>
        <v>21917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8</v>
      </c>
      <c r="D13" s="52">
        <f t="shared" si="1"/>
        <v>2456</v>
      </c>
      <c r="E13" s="9"/>
      <c r="F13" s="241" t="s">
        <v>36</v>
      </c>
      <c r="G13" s="242"/>
      <c r="H13" s="243">
        <f>D29</f>
        <v>170549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6</v>
      </c>
      <c r="D14" s="34">
        <f t="shared" si="1"/>
        <v>60</v>
      </c>
      <c r="E14" s="9"/>
      <c r="F14" s="246" t="s">
        <v>39</v>
      </c>
      <c r="G14" s="247"/>
      <c r="H14" s="248">
        <f>D54</f>
        <v>25293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145256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1200</f>
        <v>1200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500+325</f>
        <v>825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170549</v>
      </c>
      <c r="E29" s="9"/>
      <c r="F29" s="264" t="s">
        <v>56</v>
      </c>
      <c r="G29" s="265"/>
      <c r="H29" s="268">
        <f>H15-H16-H17-H18-H19-H20-H22-H23-H24+H26+H27</f>
        <v>143231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85">
        <v>125</v>
      </c>
      <c r="H34" s="289">
        <f>F34*G34</f>
        <v>125000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39</v>
      </c>
      <c r="H35" s="289">
        <f>F35*G35</f>
        <v>19500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5</v>
      </c>
      <c r="D36" s="15">
        <f>C36*1.5</f>
        <v>7.5</v>
      </c>
      <c r="E36" s="9"/>
      <c r="F36" s="15">
        <v>200</v>
      </c>
      <c r="G36" s="41"/>
      <c r="H36" s="289">
        <f t="shared" ref="H36:H38" si="2">F36*G36</f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206</v>
      </c>
      <c r="D37" s="15">
        <f>C37*111</f>
        <v>22866</v>
      </c>
      <c r="E37" s="9"/>
      <c r="F37" s="15">
        <v>100</v>
      </c>
      <c r="G37" s="43"/>
      <c r="H37" s="289">
        <f t="shared" si="2"/>
        <v>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90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3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21</v>
      </c>
      <c r="D46" s="15">
        <f>C46*1.5</f>
        <v>31.5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144660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49</v>
      </c>
      <c r="D50" s="15">
        <f>C50*1.5</f>
        <v>73.5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1429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25293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B396-EF54-4C9C-ACD6-4D508B4D898F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3E2-EFAE-447A-B1BA-2A4F6600CCA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45729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210</v>
      </c>
      <c r="D6" s="16">
        <f t="shared" ref="D6:D28" si="1">C6*L6</f>
        <v>154770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/>
      <c r="D7" s="16">
        <f t="shared" si="1"/>
        <v>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38</v>
      </c>
      <c r="D9" s="16">
        <f t="shared" si="1"/>
        <v>26866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185304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12</v>
      </c>
      <c r="D14" s="34">
        <f t="shared" si="1"/>
        <v>120</v>
      </c>
      <c r="E14" s="9"/>
      <c r="F14" s="246" t="s">
        <v>39</v>
      </c>
      <c r="G14" s="247"/>
      <c r="H14" s="248">
        <f>D54</f>
        <v>28029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157275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v>1360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36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185304</v>
      </c>
      <c r="E29" s="9"/>
      <c r="F29" s="264" t="s">
        <v>56</v>
      </c>
      <c r="G29" s="265"/>
      <c r="H29" s="268">
        <f>H15-H16-H17-H18-H19-H20-H22-H23-H24+H26+H27+H28</f>
        <v>155915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141</v>
      </c>
      <c r="H34" s="289">
        <f t="shared" ref="H34:H39" si="2">F34*G34</f>
        <v>141000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24</v>
      </c>
      <c r="H35" s="289">
        <f t="shared" si="2"/>
        <v>12000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248</v>
      </c>
      <c r="D37" s="15">
        <f>C37*111</f>
        <v>27528</v>
      </c>
      <c r="E37" s="9"/>
      <c r="F37" s="15">
        <v>100</v>
      </c>
      <c r="G37" s="43">
        <v>27</v>
      </c>
      <c r="H37" s="289">
        <f t="shared" si="2"/>
        <v>2700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17</v>
      </c>
      <c r="H38" s="289">
        <f t="shared" si="2"/>
        <v>850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/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36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13</v>
      </c>
      <c r="D46" s="15">
        <f>C46*1.5</f>
        <v>19.5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3</v>
      </c>
      <c r="D49" s="15">
        <f>C49*42</f>
        <v>126</v>
      </c>
      <c r="E49" s="9"/>
      <c r="F49" s="313" t="s">
        <v>87</v>
      </c>
      <c r="G49" s="268">
        <f>H34+H35+H36+H37+H38+H39+H40+H41+G42+H44+H45+H46</f>
        <v>156550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19</v>
      </c>
      <c r="D50" s="15">
        <f>C50*1.5</f>
        <v>28.5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635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28029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DE72-7E8D-4ADE-88CD-3F3E5C054C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45729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197</v>
      </c>
      <c r="D6" s="16">
        <f t="shared" ref="D6:D28" si="1">C6*L6</f>
        <v>145189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</v>
      </c>
      <c r="D7" s="16">
        <f t="shared" si="1"/>
        <v>1450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66</v>
      </c>
      <c r="D9" s="16">
        <f t="shared" si="1"/>
        <v>46662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7</v>
      </c>
      <c r="D13" s="52">
        <f t="shared" si="1"/>
        <v>2149</v>
      </c>
      <c r="E13" s="9"/>
      <c r="F13" s="241" t="s">
        <v>36</v>
      </c>
      <c r="G13" s="242"/>
      <c r="H13" s="243">
        <f>D29</f>
        <v>197925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12</v>
      </c>
      <c r="D14" s="34">
        <f t="shared" si="1"/>
        <v>120</v>
      </c>
      <c r="E14" s="9"/>
      <c r="F14" s="246" t="s">
        <v>39</v>
      </c>
      <c r="G14" s="247"/>
      <c r="H14" s="248">
        <f>D54</f>
        <v>19665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178260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1872</f>
        <v>1872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197925</v>
      </c>
      <c r="E29" s="9"/>
      <c r="F29" s="264" t="s">
        <v>56</v>
      </c>
      <c r="G29" s="265"/>
      <c r="H29" s="268">
        <f>H15-H16-H17-H18-H19-H20-H22-H23-H24+H26+H27</f>
        <v>176388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35</v>
      </c>
      <c r="H34" s="289">
        <f>F34*G34</f>
        <v>35000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12</v>
      </c>
      <c r="H35" s="289">
        <f t="shared" ref="H35:H39" si="2">F35*G35</f>
        <v>6000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20</v>
      </c>
      <c r="D36" s="15">
        <f>C36*1.5</f>
        <v>30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166</v>
      </c>
      <c r="D37" s="15">
        <f>C37*111</f>
        <v>18426</v>
      </c>
      <c r="E37" s="9"/>
      <c r="F37" s="15">
        <v>100</v>
      </c>
      <c r="G37" s="43">
        <v>4</v>
      </c>
      <c r="H37" s="289">
        <f t="shared" si="2"/>
        <v>400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6</v>
      </c>
      <c r="H38" s="289">
        <f t="shared" si="2"/>
        <v>300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92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36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170</v>
      </c>
      <c r="H44" s="277">
        <v>134650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4</v>
      </c>
      <c r="D46" s="15">
        <f>C46*1.5</f>
        <v>6</v>
      </c>
      <c r="E46" s="9"/>
      <c r="F46" s="41"/>
      <c r="G46" s="137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</v>
      </c>
      <c r="D48" s="15">
        <f>C48*78</f>
        <v>78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176662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350</v>
      </c>
      <c r="D50" s="15">
        <f>C50*1.5</f>
        <v>525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274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19665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EE65-ACAA-47C5-A6C6-A197340E2A2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38" t="s">
        <v>2</v>
      </c>
      <c r="Q1" s="13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45729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596</v>
      </c>
      <c r="D6" s="16">
        <f t="shared" ref="D6:D28" si="1">C6*L6</f>
        <v>439252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38</v>
      </c>
      <c r="D7" s="16">
        <f t="shared" si="1"/>
        <v>27550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90</v>
      </c>
      <c r="D9" s="16">
        <f t="shared" si="1"/>
        <v>63630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2+1+3</f>
        <v>6</v>
      </c>
      <c r="D12" s="52">
        <f t="shared" si="1"/>
        <v>5712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24</v>
      </c>
      <c r="D13" s="52">
        <f t="shared" si="1"/>
        <v>7368</v>
      </c>
      <c r="E13" s="9"/>
      <c r="F13" s="241" t="s">
        <v>36</v>
      </c>
      <c r="G13" s="242"/>
      <c r="H13" s="243">
        <f>D29</f>
        <v>596150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10</v>
      </c>
      <c r="D14" s="34">
        <f t="shared" si="1"/>
        <v>100</v>
      </c>
      <c r="E14" s="9"/>
      <c r="F14" s="246" t="s">
        <v>39</v>
      </c>
      <c r="G14" s="247"/>
      <c r="H14" s="248">
        <f>D54</f>
        <v>105307.5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490842.5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440+1944</f>
        <v>2384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>
        <v>1</v>
      </c>
      <c r="D17" s="52">
        <f t="shared" si="1"/>
        <v>1582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171</v>
      </c>
      <c r="C20" s="53">
        <v>1</v>
      </c>
      <c r="D20" s="16">
        <f t="shared" si="1"/>
        <v>1052</v>
      </c>
      <c r="E20" s="9"/>
      <c r="F20" s="64"/>
      <c r="G20" s="80" t="s">
        <v>125</v>
      </c>
      <c r="H20" s="255"/>
      <c r="I20" s="255"/>
      <c r="J20" s="255"/>
      <c r="L20" s="6">
        <f>1052</f>
        <v>1052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172</v>
      </c>
      <c r="C25" s="53">
        <v>2</v>
      </c>
      <c r="D25" s="52">
        <f t="shared" si="1"/>
        <v>1702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851</f>
        <v>851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60</v>
      </c>
      <c r="D28" s="52">
        <f t="shared" si="1"/>
        <v>47100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596150</v>
      </c>
      <c r="E29" s="9"/>
      <c r="F29" s="264" t="s">
        <v>56</v>
      </c>
      <c r="G29" s="265"/>
      <c r="H29" s="268">
        <f>H15-H16-H17-H18-H19-H20-H22-H23-H24+H26+H27</f>
        <v>488458.5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94</v>
      </c>
      <c r="H34" s="289">
        <f>F34*G34</f>
        <v>94000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9</v>
      </c>
      <c r="D35" s="33">
        <f>C35*84</f>
        <v>756</v>
      </c>
      <c r="E35" s="9"/>
      <c r="F35" s="65">
        <v>500</v>
      </c>
      <c r="G35" s="45">
        <v>23</v>
      </c>
      <c r="H35" s="289">
        <f>F35*G35</f>
        <v>11500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5</v>
      </c>
      <c r="H36" s="289">
        <f t="shared" ref="H36:H38" si="2">F36*G36</f>
        <v>1000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518</v>
      </c>
      <c r="D37" s="15">
        <f>C37*111</f>
        <v>57498</v>
      </c>
      <c r="E37" s="9"/>
      <c r="F37" s="15">
        <v>100</v>
      </c>
      <c r="G37" s="43">
        <v>130</v>
      </c>
      <c r="H37" s="289">
        <f t="shared" si="2"/>
        <v>13000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412</v>
      </c>
      <c r="D38" s="15">
        <f>C38*84</f>
        <v>34608</v>
      </c>
      <c r="E38" s="9"/>
      <c r="F38" s="33">
        <v>50</v>
      </c>
      <c r="G38" s="43">
        <v>25</v>
      </c>
      <c r="H38" s="289">
        <f t="shared" si="2"/>
        <v>1250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2</v>
      </c>
      <c r="H39" s="289">
        <f t="shared" ref="H39" si="3">F39*G39</f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13</v>
      </c>
      <c r="D40" s="15">
        <f>C40*111</f>
        <v>1443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45</v>
      </c>
      <c r="D41" s="15">
        <f>C41*84</f>
        <v>3780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89">
        <v>71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36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6</v>
      </c>
      <c r="D44" s="15">
        <f>C44*120</f>
        <v>720</v>
      </c>
      <c r="E44" s="9"/>
      <c r="F44" s="41" t="s">
        <v>148</v>
      </c>
      <c r="G44" s="87" t="s">
        <v>173</v>
      </c>
      <c r="H44" s="277">
        <v>249531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63</v>
      </c>
      <c r="D45" s="15">
        <f>C45*84</f>
        <v>5292</v>
      </c>
      <c r="E45" s="9"/>
      <c r="F45" s="41" t="s">
        <v>139</v>
      </c>
      <c r="G45" s="87" t="s">
        <v>174</v>
      </c>
      <c r="H45" s="277">
        <v>116176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14</v>
      </c>
      <c r="D46" s="15">
        <f>C46*1.5</f>
        <v>21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486568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40</v>
      </c>
      <c r="D50" s="15">
        <f>C50*1.5</f>
        <v>60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-1890.5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105307.5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6A0E-E58E-48A0-AD1E-08D557F7AC8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F3E1-383E-47E6-B862-7BB5D96B26C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42" t="s">
        <v>2</v>
      </c>
      <c r="Q1" s="14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329</v>
      </c>
      <c r="D6" s="16">
        <f t="shared" ref="D6:D28" si="1">C6*L6</f>
        <v>242473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42</v>
      </c>
      <c r="D7" s="16">
        <f t="shared" si="1"/>
        <v>30450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10</v>
      </c>
      <c r="D8" s="16">
        <f t="shared" si="1"/>
        <v>10330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10</v>
      </c>
      <c r="D9" s="16">
        <f t="shared" si="1"/>
        <v>7070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15</v>
      </c>
      <c r="D10" s="16">
        <f t="shared" si="1"/>
        <v>14580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2</v>
      </c>
      <c r="D11" s="16">
        <f t="shared" si="1"/>
        <v>2250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3</v>
      </c>
      <c r="D13" s="52">
        <f t="shared" si="1"/>
        <v>921</v>
      </c>
      <c r="E13" s="9"/>
      <c r="F13" s="241" t="s">
        <v>36</v>
      </c>
      <c r="G13" s="242"/>
      <c r="H13" s="243">
        <f>D29</f>
        <v>354287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20</v>
      </c>
      <c r="D14" s="34">
        <f t="shared" si="1"/>
        <v>200</v>
      </c>
      <c r="E14" s="9"/>
      <c r="F14" s="246" t="s">
        <v>39</v>
      </c>
      <c r="G14" s="247"/>
      <c r="H14" s="248">
        <f>D54</f>
        <v>71809.5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282477.5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1890</f>
        <v>1890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175</v>
      </c>
      <c r="C20" s="53">
        <v>5</v>
      </c>
      <c r="D20" s="16">
        <f t="shared" si="1"/>
        <v>5875</v>
      </c>
      <c r="E20" s="9"/>
      <c r="F20" s="64"/>
      <c r="G20" s="80" t="s">
        <v>125</v>
      </c>
      <c r="H20" s="255">
        <f>674</f>
        <v>674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118</v>
      </c>
      <c r="C22" s="53">
        <v>1</v>
      </c>
      <c r="D22" s="52">
        <f t="shared" si="1"/>
        <v>1582</v>
      </c>
      <c r="E22" s="9"/>
      <c r="F22" s="86"/>
      <c r="G22" s="75"/>
      <c r="H22" s="277"/>
      <c r="I22" s="277"/>
      <c r="J22" s="277"/>
      <c r="L22" s="7">
        <f>1582</f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102</v>
      </c>
      <c r="C23" s="53">
        <v>2</v>
      </c>
      <c r="D23" s="52">
        <f t="shared" si="1"/>
        <v>3334</v>
      </c>
      <c r="E23" s="9"/>
      <c r="F23" s="81"/>
      <c r="G23" s="66"/>
      <c r="H23" s="278"/>
      <c r="I23" s="279"/>
      <c r="J23" s="279"/>
      <c r="L23" s="51">
        <f>1667</f>
        <v>1667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40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42</v>
      </c>
      <c r="D28" s="52">
        <f t="shared" si="1"/>
        <v>32970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354287</v>
      </c>
      <c r="E29" s="9"/>
      <c r="F29" s="264" t="s">
        <v>56</v>
      </c>
      <c r="G29" s="265"/>
      <c r="H29" s="268">
        <f>H15-H16-H17-H18-H19-H20-H22-H23-H24+H26+H27+H28</f>
        <v>279913.5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5</v>
      </c>
      <c r="D34" s="33">
        <f>C34*120</f>
        <v>600</v>
      </c>
      <c r="E34" s="9"/>
      <c r="F34" s="15">
        <v>1000</v>
      </c>
      <c r="G34" s="44">
        <v>70</v>
      </c>
      <c r="H34" s="289">
        <f t="shared" ref="H34:H39" si="2">F34*G34</f>
        <v>70000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13</v>
      </c>
      <c r="D35" s="33">
        <f>C35*84</f>
        <v>1092</v>
      </c>
      <c r="E35" s="9"/>
      <c r="F35" s="65">
        <v>500</v>
      </c>
      <c r="G35" s="45">
        <v>28</v>
      </c>
      <c r="H35" s="289">
        <f t="shared" si="2"/>
        <v>14000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315</v>
      </c>
      <c r="D37" s="15">
        <f>C37*111</f>
        <v>34965</v>
      </c>
      <c r="E37" s="9"/>
      <c r="F37" s="15">
        <v>100</v>
      </c>
      <c r="G37" s="43">
        <v>16</v>
      </c>
      <c r="H37" s="289">
        <f t="shared" si="2"/>
        <v>1600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248</v>
      </c>
      <c r="D38" s="15">
        <f>C38*84</f>
        <v>20832</v>
      </c>
      <c r="E38" s="9"/>
      <c r="F38" s="33">
        <v>50</v>
      </c>
      <c r="G38" s="43">
        <v>5</v>
      </c>
      <c r="H38" s="289">
        <f t="shared" si="2"/>
        <v>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17</v>
      </c>
      <c r="D40" s="15">
        <f>C40*111</f>
        <v>1887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49</v>
      </c>
      <c r="D41" s="15">
        <f>C41*84</f>
        <v>4116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20</v>
      </c>
      <c r="D42" s="15">
        <f>C42*2.25</f>
        <v>45</v>
      </c>
      <c r="E42" s="9"/>
      <c r="F42" s="43" t="s">
        <v>80</v>
      </c>
      <c r="G42" s="289">
        <v>249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40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15</v>
      </c>
      <c r="D44" s="15">
        <f>C44*120</f>
        <v>1800</v>
      </c>
      <c r="E44" s="9"/>
      <c r="F44" s="41" t="s">
        <v>148</v>
      </c>
      <c r="G44" s="70" t="s">
        <v>177</v>
      </c>
      <c r="H44" s="277">
        <v>23545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73</v>
      </c>
      <c r="D45" s="15">
        <f>C45*84</f>
        <v>6132</v>
      </c>
      <c r="E45" s="9"/>
      <c r="F45" s="41" t="s">
        <v>176</v>
      </c>
      <c r="G45" s="70" t="s">
        <v>178</v>
      </c>
      <c r="H45" s="277">
        <v>36930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39</v>
      </c>
      <c r="D46" s="15">
        <f>C46*1.5</f>
        <v>58.5</v>
      </c>
      <c r="E46" s="9"/>
      <c r="F46" s="41" t="s">
        <v>148</v>
      </c>
      <c r="G46" s="70" t="s">
        <v>179</v>
      </c>
      <c r="H46" s="277">
        <v>131783.5</v>
      </c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278437.5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9</v>
      </c>
      <c r="D50" s="15">
        <f>C50*1.5</f>
        <v>13.5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-1476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71809.5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521D-4991-4638-A5A1-8E944CA1DA3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42" t="s">
        <v>2</v>
      </c>
      <c r="Q1" s="14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337</v>
      </c>
      <c r="D6" s="16">
        <f t="shared" ref="D6:D28" si="1">C6*L6</f>
        <v>248369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3</v>
      </c>
      <c r="D7" s="16">
        <f t="shared" si="1"/>
        <v>2175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12</v>
      </c>
      <c r="D9" s="16">
        <f t="shared" si="1"/>
        <v>8484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20</v>
      </c>
      <c r="D10" s="16">
        <f t="shared" si="1"/>
        <v>19440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14</v>
      </c>
      <c r="D13" s="52">
        <f t="shared" si="1"/>
        <v>4298</v>
      </c>
      <c r="E13" s="9"/>
      <c r="F13" s="241" t="s">
        <v>36</v>
      </c>
      <c r="G13" s="242"/>
      <c r="H13" s="243">
        <f>D29</f>
        <v>284466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13</v>
      </c>
      <c r="D14" s="34">
        <f t="shared" si="1"/>
        <v>130</v>
      </c>
      <c r="E14" s="9"/>
      <c r="F14" s="246" t="s">
        <v>39</v>
      </c>
      <c r="G14" s="247"/>
      <c r="H14" s="248">
        <f>D54</f>
        <v>50130.75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234335.25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2205</f>
        <v>2205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284466</v>
      </c>
      <c r="E29" s="9"/>
      <c r="F29" s="264" t="s">
        <v>56</v>
      </c>
      <c r="G29" s="265"/>
      <c r="H29" s="268">
        <f>H15-H16-H17-H18-H19-H20-H22-H23-H24+H26+H27</f>
        <v>232130.25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68</v>
      </c>
      <c r="H34" s="289">
        <f>F34*G34</f>
        <v>68000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31</v>
      </c>
      <c r="H35" s="289">
        <f t="shared" ref="H35:H39" si="2">F35*G35</f>
        <v>15500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12</v>
      </c>
      <c r="D36" s="15">
        <f>C36*1.5</f>
        <v>18</v>
      </c>
      <c r="E36" s="9"/>
      <c r="F36" s="15">
        <v>200</v>
      </c>
      <c r="G36" s="41">
        <v>3</v>
      </c>
      <c r="H36" s="289">
        <f t="shared" si="2"/>
        <v>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423</v>
      </c>
      <c r="D37" s="15">
        <f>C37*111</f>
        <v>46953</v>
      </c>
      <c r="E37" s="9"/>
      <c r="F37" s="15">
        <v>100</v>
      </c>
      <c r="G37" s="43">
        <v>33</v>
      </c>
      <c r="H37" s="289">
        <f t="shared" si="2"/>
        <v>3300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9</v>
      </c>
      <c r="H38" s="289">
        <f t="shared" si="2"/>
        <v>450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12</v>
      </c>
      <c r="D40" s="15">
        <f>C40*111</f>
        <v>1332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>
        <v>226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40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 t="s">
        <v>148</v>
      </c>
      <c r="G44" s="70" t="s">
        <v>181</v>
      </c>
      <c r="H44" s="277">
        <v>144489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12</v>
      </c>
      <c r="D46" s="15">
        <f>C46*1.5</f>
        <v>18</v>
      </c>
      <c r="E46" s="9"/>
      <c r="F46" s="41"/>
      <c r="G46" s="141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232605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18</v>
      </c>
      <c r="D50" s="15">
        <f>C50*1.5</f>
        <v>27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474.75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50130.75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60C8-AC8B-4C4D-9BB0-50CF3A19C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42" t="s">
        <v>2</v>
      </c>
      <c r="Q1" s="14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278</v>
      </c>
      <c r="D6" s="16">
        <f t="shared" ref="D6:D28" si="1">C6*L6</f>
        <v>204886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14</v>
      </c>
      <c r="D7" s="16">
        <f t="shared" si="1"/>
        <v>10150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91</v>
      </c>
      <c r="D9" s="16">
        <f t="shared" si="1"/>
        <v>64337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4+1</f>
        <v>5</v>
      </c>
      <c r="D12" s="52">
        <f t="shared" si="1"/>
        <v>4760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24</v>
      </c>
      <c r="D13" s="52">
        <f t="shared" si="1"/>
        <v>7368</v>
      </c>
      <c r="E13" s="9"/>
      <c r="F13" s="241" t="s">
        <v>36</v>
      </c>
      <c r="G13" s="242"/>
      <c r="H13" s="243">
        <f>D29</f>
        <v>309544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</v>
      </c>
      <c r="D14" s="34">
        <f t="shared" si="1"/>
        <v>10</v>
      </c>
      <c r="E14" s="9"/>
      <c r="F14" s="246" t="s">
        <v>39</v>
      </c>
      <c r="G14" s="247"/>
      <c r="H14" s="248">
        <f>D54</f>
        <v>48783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260761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416+1890+872</f>
        <v>3178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674</f>
        <v>674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20</v>
      </c>
      <c r="D28" s="52">
        <f t="shared" si="1"/>
        <v>15700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309544</v>
      </c>
      <c r="E29" s="9"/>
      <c r="F29" s="264" t="s">
        <v>56</v>
      </c>
      <c r="G29" s="265"/>
      <c r="H29" s="268">
        <f>H15-H16-H17-H18-H19-H20-H22-H23-H24+H26+H27</f>
        <v>256909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124</v>
      </c>
      <c r="H34" s="289">
        <f>F34*G34</f>
        <v>124000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7</v>
      </c>
      <c r="H35" s="289">
        <f>F35*G35</f>
        <v>3500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ref="H36:H38" si="2">F36*G36</f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405</v>
      </c>
      <c r="D37" s="15">
        <f>C37*111</f>
        <v>44955</v>
      </c>
      <c r="E37" s="9"/>
      <c r="F37" s="15">
        <v>100</v>
      </c>
      <c r="G37" s="43">
        <v>17</v>
      </c>
      <c r="H37" s="289">
        <f t="shared" si="2"/>
        <v>1700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16</v>
      </c>
      <c r="H38" s="289">
        <f t="shared" si="2"/>
        <v>800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4</v>
      </c>
      <c r="H39" s="289">
        <f t="shared" ref="H39" si="3">F39*G39</f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89">
        <v>369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40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6</v>
      </c>
      <c r="D44" s="15">
        <f>C44*120</f>
        <v>720</v>
      </c>
      <c r="E44" s="9"/>
      <c r="F44" s="41" t="s">
        <v>148</v>
      </c>
      <c r="G44" s="87" t="s">
        <v>180</v>
      </c>
      <c r="H44" s="277">
        <v>130234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22</v>
      </c>
      <c r="D48" s="15">
        <f>C48*78</f>
        <v>1716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260683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19</v>
      </c>
      <c r="D50" s="15">
        <f>C50*1.5</f>
        <v>28.5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3774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48783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26EC-2B41-41C6-BAB8-31BB7313831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2B22-B68F-410A-9BB0-6E5D0B00CBD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8187-C04B-4483-A882-3F2542463E9A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44" t="s">
        <v>2</v>
      </c>
      <c r="Q1" s="14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434</v>
      </c>
      <c r="D6" s="16">
        <f t="shared" ref="D6:D28" si="1">C6*L6</f>
        <v>319858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55</v>
      </c>
      <c r="D9" s="16">
        <f t="shared" si="1"/>
        <v>38885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19</v>
      </c>
      <c r="D13" s="52">
        <f t="shared" si="1"/>
        <v>5833</v>
      </c>
      <c r="E13" s="9"/>
      <c r="F13" s="241" t="s">
        <v>36</v>
      </c>
      <c r="G13" s="242"/>
      <c r="H13" s="243">
        <f>D29</f>
        <v>380718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18</v>
      </c>
      <c r="D14" s="34">
        <f t="shared" si="1"/>
        <v>180</v>
      </c>
      <c r="E14" s="9"/>
      <c r="F14" s="246" t="s">
        <v>39</v>
      </c>
      <c r="G14" s="247"/>
      <c r="H14" s="248">
        <f>D54</f>
        <v>50871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329847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1827</f>
        <v>1827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v>674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47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380718</v>
      </c>
      <c r="E29" s="9"/>
      <c r="F29" s="264" t="s">
        <v>56</v>
      </c>
      <c r="G29" s="265"/>
      <c r="H29" s="268">
        <f>H15-H16-H17-H18-H19-H20-H22-H23-H24+H26+H27+H28</f>
        <v>327346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180</v>
      </c>
      <c r="H34" s="289">
        <f t="shared" ref="H34:H39" si="2">F34*G34</f>
        <v>180000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16</v>
      </c>
      <c r="H35" s="289">
        <f t="shared" si="2"/>
        <v>8000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436</v>
      </c>
      <c r="D37" s="15">
        <f>C37*111</f>
        <v>48396</v>
      </c>
      <c r="E37" s="9"/>
      <c r="F37" s="15">
        <v>100</v>
      </c>
      <c r="G37" s="43">
        <v>50</v>
      </c>
      <c r="H37" s="289">
        <f t="shared" si="2"/>
        <v>5000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25</v>
      </c>
      <c r="H38" s="289">
        <f t="shared" si="2"/>
        <v>1250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15</v>
      </c>
      <c r="H39" s="289">
        <f t="shared" si="2"/>
        <v>300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4</v>
      </c>
      <c r="D42" s="15">
        <f>C42*2.25</f>
        <v>9</v>
      </c>
      <c r="E42" s="9"/>
      <c r="F42" s="43" t="s">
        <v>80</v>
      </c>
      <c r="G42" s="289">
        <v>270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47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182</v>
      </c>
      <c r="H44" s="277">
        <v>132827.79999999999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13</v>
      </c>
      <c r="D46" s="15">
        <f>C46*1.5</f>
        <v>19.5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6</v>
      </c>
      <c r="D49" s="15">
        <f>C49*42</f>
        <v>252</v>
      </c>
      <c r="E49" s="9"/>
      <c r="F49" s="313" t="s">
        <v>87</v>
      </c>
      <c r="G49" s="268">
        <f>H34+H35+H36+H37+H38+H39+H40+H41+G42+H44+H45+H46</f>
        <v>328047.8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28</v>
      </c>
      <c r="D50" s="15">
        <f>C50*1.5</f>
        <v>42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701.79999999998836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50871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E75D-A853-4B14-A655-FBFD29696492}">
  <dimension ref="A1:R59"/>
  <sheetViews>
    <sheetView zoomScaleNormal="100" zoomScaleSheetLayoutView="85" workbookViewId="0">
      <selection activeCell="G49" sqref="G49:J5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44" t="s">
        <v>2</v>
      </c>
      <c r="Q1" s="14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267</v>
      </c>
      <c r="D6" s="16">
        <f t="shared" ref="D6:D28" si="1">C6*L6</f>
        <v>196779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47</v>
      </c>
      <c r="D9" s="16">
        <f t="shared" si="1"/>
        <v>33229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10</v>
      </c>
      <c r="D13" s="52">
        <f t="shared" si="1"/>
        <v>3070</v>
      </c>
      <c r="E13" s="9"/>
      <c r="F13" s="241" t="s">
        <v>36</v>
      </c>
      <c r="G13" s="242"/>
      <c r="H13" s="243">
        <f>D29</f>
        <v>241077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23</v>
      </c>
      <c r="D14" s="34">
        <f t="shared" si="1"/>
        <v>230</v>
      </c>
      <c r="E14" s="9"/>
      <c r="F14" s="246" t="s">
        <v>39</v>
      </c>
      <c r="G14" s="247"/>
      <c r="H14" s="248">
        <f>D54</f>
        <v>36939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3</v>
      </c>
      <c r="D15" s="34">
        <f t="shared" si="1"/>
        <v>1860</v>
      </c>
      <c r="E15" s="9"/>
      <c r="F15" s="251" t="s">
        <v>40</v>
      </c>
      <c r="G15" s="242"/>
      <c r="H15" s="252">
        <f>H13-H14</f>
        <v>204138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928</f>
        <v>928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v>500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>
        <v>12</v>
      </c>
      <c r="D26" s="52">
        <f t="shared" si="1"/>
        <v>434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241077</v>
      </c>
      <c r="E29" s="9"/>
      <c r="F29" s="264" t="s">
        <v>56</v>
      </c>
      <c r="G29" s="265"/>
      <c r="H29" s="268">
        <f>H15-H16-H17-H18-H19-H20-H22-H23-H24+H26+H27</f>
        <v>202710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140</v>
      </c>
      <c r="H34" s="289">
        <f>F34*G34</f>
        <v>140000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108</v>
      </c>
      <c r="H35" s="289">
        <f t="shared" ref="H35:H39" si="2">F35*G35</f>
        <v>54000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3</v>
      </c>
      <c r="H36" s="289">
        <f t="shared" si="2"/>
        <v>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312</v>
      </c>
      <c r="D37" s="15">
        <f>C37*111</f>
        <v>34632</v>
      </c>
      <c r="E37" s="9"/>
      <c r="F37" s="15">
        <v>100</v>
      </c>
      <c r="G37" s="43">
        <v>55</v>
      </c>
      <c r="H37" s="289">
        <f t="shared" si="2"/>
        <v>5500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18</v>
      </c>
      <c r="H38" s="289">
        <f t="shared" si="2"/>
        <v>900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1000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47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9</v>
      </c>
      <c r="D46" s="15">
        <f>C46*1.5</f>
        <v>13.5</v>
      </c>
      <c r="E46" s="9"/>
      <c r="F46" s="41"/>
      <c r="G46" s="146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7</v>
      </c>
      <c r="D49" s="15">
        <f>C49*42</f>
        <v>294</v>
      </c>
      <c r="E49" s="9"/>
      <c r="F49" s="313" t="s">
        <v>87</v>
      </c>
      <c r="G49" s="268">
        <f>H34+H35+H36+H37+H38+H39+H40+H41+G42+H44+H45+H46</f>
        <v>202000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21</v>
      </c>
      <c r="D50" s="15">
        <f>C50*1.5</f>
        <v>31.5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-710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36939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183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8CBF-EA27-416A-98EE-527EAE1288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44" t="s">
        <v>2</v>
      </c>
      <c r="Q1" s="14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442</v>
      </c>
      <c r="D6" s="16">
        <f t="shared" ref="D6:D28" si="1">C6*L6</f>
        <v>325754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21</v>
      </c>
      <c r="D7" s="16">
        <f t="shared" si="1"/>
        <v>15225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57</v>
      </c>
      <c r="D9" s="16">
        <f t="shared" si="1"/>
        <v>40299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1+1+1</f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18</v>
      </c>
      <c r="D13" s="52">
        <f t="shared" si="1"/>
        <v>5526</v>
      </c>
      <c r="E13" s="9"/>
      <c r="F13" s="241" t="s">
        <v>36</v>
      </c>
      <c r="G13" s="242"/>
      <c r="H13" s="243">
        <f>D29</f>
        <v>399025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56976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342049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800+624+1962+464</f>
        <v>3850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674</f>
        <v>674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399025</v>
      </c>
      <c r="E29" s="9"/>
      <c r="F29" s="264" t="s">
        <v>56</v>
      </c>
      <c r="G29" s="265"/>
      <c r="H29" s="268">
        <f>H15-H16-H17-H18-H19-H20-H22-H23-H24+H26+H27</f>
        <v>337525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163</v>
      </c>
      <c r="H34" s="289">
        <f>F34*G34</f>
        <v>163000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73</v>
      </c>
      <c r="H35" s="289">
        <f>F35*G35</f>
        <v>36500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16</v>
      </c>
      <c r="D36" s="15">
        <f>C36*1.5</f>
        <v>24</v>
      </c>
      <c r="E36" s="9"/>
      <c r="F36" s="15">
        <v>200</v>
      </c>
      <c r="G36" s="41"/>
      <c r="H36" s="289">
        <f t="shared" ref="H36:H38" si="2">F36*G36</f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451</v>
      </c>
      <c r="D37" s="15">
        <f>C37*111</f>
        <v>50061</v>
      </c>
      <c r="E37" s="9"/>
      <c r="F37" s="15">
        <v>100</v>
      </c>
      <c r="G37" s="43">
        <v>17</v>
      </c>
      <c r="H37" s="289">
        <f t="shared" si="2"/>
        <v>1700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30</v>
      </c>
      <c r="D40" s="15">
        <f>C40*111</f>
        <v>3330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111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47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 t="s">
        <v>139</v>
      </c>
      <c r="G44" s="87" t="s">
        <v>184</v>
      </c>
      <c r="H44" s="277">
        <v>7104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 t="s">
        <v>139</v>
      </c>
      <c r="G45" s="87" t="s">
        <v>185</v>
      </c>
      <c r="H45" s="277">
        <v>131060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17</v>
      </c>
      <c r="D46" s="15">
        <f>C46*1.5</f>
        <v>25.5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32</v>
      </c>
      <c r="D48" s="15">
        <f>C48*78</f>
        <v>2496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339525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10</v>
      </c>
      <c r="D50" s="15">
        <f>C50*1.5</f>
        <v>15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44">
        <f>G49-H29</f>
        <v>2000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56976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DDEC-E207-4222-87F6-312BFD21241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C2C4-80A6-4EE6-BAAC-AFF7CEA1F46B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108</v>
      </c>
      <c r="D6" s="16">
        <f t="shared" ref="D6:D28" si="1">C6*L6</f>
        <v>79596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8</v>
      </c>
      <c r="D7" s="16">
        <f t="shared" si="1"/>
        <v>5800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14</v>
      </c>
      <c r="D9" s="16">
        <f t="shared" si="1"/>
        <v>9898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12</v>
      </c>
      <c r="D13" s="52">
        <f t="shared" si="1"/>
        <v>3684</v>
      </c>
      <c r="E13" s="9"/>
      <c r="F13" s="241" t="s">
        <v>36</v>
      </c>
      <c r="G13" s="242"/>
      <c r="H13" s="243">
        <f>D29</f>
        <v>106342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4</v>
      </c>
      <c r="D14" s="34">
        <f t="shared" si="1"/>
        <v>40</v>
      </c>
      <c r="E14" s="9"/>
      <c r="F14" s="246" t="s">
        <v>39</v>
      </c>
      <c r="G14" s="247"/>
      <c r="H14" s="248">
        <f>D54</f>
        <v>15376.5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90965.5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500+325</f>
        <v>825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51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106342</v>
      </c>
      <c r="E29" s="9"/>
      <c r="F29" s="264" t="s">
        <v>56</v>
      </c>
      <c r="G29" s="265"/>
      <c r="H29" s="268">
        <f>H15-H16-H17-H18-H19-H20-H22-H23-H24+H26+H27+H28</f>
        <v>90140.5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44">
        <v>69</v>
      </c>
      <c r="H34" s="289">
        <f t="shared" ref="H34:H39" si="2">F34*G34</f>
        <v>69000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36</v>
      </c>
      <c r="H35" s="289">
        <f t="shared" si="2"/>
        <v>18000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3</v>
      </c>
      <c r="D36" s="15">
        <f>C36*1.5</f>
        <v>4.5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108</v>
      </c>
      <c r="D37" s="15">
        <f>C37*111</f>
        <v>11988</v>
      </c>
      <c r="E37" s="9"/>
      <c r="F37" s="15">
        <v>100</v>
      </c>
      <c r="G37" s="43">
        <v>22</v>
      </c>
      <c r="H37" s="289">
        <f t="shared" si="2"/>
        <v>2200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10</v>
      </c>
      <c r="D38" s="15">
        <f>C38*84</f>
        <v>840</v>
      </c>
      <c r="E38" s="9"/>
      <c r="F38" s="33">
        <v>50</v>
      </c>
      <c r="G38" s="43">
        <v>16</v>
      </c>
      <c r="H38" s="289">
        <f t="shared" si="2"/>
        <v>800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25</v>
      </c>
      <c r="D39" s="34">
        <f>C39*4.5</f>
        <v>112.5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8</v>
      </c>
      <c r="D40" s="15">
        <f>C40*111</f>
        <v>888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3</v>
      </c>
      <c r="D41" s="15">
        <f>C41*84</f>
        <v>252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89">
        <v>202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51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6</v>
      </c>
      <c r="D46" s="15">
        <f>C46*1.5</f>
        <v>9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91082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</v>
      </c>
      <c r="D50" s="15">
        <f>C50*1.5</f>
        <v>6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941.5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15376.5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36BD-339D-4FB4-9C2C-E9055C6D5B73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276</v>
      </c>
      <c r="D6" s="16">
        <f t="shared" ref="D6:D28" si="1">C6*L6</f>
        <v>203412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4</v>
      </c>
      <c r="D7" s="16">
        <f t="shared" si="1"/>
        <v>2900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45</v>
      </c>
      <c r="D9" s="16">
        <f t="shared" si="1"/>
        <v>31815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12</v>
      </c>
      <c r="D13" s="52">
        <f t="shared" si="1"/>
        <v>3684</v>
      </c>
      <c r="E13" s="9"/>
      <c r="F13" s="241" t="s">
        <v>36</v>
      </c>
      <c r="G13" s="242"/>
      <c r="H13" s="243">
        <f>D29</f>
        <v>246312.66666666666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13</v>
      </c>
      <c r="D14" s="34">
        <f t="shared" si="1"/>
        <v>130</v>
      </c>
      <c r="E14" s="9"/>
      <c r="F14" s="246" t="s">
        <v>39</v>
      </c>
      <c r="G14" s="247"/>
      <c r="H14" s="248">
        <f>D54</f>
        <v>40291.5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206021.16666666666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2349</f>
        <v>2349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>
        <v>2</v>
      </c>
      <c r="D24" s="52">
        <f t="shared" si="1"/>
        <v>198.66666666666666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246312.66666666666</v>
      </c>
      <c r="E29" s="9"/>
      <c r="F29" s="264" t="s">
        <v>56</v>
      </c>
      <c r="G29" s="265"/>
      <c r="H29" s="268">
        <f>H15-H16-H17-H18-H19-H20-H22-H23-H24+H26+H27</f>
        <v>203672.16666666666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99</v>
      </c>
      <c r="H34" s="289">
        <f>F34*G34</f>
        <v>99000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203</v>
      </c>
      <c r="H35" s="289">
        <f t="shared" ref="H35:H39" si="2">F35*G35</f>
        <v>101500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347</v>
      </c>
      <c r="D37" s="15">
        <f>C37*111</f>
        <v>38517</v>
      </c>
      <c r="E37" s="9"/>
      <c r="F37" s="15">
        <v>100</v>
      </c>
      <c r="G37" s="43">
        <v>29</v>
      </c>
      <c r="H37" s="289">
        <f t="shared" si="2"/>
        <v>2900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160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51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22</v>
      </c>
      <c r="D46" s="15">
        <f>C46*1.5</f>
        <v>33</v>
      </c>
      <c r="E46" s="9"/>
      <c r="F46" s="41"/>
      <c r="G46" s="15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8</v>
      </c>
      <c r="D49" s="15">
        <f>C49*42</f>
        <v>336</v>
      </c>
      <c r="E49" s="9"/>
      <c r="F49" s="313" t="s">
        <v>87</v>
      </c>
      <c r="G49" s="268">
        <f>H34+H35+H36+H37+H38+H39+H40+H41+G42+H44+H45+H46</f>
        <v>203700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14</v>
      </c>
      <c r="D50" s="15">
        <f>C50*1.5</f>
        <v>21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27.833333333343035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40291.5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189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385E-9078-4D5E-8DC1-7C25B82699AF}">
  <dimension ref="A1:S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48" t="s">
        <v>2</v>
      </c>
      <c r="Q1" s="14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432</v>
      </c>
      <c r="D6" s="16">
        <f t="shared" ref="D6:D28" si="1">C6*L6</f>
        <v>318384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12</v>
      </c>
      <c r="D7" s="16">
        <f t="shared" si="1"/>
        <v>8700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100</v>
      </c>
      <c r="D9" s="16">
        <f t="shared" si="1"/>
        <v>70700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>
        <v>2</v>
      </c>
      <c r="D11" s="16">
        <f t="shared" si="1"/>
        <v>2250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22</v>
      </c>
      <c r="D13" s="52">
        <f t="shared" si="1"/>
        <v>6754</v>
      </c>
      <c r="E13" s="9"/>
      <c r="F13" s="241" t="s">
        <v>36</v>
      </c>
      <c r="G13" s="242"/>
      <c r="H13" s="243">
        <f>D29</f>
        <v>417584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7</v>
      </c>
      <c r="D14" s="34">
        <f t="shared" si="1"/>
        <v>70</v>
      </c>
      <c r="E14" s="9"/>
      <c r="F14" s="246" t="s">
        <v>39</v>
      </c>
      <c r="G14" s="247"/>
      <c r="H14" s="248">
        <f>D54</f>
        <v>59029.5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358554.5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424+832+1216+496</f>
        <v>2968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156" t="s">
        <v>186</v>
      </c>
      <c r="G22" s="84">
        <v>8769</v>
      </c>
      <c r="H22" s="324">
        <v>112656</v>
      </c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10</v>
      </c>
      <c r="D28" s="52">
        <f t="shared" si="1"/>
        <v>7850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417584</v>
      </c>
      <c r="E29" s="9"/>
      <c r="F29" s="264" t="s">
        <v>56</v>
      </c>
      <c r="G29" s="265"/>
      <c r="H29" s="268">
        <f>H15-H16-H17-H18-H19-H20-H22-H23-H24+H26+H27</f>
        <v>242930.5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9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73</v>
      </c>
      <c r="H34" s="289">
        <f>F34*G34</f>
        <v>73000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20</v>
      </c>
      <c r="H35" s="289">
        <f>F35*G35</f>
        <v>10000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ref="H36:H38" si="2">F36*G36</f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516</v>
      </c>
      <c r="D37" s="15">
        <f>C37*111</f>
        <v>57276</v>
      </c>
      <c r="E37" s="9"/>
      <c r="F37" s="15">
        <v>100</v>
      </c>
      <c r="G37" s="43">
        <v>27</v>
      </c>
      <c r="H37" s="289">
        <f t="shared" si="2"/>
        <v>2700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78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51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87" t="s">
        <v>187</v>
      </c>
      <c r="H44" s="277">
        <v>93643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 t="s">
        <v>140</v>
      </c>
      <c r="G45" s="87" t="s">
        <v>188</v>
      </c>
      <c r="H45" s="277">
        <v>62624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15</v>
      </c>
      <c r="D48" s="15">
        <f>C48*78</f>
        <v>1170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11</v>
      </c>
      <c r="D49" s="15">
        <f>C49*42</f>
        <v>462</v>
      </c>
      <c r="E49" s="9"/>
      <c r="F49" s="313" t="s">
        <v>87</v>
      </c>
      <c r="G49" s="268">
        <f>H34+H35+H36+H37+H38+H39+H40+H41+G42+H44+H45+H46</f>
        <v>242545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16</v>
      </c>
      <c r="D50" s="15">
        <f>C50*1.5</f>
        <v>24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-385.5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59029.5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32EF-1DF1-401F-907F-4825D22FCB1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AD21-2C00-4779-8E46-7933A81732CB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54" t="s">
        <v>2</v>
      </c>
      <c r="Q1" s="15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249</v>
      </c>
      <c r="D6" s="16">
        <f t="shared" ref="D6:D28" si="1">C6*L6</f>
        <v>183513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</v>
      </c>
      <c r="D7" s="16">
        <f t="shared" si="1"/>
        <v>1450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27</v>
      </c>
      <c r="D9" s="16">
        <f t="shared" si="1"/>
        <v>19089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13</v>
      </c>
      <c r="D13" s="52">
        <f t="shared" si="1"/>
        <v>3991</v>
      </c>
      <c r="E13" s="9"/>
      <c r="F13" s="241" t="s">
        <v>36</v>
      </c>
      <c r="G13" s="242"/>
      <c r="H13" s="243">
        <f>D29</f>
        <v>220974.33333333331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15</v>
      </c>
      <c r="D14" s="34">
        <f t="shared" si="1"/>
        <v>150</v>
      </c>
      <c r="E14" s="9"/>
      <c r="F14" s="246" t="s">
        <v>39</v>
      </c>
      <c r="G14" s="247"/>
      <c r="H14" s="248">
        <f>D54</f>
        <v>31886.25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3</v>
      </c>
      <c r="D15" s="34">
        <f t="shared" si="1"/>
        <v>1860</v>
      </c>
      <c r="E15" s="9"/>
      <c r="F15" s="251" t="s">
        <v>40</v>
      </c>
      <c r="G15" s="242"/>
      <c r="H15" s="252">
        <f>H13-H14</f>
        <v>189088.08333333331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596+500</f>
        <v>1096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138</v>
      </c>
      <c r="C22" s="53">
        <v>5</v>
      </c>
      <c r="D22" s="52">
        <f t="shared" si="1"/>
        <v>561.66666666666663</v>
      </c>
      <c r="E22" s="9"/>
      <c r="F22" s="86"/>
      <c r="G22" s="75"/>
      <c r="H22" s="277"/>
      <c r="I22" s="277"/>
      <c r="J22" s="277"/>
      <c r="L22" s="7">
        <f>674/6</f>
        <v>112.33333333333333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>
        <v>11</v>
      </c>
      <c r="D26" s="52">
        <f t="shared" si="1"/>
        <v>245.66666666666666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52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9</v>
      </c>
      <c r="D28" s="52">
        <f t="shared" si="1"/>
        <v>7065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220974.33333333331</v>
      </c>
      <c r="E29" s="9"/>
      <c r="F29" s="264" t="s">
        <v>56</v>
      </c>
      <c r="G29" s="265"/>
      <c r="H29" s="268">
        <f>H15-H16-H17-H18-H19-H20-H22-H23-H24+H26+H27+H28</f>
        <v>187992.08333333331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157</v>
      </c>
      <c r="H34" s="289">
        <f t="shared" ref="H34:H39" si="2">F34*G34</f>
        <v>157000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48</v>
      </c>
      <c r="H35" s="289">
        <f t="shared" si="2"/>
        <v>24000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19</v>
      </c>
      <c r="D36" s="15">
        <f>C36*1.5</f>
        <v>28.5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270</v>
      </c>
      <c r="D37" s="15">
        <f>C37*111</f>
        <v>29970</v>
      </c>
      <c r="E37" s="9"/>
      <c r="F37" s="15">
        <v>100</v>
      </c>
      <c r="G37" s="43">
        <v>41</v>
      </c>
      <c r="H37" s="289">
        <f t="shared" si="2"/>
        <v>4100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22</v>
      </c>
      <c r="H38" s="289">
        <f t="shared" si="2"/>
        <v>1100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45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52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22</v>
      </c>
      <c r="D46" s="15">
        <f>C46*1.5</f>
        <v>33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16</v>
      </c>
      <c r="D48" s="15">
        <f>C48*78</f>
        <v>1248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186685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22</v>
      </c>
      <c r="D50" s="15">
        <f>C50*1.5</f>
        <v>33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160</v>
      </c>
      <c r="G51" s="350">
        <f>G49-H29</f>
        <v>-1307.0833333333139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31886.25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A5CC-18F8-45A3-B643-250FDD141776}">
  <dimension ref="A1:R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54" t="s">
        <v>2</v>
      </c>
      <c r="Q1" s="15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229</v>
      </c>
      <c r="D6" s="16">
        <f t="shared" ref="D6:D28" si="1">C6*L6</f>
        <v>168773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35</v>
      </c>
      <c r="D9" s="16">
        <f t="shared" si="1"/>
        <v>24745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11</v>
      </c>
      <c r="D13" s="52">
        <f t="shared" si="1"/>
        <v>3377</v>
      </c>
      <c r="E13" s="9"/>
      <c r="F13" s="241" t="s">
        <v>36</v>
      </c>
      <c r="G13" s="242"/>
      <c r="H13" s="243">
        <f>D29</f>
        <v>204976.5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10</v>
      </c>
      <c r="D14" s="34">
        <f t="shared" si="1"/>
        <v>100</v>
      </c>
      <c r="E14" s="9"/>
      <c r="F14" s="246" t="s">
        <v>39</v>
      </c>
      <c r="G14" s="247"/>
      <c r="H14" s="248">
        <f>D54</f>
        <v>31171.5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173805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1072</f>
        <v>1072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190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>
        <v>12</v>
      </c>
      <c r="D26" s="52">
        <f t="shared" si="1"/>
        <v>434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126</v>
      </c>
      <c r="C27" s="53">
        <v>12</v>
      </c>
      <c r="D27" s="48">
        <f t="shared" si="1"/>
        <v>502.5</v>
      </c>
      <c r="E27" s="9"/>
      <c r="F27" s="68"/>
      <c r="G27" s="68"/>
      <c r="H27" s="329"/>
      <c r="I27" s="330"/>
      <c r="J27" s="331"/>
      <c r="L27" s="7">
        <f>1005/24</f>
        <v>41.875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204976.5</v>
      </c>
      <c r="E29" s="9"/>
      <c r="F29" s="264" t="s">
        <v>56</v>
      </c>
      <c r="G29" s="265"/>
      <c r="H29" s="268">
        <f>H15-H16-H17-H18-H19-H20-H22-H23-H24+H26+H27</f>
        <v>172733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152</v>
      </c>
      <c r="H34" s="289">
        <f>F34*G34</f>
        <v>152000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35</v>
      </c>
      <c r="H35" s="289">
        <f t="shared" ref="H35:H39" si="2">F35*G35</f>
        <v>17500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263</v>
      </c>
      <c r="D37" s="15">
        <f>C37*111</f>
        <v>29193</v>
      </c>
      <c r="E37" s="9"/>
      <c r="F37" s="15">
        <v>100</v>
      </c>
      <c r="G37" s="43">
        <v>28</v>
      </c>
      <c r="H37" s="289">
        <f t="shared" si="2"/>
        <v>2800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9</v>
      </c>
      <c r="H38" s="289">
        <f t="shared" si="2"/>
        <v>450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16</v>
      </c>
      <c r="D42" s="15">
        <f>C42*2.25</f>
        <v>36</v>
      </c>
      <c r="E42" s="9"/>
      <c r="F42" s="43" t="s">
        <v>80</v>
      </c>
      <c r="G42" s="289">
        <v>17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52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</v>
      </c>
      <c r="D46" s="15">
        <f>C46*1.5</f>
        <v>1.5</v>
      </c>
      <c r="E46" s="9"/>
      <c r="F46" s="41"/>
      <c r="G46" s="153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7</v>
      </c>
      <c r="D49" s="15">
        <f>C49*42</f>
        <v>294</v>
      </c>
      <c r="E49" s="9"/>
      <c r="F49" s="313" t="s">
        <v>87</v>
      </c>
      <c r="G49" s="268">
        <f>H34+H35+H36+H37+H38+H39+H40+H41+G42+H44+H45+H46</f>
        <v>172807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7</v>
      </c>
      <c r="D50" s="15">
        <f>C50*1.5</f>
        <v>10.5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74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31171.5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192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599F-B177-49E6-85E3-8765769388A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45719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241</v>
      </c>
      <c r="D6" s="16">
        <f t="shared" ref="D6:D28" si="1">C6*L6</f>
        <v>177617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10</v>
      </c>
      <c r="D8" s="16">
        <f t="shared" si="1"/>
        <v>10330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55</v>
      </c>
      <c r="D9" s="16">
        <f t="shared" si="1"/>
        <v>38885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4</v>
      </c>
      <c r="D10" s="16">
        <f t="shared" si="1"/>
        <v>3888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6</v>
      </c>
      <c r="D11" s="16">
        <f t="shared" si="1"/>
        <v>6750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15</v>
      </c>
      <c r="D13" s="52">
        <f t="shared" si="1"/>
        <v>4605</v>
      </c>
      <c r="E13" s="9"/>
      <c r="F13" s="241" t="s">
        <v>36</v>
      </c>
      <c r="G13" s="242"/>
      <c r="H13" s="243">
        <f>D29</f>
        <v>252940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11</v>
      </c>
      <c r="D14" s="34">
        <f t="shared" si="1"/>
        <v>110</v>
      </c>
      <c r="E14" s="9"/>
      <c r="F14" s="246" t="s">
        <v>39</v>
      </c>
      <c r="G14" s="247"/>
      <c r="H14" s="248">
        <f>D54</f>
        <v>29205.75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223734.25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1899</f>
        <v>1899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v>500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99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252940</v>
      </c>
      <c r="E29" s="9"/>
      <c r="F29" s="264" t="s">
        <v>56</v>
      </c>
      <c r="G29" s="265"/>
      <c r="H29" s="268">
        <f>H15-H16-H17-H18-H19-H20-H22-H23-H24+H26+H27+H28</f>
        <v>221335.25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66</v>
      </c>
      <c r="H34" s="289">
        <f t="shared" ref="H34:H39" si="2">F34*G34</f>
        <v>66000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20</v>
      </c>
      <c r="H35" s="289">
        <f t="shared" si="2"/>
        <v>10000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19</v>
      </c>
      <c r="D36" s="15">
        <f>C36*1.5</f>
        <v>28.5</v>
      </c>
      <c r="E36" s="9"/>
      <c r="F36" s="15">
        <v>200</v>
      </c>
      <c r="G36" s="41">
        <v>6</v>
      </c>
      <c r="H36" s="289">
        <f t="shared" si="2"/>
        <v>1200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207</v>
      </c>
      <c r="D37" s="15">
        <f>C37*111</f>
        <v>22977</v>
      </c>
      <c r="E37" s="9"/>
      <c r="F37" s="15">
        <v>100</v>
      </c>
      <c r="G37" s="43">
        <v>39</v>
      </c>
      <c r="H37" s="289">
        <f t="shared" si="2"/>
        <v>3900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19</v>
      </c>
      <c r="H38" s="289">
        <f t="shared" si="2"/>
        <v>950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89">
        <v>75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99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27</v>
      </c>
      <c r="D44" s="15">
        <f>C44*120</f>
        <v>3240</v>
      </c>
      <c r="E44" s="9"/>
      <c r="F44" s="41" t="s">
        <v>148</v>
      </c>
      <c r="G44" s="70" t="s">
        <v>149</v>
      </c>
      <c r="H44" s="277">
        <v>139265.5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12</v>
      </c>
      <c r="D46" s="15">
        <f>C46*1.5</f>
        <v>18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16</v>
      </c>
      <c r="D48" s="15">
        <f>C48*78</f>
        <v>1248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221470.5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16</v>
      </c>
      <c r="D50" s="15">
        <f>C50*1.5</f>
        <v>24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135.25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29205.75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DBA1-09FE-4814-A136-B99D43F0C5CC}">
  <dimension ref="A1:S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54" t="s">
        <v>2</v>
      </c>
      <c r="Q1" s="15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450</v>
      </c>
      <c r="D6" s="16">
        <f t="shared" ref="D6:D28" si="1">C6*L6</f>
        <v>331650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23</v>
      </c>
      <c r="D7" s="16">
        <f t="shared" si="1"/>
        <v>16675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64</v>
      </c>
      <c r="D9" s="16">
        <f t="shared" si="1"/>
        <v>45248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20</v>
      </c>
      <c r="D13" s="52">
        <f t="shared" si="1"/>
        <v>6140</v>
      </c>
      <c r="E13" s="9"/>
      <c r="F13" s="241" t="s">
        <v>36</v>
      </c>
      <c r="G13" s="242"/>
      <c r="H13" s="243">
        <f>D29</f>
        <v>409192.5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7</v>
      </c>
      <c r="D14" s="34">
        <f t="shared" si="1"/>
        <v>70</v>
      </c>
      <c r="E14" s="9"/>
      <c r="F14" s="246" t="s">
        <v>39</v>
      </c>
      <c r="G14" s="247"/>
      <c r="H14" s="248">
        <f>D54</f>
        <v>69036.75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340155.75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1008+616+1962</f>
        <v>3586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v>500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>
        <v>11</v>
      </c>
      <c r="D25" s="52">
        <f t="shared" si="1"/>
        <v>390.5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</f>
        <v>35.5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409192.5</v>
      </c>
      <c r="E29" s="9"/>
      <c r="F29" s="264" t="s">
        <v>56</v>
      </c>
      <c r="G29" s="265"/>
      <c r="H29" s="268">
        <f>H15-H16-H17-H18-H19-H20-H22-H23-H24+H26+H27</f>
        <v>336069.75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180</v>
      </c>
      <c r="H34" s="289">
        <f>F34*G34</f>
        <v>180000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46</v>
      </c>
      <c r="H35" s="289">
        <f>F35*G35</f>
        <v>23000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10</v>
      </c>
      <c r="D36" s="15">
        <f>C36*1.5</f>
        <v>15</v>
      </c>
      <c r="E36" s="9"/>
      <c r="F36" s="15">
        <v>200</v>
      </c>
      <c r="G36" s="41"/>
      <c r="H36" s="289">
        <f t="shared" ref="H36:H38" si="2">F36*G36</f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519</v>
      </c>
      <c r="D37" s="15">
        <f>C37*111</f>
        <v>57609</v>
      </c>
      <c r="E37" s="9"/>
      <c r="F37" s="15">
        <v>100</v>
      </c>
      <c r="G37" s="43"/>
      <c r="H37" s="289">
        <f t="shared" si="2"/>
        <v>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35</v>
      </c>
      <c r="D38" s="15">
        <f>C38*84</f>
        <v>2940</v>
      </c>
      <c r="E38" s="9"/>
      <c r="F38" s="33">
        <v>50</v>
      </c>
      <c r="G38" s="43">
        <v>5</v>
      </c>
      <c r="H38" s="289">
        <f t="shared" si="2"/>
        <v>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29</v>
      </c>
      <c r="D40" s="15">
        <f>C40*111</f>
        <v>3219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105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52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 t="s">
        <v>140</v>
      </c>
      <c r="G44" s="87" t="s">
        <v>191</v>
      </c>
      <c r="H44" s="277">
        <v>125150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9</v>
      </c>
      <c r="D45" s="15">
        <f>C45*84</f>
        <v>756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12</v>
      </c>
      <c r="D46" s="15">
        <f>C46*1.5</f>
        <v>18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17</v>
      </c>
      <c r="D48" s="15">
        <f>C48*78</f>
        <v>1326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67</v>
      </c>
      <c r="D49" s="15">
        <f>C49*42</f>
        <v>2814</v>
      </c>
      <c r="E49" s="9"/>
      <c r="F49" s="313" t="s">
        <v>87</v>
      </c>
      <c r="G49" s="268">
        <f>H34+H35+H36+H37+H38+H39+H40+H41+G42+H44+H45+H46</f>
        <v>328505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9</v>
      </c>
      <c r="D50" s="15">
        <f>C50*1.5</f>
        <v>13.5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-7564.75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69036.75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07D4-3B57-42CE-A8B4-D79732C7CC3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C709-9846-4F0B-BC8E-5EEC63954FEE}">
  <dimension ref="A1:R59"/>
  <sheetViews>
    <sheetView zoomScaleNormal="100" zoomScaleSheetLayoutView="85" workbookViewId="0">
      <selection activeCell="G49" sqref="G49:J5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45735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345</v>
      </c>
      <c r="D6" s="16">
        <f t="shared" ref="D6:D28" si="1">C6*L6</f>
        <v>254265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56</v>
      </c>
      <c r="D9" s="16">
        <f t="shared" si="1"/>
        <v>39592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27</v>
      </c>
      <c r="D13" s="52">
        <f t="shared" si="1"/>
        <v>8289</v>
      </c>
      <c r="E13" s="9"/>
      <c r="F13" s="241" t="s">
        <v>36</v>
      </c>
      <c r="G13" s="242"/>
      <c r="H13" s="243">
        <f>D29</f>
        <v>314342.33333333331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9</v>
      </c>
      <c r="D14" s="34">
        <f t="shared" si="1"/>
        <v>90</v>
      </c>
      <c r="E14" s="9"/>
      <c r="F14" s="246" t="s">
        <v>39</v>
      </c>
      <c r="G14" s="247"/>
      <c r="H14" s="248">
        <f>D54</f>
        <v>52840.5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261501.83333333331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1836</f>
        <v>1836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v>325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138</v>
      </c>
      <c r="C22" s="53">
        <v>1</v>
      </c>
      <c r="D22" s="52">
        <f t="shared" si="1"/>
        <v>112.33333333333333</v>
      </c>
      <c r="E22" s="9"/>
      <c r="F22" s="88" t="s">
        <v>200</v>
      </c>
      <c r="G22" s="173" t="s">
        <v>201</v>
      </c>
      <c r="H22" s="324">
        <v>117817.5</v>
      </c>
      <c r="I22" s="324"/>
      <c r="J22" s="324"/>
      <c r="L22" s="7">
        <f>674/6</f>
        <v>112.33333333333333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161</v>
      </c>
      <c r="C23" s="53">
        <v>3</v>
      </c>
      <c r="D23" s="52">
        <f t="shared" si="1"/>
        <v>313</v>
      </c>
      <c r="E23" s="9"/>
      <c r="F23" s="81"/>
      <c r="G23" s="66"/>
      <c r="H23" s="278"/>
      <c r="I23" s="279"/>
      <c r="J23" s="279"/>
      <c r="L23" s="51">
        <f>626/6</f>
        <v>104.33333333333333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195</v>
      </c>
      <c r="C24" s="53">
        <v>6</v>
      </c>
      <c r="D24" s="52">
        <f t="shared" si="1"/>
        <v>307</v>
      </c>
      <c r="E24" s="9"/>
      <c r="F24" s="74"/>
      <c r="G24" s="66"/>
      <c r="H24" s="278"/>
      <c r="I24" s="279"/>
      <c r="J24" s="279"/>
      <c r="L24" s="51">
        <f>614/12</f>
        <v>51.166666666666664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>
        <v>12</v>
      </c>
      <c r="D25" s="52">
        <f t="shared" si="1"/>
        <v>444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60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314342.33333333331</v>
      </c>
      <c r="E29" s="9"/>
      <c r="F29" s="264" t="s">
        <v>56</v>
      </c>
      <c r="G29" s="265"/>
      <c r="H29" s="268">
        <f>H15-H16-H17-H18-H19-H20-H22-H23-H24+H26+H27+H28</f>
        <v>141523.33333333331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8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44">
        <v>104</v>
      </c>
      <c r="H34" s="289">
        <f t="shared" ref="H34:H39" si="2">F34*G34</f>
        <v>104000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58</v>
      </c>
      <c r="H35" s="289">
        <f t="shared" si="2"/>
        <v>29000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5</v>
      </c>
      <c r="D36" s="15">
        <f>C36*1.5</f>
        <v>7.5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443</v>
      </c>
      <c r="D37" s="15">
        <f>C37*111</f>
        <v>49173</v>
      </c>
      <c r="E37" s="9"/>
      <c r="F37" s="15">
        <v>100</v>
      </c>
      <c r="G37" s="43">
        <v>65</v>
      </c>
      <c r="H37" s="289">
        <f t="shared" si="2"/>
        <v>6500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25</v>
      </c>
      <c r="H38" s="289">
        <f t="shared" si="2"/>
        <v>1250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89">
        <v>854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0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19</v>
      </c>
      <c r="D46" s="15">
        <f>C46*1.5</f>
        <v>28.5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18</v>
      </c>
      <c r="D48" s="15">
        <f>C48*78</f>
        <v>1404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141844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8</v>
      </c>
      <c r="D50" s="15">
        <f>C50*1.5</f>
        <v>12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320.66666666668607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52840.5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4F1D-306C-47E3-BA50-0A3363E5578B}">
  <dimension ref="A1:R59"/>
  <sheetViews>
    <sheetView tabSelected="1" topLeftCell="A4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45735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246</v>
      </c>
      <c r="D6" s="16">
        <f t="shared" ref="D6:D28" si="1">C6*L6</f>
        <v>181302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32</v>
      </c>
      <c r="D9" s="16">
        <f t="shared" si="1"/>
        <v>22624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3</v>
      </c>
      <c r="D10" s="16">
        <f t="shared" si="1"/>
        <v>2916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10</v>
      </c>
      <c r="D13" s="52">
        <f t="shared" si="1"/>
        <v>3070</v>
      </c>
      <c r="E13" s="9"/>
      <c r="F13" s="241" t="s">
        <v>36</v>
      </c>
      <c r="G13" s="242"/>
      <c r="H13" s="243">
        <f>D29</f>
        <v>229742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23</v>
      </c>
      <c r="D14" s="34">
        <f t="shared" si="1"/>
        <v>230</v>
      </c>
      <c r="E14" s="9"/>
      <c r="F14" s="246" t="s">
        <v>39</v>
      </c>
      <c r="G14" s="247"/>
      <c r="H14" s="248">
        <f>D54</f>
        <v>35429.25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194312.75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559*20</f>
        <v>11180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>
        <v>20</v>
      </c>
      <c r="D22" s="52">
        <f t="shared" si="1"/>
        <v>13400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229742</v>
      </c>
      <c r="E29" s="9"/>
      <c r="F29" s="264" t="s">
        <v>56</v>
      </c>
      <c r="G29" s="265"/>
      <c r="H29" s="268">
        <f>H15-H16-H17-H18-H19-H20-H22-H23-H24+H26+H27</f>
        <v>183132.75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8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17</v>
      </c>
      <c r="H34" s="289">
        <f>F34*G34</f>
        <v>17000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</v>
      </c>
      <c r="H35" s="289">
        <f t="shared" ref="H35:H39" si="2">F35*G35</f>
        <v>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20</v>
      </c>
      <c r="D36" s="15">
        <f>C36*1.5</f>
        <v>30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310</v>
      </c>
      <c r="D37" s="15">
        <f>C37*111</f>
        <v>34410</v>
      </c>
      <c r="E37" s="9"/>
      <c r="F37" s="15">
        <v>100</v>
      </c>
      <c r="G37" s="43">
        <v>19</v>
      </c>
      <c r="H37" s="289">
        <f t="shared" si="2"/>
        <v>1900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5</v>
      </c>
      <c r="H38" s="289">
        <f t="shared" si="2"/>
        <v>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/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0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 t="s">
        <v>197</v>
      </c>
      <c r="H44" s="277">
        <v>159572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15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7</v>
      </c>
      <c r="D49" s="15">
        <f>C49*42</f>
        <v>294</v>
      </c>
      <c r="E49" s="9"/>
      <c r="F49" s="313" t="s">
        <v>87</v>
      </c>
      <c r="G49" s="268">
        <f>H34+H35+H36+H37+H38+H39+H40+H41+G42+H44+H45+H46</f>
        <v>180642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25</v>
      </c>
      <c r="D50" s="15">
        <f>C50*1.5</f>
        <v>37.5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-2490.75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35429.25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164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CED1-1B0F-4186-B08C-3B99F042BF86}">
  <dimension ref="A1:S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57" t="s">
        <v>2</v>
      </c>
      <c r="Q1" s="15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45735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233</v>
      </c>
      <c r="D6" s="16">
        <f t="shared" ref="D6:D28" si="1">C6*L6</f>
        <v>171721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15</v>
      </c>
      <c r="D7" s="16">
        <f t="shared" si="1"/>
        <v>10875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65</v>
      </c>
      <c r="D9" s="16">
        <f t="shared" si="1"/>
        <v>45955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15</v>
      </c>
      <c r="D13" s="52">
        <f t="shared" si="1"/>
        <v>4605</v>
      </c>
      <c r="E13" s="9"/>
      <c r="F13" s="241" t="s">
        <v>36</v>
      </c>
      <c r="G13" s="242"/>
      <c r="H13" s="243">
        <f>D29</f>
        <v>245365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10</v>
      </c>
      <c r="D14" s="34">
        <f t="shared" si="1"/>
        <v>100</v>
      </c>
      <c r="E14" s="9"/>
      <c r="F14" s="246" t="s">
        <v>39</v>
      </c>
      <c r="G14" s="247"/>
      <c r="H14" s="248">
        <f>D54</f>
        <v>40189.5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205175.5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424+416+1962</f>
        <v>2802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v>674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13</v>
      </c>
      <c r="D28" s="52">
        <f t="shared" si="1"/>
        <v>10205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245365</v>
      </c>
      <c r="E29" s="9"/>
      <c r="F29" s="264" t="s">
        <v>56</v>
      </c>
      <c r="G29" s="265"/>
      <c r="H29" s="268">
        <f>H15-H16-H17-H18-H19-H20-H22-H23-H24+H26+H27</f>
        <v>201699.5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8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67</v>
      </c>
      <c r="H34" s="289">
        <f>F34*G34</f>
        <v>67000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18</v>
      </c>
      <c r="H35" s="289">
        <f>F35*G35</f>
        <v>9000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310</v>
      </c>
      <c r="D37" s="15">
        <f>C37*111</f>
        <v>34410</v>
      </c>
      <c r="E37" s="9"/>
      <c r="F37" s="15">
        <v>100</v>
      </c>
      <c r="G37" s="43"/>
      <c r="H37" s="289"/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11</v>
      </c>
      <c r="D38" s="15">
        <f>C38*84</f>
        <v>924</v>
      </c>
      <c r="E38" s="9"/>
      <c r="F38" s="33">
        <v>50</v>
      </c>
      <c r="G38" s="43">
        <v>6</v>
      </c>
      <c r="H38" s="289">
        <f t="shared" ref="H38" si="2">F38*G38</f>
        <v>300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18</v>
      </c>
      <c r="D40" s="15">
        <f>C40*111</f>
        <v>1998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4830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0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148</v>
      </c>
      <c r="G44" s="87" t="s">
        <v>196</v>
      </c>
      <c r="H44" s="277">
        <v>127706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3</v>
      </c>
      <c r="D46" s="15">
        <f>C46*1.5</f>
        <v>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23</v>
      </c>
      <c r="D48" s="15">
        <f>C48*78</f>
        <v>1794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16</v>
      </c>
      <c r="D49" s="15">
        <f>C49*42</f>
        <v>672</v>
      </c>
      <c r="E49" s="9"/>
      <c r="F49" s="313" t="s">
        <v>87</v>
      </c>
      <c r="G49" s="268">
        <f>H34+H35+H36+H37+H38+H39+H40+H41+G42+H44+H45+H46</f>
        <v>208856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21</v>
      </c>
      <c r="D50" s="15">
        <f>C50*1.5</f>
        <v>31.5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7156.5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40189.5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CDFD-96C7-4620-BD7B-2116EAC7BEE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8ED4-DD7F-4C34-AB03-2D952863549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45736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561</v>
      </c>
      <c r="D6" s="16">
        <f t="shared" ref="D6:D28" si="1">C6*L6</f>
        <v>413457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</v>
      </c>
      <c r="D7" s="16">
        <f t="shared" si="1"/>
        <v>1450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69</v>
      </c>
      <c r="D9" s="16">
        <f t="shared" si="1"/>
        <v>48783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25</v>
      </c>
      <c r="D13" s="52">
        <f t="shared" si="1"/>
        <v>7675</v>
      </c>
      <c r="E13" s="9"/>
      <c r="F13" s="241" t="s">
        <v>36</v>
      </c>
      <c r="G13" s="242"/>
      <c r="H13" s="243">
        <f>D29</f>
        <v>484492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77823.75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406668.25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2466+1240</f>
        <v>3706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674</f>
        <v>674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64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13</v>
      </c>
      <c r="D28" s="52">
        <f t="shared" si="1"/>
        <v>10205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484492</v>
      </c>
      <c r="E29" s="9"/>
      <c r="F29" s="264" t="s">
        <v>56</v>
      </c>
      <c r="G29" s="265"/>
      <c r="H29" s="268">
        <f>H15-H16-H17-H18-H19-H20-H22-H23-H24+H26+H27+H28</f>
        <v>402288.25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2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266</v>
      </c>
      <c r="H34" s="289">
        <f t="shared" ref="H34:H39" si="2">F34*G34</f>
        <v>266000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247</v>
      </c>
      <c r="H35" s="289">
        <f t="shared" si="2"/>
        <v>123500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24</v>
      </c>
      <c r="H36" s="289">
        <f t="shared" si="2"/>
        <v>4800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679</v>
      </c>
      <c r="D37" s="15">
        <f>C37*111</f>
        <v>75369</v>
      </c>
      <c r="E37" s="9"/>
      <c r="F37" s="15">
        <v>100</v>
      </c>
      <c r="G37" s="43">
        <v>62</v>
      </c>
      <c r="H37" s="289">
        <f t="shared" si="2"/>
        <v>6200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29</v>
      </c>
      <c r="H38" s="289">
        <f t="shared" si="2"/>
        <v>1450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89">
        <v>209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4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13</v>
      </c>
      <c r="D46" s="15">
        <f>C46*1.5</f>
        <v>19.5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21</v>
      </c>
      <c r="D49" s="15">
        <f>C49*42</f>
        <v>882</v>
      </c>
      <c r="E49" s="9"/>
      <c r="F49" s="313" t="s">
        <v>87</v>
      </c>
      <c r="G49" s="268">
        <f>H34+H35+H36+H37+H38+H39+H40+H41+G42+H44+H45+H46</f>
        <v>402239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12</v>
      </c>
      <c r="D50" s="15">
        <f>C50*1.5</f>
        <v>18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-49.25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77823.75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ED18-6222-4772-AFF0-D7BD77F3C46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45736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125</v>
      </c>
      <c r="D6" s="16">
        <f t="shared" ref="D6:D28" si="1">C6*L6</f>
        <v>92125</v>
      </c>
      <c r="E6" s="9"/>
      <c r="F6" s="219" t="s">
        <v>16</v>
      </c>
      <c r="G6" s="221" t="s">
        <v>193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19</v>
      </c>
      <c r="D9" s="16">
        <f t="shared" si="1"/>
        <v>13433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7</v>
      </c>
      <c r="D13" s="52">
        <f t="shared" si="1"/>
        <v>2149</v>
      </c>
      <c r="E13" s="9"/>
      <c r="F13" s="241" t="s">
        <v>36</v>
      </c>
      <c r="G13" s="242"/>
      <c r="H13" s="243">
        <f>D29</f>
        <v>113824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9</v>
      </c>
      <c r="D14" s="34">
        <f t="shared" si="1"/>
        <v>90</v>
      </c>
      <c r="E14" s="9"/>
      <c r="F14" s="246" t="s">
        <v>39</v>
      </c>
      <c r="G14" s="247"/>
      <c r="H14" s="248">
        <f>D54</f>
        <v>17520.75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96303.25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113824</v>
      </c>
      <c r="E29" s="9"/>
      <c r="F29" s="264" t="s">
        <v>56</v>
      </c>
      <c r="G29" s="265"/>
      <c r="H29" s="268">
        <f>H15-H16-H17-H18-H19-H20-H22-H23-H24+H26+H27</f>
        <v>96303.25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2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66</v>
      </c>
      <c r="H34" s="289">
        <f>F34*G34</f>
        <v>66000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43</v>
      </c>
      <c r="H35" s="289">
        <f t="shared" ref="H35:H39" si="2">F35*G35</f>
        <v>21500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145</v>
      </c>
      <c r="D37" s="15">
        <f>C37*111</f>
        <v>16095</v>
      </c>
      <c r="E37" s="9"/>
      <c r="F37" s="15">
        <v>100</v>
      </c>
      <c r="G37" s="43">
        <v>73</v>
      </c>
      <c r="H37" s="289">
        <f t="shared" si="2"/>
        <v>7300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10</v>
      </c>
      <c r="H38" s="289">
        <f t="shared" si="2"/>
        <v>500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89">
        <v>40.5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4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163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95540.5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17</v>
      </c>
      <c r="D50" s="15">
        <f>C50*1.5</f>
        <v>25.5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-762.75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17520.75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194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BBB1-0D3F-40E8-81C6-0D16592C0E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61" t="s">
        <v>2</v>
      </c>
      <c r="Q1" s="16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45736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401</v>
      </c>
      <c r="D6" s="16">
        <f t="shared" ref="D6:D28" si="1">C6*L6</f>
        <v>295537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12</v>
      </c>
      <c r="D7" s="16">
        <f t="shared" si="1"/>
        <v>8700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63</v>
      </c>
      <c r="D9" s="16">
        <f t="shared" si="1"/>
        <v>44541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>
        <v>3</v>
      </c>
      <c r="D11" s="16">
        <f t="shared" si="1"/>
        <v>3375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3+1</f>
        <v>4</v>
      </c>
      <c r="D12" s="52">
        <f t="shared" si="1"/>
        <v>3808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18</v>
      </c>
      <c r="D13" s="52">
        <f t="shared" si="1"/>
        <v>5526</v>
      </c>
      <c r="E13" s="9"/>
      <c r="F13" s="241" t="s">
        <v>36</v>
      </c>
      <c r="G13" s="242"/>
      <c r="H13" s="243">
        <f>D29</f>
        <v>377672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65709.75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311962.25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544+416+2565</f>
        <v>3525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674</f>
        <v>674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19</v>
      </c>
      <c r="D28" s="52">
        <f t="shared" si="1"/>
        <v>14915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377672</v>
      </c>
      <c r="E29" s="9"/>
      <c r="F29" s="264" t="s">
        <v>56</v>
      </c>
      <c r="G29" s="265"/>
      <c r="H29" s="268">
        <f>H15-H16-H17-H18-H19-H20-H22-H23-H24+H26+H27</f>
        <v>307763.25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2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70</v>
      </c>
      <c r="H34" s="289">
        <f>F34*G34</f>
        <v>70000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118</v>
      </c>
      <c r="H35" s="289">
        <f>F35*G35</f>
        <v>59000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3</v>
      </c>
      <c r="H36" s="289">
        <f t="shared" ref="H36:H38" si="2">F36*G36</f>
        <v>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563</v>
      </c>
      <c r="D37" s="15">
        <f>C37*111</f>
        <v>62493</v>
      </c>
      <c r="E37" s="9"/>
      <c r="F37" s="15">
        <v>100</v>
      </c>
      <c r="G37" s="43">
        <v>52</v>
      </c>
      <c r="H37" s="289">
        <f t="shared" si="2"/>
        <v>5200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13</v>
      </c>
      <c r="D38" s="15">
        <f>C38*84</f>
        <v>1092</v>
      </c>
      <c r="E38" s="9"/>
      <c r="F38" s="33">
        <v>50</v>
      </c>
      <c r="G38" s="43">
        <v>15</v>
      </c>
      <c r="H38" s="289">
        <f t="shared" si="2"/>
        <v>750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89">
        <f t="shared" ref="H39" si="3">F39*G39</f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89">
        <v>102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4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139</v>
      </c>
      <c r="G44" s="87" t="s">
        <v>199</v>
      </c>
      <c r="H44" s="277">
        <v>163001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 t="s">
        <v>139</v>
      </c>
      <c r="G45" s="87"/>
      <c r="H45" s="277">
        <v>8793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307486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</v>
      </c>
      <c r="D50" s="15">
        <f>C50*1.5</f>
        <v>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-277.25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65709.75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F61C-9CC5-42A5-BA5C-D6B2FE1A33F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EBCB-C6C5-45C6-BDED-4C31608C3DE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45719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256</v>
      </c>
      <c r="D6" s="16">
        <f t="shared" ref="D6:D28" si="1">C6*L6</f>
        <v>188672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52</v>
      </c>
      <c r="D9" s="16">
        <f t="shared" si="1"/>
        <v>36764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12</v>
      </c>
      <c r="D13" s="52">
        <f t="shared" si="1"/>
        <v>3684</v>
      </c>
      <c r="E13" s="9"/>
      <c r="F13" s="241" t="s">
        <v>36</v>
      </c>
      <c r="G13" s="242"/>
      <c r="H13" s="243">
        <f>D29</f>
        <v>238189.16666666666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8</v>
      </c>
      <c r="D14" s="34">
        <f t="shared" si="1"/>
        <v>80</v>
      </c>
      <c r="E14" s="9"/>
      <c r="F14" s="246" t="s">
        <v>39</v>
      </c>
      <c r="G14" s="247"/>
      <c r="H14" s="248">
        <f>D54</f>
        <v>38419.5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199769.66666666666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2340</f>
        <v>2340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325+500+559*2</f>
        <v>1943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145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146</v>
      </c>
      <c r="C23" s="53">
        <v>12</v>
      </c>
      <c r="D23" s="52">
        <f t="shared" si="1"/>
        <v>520.5</v>
      </c>
      <c r="E23" s="9"/>
      <c r="F23" s="28"/>
      <c r="G23" s="41"/>
      <c r="H23" s="325"/>
      <c r="I23" s="277"/>
      <c r="J23" s="27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>
        <v>2</v>
      </c>
      <c r="D25" s="52">
        <f t="shared" si="1"/>
        <v>224.66666666666666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147</v>
      </c>
      <c r="C26" s="53">
        <v>12</v>
      </c>
      <c r="D26" s="52">
        <f t="shared" si="1"/>
        <v>434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238189.16666666666</v>
      </c>
      <c r="E29" s="9"/>
      <c r="F29" s="264" t="s">
        <v>56</v>
      </c>
      <c r="G29" s="265"/>
      <c r="H29" s="268">
        <f>H15-H16-H17-H18-H19-H20-H22-H23-H24+H26+H27</f>
        <v>195486.66666666666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69</v>
      </c>
      <c r="H34" s="289">
        <f>F34*G34</f>
        <v>69000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250</v>
      </c>
      <c r="H35" s="289">
        <f t="shared" ref="H35:H39" si="2">F35*G35</f>
        <v>125000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26</v>
      </c>
      <c r="D36" s="15">
        <f>C36*1.5</f>
        <v>39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329</v>
      </c>
      <c r="D37" s="15">
        <f>C37*111</f>
        <v>36519</v>
      </c>
      <c r="E37" s="9"/>
      <c r="F37" s="15">
        <v>100</v>
      </c>
      <c r="G37" s="43">
        <v>20</v>
      </c>
      <c r="H37" s="289">
        <f t="shared" si="2"/>
        <v>2000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5</v>
      </c>
      <c r="D40" s="15">
        <f>C40*111</f>
        <v>555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880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99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21</v>
      </c>
      <c r="D46" s="15">
        <f>C46*1.5</f>
        <v>31.5</v>
      </c>
      <c r="E46" s="9"/>
      <c r="F46" s="41"/>
      <c r="G46" s="10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10</v>
      </c>
      <c r="D49" s="15">
        <f>C49*42</f>
        <v>420</v>
      </c>
      <c r="E49" s="9"/>
      <c r="F49" s="313" t="s">
        <v>87</v>
      </c>
      <c r="G49" s="268">
        <f>H34+H35+H36+H37+H38+H39+H40+H41+G42+H44+H45+H46</f>
        <v>196880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19</v>
      </c>
      <c r="D50" s="15">
        <f>C50*1.5</f>
        <v>28.5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1393.333333333343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38419.5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133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C114-BC4D-47F6-A08C-94B042621267}">
  <dimension ref="A1:R59"/>
  <sheetViews>
    <sheetView zoomScaleNormal="100" zoomScaleSheetLayoutView="85" workbookViewId="0">
      <selection activeCell="K20" sqref="K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65" t="s">
        <v>2</v>
      </c>
      <c r="Q1" s="16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110</v>
      </c>
      <c r="D6" s="16">
        <f t="shared" ref="D6:D28" si="1">C6*L6</f>
        <v>81070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9</v>
      </c>
      <c r="D7" s="16">
        <f t="shared" si="1"/>
        <v>6525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23</v>
      </c>
      <c r="D8" s="16">
        <f t="shared" si="1"/>
        <v>23759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12</v>
      </c>
      <c r="D9" s="16">
        <f t="shared" si="1"/>
        <v>8484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2</v>
      </c>
      <c r="D11" s="16">
        <f t="shared" si="1"/>
        <v>2250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12</v>
      </c>
      <c r="D13" s="52">
        <f t="shared" si="1"/>
        <v>3684</v>
      </c>
      <c r="E13" s="9"/>
      <c r="F13" s="241" t="s">
        <v>36</v>
      </c>
      <c r="G13" s="242"/>
      <c r="H13" s="243">
        <f>D29</f>
        <v>153961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28119.75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125841.25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913+913*4+913*6+913*4</f>
        <v>13695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203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 t="s">
        <v>205</v>
      </c>
      <c r="G22" s="75"/>
      <c r="H22" s="277">
        <v>19066</v>
      </c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204</v>
      </c>
      <c r="C23" s="53">
        <v>1</v>
      </c>
      <c r="D23" s="52">
        <f t="shared" si="1"/>
        <v>1582</v>
      </c>
      <c r="E23" s="9"/>
      <c r="F23" s="81"/>
      <c r="G23" s="66"/>
      <c r="H23" s="278"/>
      <c r="I23" s="279"/>
      <c r="J23" s="279"/>
      <c r="L23" s="51">
        <f>1582</f>
        <v>1582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68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31</v>
      </c>
      <c r="D28" s="52">
        <f t="shared" si="1"/>
        <v>24335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153961</v>
      </c>
      <c r="E29" s="9"/>
      <c r="F29" s="264" t="s">
        <v>56</v>
      </c>
      <c r="G29" s="265"/>
      <c r="H29" s="268">
        <f>H15-H16-H17-H18-H19-H20-H22-H23-H24+H26+H27+H28</f>
        <v>93080.25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6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4</v>
      </c>
      <c r="D34" s="33">
        <f>C34*120</f>
        <v>480</v>
      </c>
      <c r="E34" s="9"/>
      <c r="F34" s="15">
        <v>1000</v>
      </c>
      <c r="G34" s="44">
        <v>71</v>
      </c>
      <c r="H34" s="289">
        <f t="shared" ref="H34:H39" si="2">F34*G34</f>
        <v>71000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33</v>
      </c>
      <c r="H35" s="289">
        <f t="shared" si="2"/>
        <v>16500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51</v>
      </c>
      <c r="D36" s="15">
        <f>C36*1.5</f>
        <v>76.5</v>
      </c>
      <c r="E36" s="9"/>
      <c r="F36" s="15">
        <v>200</v>
      </c>
      <c r="G36" s="41">
        <v>3</v>
      </c>
      <c r="H36" s="289">
        <f t="shared" si="2"/>
        <v>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171</v>
      </c>
      <c r="D37" s="15">
        <f>C37*111</f>
        <v>18981</v>
      </c>
      <c r="E37" s="9"/>
      <c r="F37" s="15">
        <v>100</v>
      </c>
      <c r="G37" s="43">
        <v>103</v>
      </c>
      <c r="H37" s="289">
        <f t="shared" si="2"/>
        <v>10300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39</v>
      </c>
      <c r="D38" s="15">
        <f>C38*84</f>
        <v>3276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169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8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26</v>
      </c>
      <c r="D44" s="15">
        <f>C44*120</f>
        <v>3120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39</v>
      </c>
      <c r="D46" s="15">
        <f>C46*1.5</f>
        <v>58.5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99199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13</v>
      </c>
      <c r="D50" s="15">
        <f>C50*1.5</f>
        <v>19.5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6118.75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28119.75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F157-6F55-4E74-BCDF-40DB951A24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65" t="s">
        <v>2</v>
      </c>
      <c r="Q1" s="16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251</v>
      </c>
      <c r="D6" s="16">
        <f t="shared" ref="D6:D28" si="1">C6*L6</f>
        <v>184987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1</v>
      </c>
      <c r="D7" s="16">
        <f t="shared" si="1"/>
        <v>725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14</v>
      </c>
      <c r="D9" s="16">
        <f t="shared" si="1"/>
        <v>9898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10</v>
      </c>
      <c r="D13" s="52">
        <f t="shared" si="1"/>
        <v>3070</v>
      </c>
      <c r="E13" s="9"/>
      <c r="F13" s="241" t="s">
        <v>36</v>
      </c>
      <c r="G13" s="242"/>
      <c r="H13" s="243">
        <f>D29</f>
        <v>201990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17</v>
      </c>
      <c r="D14" s="34">
        <f t="shared" si="1"/>
        <v>170</v>
      </c>
      <c r="E14" s="9"/>
      <c r="F14" s="246" t="s">
        <v>39</v>
      </c>
      <c r="G14" s="247"/>
      <c r="H14" s="248">
        <f>D54</f>
        <v>30386.25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171603.75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1872</f>
        <v>1872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201990</v>
      </c>
      <c r="E29" s="9"/>
      <c r="F29" s="264" t="s">
        <v>56</v>
      </c>
      <c r="G29" s="265"/>
      <c r="H29" s="268">
        <f>H15-H16-H17-H18-H19-H20-H22-H23-H24+H26+H27</f>
        <v>169731.75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6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36</v>
      </c>
      <c r="H34" s="289">
        <f>F34*G34</f>
        <v>36000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9</v>
      </c>
      <c r="H35" s="289">
        <f t="shared" ref="H35:H39" si="2">F35*G35</f>
        <v>4500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260</v>
      </c>
      <c r="D37" s="15">
        <f>C37*111</f>
        <v>28860</v>
      </c>
      <c r="E37" s="9"/>
      <c r="F37" s="15">
        <v>100</v>
      </c>
      <c r="G37" s="43">
        <v>21</v>
      </c>
      <c r="H37" s="289">
        <f t="shared" si="2"/>
        <v>2100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89">
        <v>28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8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3</v>
      </c>
      <c r="D44" s="15">
        <f>C44*120</f>
        <v>360</v>
      </c>
      <c r="E44" s="9"/>
      <c r="F44" s="41"/>
      <c r="G44" s="70" t="s">
        <v>202</v>
      </c>
      <c r="H44" s="277">
        <v>126414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21</v>
      </c>
      <c r="D46" s="15">
        <f>C46*1.5</f>
        <v>31.5</v>
      </c>
      <c r="E46" s="9"/>
      <c r="F46" s="41"/>
      <c r="G46" s="167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169842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</v>
      </c>
      <c r="D50" s="15">
        <f>C50*1.5</f>
        <v>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110.25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30386.25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198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5EEF-BD8F-435B-BA75-DA64503AE792}">
  <dimension ref="A1:S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65" t="s">
        <v>2</v>
      </c>
      <c r="Q1" s="16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45737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170</v>
      </c>
      <c r="D6" s="16">
        <f t="shared" ref="D6:D28" si="1">C6*L6</f>
        <v>125290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30</v>
      </c>
      <c r="D9" s="16">
        <f t="shared" si="1"/>
        <v>21210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1+1+1</f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8</v>
      </c>
      <c r="D13" s="52">
        <f t="shared" si="1"/>
        <v>2456</v>
      </c>
      <c r="E13" s="9"/>
      <c r="F13" s="241" t="s">
        <v>36</v>
      </c>
      <c r="G13" s="242"/>
      <c r="H13" s="243">
        <f>D29</f>
        <v>166129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12</v>
      </c>
      <c r="D14" s="34">
        <f t="shared" si="1"/>
        <v>120</v>
      </c>
      <c r="E14" s="9"/>
      <c r="F14" s="246" t="s">
        <v>39</v>
      </c>
      <c r="G14" s="247"/>
      <c r="H14" s="248">
        <f>D54</f>
        <v>25772.25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140356.75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824</f>
        <v>824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674</f>
        <v>674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7</v>
      </c>
      <c r="D28" s="52">
        <f t="shared" si="1"/>
        <v>5495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166129</v>
      </c>
      <c r="E29" s="9"/>
      <c r="F29" s="264" t="s">
        <v>56</v>
      </c>
      <c r="G29" s="265"/>
      <c r="H29" s="268">
        <f>H15-H16-H17-H18-H19-H20-H22-H23-H24+H26+H27</f>
        <v>138858.75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6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117</v>
      </c>
      <c r="H34" s="289">
        <f>F34*G34</f>
        <v>117000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43</v>
      </c>
      <c r="H35" s="289">
        <f>F35*G35</f>
        <v>21500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89">
        <f t="shared" ref="H36:H38" si="2">F36*G36</f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197</v>
      </c>
      <c r="D37" s="15">
        <f>C37*111</f>
        <v>21867</v>
      </c>
      <c r="E37" s="9"/>
      <c r="F37" s="15">
        <v>100</v>
      </c>
      <c r="G37" s="43">
        <v>1</v>
      </c>
      <c r="H37" s="289">
        <f t="shared" si="2"/>
        <v>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14</v>
      </c>
      <c r="D38" s="15">
        <f>C38*84</f>
        <v>1176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55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68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5</v>
      </c>
      <c r="D44" s="15">
        <f>C44*120</f>
        <v>600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7</v>
      </c>
      <c r="D46" s="15">
        <f>C46*1.5</f>
        <v>10.5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16</v>
      </c>
      <c r="D48" s="15">
        <f>C48*78</f>
        <v>1248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3</v>
      </c>
      <c r="D49" s="15">
        <f>C49*42</f>
        <v>126</v>
      </c>
      <c r="E49" s="9"/>
      <c r="F49" s="313" t="s">
        <v>87</v>
      </c>
      <c r="G49" s="268">
        <f>H34+H35+H36+H37+H38+H39+H40+H41+G42+H44+H45+H46</f>
        <v>138905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</v>
      </c>
      <c r="D50" s="15">
        <f>C50*1.5</f>
        <v>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46.25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25772.25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99CE-19F2-4F44-8C98-0AA71078486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E19-AD85-4964-B3A6-693ED7F05505}">
  <dimension ref="A1:R59"/>
  <sheetViews>
    <sheetView topLeftCell="A25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69" t="s">
        <v>2</v>
      </c>
      <c r="Q1" s="16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45738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641</v>
      </c>
      <c r="D6" s="16">
        <f t="shared" ref="D6:D28" si="1">C6*L6</f>
        <v>472417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8</v>
      </c>
      <c r="D7" s="16">
        <f t="shared" si="1"/>
        <v>5800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99</v>
      </c>
      <c r="D9" s="16">
        <f t="shared" si="1"/>
        <v>69993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13</v>
      </c>
      <c r="D10" s="16">
        <f t="shared" si="1"/>
        <v>12636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6</v>
      </c>
      <c r="D11" s="16">
        <f t="shared" si="1"/>
        <v>6750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7</f>
        <v>7</v>
      </c>
      <c r="D12" s="52">
        <f t="shared" si="1"/>
        <v>6664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26</v>
      </c>
      <c r="D13" s="52">
        <f t="shared" si="1"/>
        <v>7982</v>
      </c>
      <c r="E13" s="9"/>
      <c r="F13" s="241" t="s">
        <v>36</v>
      </c>
      <c r="G13" s="242"/>
      <c r="H13" s="243">
        <f>D29</f>
        <v>586587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4</v>
      </c>
      <c r="D14" s="34">
        <f t="shared" si="1"/>
        <v>40</v>
      </c>
      <c r="E14" s="9"/>
      <c r="F14" s="246" t="s">
        <v>39</v>
      </c>
      <c r="G14" s="247"/>
      <c r="H14" s="248">
        <f>D54</f>
        <v>77439.75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509147.25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v>2538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596+325</f>
        <v>921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>
        <v>117817.5</v>
      </c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72"/>
      <c r="H27" s="278">
        <v>19066</v>
      </c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586587</v>
      </c>
      <c r="E29" s="9"/>
      <c r="F29" s="264" t="s">
        <v>56</v>
      </c>
      <c r="G29" s="265"/>
      <c r="H29" s="268">
        <f>H15-H16-H17-H18-H19-H20-H22-H23-H24+H26+H27+H28</f>
        <v>642571.75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0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7</v>
      </c>
      <c r="D34" s="33">
        <f>C34*120</f>
        <v>840</v>
      </c>
      <c r="E34" s="9"/>
      <c r="F34" s="15">
        <v>1000</v>
      </c>
      <c r="G34" s="44">
        <v>142</v>
      </c>
      <c r="H34" s="289">
        <f t="shared" ref="H34:H39" si="2">F34*G34</f>
        <v>142000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100</v>
      </c>
      <c r="H35" s="289">
        <f t="shared" si="2"/>
        <v>50000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651</v>
      </c>
      <c r="D37" s="15">
        <f>C37*111</f>
        <v>72261</v>
      </c>
      <c r="E37" s="9"/>
      <c r="F37" s="15">
        <v>100</v>
      </c>
      <c r="G37" s="43">
        <v>15</v>
      </c>
      <c r="H37" s="289">
        <f t="shared" si="2"/>
        <v>1500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13</v>
      </c>
      <c r="D40" s="15">
        <f>C40*111</f>
        <v>1443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687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2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11</v>
      </c>
      <c r="D44" s="15">
        <f>C44*120</f>
        <v>1320</v>
      </c>
      <c r="E44" s="9"/>
      <c r="F44" s="41" t="s">
        <v>148</v>
      </c>
      <c r="G44" s="70" t="s">
        <v>206</v>
      </c>
      <c r="H44" s="277">
        <v>164618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 t="s">
        <v>148</v>
      </c>
      <c r="G45" s="70" t="s">
        <v>207</v>
      </c>
      <c r="H45" s="277">
        <v>117817.5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20</v>
      </c>
      <c r="D46" s="15">
        <f>C46*1.5</f>
        <v>30</v>
      </c>
      <c r="E46" s="9"/>
      <c r="F46" s="41" t="s">
        <v>139</v>
      </c>
      <c r="G46" s="70" t="s">
        <v>208</v>
      </c>
      <c r="H46" s="277">
        <v>19066</v>
      </c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495808.5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60</v>
      </c>
      <c r="D50" s="15">
        <f>C50*1.5</f>
        <v>90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160</v>
      </c>
      <c r="G51" s="350">
        <f>G49-H29</f>
        <v>-146763.25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77439.75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D88D-2868-47BA-AC8E-C759F8DC1AF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69" t="s">
        <v>2</v>
      </c>
      <c r="Q1" s="16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45738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362</v>
      </c>
      <c r="D6" s="16">
        <f t="shared" ref="D6:D28" si="1">C6*L6</f>
        <v>266794</v>
      </c>
      <c r="E6" s="9"/>
      <c r="F6" s="219" t="s">
        <v>16</v>
      </c>
      <c r="G6" s="221" t="s">
        <v>124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20</v>
      </c>
      <c r="D7" s="16">
        <f t="shared" si="1"/>
        <v>14500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49</v>
      </c>
      <c r="D9" s="16">
        <f t="shared" si="1"/>
        <v>34643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16</v>
      </c>
      <c r="D13" s="52">
        <f t="shared" si="1"/>
        <v>4912</v>
      </c>
      <c r="E13" s="9"/>
      <c r="F13" s="241" t="s">
        <v>36</v>
      </c>
      <c r="G13" s="242"/>
      <c r="H13" s="243">
        <f>D29</f>
        <v>324454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3</v>
      </c>
      <c r="D14" s="34">
        <f t="shared" si="1"/>
        <v>30</v>
      </c>
      <c r="E14" s="9"/>
      <c r="F14" s="246" t="s">
        <v>39</v>
      </c>
      <c r="G14" s="247"/>
      <c r="H14" s="248">
        <f>D54</f>
        <v>51526.5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272927.5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2430</f>
        <v>2430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324454</v>
      </c>
      <c r="E29" s="9"/>
      <c r="F29" s="264" t="s">
        <v>56</v>
      </c>
      <c r="G29" s="265"/>
      <c r="H29" s="268">
        <f>H15-H16-H17-H18-H19-H20-H22-H23-H24+H26+H27</f>
        <v>270497.5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0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112</v>
      </c>
      <c r="H34" s="289">
        <f>F34*G34</f>
        <v>112000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309</v>
      </c>
      <c r="H35" s="289">
        <f t="shared" ref="H35:H39" si="2">F35*G35</f>
        <v>154500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443</v>
      </c>
      <c r="D37" s="15">
        <f>C37*111</f>
        <v>49173</v>
      </c>
      <c r="E37" s="9"/>
      <c r="F37" s="15">
        <v>100</v>
      </c>
      <c r="G37" s="43">
        <v>33</v>
      </c>
      <c r="H37" s="289">
        <f t="shared" si="2"/>
        <v>3300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15</v>
      </c>
      <c r="D39" s="34">
        <f>C39*4.5</f>
        <v>67.5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89"/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2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40</v>
      </c>
      <c r="D46" s="15">
        <f>C46*1.5</f>
        <v>60</v>
      </c>
      <c r="E46" s="9"/>
      <c r="F46" s="41"/>
      <c r="G46" s="171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7</v>
      </c>
      <c r="D49" s="15">
        <f>C49*42</f>
        <v>294</v>
      </c>
      <c r="E49" s="9"/>
      <c r="F49" s="313" t="s">
        <v>87</v>
      </c>
      <c r="G49" s="268">
        <f>H34+H35+H36+H37+H38+H39+H40+H41+G42+H44+H45+H46</f>
        <v>270200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9</v>
      </c>
      <c r="D50" s="15">
        <f>C50*1.5</f>
        <v>13.5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-297.5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51526.5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198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484-7703-44F5-B1C9-1EC894FBFAB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69" t="s">
        <v>2</v>
      </c>
      <c r="Q1" s="16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45738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246</v>
      </c>
      <c r="D6" s="16">
        <f t="shared" ref="D6:D28" si="1">C6*L6</f>
        <v>181302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11</v>
      </c>
      <c r="D7" s="16">
        <f t="shared" si="1"/>
        <v>7975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>
        <v>4</v>
      </c>
      <c r="D8" s="16">
        <f t="shared" si="1"/>
        <v>4132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91</v>
      </c>
      <c r="D9" s="16">
        <f t="shared" si="1"/>
        <v>64337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3</v>
      </c>
      <c r="D10" s="16">
        <f t="shared" si="1"/>
        <v>2916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13</v>
      </c>
      <c r="D13" s="52">
        <f t="shared" si="1"/>
        <v>3991</v>
      </c>
      <c r="E13" s="9"/>
      <c r="F13" s="241" t="s">
        <v>36</v>
      </c>
      <c r="G13" s="242"/>
      <c r="H13" s="243">
        <f>D29</f>
        <v>282327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7</v>
      </c>
      <c r="D14" s="34">
        <f t="shared" si="1"/>
        <v>70</v>
      </c>
      <c r="E14" s="9"/>
      <c r="F14" s="246" t="s">
        <v>39</v>
      </c>
      <c r="G14" s="247"/>
      <c r="H14" s="248">
        <f>D54</f>
        <v>45681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236646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536+1160+544</f>
        <v>2240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>
        <v>50</v>
      </c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913*4</f>
        <v>3652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145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20</v>
      </c>
      <c r="D28" s="52">
        <f t="shared" si="1"/>
        <v>15700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282327</v>
      </c>
      <c r="E29" s="9"/>
      <c r="F29" s="264" t="s">
        <v>56</v>
      </c>
      <c r="G29" s="265"/>
      <c r="H29" s="268">
        <f>H15-H16-H17-H18-H19-H20-H22-H23-H24+H26+H27</f>
        <v>230704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0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85">
        <v>100</v>
      </c>
      <c r="H34" s="289">
        <f>F34*G34</f>
        <v>100000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77</v>
      </c>
      <c r="H35" s="289">
        <f>F35*G35</f>
        <v>38500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ref="H36:H38" si="2">F36*G36</f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380</v>
      </c>
      <c r="D37" s="15">
        <f>C37*111</f>
        <v>42180</v>
      </c>
      <c r="E37" s="9"/>
      <c r="F37" s="15">
        <v>100</v>
      </c>
      <c r="G37" s="43">
        <v>48</v>
      </c>
      <c r="H37" s="289">
        <f t="shared" si="2"/>
        <v>4800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10</v>
      </c>
      <c r="H38" s="289">
        <f t="shared" si="2"/>
        <v>500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89">
        <v>112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2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5</v>
      </c>
      <c r="D44" s="15">
        <f>C44*120</f>
        <v>600</v>
      </c>
      <c r="E44" s="9"/>
      <c r="F44" s="41" t="s">
        <v>140</v>
      </c>
      <c r="G44" s="87" t="s">
        <v>209</v>
      </c>
      <c r="H44" s="277">
        <v>86425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18</v>
      </c>
      <c r="D46" s="15">
        <f>C46*1.5</f>
        <v>27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230537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/>
      <c r="D50" s="15">
        <f>C50*1.5</f>
        <v>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-167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45681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B58E-F92E-477D-BE2E-57D3495B9C4F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DE6-FA79-4D72-88FA-FE9DCE20EA53}">
  <dimension ref="A1:R59"/>
  <sheetViews>
    <sheetView zoomScaleNormal="100" zoomScaleSheetLayoutView="85" workbookViewId="0">
      <selection activeCell="H23" sqref="H23:J23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276</v>
      </c>
      <c r="D6" s="16">
        <f t="shared" ref="D6:D28" si="1">C6*L6</f>
        <v>203412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>
        <v>1</v>
      </c>
      <c r="D8" s="16">
        <f t="shared" si="1"/>
        <v>1033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58</v>
      </c>
      <c r="D9" s="16">
        <f t="shared" si="1"/>
        <v>41006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15</v>
      </c>
      <c r="D10" s="16">
        <f t="shared" si="1"/>
        <v>14580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2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12</v>
      </c>
      <c r="D13" s="52">
        <f t="shared" si="1"/>
        <v>3684</v>
      </c>
      <c r="E13" s="9"/>
      <c r="F13" s="241" t="s">
        <v>36</v>
      </c>
      <c r="G13" s="242"/>
      <c r="H13" s="243">
        <f>D29</f>
        <v>280559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18</v>
      </c>
      <c r="D14" s="34">
        <f t="shared" si="1"/>
        <v>180</v>
      </c>
      <c r="E14" s="9"/>
      <c r="F14" s="246" t="s">
        <v>39</v>
      </c>
      <c r="G14" s="247"/>
      <c r="H14" s="248">
        <f>D54</f>
        <v>25093.5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255465.5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2457</f>
        <v>2457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8" t="s">
        <v>211</v>
      </c>
      <c r="G22" s="84">
        <v>510</v>
      </c>
      <c r="H22" s="324">
        <v>187731</v>
      </c>
      <c r="I22" s="324"/>
      <c r="J22" s="32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>
        <v>139689.5</v>
      </c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77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280559</v>
      </c>
      <c r="E29" s="9"/>
      <c r="F29" s="264" t="s">
        <v>56</v>
      </c>
      <c r="G29" s="265"/>
      <c r="H29" s="268">
        <f>H15-H16-H17-H18-H19-H20-H22-H23-H24+H26+H27+H28</f>
        <v>204967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4</v>
      </c>
      <c r="D34" s="33">
        <f>C34*120</f>
        <v>480</v>
      </c>
      <c r="E34" s="9"/>
      <c r="F34" s="15">
        <v>1000</v>
      </c>
      <c r="G34" s="44">
        <v>48</v>
      </c>
      <c r="H34" s="289">
        <f t="shared" ref="H34:H39" si="2">F34*G34</f>
        <v>48000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21</v>
      </c>
      <c r="H35" s="289">
        <f t="shared" si="2"/>
        <v>10500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24</v>
      </c>
      <c r="D36" s="15">
        <f>C36*1.5</f>
        <v>36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186</v>
      </c>
      <c r="D37" s="15">
        <f>C37*111</f>
        <v>20646</v>
      </c>
      <c r="E37" s="9"/>
      <c r="F37" s="15">
        <v>100</v>
      </c>
      <c r="G37" s="43">
        <v>52</v>
      </c>
      <c r="H37" s="289">
        <f t="shared" si="2"/>
        <v>5200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12</v>
      </c>
      <c r="D38" s="15">
        <f>C38*84</f>
        <v>1008</v>
      </c>
      <c r="E38" s="9"/>
      <c r="F38" s="33">
        <v>50</v>
      </c>
      <c r="G38" s="43">
        <v>6</v>
      </c>
      <c r="H38" s="289">
        <f t="shared" si="2"/>
        <v>300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22</v>
      </c>
      <c r="D42" s="15">
        <f>C42*2.25</f>
        <v>49.5</v>
      </c>
      <c r="E42" s="9"/>
      <c r="F42" s="43" t="s">
        <v>80</v>
      </c>
      <c r="G42" s="289">
        <v>634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7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6</v>
      </c>
      <c r="D44" s="15">
        <f>C44*120</f>
        <v>720</v>
      </c>
      <c r="E44" s="9"/>
      <c r="F44" s="41" t="s">
        <v>148</v>
      </c>
      <c r="G44" s="70" t="s">
        <v>210</v>
      </c>
      <c r="H44" s="277">
        <v>139689.5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3</v>
      </c>
      <c r="D45" s="15">
        <f>C45*84</f>
        <v>252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</v>
      </c>
      <c r="D46" s="15">
        <f>C46*1.5</f>
        <v>3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204543.5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19</v>
      </c>
      <c r="D50" s="15">
        <f>C50*1.5</f>
        <v>28.5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-423.5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25093.5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B329-C6FB-4A41-8E98-61DAEA7C78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507</v>
      </c>
      <c r="D6" s="16">
        <f t="shared" ref="D6:D28" si="1">C6*L6</f>
        <v>373659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51</v>
      </c>
      <c r="D7" s="16">
        <f t="shared" si="1"/>
        <v>36975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131</v>
      </c>
      <c r="D9" s="16">
        <f t="shared" si="1"/>
        <v>92617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25</v>
      </c>
      <c r="D13" s="52">
        <f t="shared" si="1"/>
        <v>7675</v>
      </c>
      <c r="E13" s="9"/>
      <c r="F13" s="241" t="s">
        <v>36</v>
      </c>
      <c r="G13" s="242"/>
      <c r="H13" s="243">
        <f>D29</f>
        <v>511761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5</v>
      </c>
      <c r="D14" s="34">
        <f t="shared" si="1"/>
        <v>50</v>
      </c>
      <c r="E14" s="9"/>
      <c r="F14" s="246" t="s">
        <v>39</v>
      </c>
      <c r="G14" s="247"/>
      <c r="H14" s="248">
        <f>D54</f>
        <v>86208.75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425552.25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3492+2196</f>
        <v>5688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511761</v>
      </c>
      <c r="E29" s="9"/>
      <c r="F29" s="264" t="s">
        <v>56</v>
      </c>
      <c r="G29" s="265"/>
      <c r="H29" s="268">
        <f>H15-H16-H17-H18-H19-H20-H22-H23-H24+H26+H27</f>
        <v>419864.25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9</v>
      </c>
      <c r="D34" s="33">
        <f>C34*120</f>
        <v>1080</v>
      </c>
      <c r="E34" s="9"/>
      <c r="F34" s="15">
        <v>1000</v>
      </c>
      <c r="G34" s="85">
        <v>21</v>
      </c>
      <c r="H34" s="289">
        <f>F34*G34</f>
        <v>21000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48</v>
      </c>
      <c r="H35" s="289">
        <f t="shared" ref="H35:H39" si="2">F35*G35</f>
        <v>24000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12</v>
      </c>
      <c r="D36" s="15">
        <f>C36*1.5</f>
        <v>18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736</v>
      </c>
      <c r="D37" s="15">
        <f>C37*111</f>
        <v>81696</v>
      </c>
      <c r="E37" s="9"/>
      <c r="F37" s="15">
        <v>100</v>
      </c>
      <c r="G37" s="43">
        <v>19</v>
      </c>
      <c r="H37" s="289">
        <f t="shared" si="2"/>
        <v>1900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12</v>
      </c>
      <c r="H38" s="289">
        <f t="shared" si="2"/>
        <v>600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8</v>
      </c>
      <c r="D40" s="15">
        <f>C40*111</f>
        <v>888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13</v>
      </c>
      <c r="D42" s="15">
        <f>C42*2.25</f>
        <v>29.25</v>
      </c>
      <c r="E42" s="9"/>
      <c r="F42" s="43" t="s">
        <v>80</v>
      </c>
      <c r="G42" s="289">
        <v>144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7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148</v>
      </c>
      <c r="G44" s="70" t="s">
        <v>212</v>
      </c>
      <c r="H44" s="277">
        <v>226389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 t="s">
        <v>148</v>
      </c>
      <c r="G45" s="70" t="s">
        <v>213</v>
      </c>
      <c r="H45" s="277">
        <v>145662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28</v>
      </c>
      <c r="D46" s="15">
        <f>C46*1.5</f>
        <v>42</v>
      </c>
      <c r="E46" s="9"/>
      <c r="F46" s="41"/>
      <c r="G46" s="176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14</v>
      </c>
      <c r="D48" s="15">
        <f>C48*78</f>
        <v>1092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15</v>
      </c>
      <c r="D49" s="15">
        <f>C49*42</f>
        <v>630</v>
      </c>
      <c r="E49" s="9"/>
      <c r="F49" s="313" t="s">
        <v>87</v>
      </c>
      <c r="G49" s="268">
        <f>H34+H35+H36+H37+H38+H39+H40+H41+G42+H44+H45+H46</f>
        <v>419695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28</v>
      </c>
      <c r="D50" s="15">
        <f>C50*1.5</f>
        <v>42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-169.25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86208.75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B45E-FC59-48AA-85B5-6F1A53AC0C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45719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499</v>
      </c>
      <c r="D6" s="16">
        <f t="shared" ref="D6:D28" si="1">C6*L6</f>
        <v>367763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18</v>
      </c>
      <c r="D7" s="16">
        <f t="shared" si="1"/>
        <v>13050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202</v>
      </c>
      <c r="D9" s="16">
        <f t="shared" si="1"/>
        <v>142814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27</v>
      </c>
      <c r="D13" s="52">
        <f t="shared" si="1"/>
        <v>8289</v>
      </c>
      <c r="E13" s="9"/>
      <c r="F13" s="241" t="s">
        <v>36</v>
      </c>
      <c r="G13" s="242"/>
      <c r="H13" s="243">
        <f>D29</f>
        <v>535440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5</v>
      </c>
      <c r="D14" s="34">
        <f t="shared" si="1"/>
        <v>50</v>
      </c>
      <c r="E14" s="9"/>
      <c r="F14" s="246" t="s">
        <v>39</v>
      </c>
      <c r="G14" s="247"/>
      <c r="H14" s="248">
        <f>D54</f>
        <v>82977.75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452462.25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1000+656+3240+1000</f>
        <v>5896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674*2</f>
        <v>1348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107" t="s">
        <v>151</v>
      </c>
      <c r="G26" s="66">
        <v>9535</v>
      </c>
      <c r="H26" s="326">
        <v>15000</v>
      </c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535440</v>
      </c>
      <c r="E29" s="9"/>
      <c r="F29" s="264" t="s">
        <v>56</v>
      </c>
      <c r="G29" s="265"/>
      <c r="H29" s="268">
        <f>H15-H16-H17-H18-H19-H20-H22-H23-H24+H26+H27</f>
        <v>460218.25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203</v>
      </c>
      <c r="H34" s="289">
        <f>F34*G34</f>
        <v>203000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68</v>
      </c>
      <c r="H35" s="289">
        <f>F35*G35</f>
        <v>34000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ref="H36:H38" si="2">F36*G36</f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708</v>
      </c>
      <c r="D37" s="15">
        <f>C37*111</f>
        <v>78588</v>
      </c>
      <c r="E37" s="9"/>
      <c r="F37" s="15">
        <v>100</v>
      </c>
      <c r="G37" s="43">
        <v>3</v>
      </c>
      <c r="H37" s="289">
        <f t="shared" si="2"/>
        <v>300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89">
        <f t="shared" ref="H39" si="3">F39*G39</f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15</v>
      </c>
      <c r="D40" s="15">
        <f>C40*111</f>
        <v>1665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89">
        <v>129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99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148</v>
      </c>
      <c r="G44" s="87" t="s">
        <v>150</v>
      </c>
      <c r="H44" s="277">
        <v>222435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</v>
      </c>
      <c r="D46" s="15">
        <f>C46*1.5</f>
        <v>1.5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26</v>
      </c>
      <c r="D48" s="15">
        <f>C48*78</f>
        <v>2028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460254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</v>
      </c>
      <c r="D50" s="15">
        <f>C50*1.5</f>
        <v>6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44">
        <f>G49-H29</f>
        <v>35.75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82977.75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0F3B-F6D1-4836-BA65-FBA85B152441}">
  <dimension ref="A1:S59"/>
  <sheetViews>
    <sheetView zoomScaleNormal="100" zoomScaleSheetLayoutView="85" workbookViewId="0">
      <selection activeCell="H21" sqref="H21:J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74" t="s">
        <v>2</v>
      </c>
      <c r="Q1" s="17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45740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172</v>
      </c>
      <c r="D6" s="16">
        <f t="shared" ref="D6:D28" si="1">C6*L6</f>
        <v>126764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10</v>
      </c>
      <c r="D7" s="16">
        <f t="shared" si="1"/>
        <v>7250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29</v>
      </c>
      <c r="D9" s="16">
        <f t="shared" si="1"/>
        <v>20503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1+1</f>
        <v>2</v>
      </c>
      <c r="D12" s="52">
        <f t="shared" si="1"/>
        <v>1904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9</v>
      </c>
      <c r="D13" s="52">
        <f t="shared" si="1"/>
        <v>2763</v>
      </c>
      <c r="E13" s="9"/>
      <c r="F13" s="241" t="s">
        <v>36</v>
      </c>
      <c r="G13" s="242"/>
      <c r="H13" s="243">
        <f>D29</f>
        <v>165039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2</v>
      </c>
      <c r="D14" s="34">
        <f t="shared" si="1"/>
        <v>20</v>
      </c>
      <c r="E14" s="9"/>
      <c r="F14" s="246" t="s">
        <v>39</v>
      </c>
      <c r="G14" s="247"/>
      <c r="H14" s="248">
        <f>D54</f>
        <v>44036.25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121002.75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504+544+560</f>
        <v>1608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>
        <v>50</v>
      </c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674+626+596</f>
        <v>1896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92" t="s">
        <v>214</v>
      </c>
      <c r="G22" s="90">
        <v>8933</v>
      </c>
      <c r="H22" s="324">
        <v>8715</v>
      </c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107" t="s">
        <v>186</v>
      </c>
      <c r="G26" s="66"/>
      <c r="H26" s="326">
        <v>87656</v>
      </c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66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165039</v>
      </c>
      <c r="E29" s="9"/>
      <c r="F29" s="264" t="s">
        <v>56</v>
      </c>
      <c r="G29" s="265"/>
      <c r="H29" s="268">
        <f>H15-H16-H17-H18-H19-H20-H22-H23-H24+H26+H27</f>
        <v>196389.75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5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135</v>
      </c>
      <c r="H34" s="289">
        <f>F34*G34</f>
        <v>135000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116</v>
      </c>
      <c r="H35" s="289">
        <f>F35*G35</f>
        <v>58000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ref="H36:H38" si="2">F36*G36</f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363</v>
      </c>
      <c r="D37" s="15">
        <f>C37*111</f>
        <v>40293</v>
      </c>
      <c r="E37" s="9"/>
      <c r="F37" s="15">
        <v>100</v>
      </c>
      <c r="G37" s="43">
        <v>18</v>
      </c>
      <c r="H37" s="289">
        <f t="shared" si="2"/>
        <v>1800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11</v>
      </c>
      <c r="D38" s="15">
        <f>C38*84</f>
        <v>924</v>
      </c>
      <c r="E38" s="9"/>
      <c r="F38" s="33">
        <v>50</v>
      </c>
      <c r="G38" s="43">
        <v>5</v>
      </c>
      <c r="H38" s="289">
        <f t="shared" si="2"/>
        <v>250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89">
        <v>46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7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5</v>
      </c>
      <c r="D44" s="15">
        <f>C44*120</f>
        <v>600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</v>
      </c>
      <c r="D46" s="15">
        <f>C46*1.5</f>
        <v>1.5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16</v>
      </c>
      <c r="D48" s="15">
        <f>C48*78</f>
        <v>1248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195496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/>
      <c r="D50" s="15">
        <f>C50*1.5</f>
        <v>0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-893.75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44036.25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15D4-B23A-45C2-ADBF-EE7F45908D28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3A0-C5D6-4C25-AE37-6E9D3F07A5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80" t="s">
        <v>2</v>
      </c>
      <c r="Q1" s="18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150</v>
      </c>
      <c r="D6" s="16">
        <f t="shared" ref="D6:D28" si="1">C6*L6</f>
        <v>110550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4</v>
      </c>
      <c r="D7" s="16">
        <f t="shared" si="1"/>
        <v>2900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5</v>
      </c>
      <c r="D9" s="16">
        <f t="shared" si="1"/>
        <v>3535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5</v>
      </c>
      <c r="D13" s="52">
        <f t="shared" si="1"/>
        <v>1535</v>
      </c>
      <c r="E13" s="9"/>
      <c r="F13" s="241" t="s">
        <v>36</v>
      </c>
      <c r="G13" s="242"/>
      <c r="H13" s="243">
        <f>D29</f>
        <v>122237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</v>
      </c>
      <c r="D14" s="34">
        <f t="shared" si="1"/>
        <v>10</v>
      </c>
      <c r="E14" s="9"/>
      <c r="F14" s="246" t="s">
        <v>39</v>
      </c>
      <c r="G14" s="247"/>
      <c r="H14" s="248">
        <f>D54</f>
        <v>19059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103178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145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>
        <v>12</v>
      </c>
      <c r="D26" s="52">
        <f t="shared" si="1"/>
        <v>268</v>
      </c>
      <c r="E26" s="9"/>
      <c r="F26" s="86" t="s">
        <v>211</v>
      </c>
      <c r="G26" s="75"/>
      <c r="H26" s="277">
        <v>187731</v>
      </c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>
        <v>12</v>
      </c>
      <c r="D27" s="48">
        <f t="shared" si="1"/>
        <v>434</v>
      </c>
      <c r="E27" s="9"/>
      <c r="F27" s="82"/>
      <c r="G27" s="178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122237</v>
      </c>
      <c r="E29" s="9"/>
      <c r="F29" s="264" t="s">
        <v>56</v>
      </c>
      <c r="G29" s="265"/>
      <c r="H29" s="268">
        <f>H15-H16-H17-H18-H19-H20-H22-H23-H24+H26+H27+H28</f>
        <v>290909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78</v>
      </c>
      <c r="H34" s="289">
        <f t="shared" ref="H34:H39" si="2">F34*G34</f>
        <v>78000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37</v>
      </c>
      <c r="H35" s="289">
        <f t="shared" si="2"/>
        <v>18500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160</v>
      </c>
      <c r="D37" s="15">
        <f>C37*111</f>
        <v>17760</v>
      </c>
      <c r="E37" s="9"/>
      <c r="F37" s="15">
        <v>100</v>
      </c>
      <c r="G37" s="43">
        <v>74</v>
      </c>
      <c r="H37" s="289">
        <f t="shared" si="2"/>
        <v>7400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89">
        <v>28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8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 t="s">
        <v>148</v>
      </c>
      <c r="G44" s="70" t="s">
        <v>215</v>
      </c>
      <c r="H44" s="277">
        <v>187731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20</v>
      </c>
      <c r="D46" s="15">
        <f>C46*1.5</f>
        <v>30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292649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</v>
      </c>
      <c r="D50" s="15">
        <f>C50*1.5</f>
        <v>6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1740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19059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3958-7BB1-41DD-AD0E-A7B9137CAA1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80" t="s">
        <v>2</v>
      </c>
      <c r="Q1" s="18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177</v>
      </c>
      <c r="D6" s="16">
        <f t="shared" ref="D6:D28" si="1">C6*L6</f>
        <v>130449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23</v>
      </c>
      <c r="D9" s="16">
        <f t="shared" si="1"/>
        <v>16261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1</f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7</v>
      </c>
      <c r="D13" s="52">
        <f t="shared" si="1"/>
        <v>2149</v>
      </c>
      <c r="E13" s="9"/>
      <c r="F13" s="241" t="s">
        <v>36</v>
      </c>
      <c r="G13" s="242"/>
      <c r="H13" s="243">
        <f>D29</f>
        <v>167864.5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16</v>
      </c>
      <c r="D14" s="34">
        <f t="shared" si="1"/>
        <v>160</v>
      </c>
      <c r="E14" s="9"/>
      <c r="F14" s="246" t="s">
        <v>39</v>
      </c>
      <c r="G14" s="247"/>
      <c r="H14" s="248">
        <f>D54</f>
        <v>25311.75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142552.75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816</f>
        <v>816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674+596</f>
        <v>1270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128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>
        <v>12</v>
      </c>
      <c r="D23" s="52">
        <f t="shared" si="1"/>
        <v>456.5</v>
      </c>
      <c r="E23" s="9"/>
      <c r="F23" s="28"/>
      <c r="G23" s="41"/>
      <c r="H23" s="325"/>
      <c r="I23" s="277"/>
      <c r="J23" s="277"/>
      <c r="L23" s="51">
        <f>913/24</f>
        <v>38.041666666666664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14</v>
      </c>
      <c r="D28" s="52">
        <f t="shared" si="1"/>
        <v>10990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167864.5</v>
      </c>
      <c r="E29" s="9"/>
      <c r="F29" s="264" t="s">
        <v>56</v>
      </c>
      <c r="G29" s="265"/>
      <c r="H29" s="268">
        <f>H15-H16-H17-H18-H19-H20-H22-H23-H24+H26+H27</f>
        <v>140466.75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107</v>
      </c>
      <c r="H34" s="289">
        <f>F34*G34</f>
        <v>107000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61</v>
      </c>
      <c r="H35" s="289">
        <f t="shared" ref="H35:H39" si="2">F35*G35</f>
        <v>30500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3</v>
      </c>
      <c r="H36" s="289">
        <f t="shared" si="2"/>
        <v>600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208</v>
      </c>
      <c r="D37" s="15">
        <f>C37*111</f>
        <v>23088</v>
      </c>
      <c r="E37" s="9"/>
      <c r="F37" s="15">
        <v>100</v>
      </c>
      <c r="G37" s="43">
        <v>27</v>
      </c>
      <c r="H37" s="289">
        <f t="shared" si="2"/>
        <v>2700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10</v>
      </c>
      <c r="D38" s="15">
        <f>C38*84</f>
        <v>840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89">
        <v>18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8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38</v>
      </c>
      <c r="D46" s="15">
        <f>C46*1.5</f>
        <v>57</v>
      </c>
      <c r="E46" s="9"/>
      <c r="F46" s="41"/>
      <c r="G46" s="17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3</v>
      </c>
      <c r="D49" s="15">
        <f>C49*42</f>
        <v>126</v>
      </c>
      <c r="E49" s="9"/>
      <c r="F49" s="313" t="s">
        <v>87</v>
      </c>
      <c r="G49" s="268">
        <f>H34+H35+H36+H37+H38+H39+H40+H41+G42+H44+H45+H46</f>
        <v>141388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24</v>
      </c>
      <c r="D50" s="15">
        <f>C50*1.5</f>
        <v>36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921.25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25311.75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811E-51A2-42EE-B11E-84AEC8E6BA3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80" t="s">
        <v>2</v>
      </c>
      <c r="Q1" s="18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45741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334</v>
      </c>
      <c r="D6" s="16">
        <f t="shared" ref="D6:D28" si="1">C6*L6</f>
        <v>246158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90</v>
      </c>
      <c r="D9" s="16">
        <f t="shared" si="1"/>
        <v>63630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2</v>
      </c>
      <c r="D10" s="16">
        <f t="shared" si="1"/>
        <v>1944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18</v>
      </c>
      <c r="D13" s="52">
        <f t="shared" si="1"/>
        <v>5526</v>
      </c>
      <c r="E13" s="9"/>
      <c r="F13" s="241" t="s">
        <v>36</v>
      </c>
      <c r="G13" s="242"/>
      <c r="H13" s="243">
        <f>D29</f>
        <v>323903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/>
      <c r="D14" s="34">
        <f t="shared" si="1"/>
        <v>0</v>
      </c>
      <c r="E14" s="9"/>
      <c r="F14" s="246" t="s">
        <v>39</v>
      </c>
      <c r="G14" s="247"/>
      <c r="H14" s="248">
        <f>D54</f>
        <v>52062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271841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464+2808</f>
        <v>3272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323903</v>
      </c>
      <c r="E29" s="9"/>
      <c r="F29" s="264" t="s">
        <v>56</v>
      </c>
      <c r="G29" s="265"/>
      <c r="H29" s="268">
        <f>H15-H16-H17-H18-H19-H20-H22-H23-H24+H26+H27</f>
        <v>268569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5</v>
      </c>
      <c r="D34" s="33">
        <f>C34*120</f>
        <v>600</v>
      </c>
      <c r="E34" s="9"/>
      <c r="F34" s="15">
        <v>1000</v>
      </c>
      <c r="G34" s="85">
        <v>51</v>
      </c>
      <c r="H34" s="289">
        <f>F34*G34</f>
        <v>51000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65</v>
      </c>
      <c r="H35" s="289">
        <f>F35*G35</f>
        <v>32500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21</v>
      </c>
      <c r="D36" s="15">
        <f>C36*1.5</f>
        <v>31.5</v>
      </c>
      <c r="E36" s="9"/>
      <c r="F36" s="15">
        <v>200</v>
      </c>
      <c r="G36" s="41">
        <v>1</v>
      </c>
      <c r="H36" s="289">
        <f t="shared" ref="H36:H38" si="2">F36*G36</f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412</v>
      </c>
      <c r="D37" s="15">
        <f>C37*111</f>
        <v>45732</v>
      </c>
      <c r="E37" s="9"/>
      <c r="F37" s="15">
        <v>100</v>
      </c>
      <c r="G37" s="43">
        <v>2</v>
      </c>
      <c r="H37" s="289">
        <f t="shared" si="2"/>
        <v>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8</v>
      </c>
      <c r="D40" s="15">
        <f>C40*111</f>
        <v>888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167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78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17</v>
      </c>
      <c r="D44" s="15">
        <f>C44*120</f>
        <v>2040</v>
      </c>
      <c r="E44" s="9"/>
      <c r="F44" s="41" t="s">
        <v>140</v>
      </c>
      <c r="G44" s="87" t="s">
        <v>217</v>
      </c>
      <c r="H44" s="277">
        <v>184716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8</v>
      </c>
      <c r="D46" s="15">
        <f>C46*1.5</f>
        <v>12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15</v>
      </c>
      <c r="D48" s="15">
        <f>C48*78</f>
        <v>1170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11</v>
      </c>
      <c r="D49" s="15">
        <f>C49*42</f>
        <v>462</v>
      </c>
      <c r="E49" s="9"/>
      <c r="F49" s="313" t="s">
        <v>87</v>
      </c>
      <c r="G49" s="268">
        <f>H34+H35+H36+H37+H38+H39+H40+H41+G42+H44+H45+H46</f>
        <v>268803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14</v>
      </c>
      <c r="D50" s="15">
        <f>C50*1.5</f>
        <v>21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234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52062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86D7-1DA7-49BF-9DD6-C56C44F8994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9CD4-4EA9-4658-A686-52E83871B07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82" t="s">
        <v>2</v>
      </c>
      <c r="Q1" s="18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45742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239</v>
      </c>
      <c r="D6" s="16">
        <f t="shared" ref="D6:D28" si="1">C6*L6</f>
        <v>176143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5</v>
      </c>
      <c r="D7" s="16">
        <f t="shared" si="1"/>
        <v>3625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28</v>
      </c>
      <c r="D9" s="16">
        <f t="shared" si="1"/>
        <v>19796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13</v>
      </c>
      <c r="D13" s="52">
        <f t="shared" si="1"/>
        <v>3991</v>
      </c>
      <c r="E13" s="9"/>
      <c r="F13" s="241" t="s">
        <v>36</v>
      </c>
      <c r="G13" s="242"/>
      <c r="H13" s="243">
        <f>D29</f>
        <v>210526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23</v>
      </c>
      <c r="D14" s="34">
        <f t="shared" si="1"/>
        <v>230</v>
      </c>
      <c r="E14" s="9"/>
      <c r="F14" s="246" t="s">
        <v>39</v>
      </c>
      <c r="G14" s="247"/>
      <c r="H14" s="248">
        <f>D54</f>
        <v>28072.5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182453.5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1845</f>
        <v>1845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>
        <v>2</v>
      </c>
      <c r="D19" s="52">
        <f t="shared" si="1"/>
        <v>2204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674+325</f>
        <v>999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145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102</v>
      </c>
      <c r="C22" s="53">
        <v>1</v>
      </c>
      <c r="D22" s="52">
        <f t="shared" si="1"/>
        <v>1667</v>
      </c>
      <c r="E22" s="9"/>
      <c r="F22" s="86"/>
      <c r="G22" s="75"/>
      <c r="H22" s="277"/>
      <c r="I22" s="277"/>
      <c r="J22" s="277"/>
      <c r="L22" s="7">
        <f>1667</f>
        <v>1667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85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210526</v>
      </c>
      <c r="E29" s="9"/>
      <c r="F29" s="264" t="s">
        <v>56</v>
      </c>
      <c r="G29" s="265"/>
      <c r="H29" s="268">
        <f>H15-H16-H17-H18-H19-H20-H22-H23-H24+H26+H27+H28</f>
        <v>179609.5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21</v>
      </c>
      <c r="H34" s="289">
        <f t="shared" ref="H34:H39" si="2">F34*G34</f>
        <v>21000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30</v>
      </c>
      <c r="H35" s="289">
        <f t="shared" si="2"/>
        <v>15000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4</v>
      </c>
      <c r="D36" s="15">
        <f>C36*1.5</f>
        <v>6</v>
      </c>
      <c r="E36" s="9"/>
      <c r="F36" s="15">
        <v>200</v>
      </c>
      <c r="G36" s="41">
        <v>7</v>
      </c>
      <c r="H36" s="289">
        <f t="shared" si="2"/>
        <v>1400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232</v>
      </c>
      <c r="D37" s="15">
        <f>C37*111</f>
        <v>25752</v>
      </c>
      <c r="E37" s="9"/>
      <c r="F37" s="15">
        <v>100</v>
      </c>
      <c r="G37" s="43">
        <v>101</v>
      </c>
      <c r="H37" s="289">
        <f t="shared" si="2"/>
        <v>10100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23</v>
      </c>
      <c r="H38" s="289">
        <f t="shared" si="2"/>
        <v>1150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60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85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148</v>
      </c>
      <c r="G44" s="70" t="s">
        <v>219</v>
      </c>
      <c r="H44" s="277">
        <v>130230.5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17</v>
      </c>
      <c r="D46" s="15">
        <f>C46*1.5</f>
        <v>25.5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19</v>
      </c>
      <c r="D48" s="15">
        <f>C48*78</f>
        <v>1482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3</v>
      </c>
      <c r="D49" s="15">
        <f>C49*42</f>
        <v>126</v>
      </c>
      <c r="E49" s="9"/>
      <c r="F49" s="313" t="s">
        <v>87</v>
      </c>
      <c r="G49" s="268">
        <f>H34+H35+H36+H37+H38+H39+H40+H41+G42+H44+H45+H46</f>
        <v>179000.5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28</v>
      </c>
      <c r="D50" s="15">
        <f>C50*1.5</f>
        <v>42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-609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28072.5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3345-6E46-4B2D-8C76-D6F4DBA7C16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82" t="s">
        <v>2</v>
      </c>
      <c r="Q1" s="18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45742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175</v>
      </c>
      <c r="D6" s="16">
        <f t="shared" ref="D6:D28" si="1">C6*L6</f>
        <v>128975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/>
      <c r="D7" s="16">
        <f t="shared" si="1"/>
        <v>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8</v>
      </c>
      <c r="D9" s="16">
        <f t="shared" si="1"/>
        <v>5656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6</v>
      </c>
      <c r="D13" s="52">
        <f t="shared" si="1"/>
        <v>1842</v>
      </c>
      <c r="E13" s="9"/>
      <c r="F13" s="241" t="s">
        <v>36</v>
      </c>
      <c r="G13" s="242"/>
      <c r="H13" s="243">
        <f>D29</f>
        <v>139195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20</v>
      </c>
      <c r="D14" s="34">
        <f t="shared" si="1"/>
        <v>200</v>
      </c>
      <c r="E14" s="9"/>
      <c r="F14" s="246" t="s">
        <v>39</v>
      </c>
      <c r="G14" s="247"/>
      <c r="H14" s="248">
        <f>D54</f>
        <v>24850.5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114344.5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1000</f>
        <v>1000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28"/>
      <c r="I20" s="228"/>
      <c r="J20" s="22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139195</v>
      </c>
      <c r="E29" s="9"/>
      <c r="F29" s="264" t="s">
        <v>56</v>
      </c>
      <c r="G29" s="265"/>
      <c r="H29" s="268">
        <f>H15-H16-H17-H18-H19-H20-H22-H23-H24+H26+H27</f>
        <v>113344.5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30</v>
      </c>
      <c r="H34" s="289">
        <f>F34*G34</f>
        <v>30000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161</v>
      </c>
      <c r="H35" s="289">
        <f t="shared" ref="H35:H39" si="2">F35*G35</f>
        <v>80500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191</v>
      </c>
      <c r="D37" s="15">
        <f>C37*111</f>
        <v>21201</v>
      </c>
      <c r="E37" s="9"/>
      <c r="F37" s="15">
        <v>100</v>
      </c>
      <c r="G37" s="43"/>
      <c r="H37" s="289">
        <f t="shared" si="2"/>
        <v>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23</v>
      </c>
      <c r="D38" s="15">
        <f>C38*84</f>
        <v>1932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14</v>
      </c>
      <c r="D42" s="15">
        <f>C42*2.25</f>
        <v>31.5</v>
      </c>
      <c r="E42" s="9"/>
      <c r="F42" s="43" t="s">
        <v>80</v>
      </c>
      <c r="G42" s="289">
        <v>1190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8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4</v>
      </c>
      <c r="D46" s="15">
        <f>C46*1.5</f>
        <v>6</v>
      </c>
      <c r="E46" s="9"/>
      <c r="F46" s="41"/>
      <c r="G46" s="184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6</v>
      </c>
      <c r="D49" s="15">
        <f>C49*42</f>
        <v>252</v>
      </c>
      <c r="E49" s="9"/>
      <c r="F49" s="313" t="s">
        <v>87</v>
      </c>
      <c r="G49" s="268">
        <f>H34+H35+H36+H37+H38+H39+H40+H41+G42+H44+H45+H46</f>
        <v>111690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37</v>
      </c>
      <c r="D50" s="15">
        <f>C50*1.5</f>
        <v>55.5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-1654.5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24850.5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1A19-2607-401F-8C07-BB0204B84B6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82" t="s">
        <v>2</v>
      </c>
      <c r="Q1" s="18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45742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340</v>
      </c>
      <c r="D6" s="16">
        <f t="shared" ref="D6:D28" si="1">C6*L6</f>
        <v>250580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11</v>
      </c>
      <c r="D7" s="16">
        <f t="shared" si="1"/>
        <v>7975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153</v>
      </c>
      <c r="D9" s="16">
        <f t="shared" si="1"/>
        <v>108171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>
        <v>3</v>
      </c>
      <c r="D10" s="16">
        <f t="shared" si="1"/>
        <v>2916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>
        <f>3</f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20</v>
      </c>
      <c r="D13" s="52">
        <f t="shared" si="1"/>
        <v>6140</v>
      </c>
      <c r="E13" s="9"/>
      <c r="F13" s="241" t="s">
        <v>36</v>
      </c>
      <c r="G13" s="242"/>
      <c r="H13" s="243">
        <f>D29</f>
        <v>385788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4</v>
      </c>
      <c r="D14" s="34">
        <f t="shared" si="1"/>
        <v>40</v>
      </c>
      <c r="E14" s="9"/>
      <c r="F14" s="246" t="s">
        <v>39</v>
      </c>
      <c r="G14" s="247"/>
      <c r="H14" s="248">
        <f>D54</f>
        <v>30951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354837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4734</f>
        <v>4734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>
        <v>50</v>
      </c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/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218</v>
      </c>
      <c r="C21" s="53">
        <f>1+1+1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135</v>
      </c>
      <c r="C23" s="53">
        <f>1+1</f>
        <v>2</v>
      </c>
      <c r="D23" s="52">
        <f t="shared" si="1"/>
        <v>2350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107" t="s">
        <v>186</v>
      </c>
      <c r="G26" s="66">
        <v>8769</v>
      </c>
      <c r="H26" s="326">
        <v>25000</v>
      </c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385788</v>
      </c>
      <c r="E29" s="9"/>
      <c r="F29" s="264" t="s">
        <v>56</v>
      </c>
      <c r="G29" s="265"/>
      <c r="H29" s="268">
        <f>H15-H16-H17-H18-H19-H20-H22-H23-H24+H26+H27</f>
        <v>375053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3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3</v>
      </c>
      <c r="D34" s="33">
        <f>C34*120</f>
        <v>360</v>
      </c>
      <c r="E34" s="9"/>
      <c r="F34" s="15">
        <v>1000</v>
      </c>
      <c r="G34" s="85">
        <v>26</v>
      </c>
      <c r="H34" s="289">
        <f>F34*G34</f>
        <v>26000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</v>
      </c>
      <c r="H35" s="289">
        <f>F35*G35</f>
        <v>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260</v>
      </c>
      <c r="D37" s="15">
        <f>C37*111</f>
        <v>28860</v>
      </c>
      <c r="E37" s="9"/>
      <c r="F37" s="15">
        <v>100</v>
      </c>
      <c r="G37" s="43"/>
      <c r="H37" s="289"/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2</v>
      </c>
      <c r="H38" s="289">
        <f t="shared" ref="H38" si="2">F38*G38</f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6</v>
      </c>
      <c r="H39" s="289">
        <f t="shared" ref="H39" si="3">F39*G39</f>
        <v>120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190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85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 t="s">
        <v>148</v>
      </c>
      <c r="G44" s="87" t="s">
        <v>220</v>
      </c>
      <c r="H44" s="277">
        <v>343407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3</v>
      </c>
      <c r="D45" s="15">
        <f>C45*84</f>
        <v>252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23</v>
      </c>
      <c r="D46" s="15">
        <f>C46*1.5</f>
        <v>34.5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373817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5</v>
      </c>
      <c r="D50" s="15">
        <f>C50*1.5</f>
        <v>7.5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-1236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30951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B016-9466-4E3F-A3DF-0920AB48FD1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2343-6A69-41D2-9848-EFD621FBC0A2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B01A-ABAA-48E1-A055-A63707AAC1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86" t="s">
        <v>2</v>
      </c>
      <c r="Q1" s="18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458</v>
      </c>
      <c r="D6" s="16">
        <f t="shared" ref="D6:D28" si="1">C6*L6</f>
        <v>337546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5</v>
      </c>
      <c r="D7" s="16">
        <f t="shared" si="1"/>
        <v>3625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36</v>
      </c>
      <c r="D9" s="16">
        <f t="shared" si="1"/>
        <v>25452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15</v>
      </c>
      <c r="D13" s="52">
        <f t="shared" si="1"/>
        <v>4605</v>
      </c>
      <c r="E13" s="9"/>
      <c r="F13" s="241" t="s">
        <v>36</v>
      </c>
      <c r="G13" s="242"/>
      <c r="H13" s="243">
        <f>D29</f>
        <v>373569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15</v>
      </c>
      <c r="D14" s="34">
        <f t="shared" si="1"/>
        <v>150</v>
      </c>
      <c r="E14" s="9"/>
      <c r="F14" s="246" t="s">
        <v>39</v>
      </c>
      <c r="G14" s="247"/>
      <c r="H14" s="248">
        <f>D54</f>
        <v>41922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331647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3870</f>
        <v>3870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1252</f>
        <v>1252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>
        <v>12</v>
      </c>
      <c r="D27" s="48">
        <f t="shared" si="1"/>
        <v>434</v>
      </c>
      <c r="E27" s="9"/>
      <c r="F27" s="82"/>
      <c r="G27" s="189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373569</v>
      </c>
      <c r="E29" s="9"/>
      <c r="F29" s="264" t="s">
        <v>56</v>
      </c>
      <c r="G29" s="265"/>
      <c r="H29" s="268">
        <f>H15-H16-H17-H18-H19-H20-H22-H23-H24+H26+H27+H28</f>
        <v>326525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250</v>
      </c>
      <c r="H34" s="289">
        <f t="shared" ref="H34:H39" si="2">F34*G34</f>
        <v>250000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149</v>
      </c>
      <c r="H35" s="289">
        <f t="shared" si="2"/>
        <v>74500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19</v>
      </c>
      <c r="D36" s="15">
        <f>C36*1.5</f>
        <v>28.5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364</v>
      </c>
      <c r="D37" s="15">
        <f>C37*111</f>
        <v>40404</v>
      </c>
      <c r="E37" s="9"/>
      <c r="F37" s="15">
        <v>100</v>
      </c>
      <c r="G37" s="43">
        <v>2</v>
      </c>
      <c r="H37" s="289">
        <f t="shared" si="2"/>
        <v>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89">
        <v>82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89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14</v>
      </c>
      <c r="D46" s="15">
        <f>C46*1.5</f>
        <v>21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9</v>
      </c>
      <c r="D49" s="15">
        <f>C49*42</f>
        <v>378</v>
      </c>
      <c r="E49" s="9"/>
      <c r="F49" s="313" t="s">
        <v>87</v>
      </c>
      <c r="G49" s="268">
        <f>H34+H35+H36+H37+H38+H39+H40+H41+G42+H44+H45+H46</f>
        <v>325072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42</v>
      </c>
      <c r="D50" s="15">
        <f>C50*1.5</f>
        <v>63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221</v>
      </c>
      <c r="G51" s="350">
        <f>G49-H29</f>
        <v>-1453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41922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2FE3-FA30-42BD-8EDB-D5BFA37426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86" t="s">
        <v>2</v>
      </c>
      <c r="Q1" s="18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107</v>
      </c>
      <c r="D6" s="16">
        <f t="shared" ref="D6:D28" si="1">C6*L6</f>
        <v>78859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6</v>
      </c>
      <c r="D7" s="16">
        <f t="shared" si="1"/>
        <v>4350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25</v>
      </c>
      <c r="D9" s="16">
        <f t="shared" si="1"/>
        <v>17675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6</v>
      </c>
      <c r="D13" s="52">
        <f t="shared" si="1"/>
        <v>1842</v>
      </c>
      <c r="E13" s="9"/>
      <c r="F13" s="241" t="s">
        <v>36</v>
      </c>
      <c r="G13" s="242"/>
      <c r="H13" s="243">
        <f>D29</f>
        <v>105817.33333333333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11</v>
      </c>
      <c r="D14" s="34">
        <f t="shared" si="1"/>
        <v>110</v>
      </c>
      <c r="E14" s="9"/>
      <c r="F14" s="246" t="s">
        <v>39</v>
      </c>
      <c r="G14" s="247"/>
      <c r="H14" s="248">
        <f>D54</f>
        <v>17104.5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88712.833333333328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v>596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>
        <v>1</v>
      </c>
      <c r="D24" s="52">
        <f t="shared" si="1"/>
        <v>99.333333333333329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105817.33333333333</v>
      </c>
      <c r="E29" s="9"/>
      <c r="F29" s="264" t="s">
        <v>56</v>
      </c>
      <c r="G29" s="265"/>
      <c r="H29" s="268">
        <f>H15-H16-H17-H18-H19-H20-H22-H23-H24+H26+H27</f>
        <v>88116.833333333328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62</v>
      </c>
      <c r="H34" s="289">
        <f>F34*G34</f>
        <v>62000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48</v>
      </c>
      <c r="H35" s="289">
        <f t="shared" ref="H35:H39" si="2">F35*G35</f>
        <v>24000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140</v>
      </c>
      <c r="D37" s="15">
        <f>C37*111</f>
        <v>15540</v>
      </c>
      <c r="E37" s="9"/>
      <c r="F37" s="15">
        <v>100</v>
      </c>
      <c r="G37" s="43">
        <v>34</v>
      </c>
      <c r="H37" s="289">
        <f t="shared" si="2"/>
        <v>3400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15</v>
      </c>
      <c r="H38" s="289">
        <f t="shared" si="2"/>
        <v>750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5</v>
      </c>
      <c r="D40" s="15">
        <f>C40*111</f>
        <v>555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12</v>
      </c>
      <c r="D42" s="15">
        <f>C42*2.25</f>
        <v>27</v>
      </c>
      <c r="E42" s="9"/>
      <c r="F42" s="43" t="s">
        <v>80</v>
      </c>
      <c r="G42" s="289">
        <v>716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89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9</v>
      </c>
      <c r="D46" s="15">
        <f>C46*1.5</f>
        <v>13.5</v>
      </c>
      <c r="E46" s="9"/>
      <c r="F46" s="41"/>
      <c r="G46" s="188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91146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15</v>
      </c>
      <c r="D50" s="15">
        <f>C50*1.5</f>
        <v>22.5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3029.1666666666715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17104.5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CB38-8763-4A7D-8894-7E387DE6BE33}">
  <dimension ref="A1:S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86" t="s">
        <v>2</v>
      </c>
      <c r="Q1" s="1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45743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519</v>
      </c>
      <c r="D6" s="16">
        <f t="shared" ref="D6:D28" si="1">C6*L6</f>
        <v>382503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2</v>
      </c>
      <c r="D7" s="16">
        <f t="shared" si="1"/>
        <v>1450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64</v>
      </c>
      <c r="D9" s="16">
        <f t="shared" si="1"/>
        <v>45248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23</v>
      </c>
      <c r="D13" s="52">
        <f t="shared" si="1"/>
        <v>7061</v>
      </c>
      <c r="E13" s="9"/>
      <c r="F13" s="241" t="s">
        <v>36</v>
      </c>
      <c r="G13" s="242"/>
      <c r="H13" s="243">
        <f>D29</f>
        <v>438692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21</v>
      </c>
      <c r="D14" s="34">
        <f t="shared" si="1"/>
        <v>210</v>
      </c>
      <c r="E14" s="9"/>
      <c r="F14" s="246" t="s">
        <v>39</v>
      </c>
      <c r="G14" s="247"/>
      <c r="H14" s="248">
        <f>D54</f>
        <v>33009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405683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4743+456</f>
        <v>5199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55">
        <f>1252</f>
        <v>1252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438692</v>
      </c>
      <c r="E29" s="9"/>
      <c r="F29" s="264" t="s">
        <v>56</v>
      </c>
      <c r="G29" s="265"/>
      <c r="H29" s="268">
        <f>H15-H16-H17-H18-H19-H20-H22-H23-H24+H26+H27</f>
        <v>399232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8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35</v>
      </c>
      <c r="H34" s="289">
        <f>F34*G34</f>
        <v>35000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20</v>
      </c>
      <c r="H35" s="289">
        <f>F35*G35</f>
        <v>10000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ref="H36:H38" si="2">F36*G36</f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272</v>
      </c>
      <c r="D37" s="15">
        <f>C37*111</f>
        <v>30192</v>
      </c>
      <c r="E37" s="9"/>
      <c r="F37" s="15">
        <v>100</v>
      </c>
      <c r="G37" s="43">
        <v>41</v>
      </c>
      <c r="H37" s="289">
        <f t="shared" si="2"/>
        <v>4100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89">
        <f t="shared" ref="H39" si="3">F39*G39</f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14</v>
      </c>
      <c r="D40" s="15">
        <f>C40*111</f>
        <v>1554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/>
      <c r="D42" s="15">
        <f>C42*2.25</f>
        <v>0</v>
      </c>
      <c r="E42" s="9"/>
      <c r="F42" s="43" t="s">
        <v>80</v>
      </c>
      <c r="G42" s="289">
        <v>79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89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 t="s">
        <v>139</v>
      </c>
      <c r="G44" s="87" t="s">
        <v>222</v>
      </c>
      <c r="H44" s="277">
        <v>350348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22</v>
      </c>
      <c r="D46" s="15">
        <f>C46*1.5</f>
        <v>33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399927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17</v>
      </c>
      <c r="D50" s="15">
        <f>C50*1.5</f>
        <v>25.5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132</v>
      </c>
      <c r="G51" s="344">
        <f>G49-H29</f>
        <v>695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33009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3E26-6338-481B-BDB5-CB4BBDBC06E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B8BE-D7FA-4572-98D7-E72C3549DDC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90" t="s">
        <v>2</v>
      </c>
      <c r="Q1" s="1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539</v>
      </c>
      <c r="D6" s="16">
        <f t="shared" ref="D6:D28" si="1">C6*L6</f>
        <v>397243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58</v>
      </c>
      <c r="D7" s="16">
        <f t="shared" si="1"/>
        <v>42050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71</v>
      </c>
      <c r="D9" s="16">
        <f t="shared" si="1"/>
        <v>50197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>
        <v>1</v>
      </c>
      <c r="D11" s="16">
        <f t="shared" si="1"/>
        <v>1125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v>1</v>
      </c>
      <c r="D12" s="52">
        <f t="shared" si="1"/>
        <v>952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14</v>
      </c>
      <c r="D13" s="52">
        <f t="shared" si="1"/>
        <v>4298</v>
      </c>
      <c r="E13" s="9"/>
      <c r="F13" s="241" t="s">
        <v>36</v>
      </c>
      <c r="G13" s="242"/>
      <c r="H13" s="243">
        <f>D29</f>
        <v>502376.45833333331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11</v>
      </c>
      <c r="D14" s="34">
        <f t="shared" si="1"/>
        <v>110</v>
      </c>
      <c r="E14" s="9"/>
      <c r="F14" s="246" t="s">
        <v>39</v>
      </c>
      <c r="G14" s="247"/>
      <c r="H14" s="248">
        <f>D54</f>
        <v>26288.25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476088.20833333331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4590</f>
        <v>4590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</f>
        <v>1252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145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>
        <v>11</v>
      </c>
      <c r="D23" s="52">
        <f t="shared" si="1"/>
        <v>477.125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138</v>
      </c>
      <c r="C24" s="53">
        <v>4</v>
      </c>
      <c r="D24" s="52">
        <f t="shared" si="1"/>
        <v>449.33333333333331</v>
      </c>
      <c r="E24" s="9"/>
      <c r="F24" s="74"/>
      <c r="G24" s="66"/>
      <c r="H24" s="278"/>
      <c r="I24" s="279"/>
      <c r="J24" s="279"/>
      <c r="L24" s="51">
        <f>674/6</f>
        <v>112.33333333333333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>
        <v>12</v>
      </c>
      <c r="D25" s="52">
        <f t="shared" si="1"/>
        <v>444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>
        <v>12</v>
      </c>
      <c r="D27" s="48">
        <f t="shared" si="1"/>
        <v>434</v>
      </c>
      <c r="E27" s="9"/>
      <c r="F27" s="82"/>
      <c r="G27" s="193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502376.45833333331</v>
      </c>
      <c r="E29" s="9"/>
      <c r="F29" s="264" t="s">
        <v>56</v>
      </c>
      <c r="G29" s="265"/>
      <c r="H29" s="268">
        <f>H15-H16-H17-H18-H19-H20-H22-H23-H24+H26+H27+H28</f>
        <v>470246.20833333331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44">
        <v>68</v>
      </c>
      <c r="H34" s="289">
        <f t="shared" ref="H34:H39" si="2">F34*G34</f>
        <v>68000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28</v>
      </c>
      <c r="H35" s="289">
        <f t="shared" si="2"/>
        <v>14000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19</v>
      </c>
      <c r="D36" s="15">
        <f>C36*1.5</f>
        <v>28.5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203</v>
      </c>
      <c r="D37" s="15">
        <f>C37*111</f>
        <v>22533</v>
      </c>
      <c r="E37" s="9"/>
      <c r="F37" s="15">
        <v>100</v>
      </c>
      <c r="G37" s="43">
        <v>16</v>
      </c>
      <c r="H37" s="289">
        <f t="shared" si="2"/>
        <v>1600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19</v>
      </c>
      <c r="D38" s="15">
        <f>C38*84</f>
        <v>1596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89">
        <v>232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93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4</v>
      </c>
      <c r="D44" s="15">
        <f>C44*120</f>
        <v>480</v>
      </c>
      <c r="E44" s="9"/>
      <c r="F44" s="41" t="s">
        <v>148</v>
      </c>
      <c r="G44" s="70" t="s">
        <v>223</v>
      </c>
      <c r="H44" s="277">
        <v>357351.5</v>
      </c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 t="s">
        <v>176</v>
      </c>
      <c r="G45" s="87" t="s">
        <v>224</v>
      </c>
      <c r="H45" s="277">
        <v>27912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11</v>
      </c>
      <c r="D46" s="15">
        <f>C46*1.5</f>
        <v>16.5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</v>
      </c>
      <c r="D48" s="15">
        <f>C48*78</f>
        <v>78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2</v>
      </c>
      <c r="D49" s="15">
        <f>C49*42</f>
        <v>84</v>
      </c>
      <c r="E49" s="9"/>
      <c r="F49" s="313" t="s">
        <v>87</v>
      </c>
      <c r="G49" s="268">
        <f>H34+H35+H36+H37+H38+H39+H40+H41+G42+H44+H45+H46</f>
        <v>469215.5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33</v>
      </c>
      <c r="D50" s="15">
        <f>C50*1.5</f>
        <v>49.5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144</v>
      </c>
      <c r="G51" s="350">
        <f>G49-H29</f>
        <v>-1030.7083333333139</v>
      </c>
      <c r="H51" s="351"/>
      <c r="I51" s="351"/>
      <c r="J51" s="35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3"/>
      <c r="H52" s="354"/>
      <c r="I52" s="354"/>
      <c r="J52" s="35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26288.25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B06F-1668-4F71-B356-DF042A75FDF7}">
  <dimension ref="A1:R59"/>
  <sheetViews>
    <sheetView topLeftCell="A4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90" t="s">
        <v>2</v>
      </c>
      <c r="Q1" s="1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185</v>
      </c>
      <c r="D6" s="16">
        <f t="shared" ref="D6:D28" si="1">C6*L6</f>
        <v>136345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13</v>
      </c>
      <c r="D7" s="16">
        <f t="shared" si="1"/>
        <v>9425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19</v>
      </c>
      <c r="D9" s="16">
        <f t="shared" si="1"/>
        <v>13433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1</v>
      </c>
      <c r="D10" s="16">
        <f t="shared" si="1"/>
        <v>972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8</v>
      </c>
      <c r="D13" s="52">
        <f t="shared" si="1"/>
        <v>2456</v>
      </c>
      <c r="E13" s="9"/>
      <c r="F13" s="241" t="s">
        <v>36</v>
      </c>
      <c r="G13" s="242"/>
      <c r="H13" s="243">
        <f>D29</f>
        <v>172316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18</v>
      </c>
      <c r="D14" s="34">
        <f t="shared" si="1"/>
        <v>180</v>
      </c>
      <c r="E14" s="9"/>
      <c r="F14" s="246" t="s">
        <v>39</v>
      </c>
      <c r="G14" s="247"/>
      <c r="H14" s="248">
        <f>D54</f>
        <v>27632.25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144683.75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/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626*2+674</f>
        <v>1926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113</v>
      </c>
      <c r="C23" s="53">
        <v>12</v>
      </c>
      <c r="D23" s="52">
        <f t="shared" si="1"/>
        <v>250</v>
      </c>
      <c r="E23" s="9"/>
      <c r="F23" s="28"/>
      <c r="G23" s="41"/>
      <c r="H23" s="325"/>
      <c r="I23" s="277"/>
      <c r="J23" s="277"/>
      <c r="L23" s="51">
        <f>500/24</f>
        <v>20.833333333333332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172316</v>
      </c>
      <c r="E29" s="9"/>
      <c r="F29" s="264" t="s">
        <v>56</v>
      </c>
      <c r="G29" s="265"/>
      <c r="H29" s="268">
        <f>H15-H16-H17-H18-H19-H20-H22-H23-H24+H26+H27</f>
        <v>142757.75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126</v>
      </c>
      <c r="H34" s="289">
        <f>F34*G34</f>
        <v>126000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31</v>
      </c>
      <c r="H35" s="289">
        <f t="shared" ref="H35:H39" si="2">F35*G35</f>
        <v>15500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230</v>
      </c>
      <c r="D37" s="15">
        <f>C37*111</f>
        <v>25530</v>
      </c>
      <c r="E37" s="9"/>
      <c r="F37" s="15">
        <v>100</v>
      </c>
      <c r="G37" s="43">
        <v>6</v>
      </c>
      <c r="H37" s="289">
        <f t="shared" si="2"/>
        <v>600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6</v>
      </c>
      <c r="H39" s="289">
        <f t="shared" si="2"/>
        <v>120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11</v>
      </c>
      <c r="D40" s="15">
        <f>C40*111</f>
        <v>1221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7</v>
      </c>
      <c r="D42" s="15">
        <f>C42*2.25</f>
        <v>15.75</v>
      </c>
      <c r="E42" s="9"/>
      <c r="F42" s="43" t="s">
        <v>80</v>
      </c>
      <c r="G42" s="289">
        <v>158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93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7</v>
      </c>
      <c r="D46" s="15">
        <f>C46*1.5</f>
        <v>10.5</v>
      </c>
      <c r="E46" s="9"/>
      <c r="F46" s="41"/>
      <c r="G46" s="192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</v>
      </c>
      <c r="D49" s="15">
        <f>C49*42</f>
        <v>42</v>
      </c>
      <c r="E49" s="9"/>
      <c r="F49" s="313" t="s">
        <v>87</v>
      </c>
      <c r="G49" s="268">
        <f>H34+H35+H36+H37+H38+H39+H40+H41+G42+H44+H45+H46</f>
        <v>142778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8</v>
      </c>
      <c r="D50" s="15">
        <f>C50*1.5</f>
        <v>12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152</v>
      </c>
      <c r="G51" s="344">
        <f>G49-H29</f>
        <v>20.25</v>
      </c>
      <c r="H51" s="345"/>
      <c r="I51" s="345"/>
      <c r="J51" s="346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47"/>
      <c r="H52" s="348"/>
      <c r="I52" s="348"/>
      <c r="J52" s="349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27632.25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E1D5-0A2F-42E0-B41E-39573D7B70E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2" t="s">
        <v>1</v>
      </c>
      <c r="O1" s="202"/>
      <c r="P1" s="190" t="s">
        <v>2</v>
      </c>
      <c r="Q1" s="19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3</v>
      </c>
      <c r="H4" s="210" t="s">
        <v>9</v>
      </c>
      <c r="I4" s="212">
        <v>45744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7"/>
      <c r="B6" s="19" t="s">
        <v>15</v>
      </c>
      <c r="C6" s="53">
        <v>243</v>
      </c>
      <c r="D6" s="16">
        <f t="shared" ref="D6:D28" si="1">C6*L6</f>
        <v>179091</v>
      </c>
      <c r="E6" s="9"/>
      <c r="F6" s="219" t="s">
        <v>16</v>
      </c>
      <c r="G6" s="221" t="s">
        <v>112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7"/>
      <c r="B7" s="19" t="s">
        <v>18</v>
      </c>
      <c r="C7" s="53">
        <v>12</v>
      </c>
      <c r="D7" s="16">
        <f t="shared" si="1"/>
        <v>8700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123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7"/>
      <c r="B9" s="19" t="s">
        <v>23</v>
      </c>
      <c r="C9" s="53">
        <v>56</v>
      </c>
      <c r="D9" s="16">
        <f t="shared" si="1"/>
        <v>39592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124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9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7"/>
      <c r="B12" s="20" t="s">
        <v>30</v>
      </c>
      <c r="C12" s="53"/>
      <c r="D12" s="52">
        <f t="shared" si="1"/>
        <v>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7"/>
      <c r="B13" s="20" t="s">
        <v>32</v>
      </c>
      <c r="C13" s="53">
        <v>11</v>
      </c>
      <c r="D13" s="52">
        <f t="shared" si="1"/>
        <v>3377</v>
      </c>
      <c r="E13" s="9"/>
      <c r="F13" s="241" t="s">
        <v>36</v>
      </c>
      <c r="G13" s="242"/>
      <c r="H13" s="243">
        <f>D29</f>
        <v>247853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7"/>
      <c r="B14" s="17" t="s">
        <v>35</v>
      </c>
      <c r="C14" s="53">
        <v>17</v>
      </c>
      <c r="D14" s="34">
        <f t="shared" si="1"/>
        <v>170</v>
      </c>
      <c r="E14" s="9"/>
      <c r="F14" s="246" t="s">
        <v>39</v>
      </c>
      <c r="G14" s="247"/>
      <c r="H14" s="248">
        <f>D54</f>
        <v>44472.75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7"/>
      <c r="B15" s="17" t="s">
        <v>38</v>
      </c>
      <c r="C15" s="53">
        <v>1</v>
      </c>
      <c r="D15" s="34">
        <f t="shared" si="1"/>
        <v>620</v>
      </c>
      <c r="E15" s="9"/>
      <c r="F15" s="251" t="s">
        <v>40</v>
      </c>
      <c r="G15" s="242"/>
      <c r="H15" s="252">
        <f>H13-H14</f>
        <v>203380.25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424+416+1200</f>
        <v>2040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43"/>
      <c r="I19" s="343"/>
      <c r="J19" s="3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109</v>
      </c>
      <c r="C20" s="53">
        <v>4</v>
      </c>
      <c r="D20" s="16">
        <f t="shared" si="1"/>
        <v>4408</v>
      </c>
      <c r="E20" s="9"/>
      <c r="F20" s="64"/>
      <c r="G20" s="80" t="s">
        <v>125</v>
      </c>
      <c r="H20" s="255">
        <f>626*2+674*2</f>
        <v>2600</v>
      </c>
      <c r="I20" s="255"/>
      <c r="J20" s="25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49</v>
      </c>
      <c r="C23" s="53">
        <v>1</v>
      </c>
      <c r="D23" s="52">
        <f t="shared" si="1"/>
        <v>1175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102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12</v>
      </c>
      <c r="D28" s="52">
        <f t="shared" si="1"/>
        <v>9420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247853</v>
      </c>
      <c r="E29" s="9"/>
      <c r="F29" s="264" t="s">
        <v>56</v>
      </c>
      <c r="G29" s="265"/>
      <c r="H29" s="268">
        <f>H15-H16-H17-H18-H19-H20-H22-H23-H24+H26+H27</f>
        <v>198740.25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1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4</v>
      </c>
      <c r="D34" s="33">
        <f>C34*120</f>
        <v>480</v>
      </c>
      <c r="E34" s="9"/>
      <c r="F34" s="15">
        <v>1000</v>
      </c>
      <c r="G34" s="85">
        <v>158</v>
      </c>
      <c r="H34" s="289">
        <f>F34*G34</f>
        <v>158000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67</v>
      </c>
      <c r="H35" s="289">
        <f>F35*G35</f>
        <v>33500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ref="H36:H38" si="2">F36*G36</f>
        <v>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368</v>
      </c>
      <c r="D37" s="15">
        <f>C37*111</f>
        <v>40848</v>
      </c>
      <c r="E37" s="9"/>
      <c r="F37" s="15">
        <v>100</v>
      </c>
      <c r="G37" s="43">
        <v>48</v>
      </c>
      <c r="H37" s="289">
        <f t="shared" si="2"/>
        <v>4800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14</v>
      </c>
      <c r="D38" s="15">
        <f>C38*84</f>
        <v>1176</v>
      </c>
      <c r="E38" s="9"/>
      <c r="F38" s="33">
        <v>50</v>
      </c>
      <c r="G38" s="43">
        <v>31</v>
      </c>
      <c r="H38" s="289">
        <f t="shared" si="2"/>
        <v>1550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89">
        <f t="shared" ref="H39" si="3">F39*G39</f>
        <v>40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89">
        <v>120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93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/>
      <c r="D44" s="15">
        <f>C44*120</f>
        <v>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15</v>
      </c>
      <c r="D46" s="15">
        <f>C46*1.5</f>
        <v>22.5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18</v>
      </c>
      <c r="D48" s="15">
        <f>C48*78</f>
        <v>1404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/>
      <c r="D49" s="15">
        <f>C49*42</f>
        <v>0</v>
      </c>
      <c r="E49" s="9"/>
      <c r="F49" s="313" t="s">
        <v>87</v>
      </c>
      <c r="G49" s="268">
        <f>H34+H35+H36+H37+H38+H39+H40+H41+G42+H44+H45+H46</f>
        <v>198410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</v>
      </c>
      <c r="D50" s="15">
        <f>C50*1.5</f>
        <v>3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144</v>
      </c>
      <c r="G51" s="333">
        <f>G49-H29</f>
        <v>-330.25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44472.75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409F-55CC-496D-9D7E-C6BBF1836DD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2902-8C7C-45AC-9AC1-C81497614F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96" t="s">
        <v>2</v>
      </c>
      <c r="Q1" s="1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1</v>
      </c>
      <c r="H4" s="210" t="s">
        <v>9</v>
      </c>
      <c r="I4" s="212">
        <v>45745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768</v>
      </c>
      <c r="D6" s="16">
        <f t="shared" ref="D6:D28" si="1">C6*L6</f>
        <v>566016</v>
      </c>
      <c r="E6" s="9"/>
      <c r="F6" s="219" t="s">
        <v>16</v>
      </c>
      <c r="G6" s="221" t="s">
        <v>130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3</v>
      </c>
      <c r="D7" s="16">
        <f t="shared" si="1"/>
        <v>2175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114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>
        <v>25</v>
      </c>
      <c r="D9" s="16">
        <f t="shared" si="1"/>
        <v>17675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/>
      <c r="D10" s="16">
        <f t="shared" si="1"/>
        <v>0</v>
      </c>
      <c r="E10" s="9"/>
      <c r="F10" s="219" t="s">
        <v>26</v>
      </c>
      <c r="G10" s="235" t="s">
        <v>136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2+1</f>
        <v>3</v>
      </c>
      <c r="D12" s="52">
        <f t="shared" si="1"/>
        <v>2856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30</v>
      </c>
      <c r="D13" s="52">
        <f t="shared" si="1"/>
        <v>9210</v>
      </c>
      <c r="E13" s="9"/>
      <c r="F13" s="241" t="s">
        <v>36</v>
      </c>
      <c r="G13" s="242"/>
      <c r="H13" s="243">
        <f>D29</f>
        <v>605355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7</v>
      </c>
      <c r="D14" s="34">
        <f t="shared" si="1"/>
        <v>70</v>
      </c>
      <c r="E14" s="9"/>
      <c r="F14" s="246" t="s">
        <v>39</v>
      </c>
      <c r="G14" s="247"/>
      <c r="H14" s="248">
        <f>D54</f>
        <v>70548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>
        <v>2</v>
      </c>
      <c r="D15" s="34">
        <f t="shared" si="1"/>
        <v>1240</v>
      </c>
      <c r="E15" s="9"/>
      <c r="F15" s="251" t="s">
        <v>40</v>
      </c>
      <c r="G15" s="242"/>
      <c r="H15" s="252">
        <f>H13-H14</f>
        <v>534807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v>3735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>
        <v>1</v>
      </c>
      <c r="D18" s="52">
        <f t="shared" si="1"/>
        <v>620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28"/>
      <c r="I19" s="228"/>
      <c r="J19" s="228"/>
      <c r="L19" s="6"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</f>
        <v>1252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134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111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126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128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113</v>
      </c>
      <c r="C26" s="53">
        <v>12</v>
      </c>
      <c r="D26" s="52">
        <f t="shared" si="1"/>
        <v>268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121</v>
      </c>
      <c r="C27" s="53"/>
      <c r="D27" s="48">
        <f t="shared" si="1"/>
        <v>0</v>
      </c>
      <c r="E27" s="9"/>
      <c r="F27" s="82"/>
      <c r="G27" s="194"/>
      <c r="H27" s="278"/>
      <c r="I27" s="279"/>
      <c r="J27" s="27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605355</v>
      </c>
      <c r="E29" s="9"/>
      <c r="F29" s="264" t="s">
        <v>56</v>
      </c>
      <c r="G29" s="265"/>
      <c r="H29" s="268">
        <f>H15-H16-H17-H18-H19-H20-H22-H23-H24+H26+H27+H28</f>
        <v>529820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339</v>
      </c>
      <c r="H34" s="289">
        <f t="shared" ref="H34:H39" si="2">F34*G34</f>
        <v>339000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245</v>
      </c>
      <c r="H35" s="289">
        <f t="shared" si="2"/>
        <v>122500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>
        <v>12</v>
      </c>
      <c r="H36" s="289">
        <f t="shared" si="2"/>
        <v>2400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597</v>
      </c>
      <c r="D37" s="15">
        <f>C37*111</f>
        <v>66267</v>
      </c>
      <c r="E37" s="9"/>
      <c r="F37" s="15">
        <v>100</v>
      </c>
      <c r="G37" s="43">
        <v>750</v>
      </c>
      <c r="H37" s="289">
        <f t="shared" si="2"/>
        <v>75000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>
        <v>15</v>
      </c>
      <c r="H38" s="289">
        <f t="shared" si="2"/>
        <v>750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109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94" t="s">
        <v>84</v>
      </c>
      <c r="H43" s="295" t="s">
        <v>13</v>
      </c>
      <c r="I43" s="296"/>
      <c r="J43" s="29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93"/>
      <c r="B44" s="30" t="s">
        <v>67</v>
      </c>
      <c r="C44" s="53">
        <v>13</v>
      </c>
      <c r="D44" s="15">
        <f>C44*120</f>
        <v>1560</v>
      </c>
      <c r="E44" s="9"/>
      <c r="F44" s="41"/>
      <c r="G44" s="70"/>
      <c r="H44" s="277"/>
      <c r="I44" s="277"/>
      <c r="J44" s="27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>
        <v>32</v>
      </c>
      <c r="D46" s="15">
        <f>C46*1.5</f>
        <v>48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8</v>
      </c>
      <c r="D49" s="15">
        <f>C49*42</f>
        <v>336</v>
      </c>
      <c r="E49" s="9"/>
      <c r="F49" s="313" t="s">
        <v>87</v>
      </c>
      <c r="G49" s="268">
        <f>H34+H35+H36+H37+H38+H39+H40+H41+G42+H44+H45+H46</f>
        <v>539819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3</v>
      </c>
      <c r="D50" s="15">
        <f>C50*1.5</f>
        <v>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9999</v>
      </c>
      <c r="H51" s="318"/>
      <c r="I51" s="318"/>
      <c r="J51" s="31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70548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8B18-8272-43D2-A7C8-2D8923F9B8F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2" t="s">
        <v>1</v>
      </c>
      <c r="O1" s="202"/>
      <c r="P1" s="196" t="s">
        <v>2</v>
      </c>
      <c r="Q1" s="1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3" t="s">
        <v>7</v>
      </c>
      <c r="B4" s="204"/>
      <c r="C4" s="204"/>
      <c r="D4" s="205"/>
      <c r="E4" s="9"/>
      <c r="F4" s="206" t="s">
        <v>8</v>
      </c>
      <c r="G4" s="208">
        <v>2</v>
      </c>
      <c r="H4" s="210" t="s">
        <v>9</v>
      </c>
      <c r="I4" s="212">
        <v>45745</v>
      </c>
      <c r="J4" s="21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6" t="s">
        <v>7</v>
      </c>
      <c r="B5" s="18" t="s">
        <v>11</v>
      </c>
      <c r="C5" s="12" t="s">
        <v>12</v>
      </c>
      <c r="D5" s="28" t="s">
        <v>13</v>
      </c>
      <c r="E5" s="9"/>
      <c r="F5" s="207"/>
      <c r="G5" s="209"/>
      <c r="H5" s="211"/>
      <c r="I5" s="214"/>
      <c r="J5" s="21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7"/>
      <c r="B6" s="19" t="s">
        <v>15</v>
      </c>
      <c r="C6" s="53">
        <v>579</v>
      </c>
      <c r="D6" s="16">
        <f t="shared" ref="D6:D28" si="1">C6*L6</f>
        <v>426723</v>
      </c>
      <c r="E6" s="9"/>
      <c r="F6" s="219" t="s">
        <v>16</v>
      </c>
      <c r="G6" s="221" t="s">
        <v>129</v>
      </c>
      <c r="H6" s="222"/>
      <c r="I6" s="222"/>
      <c r="J6" s="22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7"/>
      <c r="B7" s="19" t="s">
        <v>18</v>
      </c>
      <c r="C7" s="53">
        <v>7</v>
      </c>
      <c r="D7" s="16">
        <f t="shared" si="1"/>
        <v>5075</v>
      </c>
      <c r="E7" s="9"/>
      <c r="F7" s="220"/>
      <c r="G7" s="224"/>
      <c r="H7" s="225"/>
      <c r="I7" s="225"/>
      <c r="J7" s="22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7"/>
      <c r="B8" s="19" t="s">
        <v>20</v>
      </c>
      <c r="C8" s="53"/>
      <c r="D8" s="16">
        <f t="shared" si="1"/>
        <v>0</v>
      </c>
      <c r="E8" s="9"/>
      <c r="F8" s="227" t="s">
        <v>21</v>
      </c>
      <c r="G8" s="229" t="s">
        <v>116</v>
      </c>
      <c r="H8" s="230"/>
      <c r="I8" s="230"/>
      <c r="J8" s="23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7"/>
      <c r="B9" s="19" t="s">
        <v>23</v>
      </c>
      <c r="C9" s="53"/>
      <c r="D9" s="16">
        <f t="shared" si="1"/>
        <v>0</v>
      </c>
      <c r="E9" s="9"/>
      <c r="F9" s="220"/>
      <c r="G9" s="232"/>
      <c r="H9" s="233"/>
      <c r="I9" s="233"/>
      <c r="J9" s="23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7"/>
      <c r="B10" s="11" t="s">
        <v>25</v>
      </c>
      <c r="C10" s="53">
        <v>20</v>
      </c>
      <c r="D10" s="16">
        <f t="shared" si="1"/>
        <v>19440</v>
      </c>
      <c r="E10" s="9"/>
      <c r="F10" s="219" t="s">
        <v>26</v>
      </c>
      <c r="G10" s="235" t="s">
        <v>117</v>
      </c>
      <c r="H10" s="236"/>
      <c r="I10" s="236"/>
      <c r="J10" s="237"/>
      <c r="K10" s="10"/>
      <c r="L10" s="6">
        <f>R36</f>
        <v>972</v>
      </c>
      <c r="P10" s="4"/>
      <c r="Q10" s="4"/>
      <c r="R10" s="5"/>
    </row>
    <row r="11" spans="1:18" ht="15.75" x14ac:dyDescent="0.25">
      <c r="A11" s="217"/>
      <c r="B11" s="20" t="s">
        <v>28</v>
      </c>
      <c r="C11" s="53"/>
      <c r="D11" s="16">
        <f t="shared" si="1"/>
        <v>0</v>
      </c>
      <c r="E11" s="9"/>
      <c r="F11" s="220"/>
      <c r="G11" s="232"/>
      <c r="H11" s="233"/>
      <c r="I11" s="233"/>
      <c r="J11" s="23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7"/>
      <c r="B12" s="20" t="s">
        <v>30</v>
      </c>
      <c r="C12" s="53">
        <f>10+10+5</f>
        <v>25</v>
      </c>
      <c r="D12" s="52">
        <f t="shared" si="1"/>
        <v>23800</v>
      </c>
      <c r="E12" s="9"/>
      <c r="F12" s="238" t="s">
        <v>33</v>
      </c>
      <c r="G12" s="239"/>
      <c r="H12" s="239"/>
      <c r="I12" s="239"/>
      <c r="J12" s="24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7"/>
      <c r="B13" s="20" t="s">
        <v>32</v>
      </c>
      <c r="C13" s="53">
        <v>22</v>
      </c>
      <c r="D13" s="52">
        <f t="shared" si="1"/>
        <v>6754</v>
      </c>
      <c r="E13" s="9"/>
      <c r="F13" s="241" t="s">
        <v>36</v>
      </c>
      <c r="G13" s="242"/>
      <c r="H13" s="243">
        <f>D29</f>
        <v>482777</v>
      </c>
      <c r="I13" s="244"/>
      <c r="J13" s="24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7"/>
      <c r="B14" s="17" t="s">
        <v>35</v>
      </c>
      <c r="C14" s="53">
        <v>20</v>
      </c>
      <c r="D14" s="34">
        <f t="shared" si="1"/>
        <v>200</v>
      </c>
      <c r="E14" s="9"/>
      <c r="F14" s="246" t="s">
        <v>39</v>
      </c>
      <c r="G14" s="247"/>
      <c r="H14" s="248">
        <f>D54</f>
        <v>52296</v>
      </c>
      <c r="I14" s="249"/>
      <c r="J14" s="25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7"/>
      <c r="B15" s="17" t="s">
        <v>38</v>
      </c>
      <c r="C15" s="53"/>
      <c r="D15" s="34">
        <f t="shared" si="1"/>
        <v>0</v>
      </c>
      <c r="E15" s="9"/>
      <c r="F15" s="251" t="s">
        <v>40</v>
      </c>
      <c r="G15" s="242"/>
      <c r="H15" s="252">
        <f>H13-H14</f>
        <v>430481</v>
      </c>
      <c r="I15" s="253"/>
      <c r="J15" s="25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5">
        <f>2061+3447</f>
        <v>5508</v>
      </c>
      <c r="I16" s="255"/>
      <c r="J16" s="25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28"/>
      <c r="I17" s="228"/>
      <c r="J17" s="22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28"/>
      <c r="I18" s="228"/>
      <c r="J18" s="22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7"/>
      <c r="B20" s="50" t="s">
        <v>135</v>
      </c>
      <c r="C20" s="53"/>
      <c r="D20" s="16">
        <f t="shared" si="1"/>
        <v>0</v>
      </c>
      <c r="E20" s="9"/>
      <c r="F20" s="64"/>
      <c r="G20" s="80" t="s">
        <v>125</v>
      </c>
      <c r="H20" s="255">
        <f>626*2</f>
        <v>1252</v>
      </c>
      <c r="I20" s="255"/>
      <c r="J20" s="25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7"/>
      <c r="B21" s="17" t="s">
        <v>127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7"/>
      <c r="B22" s="50" t="s">
        <v>105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7"/>
      <c r="B23" s="17" t="s">
        <v>108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7"/>
      <c r="B24" s="17" t="s">
        <v>137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7"/>
      <c r="B25" s="17" t="s">
        <v>138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80" t="s">
        <v>13</v>
      </c>
      <c r="I25" s="281"/>
      <c r="J25" s="28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7"/>
      <c r="B26" s="17" t="s">
        <v>106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7"/>
      <c r="B27" s="17" t="s">
        <v>110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21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6" t="s">
        <v>36</v>
      </c>
      <c r="B29" s="257"/>
      <c r="C29" s="258"/>
      <c r="D29" s="262">
        <f>SUM(D6:D28)</f>
        <v>482777</v>
      </c>
      <c r="E29" s="9"/>
      <c r="F29" s="264" t="s">
        <v>56</v>
      </c>
      <c r="G29" s="265"/>
      <c r="H29" s="268">
        <f>H15-H16-H17-H18-H19-H20-H22-H23-H24+H26+H27</f>
        <v>423721</v>
      </c>
      <c r="I29" s="269"/>
      <c r="J29" s="27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59"/>
      <c r="B30" s="260"/>
      <c r="C30" s="261"/>
      <c r="D30" s="263"/>
      <c r="E30" s="9"/>
      <c r="F30" s="266"/>
      <c r="G30" s="267"/>
      <c r="H30" s="271"/>
      <c r="I30" s="272"/>
      <c r="J30" s="27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3" t="s">
        <v>59</v>
      </c>
      <c r="B32" s="204"/>
      <c r="C32" s="204"/>
      <c r="D32" s="205"/>
      <c r="E32" s="11"/>
      <c r="F32" s="286" t="s">
        <v>60</v>
      </c>
      <c r="G32" s="287"/>
      <c r="H32" s="287"/>
      <c r="I32" s="287"/>
      <c r="J32" s="28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97" t="s">
        <v>64</v>
      </c>
      <c r="H33" s="286" t="s">
        <v>13</v>
      </c>
      <c r="I33" s="287"/>
      <c r="J33" s="28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6" t="s">
        <v>66</v>
      </c>
      <c r="B34" s="29" t="s">
        <v>67</v>
      </c>
      <c r="C34" s="57">
        <v>5</v>
      </c>
      <c r="D34" s="33">
        <f>C34*120</f>
        <v>600</v>
      </c>
      <c r="E34" s="9"/>
      <c r="F34" s="15">
        <v>1000</v>
      </c>
      <c r="G34" s="85">
        <v>22</v>
      </c>
      <c r="H34" s="289">
        <f>F34*G34</f>
        <v>22000</v>
      </c>
      <c r="I34" s="290"/>
      <c r="J34" s="29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2</v>
      </c>
      <c r="H35" s="289">
        <f t="shared" ref="H35:H39" si="2">F35*G35</f>
        <v>1000</v>
      </c>
      <c r="I35" s="290"/>
      <c r="J35" s="29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21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6" t="s">
        <v>73</v>
      </c>
      <c r="B37" s="31" t="s">
        <v>67</v>
      </c>
      <c r="C37" s="59">
        <v>372</v>
      </c>
      <c r="D37" s="15">
        <f>C37*111</f>
        <v>41292</v>
      </c>
      <c r="E37" s="9"/>
      <c r="F37" s="15">
        <v>100</v>
      </c>
      <c r="G37" s="43">
        <v>2</v>
      </c>
      <c r="H37" s="289">
        <f t="shared" si="2"/>
        <v>200</v>
      </c>
      <c r="I37" s="290"/>
      <c r="J37" s="29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7"/>
      <c r="B38" s="32" t="s">
        <v>69</v>
      </c>
      <c r="C38" s="60">
        <v>63</v>
      </c>
      <c r="D38" s="15">
        <f>C38*84</f>
        <v>5292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8"/>
      <c r="B39" s="32" t="s">
        <v>71</v>
      </c>
      <c r="C39" s="58">
        <v>6</v>
      </c>
      <c r="D39" s="34">
        <f>C39*4.5</f>
        <v>27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216" t="s">
        <v>77</v>
      </c>
      <c r="B40" s="30" t="s">
        <v>67</v>
      </c>
      <c r="C40" s="71">
        <v>35</v>
      </c>
      <c r="D40" s="15">
        <f>C40*111</f>
        <v>3885</v>
      </c>
      <c r="E40" s="9"/>
      <c r="F40" s="15">
        <v>10</v>
      </c>
      <c r="G40" s="46"/>
      <c r="H40" s="289"/>
      <c r="I40" s="290"/>
      <c r="J40" s="29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89">
        <v>108</v>
      </c>
      <c r="H42" s="290"/>
      <c r="I42" s="290"/>
      <c r="J42" s="29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82</v>
      </c>
      <c r="C43" s="72"/>
      <c r="D43" s="15"/>
      <c r="E43" s="9"/>
      <c r="F43" s="66" t="s">
        <v>83</v>
      </c>
      <c r="G43" s="194" t="s">
        <v>84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67</v>
      </c>
      <c r="C44" s="53">
        <v>2</v>
      </c>
      <c r="D44" s="15">
        <f>C44*120</f>
        <v>240</v>
      </c>
      <c r="E44" s="9"/>
      <c r="F44" s="41" t="s">
        <v>148</v>
      </c>
      <c r="G44" s="70" t="s">
        <v>225</v>
      </c>
      <c r="H44" s="277">
        <v>142695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69</v>
      </c>
      <c r="C45" s="93">
        <v>1</v>
      </c>
      <c r="D45" s="15">
        <f>C45*84</f>
        <v>84</v>
      </c>
      <c r="E45" s="9"/>
      <c r="F45" s="41" t="s">
        <v>148</v>
      </c>
      <c r="G45" s="70" t="s">
        <v>226</v>
      </c>
      <c r="H45" s="277">
        <v>257574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71</v>
      </c>
      <c r="C46" s="94"/>
      <c r="D46" s="15">
        <f>C46*1.5</f>
        <v>0</v>
      </c>
      <c r="E46" s="9"/>
      <c r="F46" s="41"/>
      <c r="G46" s="195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69</v>
      </c>
      <c r="C49" s="93">
        <v>10</v>
      </c>
      <c r="D49" s="15">
        <f>C49*42</f>
        <v>420</v>
      </c>
      <c r="E49" s="9"/>
      <c r="F49" s="313" t="s">
        <v>87</v>
      </c>
      <c r="G49" s="268">
        <f>H34+H35+H36+H37+H38+H39+H40+H41+G42+H44+H45+H46</f>
        <v>423627</v>
      </c>
      <c r="H49" s="269"/>
      <c r="I49" s="269"/>
      <c r="J49" s="27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71</v>
      </c>
      <c r="C50" s="72">
        <v>23</v>
      </c>
      <c r="D50" s="15">
        <f>C50*1.5</f>
        <v>34.5</v>
      </c>
      <c r="E50" s="9"/>
      <c r="F50" s="314"/>
      <c r="G50" s="271"/>
      <c r="H50" s="272"/>
      <c r="I50" s="272"/>
      <c r="J50" s="273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143</v>
      </c>
      <c r="G51" s="333">
        <f>G49-H29</f>
        <v>-94</v>
      </c>
      <c r="H51" s="334"/>
      <c r="I51" s="334"/>
      <c r="J51" s="33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64" t="s">
        <v>91</v>
      </c>
      <c r="B54" s="301"/>
      <c r="C54" s="302"/>
      <c r="D54" s="305">
        <f>SUM(D34:D53)</f>
        <v>52296</v>
      </c>
      <c r="E54" s="9"/>
      <c r="F54" s="24"/>
      <c r="G54" s="9"/>
      <c r="H54" s="9"/>
      <c r="I54" s="9"/>
      <c r="J54" s="37"/>
    </row>
    <row r="55" spans="1:18" x14ac:dyDescent="0.25">
      <c r="A55" s="266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216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92</v>
      </c>
      <c r="B58" s="308"/>
      <c r="C58" s="308"/>
      <c r="D58" s="309"/>
      <c r="E58" s="9"/>
      <c r="F58" s="307" t="s">
        <v>93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104</vt:i4>
      </vt:variant>
      <vt:variant>
        <vt:lpstr>Named Ranges</vt:lpstr>
      </vt:variant>
      <vt:variant>
        <vt:i4>78</vt:i4>
      </vt:variant>
    </vt:vector>
  </HeadingPairs>
  <TitlesOfParts>
    <vt:vector size="182" baseType="lpstr">
      <vt:lpstr>(1)</vt:lpstr>
      <vt:lpstr>01,03 R1</vt:lpstr>
      <vt:lpstr>01,03 R2</vt:lpstr>
      <vt:lpstr>01,03 R3</vt:lpstr>
      <vt:lpstr>(3)</vt:lpstr>
      <vt:lpstr>03,03 R1</vt:lpstr>
      <vt:lpstr>03,03 R2</vt:lpstr>
      <vt:lpstr>03,03 R3</vt:lpstr>
      <vt:lpstr>(4)</vt:lpstr>
      <vt:lpstr>04,03 R1</vt:lpstr>
      <vt:lpstr>04,03 R2</vt:lpstr>
      <vt:lpstr>04,03 R3</vt:lpstr>
      <vt:lpstr>(5)</vt:lpstr>
      <vt:lpstr>05,03 R1</vt:lpstr>
      <vt:lpstr>05,03 R2</vt:lpstr>
      <vt:lpstr>05,03 R3</vt:lpstr>
      <vt:lpstr>(6)</vt:lpstr>
      <vt:lpstr>06,03 R1</vt:lpstr>
      <vt:lpstr>06,03 R2</vt:lpstr>
      <vt:lpstr>06,03 R3</vt:lpstr>
      <vt:lpstr>(7)</vt:lpstr>
      <vt:lpstr>07,03 R1</vt:lpstr>
      <vt:lpstr>07,03 R2</vt:lpstr>
      <vt:lpstr>07,03 R3</vt:lpstr>
      <vt:lpstr>(8)</vt:lpstr>
      <vt:lpstr>08,03 R1</vt:lpstr>
      <vt:lpstr>08,03 R2</vt:lpstr>
      <vt:lpstr>08,03 R3</vt:lpstr>
      <vt:lpstr>(10)</vt:lpstr>
      <vt:lpstr>10,03 R1</vt:lpstr>
      <vt:lpstr>10,03 R2</vt:lpstr>
      <vt:lpstr>10,03 R3</vt:lpstr>
      <vt:lpstr>(11)</vt:lpstr>
      <vt:lpstr>11,03 R1</vt:lpstr>
      <vt:lpstr>11,03 R2</vt:lpstr>
      <vt:lpstr>11,03 R3</vt:lpstr>
      <vt:lpstr>(12)</vt:lpstr>
      <vt:lpstr>12,03 R1</vt:lpstr>
      <vt:lpstr>12,03 R2</vt:lpstr>
      <vt:lpstr>12,03 R3</vt:lpstr>
      <vt:lpstr>(13)</vt:lpstr>
      <vt:lpstr>13,03 R1</vt:lpstr>
      <vt:lpstr>13,03 R2</vt:lpstr>
      <vt:lpstr>13,03 R3</vt:lpstr>
      <vt:lpstr>(14)</vt:lpstr>
      <vt:lpstr>14,03 R1</vt:lpstr>
      <vt:lpstr>14,03 R2</vt:lpstr>
      <vt:lpstr>14,03 R3</vt:lpstr>
      <vt:lpstr>(15)</vt:lpstr>
      <vt:lpstr>15,03 R1</vt:lpstr>
      <vt:lpstr>15,03 R2</vt:lpstr>
      <vt:lpstr>15,03 R3</vt:lpstr>
      <vt:lpstr>(17)</vt:lpstr>
      <vt:lpstr>17,03 R1</vt:lpstr>
      <vt:lpstr>17,03 R2</vt:lpstr>
      <vt:lpstr>17,03 R3</vt:lpstr>
      <vt:lpstr>(18)</vt:lpstr>
      <vt:lpstr>18,03 R1</vt:lpstr>
      <vt:lpstr>18,03 R2</vt:lpstr>
      <vt:lpstr>18,03 R3</vt:lpstr>
      <vt:lpstr>(19)</vt:lpstr>
      <vt:lpstr>19,03 R1</vt:lpstr>
      <vt:lpstr>19,03 R2</vt:lpstr>
      <vt:lpstr>19,03 R3</vt:lpstr>
      <vt:lpstr>(20)</vt:lpstr>
      <vt:lpstr>20,03 R1</vt:lpstr>
      <vt:lpstr>20,03 R2</vt:lpstr>
      <vt:lpstr>20,03 R3</vt:lpstr>
      <vt:lpstr>(21)</vt:lpstr>
      <vt:lpstr>21,03 R1</vt:lpstr>
      <vt:lpstr>21,03 R2</vt:lpstr>
      <vt:lpstr>21,03 R3</vt:lpstr>
      <vt:lpstr>(22)</vt:lpstr>
      <vt:lpstr>22,03 R1</vt:lpstr>
      <vt:lpstr>22,03 R2</vt:lpstr>
      <vt:lpstr>22,03 R3</vt:lpstr>
      <vt:lpstr>(24)</vt:lpstr>
      <vt:lpstr>24,03 R1</vt:lpstr>
      <vt:lpstr>24,03 R2</vt:lpstr>
      <vt:lpstr>24,03 R3</vt:lpstr>
      <vt:lpstr>(25)</vt:lpstr>
      <vt:lpstr>25,03 R1</vt:lpstr>
      <vt:lpstr>25,03 R2</vt:lpstr>
      <vt:lpstr>25,03 R3</vt:lpstr>
      <vt:lpstr>(26)</vt:lpstr>
      <vt:lpstr>26,03 R1</vt:lpstr>
      <vt:lpstr>26,03 R2</vt:lpstr>
      <vt:lpstr>26,03 R3</vt:lpstr>
      <vt:lpstr>(27)</vt:lpstr>
      <vt:lpstr>27,03 R1</vt:lpstr>
      <vt:lpstr>27,03 R2</vt:lpstr>
      <vt:lpstr>27,03 R3</vt:lpstr>
      <vt:lpstr>(28)</vt:lpstr>
      <vt:lpstr>28,03 R1</vt:lpstr>
      <vt:lpstr>28,03 R2</vt:lpstr>
      <vt:lpstr>28,03 R3</vt:lpstr>
      <vt:lpstr>(29)</vt:lpstr>
      <vt:lpstr>29,03 R1</vt:lpstr>
      <vt:lpstr>29,03 R2</vt:lpstr>
      <vt:lpstr>29,03 R3</vt:lpstr>
      <vt:lpstr>(31)</vt:lpstr>
      <vt:lpstr>31,03 R1</vt:lpstr>
      <vt:lpstr>31,03 R2</vt:lpstr>
      <vt:lpstr>31,03 R3</vt:lpstr>
      <vt:lpstr>'01,03 R1'!Print_Area</vt:lpstr>
      <vt:lpstr>'01,03 R2'!Print_Area</vt:lpstr>
      <vt:lpstr>'01,03 R3'!Print_Area</vt:lpstr>
      <vt:lpstr>'03,03 R1'!Print_Area</vt:lpstr>
      <vt:lpstr>'03,03 R2'!Print_Area</vt:lpstr>
      <vt:lpstr>'03,03 R3'!Print_Area</vt:lpstr>
      <vt:lpstr>'04,03 R1'!Print_Area</vt:lpstr>
      <vt:lpstr>'04,03 R2'!Print_Area</vt:lpstr>
      <vt:lpstr>'04,03 R3'!Print_Area</vt:lpstr>
      <vt:lpstr>'05,03 R1'!Print_Area</vt:lpstr>
      <vt:lpstr>'05,03 R2'!Print_Area</vt:lpstr>
      <vt:lpstr>'05,03 R3'!Print_Area</vt:lpstr>
      <vt:lpstr>'06,03 R1'!Print_Area</vt:lpstr>
      <vt:lpstr>'06,03 R2'!Print_Area</vt:lpstr>
      <vt:lpstr>'06,03 R3'!Print_Area</vt:lpstr>
      <vt:lpstr>'07,03 R1'!Print_Area</vt:lpstr>
      <vt:lpstr>'07,03 R2'!Print_Area</vt:lpstr>
      <vt:lpstr>'07,03 R3'!Print_Area</vt:lpstr>
      <vt:lpstr>'08,03 R1'!Print_Area</vt:lpstr>
      <vt:lpstr>'08,03 R2'!Print_Area</vt:lpstr>
      <vt:lpstr>'08,03 R3'!Print_Area</vt:lpstr>
      <vt:lpstr>'10,03 R1'!Print_Area</vt:lpstr>
      <vt:lpstr>'10,03 R2'!Print_Area</vt:lpstr>
      <vt:lpstr>'10,03 R3'!Print_Area</vt:lpstr>
      <vt:lpstr>'11,03 R1'!Print_Area</vt:lpstr>
      <vt:lpstr>'11,03 R2'!Print_Area</vt:lpstr>
      <vt:lpstr>'11,03 R3'!Print_Area</vt:lpstr>
      <vt:lpstr>'12,03 R1'!Print_Area</vt:lpstr>
      <vt:lpstr>'12,03 R2'!Print_Area</vt:lpstr>
      <vt:lpstr>'12,03 R3'!Print_Area</vt:lpstr>
      <vt:lpstr>'13,03 R1'!Print_Area</vt:lpstr>
      <vt:lpstr>'13,03 R2'!Print_Area</vt:lpstr>
      <vt:lpstr>'13,03 R3'!Print_Area</vt:lpstr>
      <vt:lpstr>'14,03 R1'!Print_Area</vt:lpstr>
      <vt:lpstr>'14,03 R2'!Print_Area</vt:lpstr>
      <vt:lpstr>'14,03 R3'!Print_Area</vt:lpstr>
      <vt:lpstr>'15,03 R1'!Print_Area</vt:lpstr>
      <vt:lpstr>'15,03 R2'!Print_Area</vt:lpstr>
      <vt:lpstr>'15,03 R3'!Print_Area</vt:lpstr>
      <vt:lpstr>'17,03 R1'!Print_Area</vt:lpstr>
      <vt:lpstr>'17,03 R2'!Print_Area</vt:lpstr>
      <vt:lpstr>'17,03 R3'!Print_Area</vt:lpstr>
      <vt:lpstr>'18,03 R1'!Print_Area</vt:lpstr>
      <vt:lpstr>'18,03 R2'!Print_Area</vt:lpstr>
      <vt:lpstr>'18,03 R3'!Print_Area</vt:lpstr>
      <vt:lpstr>'19,03 R1'!Print_Area</vt:lpstr>
      <vt:lpstr>'19,03 R2'!Print_Area</vt:lpstr>
      <vt:lpstr>'19,03 R3'!Print_Area</vt:lpstr>
      <vt:lpstr>'20,03 R1'!Print_Area</vt:lpstr>
      <vt:lpstr>'20,03 R2'!Print_Area</vt:lpstr>
      <vt:lpstr>'20,03 R3'!Print_Area</vt:lpstr>
      <vt:lpstr>'21,03 R1'!Print_Area</vt:lpstr>
      <vt:lpstr>'21,03 R2'!Print_Area</vt:lpstr>
      <vt:lpstr>'21,03 R3'!Print_Area</vt:lpstr>
      <vt:lpstr>'22,03 R1'!Print_Area</vt:lpstr>
      <vt:lpstr>'22,03 R2'!Print_Area</vt:lpstr>
      <vt:lpstr>'22,03 R3'!Print_Area</vt:lpstr>
      <vt:lpstr>'24,03 R1'!Print_Area</vt:lpstr>
      <vt:lpstr>'24,03 R2'!Print_Area</vt:lpstr>
      <vt:lpstr>'24,03 R3'!Print_Area</vt:lpstr>
      <vt:lpstr>'25,03 R1'!Print_Area</vt:lpstr>
      <vt:lpstr>'25,03 R2'!Print_Area</vt:lpstr>
      <vt:lpstr>'25,03 R3'!Print_Area</vt:lpstr>
      <vt:lpstr>'26,03 R1'!Print_Area</vt:lpstr>
      <vt:lpstr>'26,03 R2'!Print_Area</vt:lpstr>
      <vt:lpstr>'26,03 R3'!Print_Area</vt:lpstr>
      <vt:lpstr>'27,03 R1'!Print_Area</vt:lpstr>
      <vt:lpstr>'27,03 R2'!Print_Area</vt:lpstr>
      <vt:lpstr>'27,03 R3'!Print_Area</vt:lpstr>
      <vt:lpstr>'28,03 R1'!Print_Area</vt:lpstr>
      <vt:lpstr>'28,03 R2'!Print_Area</vt:lpstr>
      <vt:lpstr>'28,03 R3'!Print_Area</vt:lpstr>
      <vt:lpstr>'29,03 R1'!Print_Area</vt:lpstr>
      <vt:lpstr>'29,03 R2'!Print_Area</vt:lpstr>
      <vt:lpstr>'29,03 R3'!Print_Area</vt:lpstr>
      <vt:lpstr>'31,03 R1'!Print_Area</vt:lpstr>
      <vt:lpstr>'31,03 R2'!Print_Area</vt:lpstr>
      <vt:lpstr>'31,03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2025-04-01T02:23:51Z</cp:lastPrinted>
  <dcterms:created xsi:type="dcterms:W3CDTF">2024-09-01T23:36:50Z</dcterms:created>
  <dcterms:modified xsi:type="dcterms:W3CDTF">2025-04-16T08:58:15Z</dcterms:modified>
</cp:coreProperties>
</file>