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5 GBDS MAY FILES 2025\"/>
    </mc:Choice>
  </mc:AlternateContent>
  <xr:revisionPtr revIDLastSave="0" documentId="13_ncr:1_{E2649CE9-670D-4808-8F7F-503346C5982A}" xr6:coauthVersionLast="45" xr6:coauthVersionMax="45" xr10:uidLastSave="{00000000-0000-0000-0000-000000000000}"/>
  <bookViews>
    <workbookView xWindow="-120" yWindow="-120" windowWidth="29040" windowHeight="15840" firstSheet="22" activeTab="36" xr2:uid="{00000000-000D-0000-FFFF-FFFF00000000}"/>
  </bookViews>
  <sheets>
    <sheet name="(May 2025)" sheetId="814" r:id="rId1"/>
    <sheet name="(1)" sheetId="818" r:id="rId2"/>
    <sheet name="1,05 R1" sheetId="815" r:id="rId3"/>
    <sheet name="1,05 R2" sheetId="816" r:id="rId4"/>
    <sheet name="1,05 R3" sheetId="817" r:id="rId5"/>
    <sheet name="(2)" sheetId="819" r:id="rId6"/>
    <sheet name="2,05 R1" sheetId="820" r:id="rId7"/>
    <sheet name="2,05 R2" sheetId="821" r:id="rId8"/>
    <sheet name="2,05 R3" sheetId="822" r:id="rId9"/>
    <sheet name="(3)" sheetId="823" r:id="rId10"/>
    <sheet name="3,05 R1" sheetId="824" r:id="rId11"/>
    <sheet name="3,05 R2" sheetId="825" r:id="rId12"/>
    <sheet name="3,05 R3" sheetId="826" r:id="rId13"/>
    <sheet name="(5)" sheetId="827" r:id="rId14"/>
    <sheet name="5,05 R1" sheetId="828" r:id="rId15"/>
    <sheet name="5,05 R2" sheetId="829" r:id="rId16"/>
    <sheet name="5,05 R3" sheetId="830" r:id="rId17"/>
    <sheet name="(6)" sheetId="832" r:id="rId18"/>
    <sheet name="6,05 R1" sheetId="833" r:id="rId19"/>
    <sheet name="6,05 R2" sheetId="834" r:id="rId20"/>
    <sheet name="6,05 R3" sheetId="835" r:id="rId21"/>
    <sheet name="(7)" sheetId="836" r:id="rId22"/>
    <sheet name="7,05 R1" sheetId="837" r:id="rId23"/>
    <sheet name="7,05 R2" sheetId="838" r:id="rId24"/>
    <sheet name="7,05 R3" sheetId="839" r:id="rId25"/>
    <sheet name="(8)" sheetId="840" r:id="rId26"/>
    <sheet name="8,05 R1" sheetId="841" r:id="rId27"/>
    <sheet name="8,05 R2" sheetId="842" r:id="rId28"/>
    <sheet name="8,05 R3" sheetId="843" r:id="rId29"/>
    <sheet name="(9)" sheetId="844" r:id="rId30"/>
    <sheet name="9,05 R1" sheetId="845" r:id="rId31"/>
    <sheet name="9,05 R2" sheetId="846" r:id="rId32"/>
    <sheet name="9,05 R3" sheetId="847" r:id="rId33"/>
    <sheet name="(10)" sheetId="848" r:id="rId34"/>
    <sheet name="10,05 R1" sheetId="849" r:id="rId35"/>
    <sheet name="10,05 R2" sheetId="850" r:id="rId36"/>
    <sheet name="10,05 R3" sheetId="851" r:id="rId37"/>
    <sheet name="(13)" sheetId="852" r:id="rId38"/>
    <sheet name="13,05 R1" sheetId="853" r:id="rId39"/>
    <sheet name="13,05 R2" sheetId="854" r:id="rId40"/>
    <sheet name="13,05 R3" sheetId="855" r:id="rId41"/>
    <sheet name="(14)" sheetId="856" r:id="rId42"/>
    <sheet name="14,05 R1" sheetId="857" r:id="rId43"/>
    <sheet name="14,05 R2" sheetId="858" r:id="rId44"/>
    <sheet name="14,05 R3 a" sheetId="859" r:id="rId45"/>
    <sheet name="14,05 R3 b" sheetId="868" r:id="rId46"/>
    <sheet name="(15)" sheetId="860" r:id="rId47"/>
    <sheet name="15,05 R1" sheetId="861" r:id="rId48"/>
    <sheet name="15,05 R2" sheetId="862" r:id="rId49"/>
    <sheet name="15,05 R3" sheetId="863" r:id="rId50"/>
    <sheet name="(16)" sheetId="864" r:id="rId51"/>
    <sheet name="16,05 R1" sheetId="865" r:id="rId52"/>
    <sheet name="16,05 R2" sheetId="866" r:id="rId53"/>
    <sheet name="16,05 R3" sheetId="867" r:id="rId54"/>
    <sheet name="(17)" sheetId="869" r:id="rId55"/>
    <sheet name="17,05 R1" sheetId="870" r:id="rId56"/>
    <sheet name="17,05 R2" sheetId="871" r:id="rId57"/>
    <sheet name="17,05 R3" sheetId="872" r:id="rId58"/>
    <sheet name="(18)" sheetId="873" r:id="rId59"/>
    <sheet name="18,05 R1" sheetId="874" r:id="rId60"/>
    <sheet name="18,05 R2" sheetId="875" r:id="rId61"/>
    <sheet name="18,05 R3" sheetId="876" r:id="rId62"/>
    <sheet name="(19)" sheetId="877" r:id="rId63"/>
    <sheet name="19,05 R1" sheetId="878" r:id="rId64"/>
    <sheet name="19,05 R2" sheetId="879" r:id="rId65"/>
    <sheet name="19,05 R3" sheetId="880" r:id="rId66"/>
    <sheet name="(20)" sheetId="881" r:id="rId67"/>
    <sheet name="20,05 R1" sheetId="882" r:id="rId68"/>
    <sheet name="20,05 R2" sheetId="883" r:id="rId69"/>
    <sheet name="20,05 R3" sheetId="884" r:id="rId70"/>
    <sheet name="(21)" sheetId="885" r:id="rId71"/>
    <sheet name="21,05 R1" sheetId="886" r:id="rId72"/>
    <sheet name="21,05 R2" sheetId="887" r:id="rId73"/>
    <sheet name="21,05 R3" sheetId="888" r:id="rId74"/>
    <sheet name="(22)" sheetId="889" r:id="rId75"/>
    <sheet name="22,05 R1" sheetId="890" r:id="rId76"/>
    <sheet name="22,05 R2" sheetId="891" r:id="rId77"/>
    <sheet name="22,05 R3" sheetId="892" r:id="rId78"/>
    <sheet name="(23)" sheetId="893" r:id="rId79"/>
    <sheet name="23,05 R1" sheetId="894" r:id="rId80"/>
    <sheet name="23,05 R2" sheetId="895" r:id="rId81"/>
    <sheet name="23,05 R3" sheetId="896" r:id="rId82"/>
    <sheet name="(24)" sheetId="897" r:id="rId83"/>
    <sheet name="24,05 R1" sheetId="898" r:id="rId84"/>
    <sheet name="24,05 R2" sheetId="899" r:id="rId85"/>
    <sheet name="24,05 R3" sheetId="900" r:id="rId86"/>
    <sheet name="(26)" sheetId="901" r:id="rId87"/>
    <sheet name="26,05 R1" sheetId="910" r:id="rId88"/>
    <sheet name="26,05 R2" sheetId="911" r:id="rId89"/>
    <sheet name="26,05 R3" sheetId="912" r:id="rId90"/>
    <sheet name="(27)" sheetId="913" r:id="rId91"/>
    <sheet name="27,05 R1" sheetId="914" r:id="rId92"/>
    <sheet name="27,05 R2" sheetId="915" r:id="rId93"/>
    <sheet name="27,05 R3" sheetId="916" r:id="rId94"/>
    <sheet name="(28)" sheetId="917" r:id="rId95"/>
    <sheet name="28,05 R1" sheetId="918" r:id="rId96"/>
    <sheet name="28,05 R2" sheetId="919" r:id="rId97"/>
    <sheet name="28,05 R3" sheetId="920" r:id="rId98"/>
    <sheet name="(29)" sheetId="921" r:id="rId99"/>
    <sheet name="29,05 R1" sheetId="922" r:id="rId100"/>
    <sheet name="29,05 R2" sheetId="923" r:id="rId101"/>
    <sheet name="29,05 R3" sheetId="924" r:id="rId102"/>
    <sheet name="(30)" sheetId="925" r:id="rId103"/>
    <sheet name="30,05 R1" sheetId="926" r:id="rId104"/>
    <sheet name="30,05 R2" sheetId="927" r:id="rId105"/>
    <sheet name="30,05 R3" sheetId="928" r:id="rId106"/>
    <sheet name="(31)" sheetId="929" r:id="rId107"/>
    <sheet name="31,05 R1" sheetId="930" r:id="rId108"/>
    <sheet name="31,05 R2" sheetId="931" r:id="rId109"/>
    <sheet name="31,05 R3" sheetId="932" r:id="rId110"/>
  </sheets>
  <definedNames>
    <definedName name="_xlnm.Print_Area" localSheetId="2">'1,05 R1'!$A$1:$J$60</definedName>
    <definedName name="_xlnm.Print_Area" localSheetId="3">'1,05 R2'!$A$1:$J$60</definedName>
    <definedName name="_xlnm.Print_Area" localSheetId="4">'1,05 R3'!$A$1:$J$60</definedName>
    <definedName name="_xlnm.Print_Area" localSheetId="34">'10,05 R1'!$A$1:$J$60</definedName>
    <definedName name="_xlnm.Print_Area" localSheetId="35">'10,05 R2'!$A$1:$J$60</definedName>
    <definedName name="_xlnm.Print_Area" localSheetId="36">'10,05 R3'!$A$1:$J$60</definedName>
    <definedName name="_xlnm.Print_Area" localSheetId="38">'13,05 R1'!$A$1:$J$60</definedName>
    <definedName name="_xlnm.Print_Area" localSheetId="39">'13,05 R2'!$A$1:$J$60</definedName>
    <definedName name="_xlnm.Print_Area" localSheetId="40">'13,05 R3'!$A$1:$J$60</definedName>
    <definedName name="_xlnm.Print_Area" localSheetId="42">'14,05 R1'!$A$1:$J$60</definedName>
    <definedName name="_xlnm.Print_Area" localSheetId="43">'14,05 R2'!$A$1:$J$60</definedName>
    <definedName name="_xlnm.Print_Area" localSheetId="44">'14,05 R3 a'!$A$1:$J$60</definedName>
    <definedName name="_xlnm.Print_Area" localSheetId="45">'14,05 R3 b'!$A$1:$J$60</definedName>
    <definedName name="_xlnm.Print_Area" localSheetId="47">'15,05 R1'!$A$1:$J$60</definedName>
    <definedName name="_xlnm.Print_Area" localSheetId="48">'15,05 R2'!$A$1:$J$60</definedName>
    <definedName name="_xlnm.Print_Area" localSheetId="49">'15,05 R3'!$A$1:$J$60</definedName>
    <definedName name="_xlnm.Print_Area" localSheetId="51">'16,05 R1'!$A$1:$J$60</definedName>
    <definedName name="_xlnm.Print_Area" localSheetId="52">'16,05 R2'!$A$1:$J$60</definedName>
    <definedName name="_xlnm.Print_Area" localSheetId="53">'16,05 R3'!$A$1:$J$60</definedName>
    <definedName name="_xlnm.Print_Area" localSheetId="55">'17,05 R1'!$A$1:$J$60</definedName>
    <definedName name="_xlnm.Print_Area" localSheetId="56">'17,05 R2'!$A$1:$J$60</definedName>
    <definedName name="_xlnm.Print_Area" localSheetId="57">'17,05 R3'!$A$1:$J$60</definedName>
    <definedName name="_xlnm.Print_Area" localSheetId="59">'18,05 R1'!$A$1:$J$60</definedName>
    <definedName name="_xlnm.Print_Area" localSheetId="60">'18,05 R2'!$A$1:$J$60</definedName>
    <definedName name="_xlnm.Print_Area" localSheetId="61">'18,05 R3'!$A$1:$J$60</definedName>
    <definedName name="_xlnm.Print_Area" localSheetId="63">'19,05 R1'!$A$1:$J$60</definedName>
    <definedName name="_xlnm.Print_Area" localSheetId="64">'19,05 R2'!$A$1:$J$60</definedName>
    <definedName name="_xlnm.Print_Area" localSheetId="65">'19,05 R3'!$A$1:$J$60</definedName>
    <definedName name="_xlnm.Print_Area" localSheetId="6">'2,05 R1'!$A$1:$J$60</definedName>
    <definedName name="_xlnm.Print_Area" localSheetId="7">'2,05 R2'!$A$1:$J$60</definedName>
    <definedName name="_xlnm.Print_Area" localSheetId="8">'2,05 R3'!$A$1:$J$60</definedName>
    <definedName name="_xlnm.Print_Area" localSheetId="67">'20,05 R1'!$A$1:$J$60</definedName>
    <definedName name="_xlnm.Print_Area" localSheetId="68">'20,05 R2'!$A$1:$J$60</definedName>
    <definedName name="_xlnm.Print_Area" localSheetId="69">'20,05 R3'!$A$1:$J$60</definedName>
    <definedName name="_xlnm.Print_Area" localSheetId="71">'21,05 R1'!$A$1:$J$60</definedName>
    <definedName name="_xlnm.Print_Area" localSheetId="72">'21,05 R2'!$A$1:$J$60</definedName>
    <definedName name="_xlnm.Print_Area" localSheetId="73">'21,05 R3'!$A$1:$J$60</definedName>
    <definedName name="_xlnm.Print_Area" localSheetId="75">'22,05 R1'!$A$1:$J$60</definedName>
    <definedName name="_xlnm.Print_Area" localSheetId="76">'22,05 R2'!$A$1:$J$60</definedName>
    <definedName name="_xlnm.Print_Area" localSheetId="77">'22,05 R3'!$A$1:$J$60</definedName>
    <definedName name="_xlnm.Print_Area" localSheetId="79">'23,05 R1'!$A$1:$J$60</definedName>
    <definedName name="_xlnm.Print_Area" localSheetId="80">'23,05 R2'!$A$1:$J$60</definedName>
    <definedName name="_xlnm.Print_Area" localSheetId="81">'23,05 R3'!$A$1:$J$60</definedName>
    <definedName name="_xlnm.Print_Area" localSheetId="83">'24,05 R1'!$A$1:$J$60</definedName>
    <definedName name="_xlnm.Print_Area" localSheetId="84">'24,05 R2'!$A$1:$J$60</definedName>
    <definedName name="_xlnm.Print_Area" localSheetId="85">'24,05 R3'!$A$1:$J$60</definedName>
    <definedName name="_xlnm.Print_Area" localSheetId="87">'26,05 R1'!$A$1:$J$60</definedName>
    <definedName name="_xlnm.Print_Area" localSheetId="88">'26,05 R2'!$A$1:$J$60</definedName>
    <definedName name="_xlnm.Print_Area" localSheetId="89">'26,05 R3'!$A$1:$J$60</definedName>
    <definedName name="_xlnm.Print_Area" localSheetId="91">'27,05 R1'!$A$1:$J$60</definedName>
    <definedName name="_xlnm.Print_Area" localSheetId="92">'27,05 R2'!$A$1:$J$60</definedName>
    <definedName name="_xlnm.Print_Area" localSheetId="93">'27,05 R3'!$A$1:$J$60</definedName>
    <definedName name="_xlnm.Print_Area" localSheetId="95">'28,05 R1'!$A$1:$J$60</definedName>
    <definedName name="_xlnm.Print_Area" localSheetId="96">'28,05 R2'!$A$1:$J$60</definedName>
    <definedName name="_xlnm.Print_Area" localSheetId="97">'28,05 R3'!$A$1:$J$60</definedName>
    <definedName name="_xlnm.Print_Area" localSheetId="99">'29,05 R1'!$A$1:$J$60</definedName>
    <definedName name="_xlnm.Print_Area" localSheetId="100">'29,05 R2'!$A$1:$J$60</definedName>
    <definedName name="_xlnm.Print_Area" localSheetId="101">'29,05 R3'!$A$1:$J$60</definedName>
    <definedName name="_xlnm.Print_Area" localSheetId="10">'3,05 R1'!$A$1:$J$60</definedName>
    <definedName name="_xlnm.Print_Area" localSheetId="11">'3,05 R2'!$A$1:$J$60</definedName>
    <definedName name="_xlnm.Print_Area" localSheetId="12">'3,05 R3'!$A$1:$J$60</definedName>
    <definedName name="_xlnm.Print_Area" localSheetId="103">'30,05 R1'!$A$1:$J$60</definedName>
    <definedName name="_xlnm.Print_Area" localSheetId="104">'30,05 R2'!$A$1:$J$60</definedName>
    <definedName name="_xlnm.Print_Area" localSheetId="105">'30,05 R3'!$A$1:$J$60</definedName>
    <definedName name="_xlnm.Print_Area" localSheetId="107">'31,05 R1'!$A$1:$J$60</definedName>
    <definedName name="_xlnm.Print_Area" localSheetId="108">'31,05 R2'!$A$1:$J$60</definedName>
    <definedName name="_xlnm.Print_Area" localSheetId="109">'31,05 R3'!$A$1:$J$60</definedName>
    <definedName name="_xlnm.Print_Area" localSheetId="14">'5,05 R1'!$A$1:$J$60</definedName>
    <definedName name="_xlnm.Print_Area" localSheetId="15">'5,05 R2'!$A$1:$J$60</definedName>
    <definedName name="_xlnm.Print_Area" localSheetId="16">'5,05 R3'!$A$1:$J$60</definedName>
    <definedName name="_xlnm.Print_Area" localSheetId="18">'6,05 R1'!$A$1:$J$60</definedName>
    <definedName name="_xlnm.Print_Area" localSheetId="19">'6,05 R2'!$A$1:$J$60</definedName>
    <definedName name="_xlnm.Print_Area" localSheetId="20">'6,05 R3'!$A$1:$J$60</definedName>
    <definedName name="_xlnm.Print_Area" localSheetId="22">'7,05 R1'!$A$1:$J$60</definedName>
    <definedName name="_xlnm.Print_Area" localSheetId="23">'7,05 R2'!$A$1:$J$60</definedName>
    <definedName name="_xlnm.Print_Area" localSheetId="24">'7,05 R3'!$A$1:$J$60</definedName>
    <definedName name="_xlnm.Print_Area" localSheetId="26">'8,05 R1'!$A$1:$J$60</definedName>
    <definedName name="_xlnm.Print_Area" localSheetId="27">'8,05 R2'!$A$1:$J$60</definedName>
    <definedName name="_xlnm.Print_Area" localSheetId="28">'8,05 R3'!$A$1:$J$60</definedName>
    <definedName name="_xlnm.Print_Area" localSheetId="30">'9,05 R1'!$A$1:$J$60</definedName>
    <definedName name="_xlnm.Print_Area" localSheetId="31">'9,05 R2'!$A$1:$J$60</definedName>
    <definedName name="_xlnm.Print_Area" localSheetId="32">'9,05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851" l="1"/>
  <c r="H20" i="815" l="1"/>
  <c r="H16" i="932" l="1"/>
  <c r="H20" i="930" l="1"/>
  <c r="C21" i="930" l="1"/>
  <c r="H20" i="838" l="1"/>
  <c r="H20" i="839"/>
  <c r="H16" i="928" l="1"/>
  <c r="L22" i="927"/>
  <c r="L25" i="927"/>
  <c r="L26" i="926"/>
  <c r="R52" i="932" l="1"/>
  <c r="R51" i="932"/>
  <c r="D50" i="932"/>
  <c r="R49" i="932"/>
  <c r="D49" i="932"/>
  <c r="R48" i="932"/>
  <c r="D48" i="932"/>
  <c r="D46" i="932"/>
  <c r="D45" i="932"/>
  <c r="D44" i="932"/>
  <c r="R42" i="932"/>
  <c r="D42" i="932"/>
  <c r="R41" i="932"/>
  <c r="D41" i="932"/>
  <c r="R40" i="932"/>
  <c r="D40" i="932"/>
  <c r="R39" i="932"/>
  <c r="H39" i="932"/>
  <c r="D39" i="932"/>
  <c r="R38" i="932"/>
  <c r="L9" i="932" s="1"/>
  <c r="D9" i="932" s="1"/>
  <c r="H38" i="932"/>
  <c r="D38" i="932"/>
  <c r="R37" i="932"/>
  <c r="H37" i="932"/>
  <c r="D37" i="932"/>
  <c r="R36" i="932"/>
  <c r="L10" i="932" s="1"/>
  <c r="D10" i="932" s="1"/>
  <c r="H36" i="932"/>
  <c r="D36" i="932"/>
  <c r="R35" i="932"/>
  <c r="H35" i="932"/>
  <c r="D35" i="932"/>
  <c r="R34" i="932"/>
  <c r="L12" i="932" s="1"/>
  <c r="D12" i="932" s="1"/>
  <c r="H34" i="932"/>
  <c r="D34" i="932"/>
  <c r="R33" i="932"/>
  <c r="L23" i="932" s="1"/>
  <c r="D23" i="932" s="1"/>
  <c r="R32" i="932"/>
  <c r="L11" i="932" s="1"/>
  <c r="D11" i="932" s="1"/>
  <c r="R31" i="932"/>
  <c r="R30" i="932"/>
  <c r="R29" i="932"/>
  <c r="R28" i="932"/>
  <c r="L16" i="932" s="1"/>
  <c r="D16" i="932" s="1"/>
  <c r="D28" i="932"/>
  <c r="R27" i="932"/>
  <c r="D27" i="932"/>
  <c r="R26" i="932"/>
  <c r="L26" i="932"/>
  <c r="D26" i="932"/>
  <c r="R25" i="932"/>
  <c r="L25" i="932"/>
  <c r="D25" i="932"/>
  <c r="R24" i="932"/>
  <c r="D24" i="932"/>
  <c r="R23" i="932"/>
  <c r="R22" i="932"/>
  <c r="L22" i="932"/>
  <c r="D22" i="932" s="1"/>
  <c r="R21" i="932"/>
  <c r="D21" i="932"/>
  <c r="R20" i="932"/>
  <c r="L20" i="932"/>
  <c r="D20" i="932"/>
  <c r="R19" i="932"/>
  <c r="L19" i="932"/>
  <c r="D19" i="932"/>
  <c r="R18" i="932"/>
  <c r="D18" i="932"/>
  <c r="R17" i="932"/>
  <c r="D17" i="932"/>
  <c r="R16" i="932"/>
  <c r="S15" i="932"/>
  <c r="R15" i="932"/>
  <c r="D15" i="932"/>
  <c r="S14" i="932"/>
  <c r="R14" i="932"/>
  <c r="D14" i="932"/>
  <c r="R13" i="932"/>
  <c r="D13" i="932"/>
  <c r="R12" i="932"/>
  <c r="R11" i="932"/>
  <c r="L8" i="932"/>
  <c r="D8" i="932"/>
  <c r="L7" i="932"/>
  <c r="D7" i="932"/>
  <c r="R6" i="932"/>
  <c r="L6" i="932"/>
  <c r="D6" i="932"/>
  <c r="R5" i="932"/>
  <c r="R4" i="932"/>
  <c r="R52" i="931"/>
  <c r="R51" i="931"/>
  <c r="D50" i="931"/>
  <c r="R49" i="931"/>
  <c r="D49" i="931"/>
  <c r="R48" i="931"/>
  <c r="D48" i="931"/>
  <c r="D46" i="931"/>
  <c r="D45" i="931"/>
  <c r="D44" i="931"/>
  <c r="R42" i="931"/>
  <c r="L6" i="931" s="1"/>
  <c r="D6" i="931" s="1"/>
  <c r="D42" i="931"/>
  <c r="R41" i="931"/>
  <c r="L7" i="931" s="1"/>
  <c r="D7" i="931" s="1"/>
  <c r="D41" i="931"/>
  <c r="R40" i="931"/>
  <c r="D40" i="931"/>
  <c r="R39" i="931"/>
  <c r="H39" i="931"/>
  <c r="D39" i="931"/>
  <c r="R38" i="931"/>
  <c r="H38" i="931"/>
  <c r="D38" i="931"/>
  <c r="R37" i="931"/>
  <c r="H37" i="931"/>
  <c r="D37" i="931"/>
  <c r="R36" i="931"/>
  <c r="H36" i="931"/>
  <c r="D36" i="931"/>
  <c r="R35" i="931"/>
  <c r="H35" i="931"/>
  <c r="D35" i="931"/>
  <c r="R34" i="931"/>
  <c r="L12" i="931" s="1"/>
  <c r="D12" i="931" s="1"/>
  <c r="H34" i="931"/>
  <c r="D34" i="931"/>
  <c r="R33" i="931"/>
  <c r="L23" i="931" s="1"/>
  <c r="D23" i="931" s="1"/>
  <c r="R32" i="931"/>
  <c r="L11" i="931" s="1"/>
  <c r="D11" i="931" s="1"/>
  <c r="R31" i="931"/>
  <c r="R30" i="931"/>
  <c r="R29" i="931"/>
  <c r="R28" i="931"/>
  <c r="D28" i="931"/>
  <c r="R27" i="931"/>
  <c r="D27" i="931"/>
  <c r="R26" i="931"/>
  <c r="L26" i="931"/>
  <c r="D26" i="931"/>
  <c r="R25" i="931"/>
  <c r="L25" i="931"/>
  <c r="D25" i="931"/>
  <c r="R24" i="931"/>
  <c r="L24" i="931"/>
  <c r="D24" i="931"/>
  <c r="R23" i="931"/>
  <c r="R22" i="931"/>
  <c r="L22" i="931"/>
  <c r="D22" i="931" s="1"/>
  <c r="R21" i="931"/>
  <c r="L17" i="931" s="1"/>
  <c r="D17" i="931" s="1"/>
  <c r="D21" i="931"/>
  <c r="R20" i="931"/>
  <c r="L20" i="931"/>
  <c r="D20" i="931" s="1"/>
  <c r="R19" i="931"/>
  <c r="L19" i="931"/>
  <c r="D19" i="931"/>
  <c r="R18" i="931"/>
  <c r="D18" i="931"/>
  <c r="R17" i="931"/>
  <c r="R16" i="931"/>
  <c r="L16" i="931"/>
  <c r="D16" i="931" s="1"/>
  <c r="R15" i="931"/>
  <c r="D15" i="931"/>
  <c r="R14" i="931"/>
  <c r="D14" i="931"/>
  <c r="R13" i="931"/>
  <c r="D13" i="931"/>
  <c r="R12" i="931"/>
  <c r="R11" i="931"/>
  <c r="L10" i="931"/>
  <c r="D10" i="931"/>
  <c r="L9" i="931"/>
  <c r="D9" i="931"/>
  <c r="L8" i="931"/>
  <c r="D8" i="931" s="1"/>
  <c r="R6" i="931"/>
  <c r="R5" i="931"/>
  <c r="R4" i="931"/>
  <c r="R52" i="930"/>
  <c r="R51" i="930"/>
  <c r="D50" i="930"/>
  <c r="R49" i="930"/>
  <c r="D49" i="930"/>
  <c r="R48" i="930"/>
  <c r="D48" i="930"/>
  <c r="D46" i="930"/>
  <c r="D45" i="930"/>
  <c r="P44" i="930"/>
  <c r="R44" i="930" s="1"/>
  <c r="D44" i="930"/>
  <c r="R42" i="930"/>
  <c r="L6" i="930" s="1"/>
  <c r="D6" i="930" s="1"/>
  <c r="D42" i="930"/>
  <c r="R41" i="930"/>
  <c r="L7" i="930" s="1"/>
  <c r="D7" i="930" s="1"/>
  <c r="D41" i="930"/>
  <c r="R40" i="930"/>
  <c r="L8" i="930" s="1"/>
  <c r="D8" i="930" s="1"/>
  <c r="D40" i="930"/>
  <c r="R39" i="930"/>
  <c r="L20" i="930" s="1"/>
  <c r="D20" i="930" s="1"/>
  <c r="H39" i="930"/>
  <c r="D39" i="930"/>
  <c r="R38" i="930"/>
  <c r="H38" i="930"/>
  <c r="D38" i="930"/>
  <c r="R37" i="930"/>
  <c r="H37" i="930"/>
  <c r="D37" i="930"/>
  <c r="R36" i="930"/>
  <c r="H36" i="930"/>
  <c r="D36" i="930"/>
  <c r="R35" i="930"/>
  <c r="H35" i="930"/>
  <c r="D35" i="930"/>
  <c r="R34" i="930"/>
  <c r="L12" i="930" s="1"/>
  <c r="D12" i="930" s="1"/>
  <c r="H34" i="930"/>
  <c r="D34" i="930"/>
  <c r="R33" i="930"/>
  <c r="R32" i="930"/>
  <c r="R31" i="930"/>
  <c r="R30" i="930"/>
  <c r="R29" i="930"/>
  <c r="R28" i="930"/>
  <c r="L16" i="930" s="1"/>
  <c r="D16" i="930" s="1"/>
  <c r="D28" i="930"/>
  <c r="R27" i="930"/>
  <c r="L27" i="930"/>
  <c r="D27" i="930" s="1"/>
  <c r="R26" i="930"/>
  <c r="L26" i="930"/>
  <c r="D26" i="930"/>
  <c r="R25" i="930"/>
  <c r="D25" i="930"/>
  <c r="R24" i="930"/>
  <c r="L24" i="930"/>
  <c r="D24" i="930" s="1"/>
  <c r="R23" i="930"/>
  <c r="L23" i="930"/>
  <c r="D23" i="930"/>
  <c r="R22" i="930"/>
  <c r="D22" i="930"/>
  <c r="R21" i="930"/>
  <c r="D21" i="930"/>
  <c r="R20" i="930"/>
  <c r="R19" i="930"/>
  <c r="D19" i="930"/>
  <c r="R18" i="930"/>
  <c r="D18" i="930"/>
  <c r="R17" i="930"/>
  <c r="L17" i="930"/>
  <c r="D17" i="930"/>
  <c r="R16" i="930"/>
  <c r="R15" i="930"/>
  <c r="D15" i="930"/>
  <c r="R14" i="930"/>
  <c r="D14" i="930"/>
  <c r="R13" i="930"/>
  <c r="D13" i="930"/>
  <c r="R12" i="930"/>
  <c r="R11" i="930"/>
  <c r="L11" i="930"/>
  <c r="D11" i="930"/>
  <c r="L10" i="930"/>
  <c r="D10" i="930"/>
  <c r="L9" i="930"/>
  <c r="D9" i="930"/>
  <c r="R6" i="930"/>
  <c r="R5" i="930"/>
  <c r="R4" i="930"/>
  <c r="G49" i="932" l="1"/>
  <c r="G49" i="931"/>
  <c r="G49" i="930"/>
  <c r="D54" i="932"/>
  <c r="H14" i="932" s="1"/>
  <c r="D54" i="931"/>
  <c r="H14" i="931" s="1"/>
  <c r="D54" i="930"/>
  <c r="H14" i="930" s="1"/>
  <c r="D29" i="932"/>
  <c r="H13" i="932" s="1"/>
  <c r="D29" i="931"/>
  <c r="H13" i="931" s="1"/>
  <c r="D29" i="930"/>
  <c r="H13" i="930" s="1"/>
  <c r="G38" i="924"/>
  <c r="H15" i="932" l="1"/>
  <c r="H29" i="932" s="1"/>
  <c r="G51" i="932" s="1"/>
  <c r="H15" i="931"/>
  <c r="H29" i="931" s="1"/>
  <c r="G51" i="931" s="1"/>
  <c r="H15" i="930"/>
  <c r="H29" i="930" s="1"/>
  <c r="G51" i="930" s="1"/>
  <c r="H20" i="922"/>
  <c r="H16" i="922"/>
  <c r="H16" i="924" l="1"/>
  <c r="H20" i="924"/>
  <c r="H16" i="923"/>
  <c r="C21" i="923"/>
  <c r="L26" i="922"/>
  <c r="L25" i="922"/>
  <c r="R52" i="928"/>
  <c r="R51" i="928"/>
  <c r="D50" i="928"/>
  <c r="R49" i="928"/>
  <c r="D49" i="928"/>
  <c r="R48" i="928"/>
  <c r="D48" i="928"/>
  <c r="D46" i="928"/>
  <c r="D45" i="928"/>
  <c r="D44" i="928"/>
  <c r="R42" i="928"/>
  <c r="L6" i="928" s="1"/>
  <c r="D6" i="928" s="1"/>
  <c r="D42" i="928"/>
  <c r="R41" i="928"/>
  <c r="L7" i="928" s="1"/>
  <c r="D7" i="928" s="1"/>
  <c r="D41" i="928"/>
  <c r="R40" i="928"/>
  <c r="D40" i="928"/>
  <c r="R39" i="928"/>
  <c r="H39" i="928"/>
  <c r="D39" i="928"/>
  <c r="R38" i="928"/>
  <c r="H38" i="928"/>
  <c r="D38" i="928"/>
  <c r="R37" i="928"/>
  <c r="H37" i="928"/>
  <c r="D37" i="928"/>
  <c r="R36" i="928"/>
  <c r="H36" i="928"/>
  <c r="D36" i="928"/>
  <c r="R35" i="928"/>
  <c r="L19" i="928" s="1"/>
  <c r="D19" i="928" s="1"/>
  <c r="H35" i="928"/>
  <c r="D35" i="928"/>
  <c r="R34" i="928"/>
  <c r="L12" i="928" s="1"/>
  <c r="D12" i="928" s="1"/>
  <c r="H34" i="928"/>
  <c r="D34" i="928"/>
  <c r="R33" i="928"/>
  <c r="R32" i="928"/>
  <c r="L11" i="928" s="1"/>
  <c r="D11" i="928" s="1"/>
  <c r="R31" i="928"/>
  <c r="R30" i="928"/>
  <c r="R29" i="928"/>
  <c r="R28" i="928"/>
  <c r="D28" i="928"/>
  <c r="R27" i="928"/>
  <c r="D27" i="928"/>
  <c r="R26" i="928"/>
  <c r="L26" i="928"/>
  <c r="D26" i="928"/>
  <c r="R25" i="928"/>
  <c r="L25" i="928"/>
  <c r="D25" i="928"/>
  <c r="R24" i="928"/>
  <c r="D24" i="928"/>
  <c r="R23" i="928"/>
  <c r="L23" i="928"/>
  <c r="D23" i="928"/>
  <c r="R22" i="928"/>
  <c r="L22" i="928"/>
  <c r="D22" i="928"/>
  <c r="R21" i="928"/>
  <c r="D21" i="928"/>
  <c r="R20" i="928"/>
  <c r="L20" i="928"/>
  <c r="D20" i="928"/>
  <c r="R19" i="928"/>
  <c r="R18" i="928"/>
  <c r="D18" i="928"/>
  <c r="R17" i="928"/>
  <c r="D17" i="928"/>
  <c r="R16" i="928"/>
  <c r="L16" i="928"/>
  <c r="D16" i="928" s="1"/>
  <c r="S15" i="928"/>
  <c r="R15" i="928"/>
  <c r="D15" i="928"/>
  <c r="S14" i="928"/>
  <c r="R14" i="928"/>
  <c r="D14" i="928"/>
  <c r="R13" i="928"/>
  <c r="D13" i="928"/>
  <c r="R12" i="928"/>
  <c r="R11" i="928"/>
  <c r="L10" i="928"/>
  <c r="D10" i="928"/>
  <c r="L9" i="928"/>
  <c r="D9" i="928"/>
  <c r="L8" i="928"/>
  <c r="D8" i="928"/>
  <c r="R6" i="928"/>
  <c r="R5" i="928"/>
  <c r="R4" i="928"/>
  <c r="R52" i="927"/>
  <c r="R51" i="927"/>
  <c r="D50" i="927"/>
  <c r="R49" i="927"/>
  <c r="D49" i="927"/>
  <c r="R48" i="927"/>
  <c r="D48" i="927"/>
  <c r="D46" i="927"/>
  <c r="D45" i="927"/>
  <c r="D44" i="927"/>
  <c r="R42" i="927"/>
  <c r="D42" i="927"/>
  <c r="R41" i="927"/>
  <c r="D41" i="927"/>
  <c r="R40" i="927"/>
  <c r="D40" i="927"/>
  <c r="R39" i="927"/>
  <c r="L20" i="927" s="1"/>
  <c r="D20" i="927" s="1"/>
  <c r="H39" i="927"/>
  <c r="D39" i="927"/>
  <c r="R38" i="927"/>
  <c r="H38" i="927"/>
  <c r="D38" i="927"/>
  <c r="R37" i="927"/>
  <c r="H37" i="927"/>
  <c r="D37" i="927"/>
  <c r="R36" i="927"/>
  <c r="L10" i="927" s="1"/>
  <c r="D10" i="927" s="1"/>
  <c r="H36" i="927"/>
  <c r="D36" i="927"/>
  <c r="R35" i="927"/>
  <c r="H35" i="927"/>
  <c r="D35" i="927"/>
  <c r="R34" i="927"/>
  <c r="L12" i="927" s="1"/>
  <c r="D12" i="927" s="1"/>
  <c r="H34" i="927"/>
  <c r="D34" i="927"/>
  <c r="R33" i="927"/>
  <c r="R32" i="927"/>
  <c r="R31" i="927"/>
  <c r="R30" i="927"/>
  <c r="R29" i="927"/>
  <c r="R28" i="927"/>
  <c r="L16" i="927" s="1"/>
  <c r="D16" i="927" s="1"/>
  <c r="D28" i="927"/>
  <c r="R27" i="927"/>
  <c r="D27" i="927"/>
  <c r="R26" i="927"/>
  <c r="L26" i="927"/>
  <c r="D26" i="927"/>
  <c r="R25" i="927"/>
  <c r="D25" i="927"/>
  <c r="R24" i="927"/>
  <c r="L24" i="927"/>
  <c r="D24" i="927"/>
  <c r="R23" i="927"/>
  <c r="L23" i="927"/>
  <c r="D23" i="927"/>
  <c r="R22" i="927"/>
  <c r="D22" i="927"/>
  <c r="R21" i="927"/>
  <c r="D21" i="927"/>
  <c r="R20" i="927"/>
  <c r="R19" i="927"/>
  <c r="L19" i="927"/>
  <c r="D19" i="927" s="1"/>
  <c r="R18" i="927"/>
  <c r="D18" i="927"/>
  <c r="R17" i="927"/>
  <c r="L17" i="927"/>
  <c r="D17" i="927"/>
  <c r="R16" i="927"/>
  <c r="R15" i="927"/>
  <c r="D15" i="927"/>
  <c r="R14" i="927"/>
  <c r="D14" i="927"/>
  <c r="R13" i="927"/>
  <c r="D13" i="927"/>
  <c r="R12" i="927"/>
  <c r="R11" i="927"/>
  <c r="L11" i="927"/>
  <c r="D11" i="927" s="1"/>
  <c r="L9" i="927"/>
  <c r="D9" i="927"/>
  <c r="L8" i="927"/>
  <c r="D8" i="927"/>
  <c r="L7" i="927"/>
  <c r="D7" i="927"/>
  <c r="R6" i="927"/>
  <c r="L6" i="927"/>
  <c r="D6" i="927"/>
  <c r="R5" i="927"/>
  <c r="R4" i="927"/>
  <c r="R52" i="926"/>
  <c r="R51" i="926"/>
  <c r="D50" i="926"/>
  <c r="R49" i="926"/>
  <c r="D49" i="926"/>
  <c r="R48" i="926"/>
  <c r="D48" i="926"/>
  <c r="D46" i="926"/>
  <c r="D45" i="926"/>
  <c r="P44" i="926"/>
  <c r="R44" i="926" s="1"/>
  <c r="D44" i="926"/>
  <c r="R42" i="926"/>
  <c r="D42" i="926"/>
  <c r="R41" i="926"/>
  <c r="D41" i="926"/>
  <c r="R40" i="926"/>
  <c r="L8" i="926" s="1"/>
  <c r="D8" i="926" s="1"/>
  <c r="D40" i="926"/>
  <c r="R39" i="926"/>
  <c r="L20" i="926" s="1"/>
  <c r="D20" i="926" s="1"/>
  <c r="H39" i="926"/>
  <c r="D39" i="926"/>
  <c r="R38" i="926"/>
  <c r="H38" i="926"/>
  <c r="D38" i="926"/>
  <c r="R37" i="926"/>
  <c r="H37" i="926"/>
  <c r="D37" i="926"/>
  <c r="R36" i="926"/>
  <c r="H36" i="926"/>
  <c r="D36" i="926"/>
  <c r="R35" i="926"/>
  <c r="H35" i="926"/>
  <c r="D35" i="926"/>
  <c r="R34" i="926"/>
  <c r="L12" i="926" s="1"/>
  <c r="D12" i="926" s="1"/>
  <c r="H34" i="926"/>
  <c r="D34" i="926"/>
  <c r="R33" i="926"/>
  <c r="R32" i="926"/>
  <c r="R31" i="926"/>
  <c r="R30" i="926"/>
  <c r="R29" i="926"/>
  <c r="R28" i="926"/>
  <c r="L16" i="926" s="1"/>
  <c r="D16" i="926" s="1"/>
  <c r="D28" i="926"/>
  <c r="R27" i="926"/>
  <c r="L27" i="926"/>
  <c r="D27" i="926" s="1"/>
  <c r="R26" i="926"/>
  <c r="D26" i="926"/>
  <c r="R25" i="926"/>
  <c r="D25" i="926"/>
  <c r="R24" i="926"/>
  <c r="L24" i="926"/>
  <c r="D24" i="926"/>
  <c r="R23" i="926"/>
  <c r="L23" i="926"/>
  <c r="D23" i="926"/>
  <c r="R22" i="926"/>
  <c r="D22" i="926"/>
  <c r="R21" i="926"/>
  <c r="D21" i="926"/>
  <c r="R20" i="926"/>
  <c r="R19" i="926"/>
  <c r="D19" i="926"/>
  <c r="R18" i="926"/>
  <c r="D18" i="926"/>
  <c r="R17" i="926"/>
  <c r="L17" i="926"/>
  <c r="D17" i="926" s="1"/>
  <c r="R16" i="926"/>
  <c r="R15" i="926"/>
  <c r="D15" i="926"/>
  <c r="R14" i="926"/>
  <c r="D14" i="926"/>
  <c r="R13" i="926"/>
  <c r="D13" i="926"/>
  <c r="R12" i="926"/>
  <c r="R11" i="926"/>
  <c r="L11" i="926"/>
  <c r="D11" i="926"/>
  <c r="L10" i="926"/>
  <c r="D10" i="926"/>
  <c r="L9" i="926"/>
  <c r="D9" i="926"/>
  <c r="L7" i="926"/>
  <c r="D7" i="926"/>
  <c r="R6" i="926"/>
  <c r="L6" i="926"/>
  <c r="D6" i="926" s="1"/>
  <c r="D29" i="926" s="1"/>
  <c r="H13" i="926" s="1"/>
  <c r="R5" i="926"/>
  <c r="R4" i="926"/>
  <c r="G49" i="928" l="1"/>
  <c r="G49" i="927"/>
  <c r="G49" i="926"/>
  <c r="D54" i="928"/>
  <c r="H14" i="928" s="1"/>
  <c r="D54" i="927"/>
  <c r="H14" i="927" s="1"/>
  <c r="D54" i="926"/>
  <c r="H14" i="926" s="1"/>
  <c r="H15" i="926" s="1"/>
  <c r="H29" i="926" s="1"/>
  <c r="D29" i="928"/>
  <c r="H13" i="928" s="1"/>
  <c r="D29" i="927"/>
  <c r="H13" i="927" s="1"/>
  <c r="C21" i="919"/>
  <c r="H16" i="920"/>
  <c r="H20" i="918"/>
  <c r="H16" i="918"/>
  <c r="C21" i="920"/>
  <c r="C21" i="918"/>
  <c r="G51" i="926" l="1"/>
  <c r="H15" i="928"/>
  <c r="H29" i="928" s="1"/>
  <c r="G51" i="928" s="1"/>
  <c r="H15" i="927"/>
  <c r="H29" i="927" s="1"/>
  <c r="G51" i="927" s="1"/>
  <c r="R52" i="924"/>
  <c r="R51" i="924"/>
  <c r="D50" i="924"/>
  <c r="R49" i="924"/>
  <c r="D49" i="924"/>
  <c r="R48" i="924"/>
  <c r="D48" i="924"/>
  <c r="D46" i="924"/>
  <c r="D45" i="924"/>
  <c r="D44" i="924"/>
  <c r="R42" i="924"/>
  <c r="D42" i="924"/>
  <c r="R41" i="924"/>
  <c r="D41" i="924"/>
  <c r="R40" i="924"/>
  <c r="D40" i="924"/>
  <c r="R39" i="924"/>
  <c r="H39" i="924"/>
  <c r="D39" i="924"/>
  <c r="R38" i="924"/>
  <c r="H38" i="924"/>
  <c r="D38" i="924"/>
  <c r="R37" i="924"/>
  <c r="H37" i="924"/>
  <c r="D37" i="924"/>
  <c r="R36" i="924"/>
  <c r="L10" i="924" s="1"/>
  <c r="D10" i="924" s="1"/>
  <c r="H36" i="924"/>
  <c r="D36" i="924"/>
  <c r="R35" i="924"/>
  <c r="H35" i="924"/>
  <c r="D35" i="924"/>
  <c r="R34" i="924"/>
  <c r="L12" i="924" s="1"/>
  <c r="D12" i="924" s="1"/>
  <c r="H34" i="924"/>
  <c r="D34" i="924"/>
  <c r="R33" i="924"/>
  <c r="R32" i="924"/>
  <c r="R31" i="924"/>
  <c r="R30" i="924"/>
  <c r="R29" i="924"/>
  <c r="R28" i="924"/>
  <c r="L16" i="924" s="1"/>
  <c r="D16" i="924" s="1"/>
  <c r="D28" i="924"/>
  <c r="R27" i="924"/>
  <c r="D27" i="924"/>
  <c r="R26" i="924"/>
  <c r="L26" i="924"/>
  <c r="D26" i="924"/>
  <c r="R25" i="924"/>
  <c r="L25" i="924"/>
  <c r="D25" i="924" s="1"/>
  <c r="R24" i="924"/>
  <c r="D24" i="924"/>
  <c r="R23" i="924"/>
  <c r="L23" i="924"/>
  <c r="D23" i="924"/>
  <c r="R22" i="924"/>
  <c r="L22" i="924"/>
  <c r="D22" i="924" s="1"/>
  <c r="R21" i="924"/>
  <c r="D21" i="924"/>
  <c r="R20" i="924"/>
  <c r="L20" i="924"/>
  <c r="D20" i="924"/>
  <c r="R19" i="924"/>
  <c r="L19" i="924"/>
  <c r="D19" i="924" s="1"/>
  <c r="R18" i="924"/>
  <c r="D18" i="924"/>
  <c r="R17" i="924"/>
  <c r="D17" i="924"/>
  <c r="R16" i="924"/>
  <c r="S15" i="924"/>
  <c r="R15" i="924"/>
  <c r="D15" i="924"/>
  <c r="S14" i="924"/>
  <c r="R14" i="924"/>
  <c r="D14" i="924"/>
  <c r="R13" i="924"/>
  <c r="D13" i="924"/>
  <c r="R12" i="924"/>
  <c r="R11" i="924"/>
  <c r="L11" i="924"/>
  <c r="D11" i="924" s="1"/>
  <c r="L9" i="924"/>
  <c r="D9" i="924"/>
  <c r="L8" i="924"/>
  <c r="D8" i="924"/>
  <c r="L7" i="924"/>
  <c r="D7" i="924" s="1"/>
  <c r="R6" i="924"/>
  <c r="L6" i="924"/>
  <c r="D6" i="924"/>
  <c r="R5" i="924"/>
  <c r="R4" i="924"/>
  <c r="R52" i="923"/>
  <c r="R51" i="923"/>
  <c r="D50" i="923"/>
  <c r="R49" i="923"/>
  <c r="D49" i="923"/>
  <c r="R48" i="923"/>
  <c r="D48" i="923"/>
  <c r="D46" i="923"/>
  <c r="D45" i="923"/>
  <c r="D44" i="923"/>
  <c r="R42" i="923"/>
  <c r="D42" i="923"/>
  <c r="R41" i="923"/>
  <c r="L7" i="923" s="1"/>
  <c r="D7" i="923" s="1"/>
  <c r="D41" i="923"/>
  <c r="R40" i="923"/>
  <c r="D40" i="923"/>
  <c r="R39" i="923"/>
  <c r="H39" i="923"/>
  <c r="D39" i="923"/>
  <c r="R38" i="923"/>
  <c r="H38" i="923"/>
  <c r="D38" i="923"/>
  <c r="R37" i="923"/>
  <c r="H37" i="923"/>
  <c r="D37" i="923"/>
  <c r="R36" i="923"/>
  <c r="H36" i="923"/>
  <c r="D36" i="923"/>
  <c r="R35" i="923"/>
  <c r="L19" i="923" s="1"/>
  <c r="D19" i="923" s="1"/>
  <c r="H35" i="923"/>
  <c r="D35" i="923"/>
  <c r="R34" i="923"/>
  <c r="H34" i="923"/>
  <c r="D34" i="923"/>
  <c r="R33" i="923"/>
  <c r="R32" i="923"/>
  <c r="L11" i="923" s="1"/>
  <c r="D11" i="923" s="1"/>
  <c r="R31" i="923"/>
  <c r="R30" i="923"/>
  <c r="R29" i="923"/>
  <c r="R28" i="923"/>
  <c r="D28" i="923"/>
  <c r="R27" i="923"/>
  <c r="D27" i="923"/>
  <c r="R26" i="923"/>
  <c r="L26" i="923"/>
  <c r="D26" i="923"/>
  <c r="R25" i="923"/>
  <c r="L25" i="923"/>
  <c r="D25" i="923"/>
  <c r="R24" i="923"/>
  <c r="L24" i="923"/>
  <c r="D24" i="923"/>
  <c r="R23" i="923"/>
  <c r="L23" i="923"/>
  <c r="D23" i="923" s="1"/>
  <c r="R22" i="923"/>
  <c r="L22" i="923"/>
  <c r="D22" i="923"/>
  <c r="R21" i="923"/>
  <c r="D21" i="923"/>
  <c r="R20" i="923"/>
  <c r="L20" i="923"/>
  <c r="D20" i="923" s="1"/>
  <c r="R19" i="923"/>
  <c r="R18" i="923"/>
  <c r="D18" i="923"/>
  <c r="R17" i="923"/>
  <c r="L17" i="923"/>
  <c r="D17" i="923" s="1"/>
  <c r="R16" i="923"/>
  <c r="L16" i="923"/>
  <c r="D16" i="923"/>
  <c r="R15" i="923"/>
  <c r="D15" i="923"/>
  <c r="R14" i="923"/>
  <c r="D14" i="923"/>
  <c r="R13" i="923"/>
  <c r="D13" i="923"/>
  <c r="R12" i="923"/>
  <c r="L12" i="923"/>
  <c r="D12" i="923"/>
  <c r="R11" i="923"/>
  <c r="L10" i="923"/>
  <c r="D10" i="923" s="1"/>
  <c r="L9" i="923"/>
  <c r="D9" i="923"/>
  <c r="L8" i="923"/>
  <c r="D8" i="923" s="1"/>
  <c r="R6" i="923"/>
  <c r="L6" i="923"/>
  <c r="D6" i="923"/>
  <c r="R5" i="923"/>
  <c r="R4" i="923"/>
  <c r="R52" i="922"/>
  <c r="R51" i="922"/>
  <c r="D50" i="922"/>
  <c r="R49" i="922"/>
  <c r="D49" i="922"/>
  <c r="R48" i="922"/>
  <c r="D48" i="922"/>
  <c r="D46" i="922"/>
  <c r="D45" i="922"/>
  <c r="P44" i="922"/>
  <c r="R44" i="922" s="1"/>
  <c r="D44" i="922"/>
  <c r="R42" i="922"/>
  <c r="L6" i="922" s="1"/>
  <c r="D6" i="922" s="1"/>
  <c r="D42" i="922"/>
  <c r="R41" i="922"/>
  <c r="L7" i="922" s="1"/>
  <c r="D7" i="922" s="1"/>
  <c r="D41" i="922"/>
  <c r="R40" i="922"/>
  <c r="D40" i="922"/>
  <c r="R39" i="922"/>
  <c r="H39" i="922"/>
  <c r="D39" i="922"/>
  <c r="R38" i="922"/>
  <c r="H38" i="922"/>
  <c r="D38" i="922"/>
  <c r="R37" i="922"/>
  <c r="H37" i="922"/>
  <c r="D37" i="922"/>
  <c r="R36" i="922"/>
  <c r="H36" i="922"/>
  <c r="D36" i="922"/>
  <c r="R35" i="922"/>
  <c r="H35" i="922"/>
  <c r="D35" i="922"/>
  <c r="R34" i="922"/>
  <c r="H34" i="922"/>
  <c r="D34" i="922"/>
  <c r="R33" i="922"/>
  <c r="R32" i="922"/>
  <c r="R31" i="922"/>
  <c r="R30" i="922"/>
  <c r="R29" i="922"/>
  <c r="R28" i="922"/>
  <c r="L16" i="922" s="1"/>
  <c r="D16" i="922" s="1"/>
  <c r="D28" i="922"/>
  <c r="R27" i="922"/>
  <c r="L27" i="922"/>
  <c r="D27" i="922" s="1"/>
  <c r="R26" i="922"/>
  <c r="D26" i="922"/>
  <c r="R25" i="922"/>
  <c r="D25" i="922"/>
  <c r="R24" i="922"/>
  <c r="L24" i="922"/>
  <c r="D24" i="922" s="1"/>
  <c r="R23" i="922"/>
  <c r="L23" i="922"/>
  <c r="D23" i="922"/>
  <c r="R22" i="922"/>
  <c r="D22" i="922"/>
  <c r="R21" i="922"/>
  <c r="D21" i="922"/>
  <c r="R20" i="922"/>
  <c r="L20" i="922"/>
  <c r="D20" i="922"/>
  <c r="R19" i="922"/>
  <c r="D19" i="922"/>
  <c r="R18" i="922"/>
  <c r="D18" i="922"/>
  <c r="R17" i="922"/>
  <c r="L17" i="922"/>
  <c r="D17" i="922"/>
  <c r="R16" i="922"/>
  <c r="R15" i="922"/>
  <c r="D15" i="922"/>
  <c r="R14" i="922"/>
  <c r="D14" i="922"/>
  <c r="R13" i="922"/>
  <c r="D13" i="922"/>
  <c r="R12" i="922"/>
  <c r="L12" i="922"/>
  <c r="D12" i="922" s="1"/>
  <c r="R11" i="922"/>
  <c r="L11" i="922"/>
  <c r="D11" i="922"/>
  <c r="L10" i="922"/>
  <c r="D10" i="922"/>
  <c r="L9" i="922"/>
  <c r="D9" i="922"/>
  <c r="L8" i="922"/>
  <c r="D8" i="922" s="1"/>
  <c r="R6" i="922"/>
  <c r="R5" i="922"/>
  <c r="R4" i="922"/>
  <c r="G49" i="922" l="1"/>
  <c r="G49" i="924"/>
  <c r="G49" i="923"/>
  <c r="D54" i="924"/>
  <c r="H14" i="924" s="1"/>
  <c r="D54" i="923"/>
  <c r="H14" i="923" s="1"/>
  <c r="D29" i="923"/>
  <c r="H13" i="923" s="1"/>
  <c r="D54" i="922"/>
  <c r="H14" i="922" s="1"/>
  <c r="D29" i="924"/>
  <c r="H13" i="924" s="1"/>
  <c r="D29" i="922"/>
  <c r="H13" i="922" s="1"/>
  <c r="H16" i="914"/>
  <c r="H16" i="916"/>
  <c r="H16" i="915"/>
  <c r="H15" i="924" l="1"/>
  <c r="H29" i="924" s="1"/>
  <c r="G51" i="924" s="1"/>
  <c r="H15" i="923"/>
  <c r="H29" i="923" s="1"/>
  <c r="G51" i="923" s="1"/>
  <c r="H15" i="922"/>
  <c r="H29" i="922" s="1"/>
  <c r="G51" i="922" s="1"/>
  <c r="H16" i="912"/>
  <c r="H16" i="911" l="1"/>
  <c r="R52" i="920" l="1"/>
  <c r="R51" i="920"/>
  <c r="D50" i="920"/>
  <c r="R49" i="920"/>
  <c r="D49" i="920"/>
  <c r="R48" i="920"/>
  <c r="D48" i="920"/>
  <c r="D46" i="920"/>
  <c r="D45" i="920"/>
  <c r="D44" i="920"/>
  <c r="R42" i="920"/>
  <c r="L6" i="920" s="1"/>
  <c r="D6" i="920" s="1"/>
  <c r="D42" i="920"/>
  <c r="R41" i="920"/>
  <c r="D41" i="920"/>
  <c r="R40" i="920"/>
  <c r="D40" i="920"/>
  <c r="R39" i="920"/>
  <c r="H39" i="920"/>
  <c r="D39" i="920"/>
  <c r="R38" i="920"/>
  <c r="H38" i="920"/>
  <c r="D38" i="920"/>
  <c r="R37" i="920"/>
  <c r="H37" i="920"/>
  <c r="D37" i="920"/>
  <c r="R36" i="920"/>
  <c r="H36" i="920"/>
  <c r="D36" i="920"/>
  <c r="R35" i="920"/>
  <c r="L19" i="920" s="1"/>
  <c r="D19" i="920" s="1"/>
  <c r="H35" i="920"/>
  <c r="D35" i="920"/>
  <c r="R34" i="920"/>
  <c r="L12" i="920" s="1"/>
  <c r="D12" i="920" s="1"/>
  <c r="H34" i="920"/>
  <c r="D34" i="920"/>
  <c r="R33" i="920"/>
  <c r="R32" i="920"/>
  <c r="R31" i="920"/>
  <c r="R30" i="920"/>
  <c r="R29" i="920"/>
  <c r="R28" i="920"/>
  <c r="D28" i="920"/>
  <c r="R27" i="920"/>
  <c r="D27" i="920"/>
  <c r="R26" i="920"/>
  <c r="L26" i="920"/>
  <c r="D26" i="920"/>
  <c r="R25" i="920"/>
  <c r="L25" i="920"/>
  <c r="D25" i="920" s="1"/>
  <c r="R24" i="920"/>
  <c r="D24" i="920"/>
  <c r="R23" i="920"/>
  <c r="L23" i="920"/>
  <c r="D23" i="920"/>
  <c r="R22" i="920"/>
  <c r="L22" i="920"/>
  <c r="D22" i="920"/>
  <c r="R21" i="920"/>
  <c r="D21" i="920"/>
  <c r="R20" i="920"/>
  <c r="L20" i="920"/>
  <c r="D20" i="920"/>
  <c r="R19" i="920"/>
  <c r="R18" i="920"/>
  <c r="D18" i="920"/>
  <c r="R17" i="920"/>
  <c r="D17" i="920"/>
  <c r="R16" i="920"/>
  <c r="L16" i="920"/>
  <c r="D16" i="920" s="1"/>
  <c r="S15" i="920"/>
  <c r="R15" i="920"/>
  <c r="D15" i="920"/>
  <c r="S14" i="920"/>
  <c r="R14" i="920"/>
  <c r="D14" i="920"/>
  <c r="R13" i="920"/>
  <c r="D13" i="920"/>
  <c r="R12" i="920"/>
  <c r="R11" i="920"/>
  <c r="L11" i="920"/>
  <c r="D11" i="920"/>
  <c r="L10" i="920"/>
  <c r="D10" i="920"/>
  <c r="L9" i="920"/>
  <c r="D9" i="920"/>
  <c r="L8" i="920"/>
  <c r="D8" i="920"/>
  <c r="L7" i="920"/>
  <c r="D7" i="920" s="1"/>
  <c r="R6" i="920"/>
  <c r="R5" i="920"/>
  <c r="R4" i="920"/>
  <c r="R52" i="919"/>
  <c r="R51" i="919"/>
  <c r="D50" i="919"/>
  <c r="R49" i="919"/>
  <c r="D49" i="919"/>
  <c r="R48" i="919"/>
  <c r="D48" i="919"/>
  <c r="D46" i="919"/>
  <c r="D45" i="919"/>
  <c r="D44" i="919"/>
  <c r="R42" i="919"/>
  <c r="D42" i="919"/>
  <c r="R41" i="919"/>
  <c r="D41" i="919"/>
  <c r="R40" i="919"/>
  <c r="D40" i="919"/>
  <c r="R39" i="919"/>
  <c r="L20" i="919" s="1"/>
  <c r="D20" i="919" s="1"/>
  <c r="H39" i="919"/>
  <c r="D39" i="919"/>
  <c r="R38" i="919"/>
  <c r="L9" i="919" s="1"/>
  <c r="D9" i="919" s="1"/>
  <c r="H38" i="919"/>
  <c r="D38" i="919"/>
  <c r="R37" i="919"/>
  <c r="H37" i="919"/>
  <c r="D37" i="919"/>
  <c r="R36" i="919"/>
  <c r="L10" i="919" s="1"/>
  <c r="D10" i="919" s="1"/>
  <c r="H36" i="919"/>
  <c r="D36" i="919"/>
  <c r="R35" i="919"/>
  <c r="H35" i="919"/>
  <c r="D35" i="919"/>
  <c r="R34" i="919"/>
  <c r="H34" i="919"/>
  <c r="D34" i="919"/>
  <c r="R33" i="919"/>
  <c r="R32" i="919"/>
  <c r="R31" i="919"/>
  <c r="R30" i="919"/>
  <c r="R29" i="919"/>
  <c r="R28" i="919"/>
  <c r="L16" i="919" s="1"/>
  <c r="D16" i="919" s="1"/>
  <c r="D28" i="919"/>
  <c r="R27" i="919"/>
  <c r="D27" i="919"/>
  <c r="R26" i="919"/>
  <c r="L26" i="919"/>
  <c r="D26" i="919"/>
  <c r="R25" i="919"/>
  <c r="L25" i="919"/>
  <c r="D25" i="919"/>
  <c r="R24" i="919"/>
  <c r="L24" i="919"/>
  <c r="D24" i="919"/>
  <c r="R23" i="919"/>
  <c r="L23" i="919"/>
  <c r="D23" i="919"/>
  <c r="R22" i="919"/>
  <c r="L22" i="919"/>
  <c r="D22" i="919" s="1"/>
  <c r="R21" i="919"/>
  <c r="D21" i="919"/>
  <c r="R20" i="919"/>
  <c r="R19" i="919"/>
  <c r="L19" i="919"/>
  <c r="D19" i="919"/>
  <c r="R18" i="919"/>
  <c r="D18" i="919"/>
  <c r="R17" i="919"/>
  <c r="L17" i="919"/>
  <c r="D17" i="919"/>
  <c r="R16" i="919"/>
  <c r="R15" i="919"/>
  <c r="D15" i="919"/>
  <c r="R14" i="919"/>
  <c r="D14" i="919"/>
  <c r="R13" i="919"/>
  <c r="D13" i="919"/>
  <c r="R12" i="919"/>
  <c r="L12" i="919"/>
  <c r="D12" i="919"/>
  <c r="R11" i="919"/>
  <c r="L11" i="919"/>
  <c r="D11" i="919" s="1"/>
  <c r="L8" i="919"/>
  <c r="D8" i="919"/>
  <c r="L7" i="919"/>
  <c r="D7" i="919"/>
  <c r="R6" i="919"/>
  <c r="L6" i="919"/>
  <c r="D6" i="919"/>
  <c r="R5" i="919"/>
  <c r="R4" i="919"/>
  <c r="R52" i="918"/>
  <c r="R51" i="918"/>
  <c r="D50" i="918"/>
  <c r="R49" i="918"/>
  <c r="D49" i="918"/>
  <c r="R48" i="918"/>
  <c r="D48" i="918"/>
  <c r="D46" i="918"/>
  <c r="D45" i="918"/>
  <c r="P44" i="918"/>
  <c r="R44" i="918" s="1"/>
  <c r="D44" i="918"/>
  <c r="R42" i="918"/>
  <c r="D42" i="918"/>
  <c r="R41" i="918"/>
  <c r="D41" i="918"/>
  <c r="R40" i="918"/>
  <c r="L8" i="918" s="1"/>
  <c r="D8" i="918" s="1"/>
  <c r="D40" i="918"/>
  <c r="R39" i="918"/>
  <c r="L20" i="918" s="1"/>
  <c r="D20" i="918" s="1"/>
  <c r="H39" i="918"/>
  <c r="D39" i="918"/>
  <c r="R38" i="918"/>
  <c r="H38" i="918"/>
  <c r="D38" i="918"/>
  <c r="R37" i="918"/>
  <c r="H37" i="918"/>
  <c r="D37" i="918"/>
  <c r="R36" i="918"/>
  <c r="H36" i="918"/>
  <c r="D36" i="918"/>
  <c r="R35" i="918"/>
  <c r="H35" i="918"/>
  <c r="D35" i="918"/>
  <c r="R34" i="918"/>
  <c r="L12" i="918" s="1"/>
  <c r="D12" i="918" s="1"/>
  <c r="H34" i="918"/>
  <c r="D34" i="918"/>
  <c r="R33" i="918"/>
  <c r="R32" i="918"/>
  <c r="R31" i="918"/>
  <c r="R30" i="918"/>
  <c r="R29" i="918"/>
  <c r="R28" i="918"/>
  <c r="L16" i="918" s="1"/>
  <c r="D16" i="918" s="1"/>
  <c r="D28" i="918"/>
  <c r="R27" i="918"/>
  <c r="L27" i="918"/>
  <c r="D27" i="918"/>
  <c r="R26" i="918"/>
  <c r="L26" i="918"/>
  <c r="D26" i="918"/>
  <c r="R25" i="918"/>
  <c r="D25" i="918"/>
  <c r="R24" i="918"/>
  <c r="L24" i="918"/>
  <c r="D24" i="918"/>
  <c r="R23" i="918"/>
  <c r="L23" i="918"/>
  <c r="D23" i="918"/>
  <c r="R22" i="918"/>
  <c r="D22" i="918"/>
  <c r="R21" i="918"/>
  <c r="D21" i="918"/>
  <c r="R20" i="918"/>
  <c r="R19" i="918"/>
  <c r="D19" i="918"/>
  <c r="R18" i="918"/>
  <c r="D18" i="918"/>
  <c r="R17" i="918"/>
  <c r="L17" i="918"/>
  <c r="D17" i="918"/>
  <c r="R16" i="918"/>
  <c r="R15" i="918"/>
  <c r="D15" i="918"/>
  <c r="R14" i="918"/>
  <c r="D14" i="918"/>
  <c r="R13" i="918"/>
  <c r="D13" i="918"/>
  <c r="R12" i="918"/>
  <c r="R11" i="918"/>
  <c r="L11" i="918"/>
  <c r="D11" i="918"/>
  <c r="L10" i="918"/>
  <c r="D10" i="918" s="1"/>
  <c r="L9" i="918"/>
  <c r="D9" i="918"/>
  <c r="L7" i="918"/>
  <c r="D7" i="918"/>
  <c r="R6" i="918"/>
  <c r="L6" i="918"/>
  <c r="D6" i="918"/>
  <c r="R5" i="918"/>
  <c r="R4" i="918"/>
  <c r="G49" i="920" l="1"/>
  <c r="G49" i="919"/>
  <c r="G49" i="918"/>
  <c r="D54" i="920"/>
  <c r="H14" i="920" s="1"/>
  <c r="D54" i="919"/>
  <c r="H14" i="919" s="1"/>
  <c r="D54" i="918"/>
  <c r="H14" i="918" s="1"/>
  <c r="D29" i="920"/>
  <c r="H13" i="920" s="1"/>
  <c r="D29" i="919"/>
  <c r="H13" i="919" s="1"/>
  <c r="D29" i="918"/>
  <c r="H13" i="918" s="1"/>
  <c r="H20" i="911"/>
  <c r="H20" i="910"/>
  <c r="R52" i="916"/>
  <c r="R51" i="916"/>
  <c r="D50" i="916"/>
  <c r="R49" i="916"/>
  <c r="D49" i="916"/>
  <c r="R48" i="916"/>
  <c r="D48" i="916"/>
  <c r="D46" i="916"/>
  <c r="D45" i="916"/>
  <c r="D44" i="916"/>
  <c r="R42" i="916"/>
  <c r="L6" i="916" s="1"/>
  <c r="D6" i="916" s="1"/>
  <c r="D42" i="916"/>
  <c r="R41" i="916"/>
  <c r="L7" i="916" s="1"/>
  <c r="D7" i="916" s="1"/>
  <c r="D41" i="916"/>
  <c r="R40" i="916"/>
  <c r="D40" i="916"/>
  <c r="R39" i="916"/>
  <c r="H39" i="916"/>
  <c r="D39" i="916"/>
  <c r="R38" i="916"/>
  <c r="H38" i="916"/>
  <c r="D38" i="916"/>
  <c r="R37" i="916"/>
  <c r="H37" i="916"/>
  <c r="D37" i="916"/>
  <c r="R36" i="916"/>
  <c r="H36" i="916"/>
  <c r="D36" i="916"/>
  <c r="R35" i="916"/>
  <c r="L19" i="916" s="1"/>
  <c r="D19" i="916" s="1"/>
  <c r="H35" i="916"/>
  <c r="D35" i="916"/>
  <c r="R34" i="916"/>
  <c r="H34" i="916"/>
  <c r="D34" i="916"/>
  <c r="R33" i="916"/>
  <c r="R32" i="916"/>
  <c r="R31" i="916"/>
  <c r="R30" i="916"/>
  <c r="R29" i="916"/>
  <c r="R28" i="916"/>
  <c r="L16" i="916" s="1"/>
  <c r="D16" i="916" s="1"/>
  <c r="D28" i="916"/>
  <c r="R27" i="916"/>
  <c r="D27" i="916"/>
  <c r="R26" i="916"/>
  <c r="L26" i="916"/>
  <c r="D26" i="916"/>
  <c r="R25" i="916"/>
  <c r="L25" i="916"/>
  <c r="D25" i="916"/>
  <c r="R24" i="916"/>
  <c r="D24" i="916"/>
  <c r="R23" i="916"/>
  <c r="L23" i="916"/>
  <c r="D23" i="916" s="1"/>
  <c r="R22" i="916"/>
  <c r="L22" i="916"/>
  <c r="D22" i="916"/>
  <c r="R21" i="916"/>
  <c r="D21" i="916"/>
  <c r="R20" i="916"/>
  <c r="L20" i="916"/>
  <c r="D20" i="916"/>
  <c r="R19" i="916"/>
  <c r="R18" i="916"/>
  <c r="D18" i="916"/>
  <c r="R17" i="916"/>
  <c r="D17" i="916"/>
  <c r="R16" i="916"/>
  <c r="S15" i="916"/>
  <c r="R15" i="916"/>
  <c r="D15" i="916"/>
  <c r="S14" i="916"/>
  <c r="R14" i="916"/>
  <c r="D14" i="916"/>
  <c r="R13" i="916"/>
  <c r="D13" i="916"/>
  <c r="R12" i="916"/>
  <c r="L12" i="916"/>
  <c r="D12" i="916" s="1"/>
  <c r="R11" i="916"/>
  <c r="L11" i="916"/>
  <c r="D11" i="916"/>
  <c r="L10" i="916"/>
  <c r="D10" i="916"/>
  <c r="L9" i="916"/>
  <c r="D9" i="916" s="1"/>
  <c r="L8" i="916"/>
  <c r="D8" i="916"/>
  <c r="R6" i="916"/>
  <c r="R5" i="916"/>
  <c r="R4" i="916"/>
  <c r="R52" i="915"/>
  <c r="R51" i="915"/>
  <c r="D50" i="915"/>
  <c r="R49" i="915"/>
  <c r="D49" i="915"/>
  <c r="R48" i="915"/>
  <c r="D48" i="915"/>
  <c r="D46" i="915"/>
  <c r="D45" i="915"/>
  <c r="D44" i="915"/>
  <c r="R42" i="915"/>
  <c r="L6" i="915" s="1"/>
  <c r="D6" i="915" s="1"/>
  <c r="D42" i="915"/>
  <c r="R41" i="915"/>
  <c r="L7" i="915" s="1"/>
  <c r="D7" i="915" s="1"/>
  <c r="D41" i="915"/>
  <c r="R40" i="915"/>
  <c r="D40" i="915"/>
  <c r="R39" i="915"/>
  <c r="H39" i="915"/>
  <c r="D39" i="915"/>
  <c r="R38" i="915"/>
  <c r="H38" i="915"/>
  <c r="D38" i="915"/>
  <c r="R37" i="915"/>
  <c r="H37" i="915"/>
  <c r="D37" i="915"/>
  <c r="R36" i="915"/>
  <c r="H36" i="915"/>
  <c r="D36" i="915"/>
  <c r="R35" i="915"/>
  <c r="L19" i="915" s="1"/>
  <c r="D19" i="915" s="1"/>
  <c r="H35" i="915"/>
  <c r="D35" i="915"/>
  <c r="R34" i="915"/>
  <c r="H34" i="915"/>
  <c r="D34" i="915"/>
  <c r="R33" i="915"/>
  <c r="R32" i="915"/>
  <c r="R31" i="915"/>
  <c r="R30" i="915"/>
  <c r="R29" i="915"/>
  <c r="R28" i="915"/>
  <c r="D28" i="915"/>
  <c r="R27" i="915"/>
  <c r="D27" i="915"/>
  <c r="R26" i="915"/>
  <c r="L26" i="915"/>
  <c r="D26" i="915" s="1"/>
  <c r="R25" i="915"/>
  <c r="L25" i="915"/>
  <c r="D25" i="915"/>
  <c r="R24" i="915"/>
  <c r="L24" i="915"/>
  <c r="D24" i="915"/>
  <c r="R23" i="915"/>
  <c r="L23" i="915"/>
  <c r="D23" i="915"/>
  <c r="R22" i="915"/>
  <c r="L22" i="915"/>
  <c r="D22" i="915"/>
  <c r="R21" i="915"/>
  <c r="L17" i="915" s="1"/>
  <c r="D17" i="915" s="1"/>
  <c r="D21" i="915"/>
  <c r="R20" i="915"/>
  <c r="L20" i="915"/>
  <c r="D20" i="915" s="1"/>
  <c r="R19" i="915"/>
  <c r="R18" i="915"/>
  <c r="D18" i="915"/>
  <c r="R17" i="915"/>
  <c r="R16" i="915"/>
  <c r="L16" i="915"/>
  <c r="D16" i="915"/>
  <c r="R15" i="915"/>
  <c r="D15" i="915"/>
  <c r="R14" i="915"/>
  <c r="D14" i="915"/>
  <c r="R13" i="915"/>
  <c r="D13" i="915"/>
  <c r="R12" i="915"/>
  <c r="L12" i="915"/>
  <c r="D12" i="915"/>
  <c r="R11" i="915"/>
  <c r="L11" i="915"/>
  <c r="D11" i="915"/>
  <c r="L10" i="915"/>
  <c r="D10" i="915" s="1"/>
  <c r="L9" i="915"/>
  <c r="D9" i="915" s="1"/>
  <c r="L8" i="915"/>
  <c r="D8" i="915" s="1"/>
  <c r="R6" i="915"/>
  <c r="R5" i="915"/>
  <c r="R4" i="915"/>
  <c r="R52" i="914"/>
  <c r="R51" i="914"/>
  <c r="D50" i="914"/>
  <c r="R49" i="914"/>
  <c r="D49" i="914"/>
  <c r="R48" i="914"/>
  <c r="D48" i="914"/>
  <c r="D46" i="914"/>
  <c r="D45" i="914"/>
  <c r="P44" i="914"/>
  <c r="R44" i="914" s="1"/>
  <c r="D44" i="914"/>
  <c r="R42" i="914"/>
  <c r="L6" i="914" s="1"/>
  <c r="D6" i="914" s="1"/>
  <c r="D42" i="914"/>
  <c r="R41" i="914"/>
  <c r="D41" i="914"/>
  <c r="R40" i="914"/>
  <c r="L8" i="914" s="1"/>
  <c r="D8" i="914" s="1"/>
  <c r="D40" i="914"/>
  <c r="R39" i="914"/>
  <c r="L20" i="914" s="1"/>
  <c r="D20" i="914" s="1"/>
  <c r="H39" i="914"/>
  <c r="D39" i="914"/>
  <c r="R38" i="914"/>
  <c r="H38" i="914"/>
  <c r="D38" i="914"/>
  <c r="R37" i="914"/>
  <c r="H37" i="914"/>
  <c r="D37" i="914"/>
  <c r="R36" i="914"/>
  <c r="L10" i="914" s="1"/>
  <c r="D10" i="914" s="1"/>
  <c r="H36" i="914"/>
  <c r="D36" i="914"/>
  <c r="R35" i="914"/>
  <c r="H35" i="914"/>
  <c r="D35" i="914"/>
  <c r="R34" i="914"/>
  <c r="H34" i="914"/>
  <c r="G49" i="914" s="1"/>
  <c r="D34" i="914"/>
  <c r="R33" i="914"/>
  <c r="R32" i="914"/>
  <c r="R31" i="914"/>
  <c r="R30" i="914"/>
  <c r="R29" i="914"/>
  <c r="R28" i="914"/>
  <c r="L16" i="914" s="1"/>
  <c r="D16" i="914" s="1"/>
  <c r="D28" i="914"/>
  <c r="R27" i="914"/>
  <c r="L27" i="914"/>
  <c r="D27" i="914"/>
  <c r="R26" i="914"/>
  <c r="L26" i="914"/>
  <c r="D26" i="914" s="1"/>
  <c r="R25" i="914"/>
  <c r="D25" i="914"/>
  <c r="R24" i="914"/>
  <c r="L24" i="914"/>
  <c r="D24" i="914"/>
  <c r="R23" i="914"/>
  <c r="L23" i="914"/>
  <c r="D23" i="914"/>
  <c r="R22" i="914"/>
  <c r="D22" i="914"/>
  <c r="R21" i="914"/>
  <c r="D21" i="914"/>
  <c r="R20" i="914"/>
  <c r="R19" i="914"/>
  <c r="D19" i="914"/>
  <c r="R18" i="914"/>
  <c r="D18" i="914"/>
  <c r="R17" i="914"/>
  <c r="L17" i="914"/>
  <c r="D17" i="914" s="1"/>
  <c r="R16" i="914"/>
  <c r="R15" i="914"/>
  <c r="D15" i="914"/>
  <c r="R14" i="914"/>
  <c r="D14" i="914"/>
  <c r="R13" i="914"/>
  <c r="D13" i="914"/>
  <c r="R12" i="914"/>
  <c r="L12" i="914"/>
  <c r="D12" i="914"/>
  <c r="R11" i="914"/>
  <c r="L11" i="914"/>
  <c r="D11" i="914"/>
  <c r="L9" i="914"/>
  <c r="D9" i="914" s="1"/>
  <c r="L7" i="914"/>
  <c r="D7" i="914"/>
  <c r="R6" i="914"/>
  <c r="R5" i="914"/>
  <c r="R4" i="914"/>
  <c r="C21" i="911"/>
  <c r="L26" i="910"/>
  <c r="C28" i="910"/>
  <c r="C20" i="910"/>
  <c r="C19" i="910"/>
  <c r="C12" i="910"/>
  <c r="C22" i="910"/>
  <c r="C21" i="910"/>
  <c r="H15" i="920" l="1"/>
  <c r="H29" i="920" s="1"/>
  <c r="G51" i="920" s="1"/>
  <c r="H15" i="919"/>
  <c r="H29" i="919" s="1"/>
  <c r="G51" i="919" s="1"/>
  <c r="H15" i="918"/>
  <c r="H29" i="918" s="1"/>
  <c r="G51" i="918" s="1"/>
  <c r="G49" i="916"/>
  <c r="G49" i="915"/>
  <c r="D54" i="914"/>
  <c r="H14" i="914" s="1"/>
  <c r="D54" i="916"/>
  <c r="H14" i="916" s="1"/>
  <c r="D54" i="915"/>
  <c r="H14" i="915" s="1"/>
  <c r="D29" i="916"/>
  <c r="H13" i="916" s="1"/>
  <c r="D29" i="915"/>
  <c r="H13" i="915" s="1"/>
  <c r="D29" i="914"/>
  <c r="H13" i="914" s="1"/>
  <c r="R52" i="912"/>
  <c r="R51" i="912"/>
  <c r="D50" i="912"/>
  <c r="R49" i="912"/>
  <c r="D49" i="912"/>
  <c r="R48" i="912"/>
  <c r="D48" i="912"/>
  <c r="D46" i="912"/>
  <c r="D45" i="912"/>
  <c r="D44" i="912"/>
  <c r="R42" i="912"/>
  <c r="D42" i="912"/>
  <c r="R41" i="912"/>
  <c r="D41" i="912"/>
  <c r="R40" i="912"/>
  <c r="D40" i="912"/>
  <c r="R39" i="912"/>
  <c r="H39" i="912"/>
  <c r="D39" i="912"/>
  <c r="R38" i="912"/>
  <c r="H38" i="912"/>
  <c r="D38" i="912"/>
  <c r="R37" i="912"/>
  <c r="H37" i="912"/>
  <c r="D37" i="912"/>
  <c r="R36" i="912"/>
  <c r="H36" i="912"/>
  <c r="D36" i="912"/>
  <c r="R35" i="912"/>
  <c r="H35" i="912"/>
  <c r="D35" i="912"/>
  <c r="R34" i="912"/>
  <c r="L12" i="912" s="1"/>
  <c r="D12" i="912" s="1"/>
  <c r="H34" i="912"/>
  <c r="D34" i="912"/>
  <c r="R33" i="912"/>
  <c r="L23" i="912" s="1"/>
  <c r="D23" i="912" s="1"/>
  <c r="R32" i="912"/>
  <c r="R31" i="912"/>
  <c r="R30" i="912"/>
  <c r="R29" i="912"/>
  <c r="R28" i="912"/>
  <c r="D28" i="912"/>
  <c r="R27" i="912"/>
  <c r="D27" i="912"/>
  <c r="R26" i="912"/>
  <c r="L26" i="912"/>
  <c r="D26" i="912"/>
  <c r="R25" i="912"/>
  <c r="L25" i="912"/>
  <c r="D25" i="912"/>
  <c r="R24" i="912"/>
  <c r="D24" i="912"/>
  <c r="R23" i="912"/>
  <c r="R22" i="912"/>
  <c r="L22" i="912"/>
  <c r="D22" i="912"/>
  <c r="R21" i="912"/>
  <c r="D21" i="912"/>
  <c r="R20" i="912"/>
  <c r="L20" i="912"/>
  <c r="D20" i="912"/>
  <c r="R19" i="912"/>
  <c r="L19" i="912"/>
  <c r="D19" i="912"/>
  <c r="R18" i="912"/>
  <c r="D18" i="912"/>
  <c r="R17" i="912"/>
  <c r="D17" i="912"/>
  <c r="R16" i="912"/>
  <c r="L16" i="912"/>
  <c r="D16" i="912" s="1"/>
  <c r="S15" i="912"/>
  <c r="R15" i="912"/>
  <c r="D15" i="912"/>
  <c r="S14" i="912"/>
  <c r="R14" i="912"/>
  <c r="D14" i="912"/>
  <c r="R13" i="912"/>
  <c r="D13" i="912"/>
  <c r="R12" i="912"/>
  <c r="R11" i="912"/>
  <c r="L11" i="912"/>
  <c r="D11" i="912"/>
  <c r="L10" i="912"/>
  <c r="D10" i="912"/>
  <c r="L9" i="912"/>
  <c r="D9" i="912"/>
  <c r="L8" i="912"/>
  <c r="D8" i="912"/>
  <c r="L7" i="912"/>
  <c r="D7" i="912"/>
  <c r="R6" i="912"/>
  <c r="L6" i="912"/>
  <c r="D6" i="912"/>
  <c r="R5" i="912"/>
  <c r="R4" i="912"/>
  <c r="R52" i="911"/>
  <c r="R51" i="911"/>
  <c r="D50" i="911"/>
  <c r="R49" i="911"/>
  <c r="D49" i="911"/>
  <c r="R48" i="911"/>
  <c r="D48" i="911"/>
  <c r="D46" i="911"/>
  <c r="D45" i="911"/>
  <c r="D44" i="911"/>
  <c r="R42" i="911"/>
  <c r="L6" i="911" s="1"/>
  <c r="D6" i="911" s="1"/>
  <c r="D42" i="911"/>
  <c r="R41" i="911"/>
  <c r="D41" i="911"/>
  <c r="R40" i="911"/>
  <c r="D40" i="911"/>
  <c r="R39" i="911"/>
  <c r="H39" i="911"/>
  <c r="D39" i="911"/>
  <c r="R38" i="911"/>
  <c r="H38" i="911"/>
  <c r="D38" i="911"/>
  <c r="R37" i="911"/>
  <c r="H37" i="911"/>
  <c r="D37" i="911"/>
  <c r="R36" i="911"/>
  <c r="L10" i="911" s="1"/>
  <c r="D10" i="911" s="1"/>
  <c r="H36" i="911"/>
  <c r="D36" i="911"/>
  <c r="R35" i="911"/>
  <c r="H35" i="911"/>
  <c r="D35" i="911"/>
  <c r="R34" i="911"/>
  <c r="L12" i="911" s="1"/>
  <c r="D12" i="911" s="1"/>
  <c r="H34" i="911"/>
  <c r="D34" i="911"/>
  <c r="R33" i="911"/>
  <c r="R32" i="911"/>
  <c r="R31" i="911"/>
  <c r="R30" i="911"/>
  <c r="R29" i="911"/>
  <c r="R28" i="911"/>
  <c r="D28" i="911"/>
  <c r="R27" i="911"/>
  <c r="D27" i="911"/>
  <c r="R26" i="911"/>
  <c r="L26" i="911"/>
  <c r="D26" i="911"/>
  <c r="R25" i="911"/>
  <c r="L25" i="911"/>
  <c r="D25" i="911"/>
  <c r="R24" i="911"/>
  <c r="L24" i="911"/>
  <c r="D24" i="911"/>
  <c r="R23" i="911"/>
  <c r="L23" i="911"/>
  <c r="D23" i="911" s="1"/>
  <c r="R22" i="911"/>
  <c r="L22" i="911"/>
  <c r="D22" i="911" s="1"/>
  <c r="R21" i="911"/>
  <c r="D21" i="911"/>
  <c r="R20" i="911"/>
  <c r="L20" i="911"/>
  <c r="D20" i="911" s="1"/>
  <c r="R19" i="911"/>
  <c r="L19" i="911"/>
  <c r="D19" i="911" s="1"/>
  <c r="R18" i="911"/>
  <c r="D18" i="911"/>
  <c r="R17" i="911"/>
  <c r="L17" i="911"/>
  <c r="D17" i="911" s="1"/>
  <c r="R16" i="911"/>
  <c r="L16" i="911"/>
  <c r="D16" i="911" s="1"/>
  <c r="R15" i="911"/>
  <c r="D15" i="911"/>
  <c r="R14" i="911"/>
  <c r="D14" i="911"/>
  <c r="R13" i="911"/>
  <c r="D13" i="911"/>
  <c r="R12" i="911"/>
  <c r="R11" i="911"/>
  <c r="L11" i="911"/>
  <c r="D11" i="911"/>
  <c r="L9" i="911"/>
  <c r="D9" i="911"/>
  <c r="L8" i="911"/>
  <c r="D8" i="911" s="1"/>
  <c r="L7" i="911"/>
  <c r="D7" i="911"/>
  <c r="R6" i="911"/>
  <c r="R5" i="911"/>
  <c r="R4" i="911"/>
  <c r="R52" i="910"/>
  <c r="R51" i="910"/>
  <c r="D50" i="910"/>
  <c r="R49" i="910"/>
  <c r="D49" i="910"/>
  <c r="R48" i="910"/>
  <c r="D48" i="910"/>
  <c r="D46" i="910"/>
  <c r="D45" i="910"/>
  <c r="P44" i="910"/>
  <c r="R44" i="910" s="1"/>
  <c r="D44" i="910"/>
  <c r="R42" i="910"/>
  <c r="D42" i="910"/>
  <c r="R41" i="910"/>
  <c r="L7" i="910" s="1"/>
  <c r="D7" i="910" s="1"/>
  <c r="D41" i="910"/>
  <c r="R40" i="910"/>
  <c r="D40" i="910"/>
  <c r="R39" i="910"/>
  <c r="H39" i="910"/>
  <c r="D39" i="910"/>
  <c r="R38" i="910"/>
  <c r="H38" i="910"/>
  <c r="D38" i="910"/>
  <c r="R37" i="910"/>
  <c r="H37" i="910"/>
  <c r="D37" i="910"/>
  <c r="R36" i="910"/>
  <c r="H36" i="910"/>
  <c r="D36" i="910"/>
  <c r="R35" i="910"/>
  <c r="H35" i="910"/>
  <c r="D35" i="910"/>
  <c r="R34" i="910"/>
  <c r="L12" i="910" s="1"/>
  <c r="D12" i="910" s="1"/>
  <c r="H34" i="910"/>
  <c r="D34" i="910"/>
  <c r="R33" i="910"/>
  <c r="R32" i="910"/>
  <c r="L11" i="910" s="1"/>
  <c r="D11" i="910" s="1"/>
  <c r="R31" i="910"/>
  <c r="R30" i="910"/>
  <c r="R29" i="910"/>
  <c r="R28" i="910"/>
  <c r="D28" i="910"/>
  <c r="R27" i="910"/>
  <c r="L27" i="910"/>
  <c r="D27" i="910"/>
  <c r="R26" i="910"/>
  <c r="D26" i="910"/>
  <c r="R25" i="910"/>
  <c r="D25" i="910"/>
  <c r="R24" i="910"/>
  <c r="L24" i="910"/>
  <c r="D24" i="910"/>
  <c r="R23" i="910"/>
  <c r="L23" i="910"/>
  <c r="D23" i="910" s="1"/>
  <c r="R22" i="910"/>
  <c r="D22" i="910"/>
  <c r="R21" i="910"/>
  <c r="D21" i="910"/>
  <c r="R20" i="910"/>
  <c r="L20" i="910"/>
  <c r="D20" i="910" s="1"/>
  <c r="R19" i="910"/>
  <c r="D19" i="910"/>
  <c r="R18" i="910"/>
  <c r="D18" i="910"/>
  <c r="R17" i="910"/>
  <c r="L17" i="910"/>
  <c r="D17" i="910" s="1"/>
  <c r="R16" i="910"/>
  <c r="L16" i="910"/>
  <c r="D16" i="910"/>
  <c r="R15" i="910"/>
  <c r="D15" i="910"/>
  <c r="R14" i="910"/>
  <c r="D14" i="910"/>
  <c r="R13" i="910"/>
  <c r="D13" i="910"/>
  <c r="R12" i="910"/>
  <c r="R11" i="910"/>
  <c r="L10" i="910"/>
  <c r="D10" i="910"/>
  <c r="L9" i="910"/>
  <c r="D9" i="910"/>
  <c r="L8" i="910"/>
  <c r="D8" i="910"/>
  <c r="R6" i="910"/>
  <c r="L6" i="910"/>
  <c r="D6" i="910"/>
  <c r="R5" i="910"/>
  <c r="R4" i="910"/>
  <c r="H15" i="916" l="1"/>
  <c r="H29" i="916" s="1"/>
  <c r="G51" i="916" s="1"/>
  <c r="H15" i="915"/>
  <c r="H29" i="915" s="1"/>
  <c r="G51" i="915" s="1"/>
  <c r="H15" i="914"/>
  <c r="H29" i="914" s="1"/>
  <c r="G51" i="914" s="1"/>
  <c r="G49" i="912"/>
  <c r="G49" i="911"/>
  <c r="G49" i="910"/>
  <c r="D54" i="912"/>
  <c r="H14" i="912" s="1"/>
  <c r="D54" i="911"/>
  <c r="H14" i="911" s="1"/>
  <c r="D29" i="911"/>
  <c r="H13" i="911" s="1"/>
  <c r="D54" i="910"/>
  <c r="H14" i="910" s="1"/>
  <c r="D29" i="912"/>
  <c r="H13" i="912" s="1"/>
  <c r="D29" i="910"/>
  <c r="H13" i="910" s="1"/>
  <c r="H16" i="900"/>
  <c r="H20" i="899"/>
  <c r="H16" i="898"/>
  <c r="H15" i="912" l="1"/>
  <c r="H29" i="912" s="1"/>
  <c r="G51" i="912" s="1"/>
  <c r="H15" i="911"/>
  <c r="H29" i="911" s="1"/>
  <c r="G51" i="911" s="1"/>
  <c r="H15" i="910"/>
  <c r="H29" i="910" s="1"/>
  <c r="G51" i="910" s="1"/>
  <c r="H16" i="896" l="1"/>
  <c r="H20" i="895"/>
  <c r="H16" i="894"/>
  <c r="C21" i="896"/>
  <c r="C12" i="894"/>
  <c r="C21" i="894"/>
  <c r="R52" i="900" l="1"/>
  <c r="R51" i="900"/>
  <c r="D50" i="900"/>
  <c r="R49" i="900"/>
  <c r="D49" i="900"/>
  <c r="R48" i="900"/>
  <c r="D48" i="900"/>
  <c r="D46" i="900"/>
  <c r="D45" i="900"/>
  <c r="D44" i="900"/>
  <c r="R42" i="900"/>
  <c r="L6" i="900" s="1"/>
  <c r="D6" i="900" s="1"/>
  <c r="D42" i="900"/>
  <c r="R41" i="900"/>
  <c r="L7" i="900" s="1"/>
  <c r="D7" i="900" s="1"/>
  <c r="D41" i="900"/>
  <c r="R40" i="900"/>
  <c r="D40" i="900"/>
  <c r="R39" i="900"/>
  <c r="H39" i="900"/>
  <c r="D39" i="900"/>
  <c r="R38" i="900"/>
  <c r="L9" i="900" s="1"/>
  <c r="D9" i="900" s="1"/>
  <c r="H38" i="900"/>
  <c r="D38" i="900"/>
  <c r="R37" i="900"/>
  <c r="H37" i="900"/>
  <c r="D37" i="900"/>
  <c r="R36" i="900"/>
  <c r="H36" i="900"/>
  <c r="D36" i="900"/>
  <c r="R35" i="900"/>
  <c r="L19" i="900" s="1"/>
  <c r="D19" i="900" s="1"/>
  <c r="H35" i="900"/>
  <c r="D35" i="900"/>
  <c r="R34" i="900"/>
  <c r="L12" i="900" s="1"/>
  <c r="D12" i="900" s="1"/>
  <c r="H34" i="900"/>
  <c r="D34" i="900"/>
  <c r="R33" i="900"/>
  <c r="R32" i="900"/>
  <c r="R31" i="900"/>
  <c r="R30" i="900"/>
  <c r="R29" i="900"/>
  <c r="R28" i="900"/>
  <c r="L16" i="900" s="1"/>
  <c r="D16" i="900" s="1"/>
  <c r="D28" i="900"/>
  <c r="R27" i="900"/>
  <c r="D27" i="900"/>
  <c r="R26" i="900"/>
  <c r="L26" i="900"/>
  <c r="D26" i="900"/>
  <c r="R25" i="900"/>
  <c r="L25" i="900"/>
  <c r="D25" i="900"/>
  <c r="R24" i="900"/>
  <c r="D24" i="900"/>
  <c r="R23" i="900"/>
  <c r="L23" i="900"/>
  <c r="D23" i="900"/>
  <c r="R22" i="900"/>
  <c r="L22" i="900"/>
  <c r="D22" i="900"/>
  <c r="R21" i="900"/>
  <c r="D21" i="900"/>
  <c r="R20" i="900"/>
  <c r="L20" i="900"/>
  <c r="D20" i="900"/>
  <c r="R19" i="900"/>
  <c r="R18" i="900"/>
  <c r="D18" i="900"/>
  <c r="R17" i="900"/>
  <c r="D17" i="900"/>
  <c r="R16" i="900"/>
  <c r="S15" i="900"/>
  <c r="R15" i="900"/>
  <c r="D15" i="900"/>
  <c r="S14" i="900"/>
  <c r="R14" i="900"/>
  <c r="D14" i="900"/>
  <c r="R13" i="900"/>
  <c r="D13" i="900"/>
  <c r="R12" i="900"/>
  <c r="R11" i="900"/>
  <c r="L11" i="900"/>
  <c r="D11" i="900"/>
  <c r="L10" i="900"/>
  <c r="D10" i="900"/>
  <c r="L8" i="900"/>
  <c r="D8" i="900" s="1"/>
  <c r="R6" i="900"/>
  <c r="R5" i="900"/>
  <c r="R4" i="900"/>
  <c r="R52" i="899"/>
  <c r="R51" i="899"/>
  <c r="D50" i="899"/>
  <c r="R49" i="899"/>
  <c r="D49" i="899"/>
  <c r="R48" i="899"/>
  <c r="D48" i="899"/>
  <c r="D46" i="899"/>
  <c r="D45" i="899"/>
  <c r="D44" i="899"/>
  <c r="R42" i="899"/>
  <c r="L6" i="899" s="1"/>
  <c r="D6" i="899" s="1"/>
  <c r="D42" i="899"/>
  <c r="R41" i="899"/>
  <c r="L7" i="899" s="1"/>
  <c r="D7" i="899" s="1"/>
  <c r="D41" i="899"/>
  <c r="R40" i="899"/>
  <c r="D40" i="899"/>
  <c r="R39" i="899"/>
  <c r="H39" i="899"/>
  <c r="D39" i="899"/>
  <c r="R38" i="899"/>
  <c r="H38" i="899"/>
  <c r="D38" i="899"/>
  <c r="R37" i="899"/>
  <c r="H37" i="899"/>
  <c r="D37" i="899"/>
  <c r="R36" i="899"/>
  <c r="L10" i="899" s="1"/>
  <c r="D10" i="899" s="1"/>
  <c r="H36" i="899"/>
  <c r="D36" i="899"/>
  <c r="R35" i="899"/>
  <c r="L19" i="899" s="1"/>
  <c r="D19" i="899" s="1"/>
  <c r="H35" i="899"/>
  <c r="D35" i="899"/>
  <c r="R34" i="899"/>
  <c r="L12" i="899" s="1"/>
  <c r="D12" i="899" s="1"/>
  <c r="H34" i="899"/>
  <c r="D34" i="899"/>
  <c r="R33" i="899"/>
  <c r="R32" i="899"/>
  <c r="R31" i="899"/>
  <c r="R30" i="899"/>
  <c r="R29" i="899"/>
  <c r="R28" i="899"/>
  <c r="L16" i="899" s="1"/>
  <c r="D16" i="899" s="1"/>
  <c r="D28" i="899"/>
  <c r="R27" i="899"/>
  <c r="D27" i="899"/>
  <c r="R26" i="899"/>
  <c r="L26" i="899"/>
  <c r="D26" i="899"/>
  <c r="R25" i="899"/>
  <c r="L25" i="899"/>
  <c r="D25" i="899"/>
  <c r="R24" i="899"/>
  <c r="L24" i="899"/>
  <c r="D24" i="899"/>
  <c r="R23" i="899"/>
  <c r="L23" i="899"/>
  <c r="D23" i="899"/>
  <c r="R22" i="899"/>
  <c r="L22" i="899"/>
  <c r="D22" i="899" s="1"/>
  <c r="R21" i="899"/>
  <c r="D21" i="899"/>
  <c r="R20" i="899"/>
  <c r="L20" i="899"/>
  <c r="D20" i="899" s="1"/>
  <c r="R19" i="899"/>
  <c r="R18" i="899"/>
  <c r="D18" i="899"/>
  <c r="R17" i="899"/>
  <c r="L17" i="899"/>
  <c r="D17" i="899"/>
  <c r="R16" i="899"/>
  <c r="R15" i="899"/>
  <c r="D15" i="899"/>
  <c r="R14" i="899"/>
  <c r="D14" i="899"/>
  <c r="R13" i="899"/>
  <c r="D13" i="899"/>
  <c r="R12" i="899"/>
  <c r="R11" i="899"/>
  <c r="L11" i="899"/>
  <c r="D11" i="899" s="1"/>
  <c r="L9" i="899"/>
  <c r="D9" i="899"/>
  <c r="L8" i="899"/>
  <c r="D8" i="899" s="1"/>
  <c r="R6" i="899"/>
  <c r="R5" i="899"/>
  <c r="R4" i="899"/>
  <c r="R52" i="898"/>
  <c r="R51" i="898"/>
  <c r="D50" i="898"/>
  <c r="R49" i="898"/>
  <c r="D49" i="898"/>
  <c r="R48" i="898"/>
  <c r="D48" i="898"/>
  <c r="D46" i="898"/>
  <c r="D45" i="898"/>
  <c r="P44" i="898"/>
  <c r="R44" i="898" s="1"/>
  <c r="D44" i="898"/>
  <c r="R42" i="898"/>
  <c r="D42" i="898"/>
  <c r="R41" i="898"/>
  <c r="D41" i="898"/>
  <c r="R40" i="898"/>
  <c r="D40" i="898"/>
  <c r="R39" i="898"/>
  <c r="L20" i="898" s="1"/>
  <c r="D20" i="898" s="1"/>
  <c r="H39" i="898"/>
  <c r="D39" i="898"/>
  <c r="R38" i="898"/>
  <c r="H38" i="898"/>
  <c r="D38" i="898"/>
  <c r="R37" i="898"/>
  <c r="H37" i="898"/>
  <c r="D37" i="898"/>
  <c r="R36" i="898"/>
  <c r="L10" i="898" s="1"/>
  <c r="D10" i="898" s="1"/>
  <c r="H36" i="898"/>
  <c r="D36" i="898"/>
  <c r="R35" i="898"/>
  <c r="H35" i="898"/>
  <c r="D35" i="898"/>
  <c r="R34" i="898"/>
  <c r="L12" i="898" s="1"/>
  <c r="D12" i="898" s="1"/>
  <c r="H34" i="898"/>
  <c r="D34" i="898"/>
  <c r="R33" i="898"/>
  <c r="R32" i="898"/>
  <c r="R31" i="898"/>
  <c r="R30" i="898"/>
  <c r="R29" i="898"/>
  <c r="R28" i="898"/>
  <c r="D28" i="898"/>
  <c r="R27" i="898"/>
  <c r="L27" i="898"/>
  <c r="D27" i="898"/>
  <c r="R26" i="898"/>
  <c r="L26" i="898"/>
  <c r="D26" i="898"/>
  <c r="R25" i="898"/>
  <c r="L25" i="898"/>
  <c r="D25" i="898" s="1"/>
  <c r="R24" i="898"/>
  <c r="L24" i="898"/>
  <c r="D24" i="898" s="1"/>
  <c r="R23" i="898"/>
  <c r="L23" i="898"/>
  <c r="D23" i="898" s="1"/>
  <c r="R22" i="898"/>
  <c r="D22" i="898"/>
  <c r="R21" i="898"/>
  <c r="D21" i="898"/>
  <c r="R20" i="898"/>
  <c r="R19" i="898"/>
  <c r="D19" i="898"/>
  <c r="R18" i="898"/>
  <c r="D18" i="898"/>
  <c r="R17" i="898"/>
  <c r="L17" i="898"/>
  <c r="D17" i="898"/>
  <c r="R16" i="898"/>
  <c r="L16" i="898"/>
  <c r="D16" i="898" s="1"/>
  <c r="R15" i="898"/>
  <c r="D15" i="898"/>
  <c r="R14" i="898"/>
  <c r="D14" i="898"/>
  <c r="R13" i="898"/>
  <c r="D13" i="898"/>
  <c r="R12" i="898"/>
  <c r="R11" i="898"/>
  <c r="L11" i="898"/>
  <c r="D11" i="898" s="1"/>
  <c r="L9" i="898"/>
  <c r="D9" i="898"/>
  <c r="L8" i="898"/>
  <c r="D8" i="898"/>
  <c r="L7" i="898"/>
  <c r="D7" i="898"/>
  <c r="R6" i="898"/>
  <c r="L6" i="898"/>
  <c r="D6" i="898"/>
  <c r="R5" i="898"/>
  <c r="R4" i="898"/>
  <c r="G49" i="900" l="1"/>
  <c r="G49" i="899"/>
  <c r="G49" i="898"/>
  <c r="D54" i="900"/>
  <c r="H14" i="900" s="1"/>
  <c r="D54" i="899"/>
  <c r="H14" i="899" s="1"/>
  <c r="D54" i="898"/>
  <c r="H14" i="898" s="1"/>
  <c r="D29" i="900"/>
  <c r="H13" i="900" s="1"/>
  <c r="D29" i="899"/>
  <c r="H13" i="899" s="1"/>
  <c r="D29" i="898"/>
  <c r="H13" i="898" s="1"/>
  <c r="H20" i="890"/>
  <c r="H15" i="900" l="1"/>
  <c r="H29" i="900" s="1"/>
  <c r="G51" i="900" s="1"/>
  <c r="H15" i="899"/>
  <c r="H29" i="899" s="1"/>
  <c r="G51" i="899" s="1"/>
  <c r="H15" i="898"/>
  <c r="H29" i="898" s="1"/>
  <c r="G51" i="898" s="1"/>
  <c r="H20" i="891"/>
  <c r="H16" i="892" l="1"/>
  <c r="H16" i="890"/>
  <c r="C23" i="892"/>
  <c r="C19" i="892"/>
  <c r="C12" i="892"/>
  <c r="C25" i="892"/>
  <c r="C21" i="892"/>
  <c r="C12" i="890"/>
  <c r="H20" i="887" l="1"/>
  <c r="H16" i="888" l="1"/>
  <c r="H16" i="887"/>
  <c r="C21" i="886"/>
  <c r="R52" i="896"/>
  <c r="R51" i="896"/>
  <c r="D50" i="896"/>
  <c r="R49" i="896"/>
  <c r="D49" i="896"/>
  <c r="R48" i="896"/>
  <c r="D48" i="896"/>
  <c r="D46" i="896"/>
  <c r="D45" i="896"/>
  <c r="D44" i="896"/>
  <c r="R42" i="896"/>
  <c r="L6" i="896" s="1"/>
  <c r="D6" i="896" s="1"/>
  <c r="D42" i="896"/>
  <c r="R41" i="896"/>
  <c r="L7" i="896" s="1"/>
  <c r="D7" i="896" s="1"/>
  <c r="D41" i="896"/>
  <c r="R40" i="896"/>
  <c r="D40" i="896"/>
  <c r="R39" i="896"/>
  <c r="H39" i="896"/>
  <c r="D39" i="896"/>
  <c r="R38" i="896"/>
  <c r="L9" i="896" s="1"/>
  <c r="D9" i="896" s="1"/>
  <c r="H38" i="896"/>
  <c r="D38" i="896"/>
  <c r="R37" i="896"/>
  <c r="H37" i="896"/>
  <c r="D37" i="896"/>
  <c r="R36" i="896"/>
  <c r="L10" i="896" s="1"/>
  <c r="D10" i="896" s="1"/>
  <c r="H36" i="896"/>
  <c r="D36" i="896"/>
  <c r="R35" i="896"/>
  <c r="L19" i="896" s="1"/>
  <c r="D19" i="896" s="1"/>
  <c r="H35" i="896"/>
  <c r="D35" i="896"/>
  <c r="R34" i="896"/>
  <c r="H34" i="896"/>
  <c r="D34" i="896"/>
  <c r="R33" i="896"/>
  <c r="R32" i="896"/>
  <c r="R31" i="896"/>
  <c r="R30" i="896"/>
  <c r="R29" i="896"/>
  <c r="R28" i="896"/>
  <c r="D28" i="896"/>
  <c r="R27" i="896"/>
  <c r="D27" i="896"/>
  <c r="R26" i="896"/>
  <c r="L26" i="896"/>
  <c r="D26" i="896" s="1"/>
  <c r="R25" i="896"/>
  <c r="L25" i="896"/>
  <c r="D25" i="896"/>
  <c r="R24" i="896"/>
  <c r="D24" i="896"/>
  <c r="R23" i="896"/>
  <c r="L23" i="896"/>
  <c r="D23" i="896"/>
  <c r="R22" i="896"/>
  <c r="L22" i="896"/>
  <c r="D22" i="896"/>
  <c r="R21" i="896"/>
  <c r="D21" i="896"/>
  <c r="R20" i="896"/>
  <c r="L20" i="896"/>
  <c r="D20" i="896"/>
  <c r="R19" i="896"/>
  <c r="R18" i="896"/>
  <c r="D18" i="896"/>
  <c r="R17" i="896"/>
  <c r="D17" i="896"/>
  <c r="R16" i="896"/>
  <c r="L16" i="896"/>
  <c r="D16" i="896" s="1"/>
  <c r="S15" i="896"/>
  <c r="R15" i="896"/>
  <c r="D15" i="896"/>
  <c r="S14" i="896"/>
  <c r="R14" i="896"/>
  <c r="D14" i="896"/>
  <c r="R13" i="896"/>
  <c r="D13" i="896"/>
  <c r="R12" i="896"/>
  <c r="L12" i="896"/>
  <c r="D12" i="896"/>
  <c r="R11" i="896"/>
  <c r="L11" i="896"/>
  <c r="D11" i="896"/>
  <c r="L8" i="896"/>
  <c r="D8" i="896"/>
  <c r="R6" i="896"/>
  <c r="R5" i="896"/>
  <c r="R4" i="896"/>
  <c r="R52" i="895"/>
  <c r="R51" i="895"/>
  <c r="D50" i="895"/>
  <c r="R49" i="895"/>
  <c r="D49" i="895"/>
  <c r="R48" i="895"/>
  <c r="D48" i="895"/>
  <c r="D46" i="895"/>
  <c r="D45" i="895"/>
  <c r="D44" i="895"/>
  <c r="R42" i="895"/>
  <c r="D42" i="895"/>
  <c r="R41" i="895"/>
  <c r="D41" i="895"/>
  <c r="R40" i="895"/>
  <c r="D40" i="895"/>
  <c r="R39" i="895"/>
  <c r="L20" i="895" s="1"/>
  <c r="D20" i="895" s="1"/>
  <c r="H39" i="895"/>
  <c r="D39" i="895"/>
  <c r="R38" i="895"/>
  <c r="H38" i="895"/>
  <c r="D38" i="895"/>
  <c r="R37" i="895"/>
  <c r="H37" i="895"/>
  <c r="D37" i="895"/>
  <c r="R36" i="895"/>
  <c r="L10" i="895" s="1"/>
  <c r="D10" i="895" s="1"/>
  <c r="H36" i="895"/>
  <c r="D36" i="895"/>
  <c r="R35" i="895"/>
  <c r="H35" i="895"/>
  <c r="D35" i="895"/>
  <c r="R34" i="895"/>
  <c r="L12" i="895" s="1"/>
  <c r="D12" i="895" s="1"/>
  <c r="H34" i="895"/>
  <c r="D34" i="895"/>
  <c r="R33" i="895"/>
  <c r="L23" i="895" s="1"/>
  <c r="D23" i="895" s="1"/>
  <c r="R32" i="895"/>
  <c r="R31" i="895"/>
  <c r="R30" i="895"/>
  <c r="R29" i="895"/>
  <c r="R28" i="895"/>
  <c r="L16" i="895" s="1"/>
  <c r="D16" i="895" s="1"/>
  <c r="D28" i="895"/>
  <c r="R27" i="895"/>
  <c r="D27" i="895"/>
  <c r="R26" i="895"/>
  <c r="L26" i="895"/>
  <c r="D26" i="895"/>
  <c r="R25" i="895"/>
  <c r="L25" i="895"/>
  <c r="D25" i="895"/>
  <c r="R24" i="895"/>
  <c r="L24" i="895"/>
  <c r="D24" i="895"/>
  <c r="R23" i="895"/>
  <c r="R22" i="895"/>
  <c r="L22" i="895"/>
  <c r="D22" i="895" s="1"/>
  <c r="R21" i="895"/>
  <c r="L17" i="895" s="1"/>
  <c r="D17" i="895" s="1"/>
  <c r="D21" i="895"/>
  <c r="R20" i="895"/>
  <c r="R19" i="895"/>
  <c r="L19" i="895"/>
  <c r="D19" i="895" s="1"/>
  <c r="R18" i="895"/>
  <c r="D18" i="895"/>
  <c r="R17" i="895"/>
  <c r="R16" i="895"/>
  <c r="R15" i="895"/>
  <c r="D15" i="895"/>
  <c r="R14" i="895"/>
  <c r="D14" i="895"/>
  <c r="R13" i="895"/>
  <c r="D13" i="895"/>
  <c r="R12" i="895"/>
  <c r="R11" i="895"/>
  <c r="L11" i="895"/>
  <c r="D11" i="895" s="1"/>
  <c r="L9" i="895"/>
  <c r="D9" i="895"/>
  <c r="L8" i="895"/>
  <c r="D8" i="895"/>
  <c r="L7" i="895"/>
  <c r="D7" i="895"/>
  <c r="R6" i="895"/>
  <c r="L6" i="895"/>
  <c r="D6" i="895"/>
  <c r="R5" i="895"/>
  <c r="R4" i="895"/>
  <c r="R52" i="894"/>
  <c r="R51" i="894"/>
  <c r="D50" i="894"/>
  <c r="R49" i="894"/>
  <c r="D49" i="894"/>
  <c r="R48" i="894"/>
  <c r="D48" i="894"/>
  <c r="D46" i="894"/>
  <c r="D45" i="894"/>
  <c r="P44" i="894"/>
  <c r="R44" i="894" s="1"/>
  <c r="D44" i="894"/>
  <c r="R42" i="894"/>
  <c r="L6" i="894" s="1"/>
  <c r="D6" i="894" s="1"/>
  <c r="D42" i="894"/>
  <c r="R41" i="894"/>
  <c r="D41" i="894"/>
  <c r="R40" i="894"/>
  <c r="D40" i="894"/>
  <c r="R39" i="894"/>
  <c r="L20" i="894" s="1"/>
  <c r="D20" i="894" s="1"/>
  <c r="H39" i="894"/>
  <c r="D39" i="894"/>
  <c r="R38" i="894"/>
  <c r="H38" i="894"/>
  <c r="D38" i="894"/>
  <c r="R37" i="894"/>
  <c r="H37" i="894"/>
  <c r="D37" i="894"/>
  <c r="R36" i="894"/>
  <c r="H36" i="894"/>
  <c r="D36" i="894"/>
  <c r="R35" i="894"/>
  <c r="H35" i="894"/>
  <c r="D35" i="894"/>
  <c r="R34" i="894"/>
  <c r="L12" i="894" s="1"/>
  <c r="D12" i="894" s="1"/>
  <c r="H34" i="894"/>
  <c r="D34" i="894"/>
  <c r="R33" i="894"/>
  <c r="R32" i="894"/>
  <c r="R31" i="894"/>
  <c r="R30" i="894"/>
  <c r="R29" i="894"/>
  <c r="R28" i="894"/>
  <c r="D28" i="894"/>
  <c r="R27" i="894"/>
  <c r="L27" i="894"/>
  <c r="D27" i="894" s="1"/>
  <c r="R26" i="894"/>
  <c r="L26" i="894"/>
  <c r="D26" i="894"/>
  <c r="R25" i="894"/>
  <c r="L25" i="894"/>
  <c r="D25" i="894" s="1"/>
  <c r="R24" i="894"/>
  <c r="L24" i="894"/>
  <c r="D24" i="894"/>
  <c r="R23" i="894"/>
  <c r="L23" i="894"/>
  <c r="D23" i="894" s="1"/>
  <c r="R22" i="894"/>
  <c r="D22" i="894"/>
  <c r="R21" i="894"/>
  <c r="D21" i="894"/>
  <c r="R20" i="894"/>
  <c r="R19" i="894"/>
  <c r="D19" i="894"/>
  <c r="R18" i="894"/>
  <c r="D18" i="894"/>
  <c r="R17" i="894"/>
  <c r="L17" i="894"/>
  <c r="D17" i="894"/>
  <c r="R16" i="894"/>
  <c r="L16" i="894"/>
  <c r="D16" i="894"/>
  <c r="R15" i="894"/>
  <c r="D15" i="894"/>
  <c r="R14" i="894"/>
  <c r="D14" i="894"/>
  <c r="R13" i="894"/>
  <c r="D13" i="894"/>
  <c r="R12" i="894"/>
  <c r="R11" i="894"/>
  <c r="L11" i="894"/>
  <c r="D11" i="894" s="1"/>
  <c r="L10" i="894"/>
  <c r="D10" i="894" s="1"/>
  <c r="L9" i="894"/>
  <c r="D9" i="894" s="1"/>
  <c r="L8" i="894"/>
  <c r="D8" i="894"/>
  <c r="L7" i="894"/>
  <c r="D7" i="894"/>
  <c r="R6" i="894"/>
  <c r="R5" i="894"/>
  <c r="R4" i="894"/>
  <c r="G49" i="896" l="1"/>
  <c r="G49" i="895"/>
  <c r="G49" i="894"/>
  <c r="D54" i="896"/>
  <c r="H14" i="896" s="1"/>
  <c r="D54" i="895"/>
  <c r="H14" i="895" s="1"/>
  <c r="D54" i="894"/>
  <c r="H14" i="894" s="1"/>
  <c r="D29" i="896"/>
  <c r="H13" i="896" s="1"/>
  <c r="D29" i="895"/>
  <c r="H13" i="895" s="1"/>
  <c r="D29" i="894"/>
  <c r="H13" i="894" s="1"/>
  <c r="G38" i="884"/>
  <c r="G37" i="884"/>
  <c r="G35" i="884"/>
  <c r="H15" i="896" l="1"/>
  <c r="H29" i="896" s="1"/>
  <c r="G51" i="896" s="1"/>
  <c r="H15" i="895"/>
  <c r="H29" i="895" s="1"/>
  <c r="G51" i="895" s="1"/>
  <c r="H15" i="894"/>
  <c r="H29" i="894" s="1"/>
  <c r="G51" i="894" s="1"/>
  <c r="H16" i="884"/>
  <c r="H16" i="883" l="1"/>
  <c r="C21" i="882" l="1"/>
  <c r="R52" i="892"/>
  <c r="R51" i="892"/>
  <c r="D50" i="892"/>
  <c r="R49" i="892"/>
  <c r="D49" i="892"/>
  <c r="R48" i="892"/>
  <c r="D48" i="892"/>
  <c r="D46" i="892"/>
  <c r="D45" i="892"/>
  <c r="D44" i="892"/>
  <c r="R42" i="892"/>
  <c r="D42" i="892"/>
  <c r="R41" i="892"/>
  <c r="D41" i="892"/>
  <c r="R40" i="892"/>
  <c r="D40" i="892"/>
  <c r="R39" i="892"/>
  <c r="H39" i="892"/>
  <c r="D39" i="892"/>
  <c r="R38" i="892"/>
  <c r="L9" i="892" s="1"/>
  <c r="D9" i="892" s="1"/>
  <c r="H38" i="892"/>
  <c r="D38" i="892"/>
  <c r="R37" i="892"/>
  <c r="H37" i="892"/>
  <c r="D37" i="892"/>
  <c r="R36" i="892"/>
  <c r="H36" i="892"/>
  <c r="D36" i="892"/>
  <c r="R35" i="892"/>
  <c r="H35" i="892"/>
  <c r="D35" i="892"/>
  <c r="R34" i="892"/>
  <c r="L12" i="892" s="1"/>
  <c r="D12" i="892" s="1"/>
  <c r="H34" i="892"/>
  <c r="D34" i="892"/>
  <c r="R33" i="892"/>
  <c r="L23" i="892" s="1"/>
  <c r="D23" i="892" s="1"/>
  <c r="R32" i="892"/>
  <c r="R31" i="892"/>
  <c r="R30" i="892"/>
  <c r="R29" i="892"/>
  <c r="R28" i="892"/>
  <c r="D28" i="892"/>
  <c r="R27" i="892"/>
  <c r="D27" i="892"/>
  <c r="R26" i="892"/>
  <c r="L26" i="892"/>
  <c r="D26" i="892"/>
  <c r="R25" i="892"/>
  <c r="L25" i="892"/>
  <c r="D25" i="892"/>
  <c r="R24" i="892"/>
  <c r="D24" i="892"/>
  <c r="R23" i="892"/>
  <c r="R22" i="892"/>
  <c r="D22" i="892"/>
  <c r="R21" i="892"/>
  <c r="D21" i="892"/>
  <c r="R20" i="892"/>
  <c r="D20" i="892"/>
  <c r="R19" i="892"/>
  <c r="L19" i="892"/>
  <c r="D19" i="892"/>
  <c r="R18" i="892"/>
  <c r="D18" i="892"/>
  <c r="R17" i="892"/>
  <c r="D17" i="892"/>
  <c r="R16" i="892"/>
  <c r="L16" i="892"/>
  <c r="D16" i="892" s="1"/>
  <c r="S15" i="892"/>
  <c r="R15" i="892"/>
  <c r="D15" i="892"/>
  <c r="S14" i="892"/>
  <c r="R14" i="892"/>
  <c r="D14" i="892"/>
  <c r="R13" i="892"/>
  <c r="D13" i="892"/>
  <c r="R12" i="892"/>
  <c r="R11" i="892"/>
  <c r="L11" i="892"/>
  <c r="D11" i="892"/>
  <c r="L10" i="892"/>
  <c r="D10" i="892"/>
  <c r="L8" i="892"/>
  <c r="D8" i="892"/>
  <c r="L7" i="892"/>
  <c r="D7" i="892"/>
  <c r="R6" i="892"/>
  <c r="L6" i="892"/>
  <c r="D6" i="892" s="1"/>
  <c r="R5" i="892"/>
  <c r="R4" i="892"/>
  <c r="R52" i="891"/>
  <c r="R51" i="891"/>
  <c r="D50" i="891"/>
  <c r="R49" i="891"/>
  <c r="D49" i="891"/>
  <c r="R48" i="891"/>
  <c r="D48" i="891"/>
  <c r="D46" i="891"/>
  <c r="D45" i="891"/>
  <c r="D44" i="891"/>
  <c r="R42" i="891"/>
  <c r="D42" i="891"/>
  <c r="R41" i="891"/>
  <c r="L7" i="891" s="1"/>
  <c r="D7" i="891" s="1"/>
  <c r="D41" i="891"/>
  <c r="R40" i="891"/>
  <c r="D40" i="891"/>
  <c r="R39" i="891"/>
  <c r="L20" i="891" s="1"/>
  <c r="D20" i="891" s="1"/>
  <c r="H39" i="891"/>
  <c r="D39" i="891"/>
  <c r="R38" i="891"/>
  <c r="L9" i="891" s="1"/>
  <c r="D9" i="891" s="1"/>
  <c r="H38" i="891"/>
  <c r="D38" i="891"/>
  <c r="R37" i="891"/>
  <c r="H37" i="891"/>
  <c r="D37" i="891"/>
  <c r="R36" i="891"/>
  <c r="L10" i="891" s="1"/>
  <c r="D10" i="891" s="1"/>
  <c r="H36" i="891"/>
  <c r="D36" i="891"/>
  <c r="R35" i="891"/>
  <c r="L19" i="891" s="1"/>
  <c r="D19" i="891" s="1"/>
  <c r="H35" i="891"/>
  <c r="D35" i="891"/>
  <c r="R34" i="891"/>
  <c r="L12" i="891" s="1"/>
  <c r="D12" i="891" s="1"/>
  <c r="H34" i="891"/>
  <c r="D34" i="891"/>
  <c r="R33" i="891"/>
  <c r="L23" i="891" s="1"/>
  <c r="D23" i="891" s="1"/>
  <c r="R32" i="891"/>
  <c r="L11" i="891" s="1"/>
  <c r="D11" i="891" s="1"/>
  <c r="R31" i="891"/>
  <c r="R30" i="891"/>
  <c r="R29" i="891"/>
  <c r="R28" i="891"/>
  <c r="D28" i="891"/>
  <c r="R27" i="891"/>
  <c r="D27" i="891"/>
  <c r="R26" i="891"/>
  <c r="L26" i="891"/>
  <c r="D26" i="891"/>
  <c r="R25" i="891"/>
  <c r="L25" i="891"/>
  <c r="D25" i="891"/>
  <c r="R24" i="891"/>
  <c r="L24" i="891"/>
  <c r="D24" i="891" s="1"/>
  <c r="R23" i="891"/>
  <c r="R22" i="891"/>
  <c r="L22" i="891"/>
  <c r="D22" i="891" s="1"/>
  <c r="R21" i="891"/>
  <c r="L17" i="891" s="1"/>
  <c r="D17" i="891" s="1"/>
  <c r="D21" i="891"/>
  <c r="R20" i="891"/>
  <c r="R19" i="891"/>
  <c r="R18" i="891"/>
  <c r="D18" i="891"/>
  <c r="R17" i="891"/>
  <c r="R16" i="891"/>
  <c r="L16" i="891"/>
  <c r="D16" i="891" s="1"/>
  <c r="R15" i="891"/>
  <c r="D15" i="891"/>
  <c r="R14" i="891"/>
  <c r="D14" i="891"/>
  <c r="R13" i="891"/>
  <c r="D13" i="891"/>
  <c r="R12" i="891"/>
  <c r="R11" i="891"/>
  <c r="L8" i="891"/>
  <c r="D8" i="891"/>
  <c r="R6" i="891"/>
  <c r="L6" i="891"/>
  <c r="D6" i="891" s="1"/>
  <c r="R5" i="891"/>
  <c r="R4" i="891"/>
  <c r="R52" i="890"/>
  <c r="R51" i="890"/>
  <c r="D50" i="890"/>
  <c r="R49" i="890"/>
  <c r="D49" i="890"/>
  <c r="R48" i="890"/>
  <c r="D48" i="890"/>
  <c r="D46" i="890"/>
  <c r="D45" i="890"/>
  <c r="P44" i="890"/>
  <c r="R44" i="890" s="1"/>
  <c r="D44" i="890"/>
  <c r="R42" i="890"/>
  <c r="D42" i="890"/>
  <c r="R41" i="890"/>
  <c r="D41" i="890"/>
  <c r="R40" i="890"/>
  <c r="D40" i="890"/>
  <c r="R39" i="890"/>
  <c r="L20" i="890" s="1"/>
  <c r="D20" i="890" s="1"/>
  <c r="H39" i="890"/>
  <c r="D39" i="890"/>
  <c r="R38" i="890"/>
  <c r="H38" i="890"/>
  <c r="D38" i="890"/>
  <c r="R37" i="890"/>
  <c r="H37" i="890"/>
  <c r="D37" i="890"/>
  <c r="R36" i="890"/>
  <c r="L10" i="890" s="1"/>
  <c r="D10" i="890" s="1"/>
  <c r="H36" i="890"/>
  <c r="D36" i="890"/>
  <c r="R35" i="890"/>
  <c r="H35" i="890"/>
  <c r="D35" i="890"/>
  <c r="R34" i="890"/>
  <c r="L12" i="890" s="1"/>
  <c r="D12" i="890" s="1"/>
  <c r="H34" i="890"/>
  <c r="D34" i="890"/>
  <c r="R33" i="890"/>
  <c r="R32" i="890"/>
  <c r="R31" i="890"/>
  <c r="R30" i="890"/>
  <c r="R29" i="890"/>
  <c r="R28" i="890"/>
  <c r="D28" i="890"/>
  <c r="R27" i="890"/>
  <c r="L27" i="890"/>
  <c r="D27" i="890"/>
  <c r="R26" i="890"/>
  <c r="L26" i="890"/>
  <c r="D26" i="890"/>
  <c r="R25" i="890"/>
  <c r="L25" i="890"/>
  <c r="D25" i="890" s="1"/>
  <c r="R24" i="890"/>
  <c r="L24" i="890"/>
  <c r="D24" i="890" s="1"/>
  <c r="R23" i="890"/>
  <c r="L23" i="890"/>
  <c r="D23" i="890"/>
  <c r="R22" i="890"/>
  <c r="D22" i="890"/>
  <c r="R21" i="890"/>
  <c r="D21" i="890"/>
  <c r="R20" i="890"/>
  <c r="R19" i="890"/>
  <c r="D19" i="890"/>
  <c r="R18" i="890"/>
  <c r="D18" i="890"/>
  <c r="R17" i="890"/>
  <c r="L17" i="890"/>
  <c r="D17" i="890"/>
  <c r="R16" i="890"/>
  <c r="L16" i="890"/>
  <c r="D16" i="890" s="1"/>
  <c r="R15" i="890"/>
  <c r="D15" i="890"/>
  <c r="R14" i="890"/>
  <c r="D14" i="890"/>
  <c r="R13" i="890"/>
  <c r="D13" i="890"/>
  <c r="R12" i="890"/>
  <c r="R11" i="890"/>
  <c r="L11" i="890"/>
  <c r="D11" i="890"/>
  <c r="L9" i="890"/>
  <c r="D9" i="890"/>
  <c r="L8" i="890"/>
  <c r="D8" i="890"/>
  <c r="L7" i="890"/>
  <c r="D7" i="890"/>
  <c r="R6" i="890"/>
  <c r="L6" i="890"/>
  <c r="D6" i="890"/>
  <c r="R5" i="890"/>
  <c r="R4" i="890"/>
  <c r="G49" i="892" l="1"/>
  <c r="G49" i="891"/>
  <c r="G49" i="890"/>
  <c r="D54" i="892"/>
  <c r="H14" i="892" s="1"/>
  <c r="D54" i="891"/>
  <c r="H14" i="891" s="1"/>
  <c r="D29" i="891"/>
  <c r="H13" i="891" s="1"/>
  <c r="D54" i="890"/>
  <c r="H14" i="890" s="1"/>
  <c r="D29" i="892"/>
  <c r="H13" i="892" s="1"/>
  <c r="D29" i="890"/>
  <c r="H13" i="890" s="1"/>
  <c r="H16" i="878"/>
  <c r="G42" i="878"/>
  <c r="G39" i="878"/>
  <c r="G37" i="878"/>
  <c r="G35" i="878"/>
  <c r="G34" i="878"/>
  <c r="H15" i="892" l="1"/>
  <c r="H29" i="892" s="1"/>
  <c r="G51" i="892" s="1"/>
  <c r="H15" i="891"/>
  <c r="H29" i="891" s="1"/>
  <c r="G51" i="891" s="1"/>
  <c r="H15" i="890"/>
  <c r="H29" i="890" s="1"/>
  <c r="G51" i="890" s="1"/>
  <c r="H20" i="880"/>
  <c r="H16" i="880"/>
  <c r="H16" i="879"/>
  <c r="C12" i="880" l="1"/>
  <c r="C12" i="878"/>
  <c r="C21" i="878"/>
  <c r="R52" i="888" l="1"/>
  <c r="R51" i="888"/>
  <c r="D50" i="888"/>
  <c r="R49" i="888"/>
  <c r="D49" i="888"/>
  <c r="R48" i="888"/>
  <c r="D48" i="888"/>
  <c r="D46" i="888"/>
  <c r="D45" i="888"/>
  <c r="D44" i="888"/>
  <c r="R42" i="888"/>
  <c r="D42" i="888"/>
  <c r="R41" i="888"/>
  <c r="L7" i="888" s="1"/>
  <c r="D7" i="888" s="1"/>
  <c r="D41" i="888"/>
  <c r="R40" i="888"/>
  <c r="L8" i="888" s="1"/>
  <c r="D8" i="888" s="1"/>
  <c r="D40" i="888"/>
  <c r="R39" i="888"/>
  <c r="H39" i="888"/>
  <c r="D39" i="888"/>
  <c r="R38" i="888"/>
  <c r="H38" i="888"/>
  <c r="D38" i="888"/>
  <c r="R37" i="888"/>
  <c r="H37" i="888"/>
  <c r="D37" i="888"/>
  <c r="R36" i="888"/>
  <c r="L10" i="888" s="1"/>
  <c r="D10" i="888" s="1"/>
  <c r="H36" i="888"/>
  <c r="D36" i="888"/>
  <c r="R35" i="888"/>
  <c r="L19" i="888" s="1"/>
  <c r="D19" i="888" s="1"/>
  <c r="H35" i="888"/>
  <c r="D35" i="888"/>
  <c r="R34" i="888"/>
  <c r="H34" i="888"/>
  <c r="D34" i="888"/>
  <c r="R33" i="888"/>
  <c r="R32" i="888"/>
  <c r="R31" i="888"/>
  <c r="R30" i="888"/>
  <c r="R29" i="888"/>
  <c r="R28" i="888"/>
  <c r="D28" i="888"/>
  <c r="R27" i="888"/>
  <c r="D27" i="888"/>
  <c r="R26" i="888"/>
  <c r="L26" i="888"/>
  <c r="D26" i="888" s="1"/>
  <c r="R25" i="888"/>
  <c r="L25" i="888"/>
  <c r="D25" i="888" s="1"/>
  <c r="R24" i="888"/>
  <c r="D24" i="888"/>
  <c r="R23" i="888"/>
  <c r="L23" i="888"/>
  <c r="D23" i="888" s="1"/>
  <c r="R22" i="888"/>
  <c r="L22" i="888"/>
  <c r="D22" i="888" s="1"/>
  <c r="R21" i="888"/>
  <c r="D21" i="888"/>
  <c r="R20" i="888"/>
  <c r="L20" i="888"/>
  <c r="D20" i="888" s="1"/>
  <c r="R19" i="888"/>
  <c r="R18" i="888"/>
  <c r="D18" i="888"/>
  <c r="R17" i="888"/>
  <c r="D17" i="888"/>
  <c r="R16" i="888"/>
  <c r="L16" i="888"/>
  <c r="D16" i="888"/>
  <c r="S15" i="888"/>
  <c r="R15" i="888"/>
  <c r="D15" i="888"/>
  <c r="S14" i="888"/>
  <c r="R14" i="888"/>
  <c r="D14" i="888"/>
  <c r="R13" i="888"/>
  <c r="D13" i="888"/>
  <c r="R12" i="888"/>
  <c r="L12" i="888"/>
  <c r="D12" i="888" s="1"/>
  <c r="R11" i="888"/>
  <c r="L11" i="888"/>
  <c r="D11" i="888" s="1"/>
  <c r="L9" i="888"/>
  <c r="D9" i="888"/>
  <c r="R6" i="888"/>
  <c r="L6" i="888"/>
  <c r="D6" i="888"/>
  <c r="R5" i="888"/>
  <c r="R4" i="888"/>
  <c r="R52" i="887"/>
  <c r="R51" i="887"/>
  <c r="D50" i="887"/>
  <c r="R49" i="887"/>
  <c r="D49" i="887"/>
  <c r="R48" i="887"/>
  <c r="D48" i="887"/>
  <c r="D46" i="887"/>
  <c r="D45" i="887"/>
  <c r="D44" i="887"/>
  <c r="R42" i="887"/>
  <c r="L6" i="887" s="1"/>
  <c r="D6" i="887" s="1"/>
  <c r="D42" i="887"/>
  <c r="R41" i="887"/>
  <c r="L7" i="887" s="1"/>
  <c r="D7" i="887" s="1"/>
  <c r="D41" i="887"/>
  <c r="R40" i="887"/>
  <c r="L8" i="887" s="1"/>
  <c r="D8" i="887" s="1"/>
  <c r="D40" i="887"/>
  <c r="R39" i="887"/>
  <c r="L20" i="887" s="1"/>
  <c r="D20" i="887" s="1"/>
  <c r="H39" i="887"/>
  <c r="D39" i="887"/>
  <c r="R38" i="887"/>
  <c r="L9" i="887" s="1"/>
  <c r="D9" i="887" s="1"/>
  <c r="H38" i="887"/>
  <c r="D38" i="887"/>
  <c r="R37" i="887"/>
  <c r="H37" i="887"/>
  <c r="D37" i="887"/>
  <c r="R36" i="887"/>
  <c r="H36" i="887"/>
  <c r="D36" i="887"/>
  <c r="R35" i="887"/>
  <c r="L19" i="887" s="1"/>
  <c r="D19" i="887" s="1"/>
  <c r="H35" i="887"/>
  <c r="D35" i="887"/>
  <c r="R34" i="887"/>
  <c r="H34" i="887"/>
  <c r="D34" i="887"/>
  <c r="R33" i="887"/>
  <c r="R32" i="887"/>
  <c r="R31" i="887"/>
  <c r="R30" i="887"/>
  <c r="R29" i="887"/>
  <c r="R28" i="887"/>
  <c r="D28" i="887"/>
  <c r="R27" i="887"/>
  <c r="D27" i="887"/>
  <c r="R26" i="887"/>
  <c r="L26" i="887"/>
  <c r="D26" i="887" s="1"/>
  <c r="R25" i="887"/>
  <c r="L25" i="887"/>
  <c r="D25" i="887" s="1"/>
  <c r="R24" i="887"/>
  <c r="L24" i="887"/>
  <c r="D24" i="887" s="1"/>
  <c r="R23" i="887"/>
  <c r="L23" i="887"/>
  <c r="D23" i="887"/>
  <c r="R22" i="887"/>
  <c r="L22" i="887"/>
  <c r="D22" i="887"/>
  <c r="R21" i="887"/>
  <c r="L17" i="887" s="1"/>
  <c r="D17" i="887" s="1"/>
  <c r="D21" i="887"/>
  <c r="R20" i="887"/>
  <c r="R19" i="887"/>
  <c r="R18" i="887"/>
  <c r="D18" i="887"/>
  <c r="R17" i="887"/>
  <c r="R16" i="887"/>
  <c r="L16" i="887"/>
  <c r="D16" i="887"/>
  <c r="R15" i="887"/>
  <c r="D15" i="887"/>
  <c r="R14" i="887"/>
  <c r="D14" i="887"/>
  <c r="R13" i="887"/>
  <c r="D13" i="887"/>
  <c r="R12" i="887"/>
  <c r="L12" i="887"/>
  <c r="D12" i="887"/>
  <c r="R11" i="887"/>
  <c r="L11" i="887"/>
  <c r="D11" i="887"/>
  <c r="L10" i="887"/>
  <c r="D10" i="887"/>
  <c r="R6" i="887"/>
  <c r="R5" i="887"/>
  <c r="R4" i="887"/>
  <c r="R52" i="886"/>
  <c r="R51" i="886"/>
  <c r="D50" i="886"/>
  <c r="R49" i="886"/>
  <c r="D49" i="886"/>
  <c r="R48" i="886"/>
  <c r="D48" i="886"/>
  <c r="D46" i="886"/>
  <c r="D45" i="886"/>
  <c r="P44" i="886"/>
  <c r="R44" i="886" s="1"/>
  <c r="D44" i="886"/>
  <c r="R42" i="886"/>
  <c r="L6" i="886" s="1"/>
  <c r="D6" i="886" s="1"/>
  <c r="D42" i="886"/>
  <c r="R41" i="886"/>
  <c r="L7" i="886" s="1"/>
  <c r="D7" i="886" s="1"/>
  <c r="D41" i="886"/>
  <c r="R40" i="886"/>
  <c r="L8" i="886" s="1"/>
  <c r="D8" i="886" s="1"/>
  <c r="D40" i="886"/>
  <c r="R39" i="886"/>
  <c r="H39" i="886"/>
  <c r="D39" i="886"/>
  <c r="R38" i="886"/>
  <c r="H38" i="886"/>
  <c r="D38" i="886"/>
  <c r="R37" i="886"/>
  <c r="H37" i="886"/>
  <c r="D37" i="886"/>
  <c r="R36" i="886"/>
  <c r="H36" i="886"/>
  <c r="D36" i="886"/>
  <c r="R35" i="886"/>
  <c r="H35" i="886"/>
  <c r="D35" i="886"/>
  <c r="R34" i="886"/>
  <c r="L12" i="886" s="1"/>
  <c r="D12" i="886" s="1"/>
  <c r="H34" i="886"/>
  <c r="D34" i="886"/>
  <c r="R33" i="886"/>
  <c r="R32" i="886"/>
  <c r="R31" i="886"/>
  <c r="R30" i="886"/>
  <c r="R29" i="886"/>
  <c r="R28" i="886"/>
  <c r="D28" i="886"/>
  <c r="R27" i="886"/>
  <c r="L27" i="886"/>
  <c r="D27" i="886"/>
  <c r="R26" i="886"/>
  <c r="L26" i="886"/>
  <c r="D26" i="886" s="1"/>
  <c r="R25" i="886"/>
  <c r="L25" i="886"/>
  <c r="D25" i="886" s="1"/>
  <c r="R24" i="886"/>
  <c r="L24" i="886"/>
  <c r="D24" i="886" s="1"/>
  <c r="R23" i="886"/>
  <c r="L23" i="886"/>
  <c r="D23" i="886"/>
  <c r="R22" i="886"/>
  <c r="D22" i="886"/>
  <c r="R21" i="886"/>
  <c r="D21" i="886"/>
  <c r="R20" i="886"/>
  <c r="L20" i="886"/>
  <c r="D20" i="886" s="1"/>
  <c r="R19" i="886"/>
  <c r="D19" i="886"/>
  <c r="R18" i="886"/>
  <c r="D18" i="886"/>
  <c r="R17" i="886"/>
  <c r="L17" i="886"/>
  <c r="D17" i="886"/>
  <c r="R16" i="886"/>
  <c r="L16" i="886"/>
  <c r="D16" i="886"/>
  <c r="R15" i="886"/>
  <c r="D15" i="886"/>
  <c r="R14" i="886"/>
  <c r="D14" i="886"/>
  <c r="R13" i="886"/>
  <c r="D13" i="886"/>
  <c r="R12" i="886"/>
  <c r="R11" i="886"/>
  <c r="L11" i="886"/>
  <c r="D11" i="886"/>
  <c r="L10" i="886"/>
  <c r="D10" i="886"/>
  <c r="L9" i="886"/>
  <c r="D9" i="886"/>
  <c r="R6" i="886"/>
  <c r="R5" i="886"/>
  <c r="R4" i="886"/>
  <c r="G49" i="888" l="1"/>
  <c r="G49" i="887"/>
  <c r="G49" i="886"/>
  <c r="D54" i="888"/>
  <c r="H14" i="888" s="1"/>
  <c r="D54" i="887"/>
  <c r="H14" i="887" s="1"/>
  <c r="D54" i="886"/>
  <c r="H14" i="886" s="1"/>
  <c r="D29" i="888"/>
  <c r="H13" i="888" s="1"/>
  <c r="D29" i="887"/>
  <c r="H13" i="887" s="1"/>
  <c r="D29" i="886"/>
  <c r="H13" i="886" s="1"/>
  <c r="R52" i="884"/>
  <c r="R51" i="884"/>
  <c r="D50" i="884"/>
  <c r="R49" i="884"/>
  <c r="D49" i="884"/>
  <c r="R48" i="884"/>
  <c r="D48" i="884"/>
  <c r="D46" i="884"/>
  <c r="D45" i="884"/>
  <c r="D44" i="884"/>
  <c r="R42" i="884"/>
  <c r="D42" i="884"/>
  <c r="R41" i="884"/>
  <c r="L7" i="884" s="1"/>
  <c r="D7" i="884" s="1"/>
  <c r="D41" i="884"/>
  <c r="R40" i="884"/>
  <c r="D40" i="884"/>
  <c r="R39" i="884"/>
  <c r="H39" i="884"/>
  <c r="D39" i="884"/>
  <c r="R38" i="884"/>
  <c r="H38" i="884"/>
  <c r="D38" i="884"/>
  <c r="R37" i="884"/>
  <c r="H37" i="884"/>
  <c r="D37" i="884"/>
  <c r="R36" i="884"/>
  <c r="H36" i="884"/>
  <c r="D36" i="884"/>
  <c r="R35" i="884"/>
  <c r="L19" i="884" s="1"/>
  <c r="D19" i="884" s="1"/>
  <c r="H35" i="884"/>
  <c r="D35" i="884"/>
  <c r="R34" i="884"/>
  <c r="L12" i="884" s="1"/>
  <c r="D12" i="884" s="1"/>
  <c r="H34" i="884"/>
  <c r="D34" i="884"/>
  <c r="R33" i="884"/>
  <c r="L23" i="884" s="1"/>
  <c r="D23" i="884" s="1"/>
  <c r="R32" i="884"/>
  <c r="L11" i="884" s="1"/>
  <c r="D11" i="884" s="1"/>
  <c r="R31" i="884"/>
  <c r="R30" i="884"/>
  <c r="R29" i="884"/>
  <c r="R28" i="884"/>
  <c r="L16" i="884" s="1"/>
  <c r="D16" i="884" s="1"/>
  <c r="D28" i="884"/>
  <c r="R27" i="884"/>
  <c r="D27" i="884"/>
  <c r="R26" i="884"/>
  <c r="L26" i="884"/>
  <c r="D26" i="884"/>
  <c r="R25" i="884"/>
  <c r="L25" i="884"/>
  <c r="D25" i="884"/>
  <c r="R24" i="884"/>
  <c r="D24" i="884"/>
  <c r="R23" i="884"/>
  <c r="R22" i="884"/>
  <c r="L22" i="884"/>
  <c r="D22" i="884"/>
  <c r="R21" i="884"/>
  <c r="D21" i="884"/>
  <c r="R20" i="884"/>
  <c r="L20" i="884"/>
  <c r="D20" i="884"/>
  <c r="R19" i="884"/>
  <c r="R18" i="884"/>
  <c r="D18" i="884"/>
  <c r="R17" i="884"/>
  <c r="D17" i="884"/>
  <c r="R16" i="884"/>
  <c r="S15" i="884"/>
  <c r="R15" i="884"/>
  <c r="D15" i="884"/>
  <c r="S14" i="884"/>
  <c r="R14" i="884"/>
  <c r="D14" i="884"/>
  <c r="R13" i="884"/>
  <c r="D13" i="884"/>
  <c r="R12" i="884"/>
  <c r="R11" i="884"/>
  <c r="L10" i="884"/>
  <c r="D10" i="884"/>
  <c r="L9" i="884"/>
  <c r="D9" i="884" s="1"/>
  <c r="L8" i="884"/>
  <c r="D8" i="884" s="1"/>
  <c r="R6" i="884"/>
  <c r="L6" i="884"/>
  <c r="D6" i="884"/>
  <c r="R5" i="884"/>
  <c r="R4" i="884"/>
  <c r="R52" i="883"/>
  <c r="R51" i="883"/>
  <c r="D50" i="883"/>
  <c r="R49" i="883"/>
  <c r="D49" i="883"/>
  <c r="R48" i="883"/>
  <c r="D48" i="883"/>
  <c r="D46" i="883"/>
  <c r="D45" i="883"/>
  <c r="D44" i="883"/>
  <c r="R42" i="883"/>
  <c r="D42" i="883"/>
  <c r="R41" i="883"/>
  <c r="L7" i="883" s="1"/>
  <c r="D7" i="883" s="1"/>
  <c r="D41" i="883"/>
  <c r="R40" i="883"/>
  <c r="D40" i="883"/>
  <c r="R39" i="883"/>
  <c r="H39" i="883"/>
  <c r="D39" i="883"/>
  <c r="R38" i="883"/>
  <c r="L9" i="883" s="1"/>
  <c r="D9" i="883" s="1"/>
  <c r="H38" i="883"/>
  <c r="D38" i="883"/>
  <c r="R37" i="883"/>
  <c r="H37" i="883"/>
  <c r="D37" i="883"/>
  <c r="R36" i="883"/>
  <c r="H36" i="883"/>
  <c r="D36" i="883"/>
  <c r="R35" i="883"/>
  <c r="H35" i="883"/>
  <c r="D35" i="883"/>
  <c r="R34" i="883"/>
  <c r="H34" i="883"/>
  <c r="D34" i="883"/>
  <c r="R33" i="883"/>
  <c r="R32" i="883"/>
  <c r="L11" i="883" s="1"/>
  <c r="D11" i="883" s="1"/>
  <c r="R31" i="883"/>
  <c r="R30" i="883"/>
  <c r="R29" i="883"/>
  <c r="R28" i="883"/>
  <c r="D28" i="883"/>
  <c r="R27" i="883"/>
  <c r="D27" i="883"/>
  <c r="R26" i="883"/>
  <c r="L26" i="883"/>
  <c r="D26" i="883"/>
  <c r="R25" i="883"/>
  <c r="L25" i="883"/>
  <c r="D25" i="883"/>
  <c r="R24" i="883"/>
  <c r="L24" i="883"/>
  <c r="D24" i="883"/>
  <c r="R23" i="883"/>
  <c r="L23" i="883"/>
  <c r="D23" i="883" s="1"/>
  <c r="R22" i="883"/>
  <c r="L22" i="883"/>
  <c r="D22" i="883" s="1"/>
  <c r="R21" i="883"/>
  <c r="D21" i="883"/>
  <c r="R20" i="883"/>
  <c r="L20" i="883"/>
  <c r="D20" i="883" s="1"/>
  <c r="R19" i="883"/>
  <c r="L19" i="883"/>
  <c r="D19" i="883"/>
  <c r="R18" i="883"/>
  <c r="D18" i="883"/>
  <c r="R17" i="883"/>
  <c r="L17" i="883"/>
  <c r="D17" i="883" s="1"/>
  <c r="R16" i="883"/>
  <c r="L16" i="883"/>
  <c r="D16" i="883" s="1"/>
  <c r="R15" i="883"/>
  <c r="D15" i="883"/>
  <c r="R14" i="883"/>
  <c r="D14" i="883"/>
  <c r="R13" i="883"/>
  <c r="D13" i="883"/>
  <c r="R12" i="883"/>
  <c r="L12" i="883"/>
  <c r="D12" i="883"/>
  <c r="R11" i="883"/>
  <c r="L10" i="883"/>
  <c r="D10" i="883"/>
  <c r="L8" i="883"/>
  <c r="D8" i="883" s="1"/>
  <c r="R6" i="883"/>
  <c r="L6" i="883"/>
  <c r="D6" i="883"/>
  <c r="R5" i="883"/>
  <c r="R4" i="883"/>
  <c r="R52" i="882"/>
  <c r="R51" i="882"/>
  <c r="D50" i="882"/>
  <c r="R49" i="882"/>
  <c r="D49" i="882"/>
  <c r="R48" i="882"/>
  <c r="D48" i="882"/>
  <c r="D46" i="882"/>
  <c r="D45" i="882"/>
  <c r="P44" i="882"/>
  <c r="R44" i="882" s="1"/>
  <c r="D44" i="882"/>
  <c r="R42" i="882"/>
  <c r="D42" i="882"/>
  <c r="R41" i="882"/>
  <c r="D41" i="882"/>
  <c r="R40" i="882"/>
  <c r="D40" i="882"/>
  <c r="R39" i="882"/>
  <c r="L20" i="882" s="1"/>
  <c r="D20" i="882" s="1"/>
  <c r="H39" i="882"/>
  <c r="D39" i="882"/>
  <c r="R38" i="882"/>
  <c r="L9" i="882" s="1"/>
  <c r="D9" i="882" s="1"/>
  <c r="H38" i="882"/>
  <c r="D38" i="882"/>
  <c r="R37" i="882"/>
  <c r="H37" i="882"/>
  <c r="D37" i="882"/>
  <c r="R36" i="882"/>
  <c r="H36" i="882"/>
  <c r="D36" i="882"/>
  <c r="R35" i="882"/>
  <c r="H35" i="882"/>
  <c r="D35" i="882"/>
  <c r="R34" i="882"/>
  <c r="L12" i="882" s="1"/>
  <c r="D12" i="882" s="1"/>
  <c r="H34" i="882"/>
  <c r="D34" i="882"/>
  <c r="R33" i="882"/>
  <c r="R32" i="882"/>
  <c r="L11" i="882" s="1"/>
  <c r="D11" i="882" s="1"/>
  <c r="R31" i="882"/>
  <c r="R30" i="882"/>
  <c r="R29" i="882"/>
  <c r="R28" i="882"/>
  <c r="D28" i="882"/>
  <c r="R27" i="882"/>
  <c r="L27" i="882"/>
  <c r="D27" i="882"/>
  <c r="R26" i="882"/>
  <c r="L26" i="882"/>
  <c r="D26" i="882"/>
  <c r="R25" i="882"/>
  <c r="L25" i="882"/>
  <c r="D25" i="882"/>
  <c r="R24" i="882"/>
  <c r="L24" i="882"/>
  <c r="D24" i="882"/>
  <c r="R23" i="882"/>
  <c r="L23" i="882"/>
  <c r="D23" i="882"/>
  <c r="R22" i="882"/>
  <c r="D22" i="882"/>
  <c r="R21" i="882"/>
  <c r="D21" i="882"/>
  <c r="R20" i="882"/>
  <c r="R19" i="882"/>
  <c r="D19" i="882"/>
  <c r="R18" i="882"/>
  <c r="D18" i="882"/>
  <c r="R17" i="882"/>
  <c r="L17" i="882"/>
  <c r="D17" i="882"/>
  <c r="R16" i="882"/>
  <c r="L16" i="882"/>
  <c r="D16" i="882"/>
  <c r="R15" i="882"/>
  <c r="D15" i="882"/>
  <c r="R14" i="882"/>
  <c r="D14" i="882"/>
  <c r="R13" i="882"/>
  <c r="D13" i="882"/>
  <c r="R12" i="882"/>
  <c r="R11" i="882"/>
  <c r="L10" i="882"/>
  <c r="D10" i="882"/>
  <c r="L8" i="882"/>
  <c r="D8" i="882"/>
  <c r="L7" i="882"/>
  <c r="D7" i="882"/>
  <c r="R6" i="882"/>
  <c r="L6" i="882"/>
  <c r="D6" i="882" s="1"/>
  <c r="R5" i="882"/>
  <c r="R4" i="882"/>
  <c r="H20" i="876"/>
  <c r="H16" i="876"/>
  <c r="C12" i="876"/>
  <c r="C21" i="876"/>
  <c r="C12" i="874"/>
  <c r="H16" i="872"/>
  <c r="H16" i="871"/>
  <c r="H15" i="888" l="1"/>
  <c r="H29" i="888" s="1"/>
  <c r="G51" i="888" s="1"/>
  <c r="H15" i="887"/>
  <c r="H29" i="887" s="1"/>
  <c r="G51" i="887" s="1"/>
  <c r="H15" i="886"/>
  <c r="H29" i="886" s="1"/>
  <c r="G51" i="886" s="1"/>
  <c r="G49" i="884"/>
  <c r="G49" i="883"/>
  <c r="G49" i="882"/>
  <c r="D54" i="884"/>
  <c r="H14" i="884" s="1"/>
  <c r="D54" i="883"/>
  <c r="H14" i="883" s="1"/>
  <c r="D54" i="882"/>
  <c r="H14" i="882" s="1"/>
  <c r="D29" i="884"/>
  <c r="H13" i="884" s="1"/>
  <c r="D29" i="883"/>
  <c r="H13" i="883" s="1"/>
  <c r="D29" i="882"/>
  <c r="H13" i="882" s="1"/>
  <c r="R52" i="880"/>
  <c r="R51" i="880"/>
  <c r="D50" i="880"/>
  <c r="R49" i="880"/>
  <c r="D49" i="880"/>
  <c r="R48" i="880"/>
  <c r="D48" i="880"/>
  <c r="D46" i="880"/>
  <c r="D45" i="880"/>
  <c r="D44" i="880"/>
  <c r="R42" i="880"/>
  <c r="D42" i="880"/>
  <c r="R41" i="880"/>
  <c r="D41" i="880"/>
  <c r="R40" i="880"/>
  <c r="D40" i="880"/>
  <c r="R39" i="880"/>
  <c r="H39" i="880"/>
  <c r="D39" i="880"/>
  <c r="R38" i="880"/>
  <c r="H38" i="880"/>
  <c r="D38" i="880"/>
  <c r="R37" i="880"/>
  <c r="H37" i="880"/>
  <c r="D37" i="880"/>
  <c r="R36" i="880"/>
  <c r="L10" i="880" s="1"/>
  <c r="D10" i="880" s="1"/>
  <c r="H36" i="880"/>
  <c r="D36" i="880"/>
  <c r="R35" i="880"/>
  <c r="H35" i="880"/>
  <c r="D35" i="880"/>
  <c r="R34" i="880"/>
  <c r="L12" i="880" s="1"/>
  <c r="D12" i="880" s="1"/>
  <c r="H34" i="880"/>
  <c r="D34" i="880"/>
  <c r="R33" i="880"/>
  <c r="L23" i="880" s="1"/>
  <c r="D23" i="880" s="1"/>
  <c r="R32" i="880"/>
  <c r="R31" i="880"/>
  <c r="R30" i="880"/>
  <c r="R29" i="880"/>
  <c r="R28" i="880"/>
  <c r="L16" i="880" s="1"/>
  <c r="D16" i="880" s="1"/>
  <c r="D28" i="880"/>
  <c r="R27" i="880"/>
  <c r="D27" i="880"/>
  <c r="R26" i="880"/>
  <c r="L26" i="880"/>
  <c r="D26" i="880"/>
  <c r="R25" i="880"/>
  <c r="L25" i="880"/>
  <c r="D25" i="880" s="1"/>
  <c r="R24" i="880"/>
  <c r="D24" i="880"/>
  <c r="R23" i="880"/>
  <c r="R22" i="880"/>
  <c r="L22" i="880"/>
  <c r="D22" i="880" s="1"/>
  <c r="R21" i="880"/>
  <c r="D21" i="880"/>
  <c r="R20" i="880"/>
  <c r="L20" i="880"/>
  <c r="D20" i="880"/>
  <c r="R19" i="880"/>
  <c r="L19" i="880"/>
  <c r="D19" i="880" s="1"/>
  <c r="R18" i="880"/>
  <c r="D18" i="880"/>
  <c r="R17" i="880"/>
  <c r="D17" i="880"/>
  <c r="R16" i="880"/>
  <c r="S15" i="880"/>
  <c r="R15" i="880"/>
  <c r="D15" i="880"/>
  <c r="S14" i="880"/>
  <c r="R14" i="880"/>
  <c r="D14" i="880"/>
  <c r="R13" i="880"/>
  <c r="D13" i="880"/>
  <c r="R12" i="880"/>
  <c r="R11" i="880"/>
  <c r="L11" i="880"/>
  <c r="D11" i="880" s="1"/>
  <c r="L9" i="880"/>
  <c r="D9" i="880"/>
  <c r="L8" i="880"/>
  <c r="D8" i="880" s="1"/>
  <c r="L7" i="880"/>
  <c r="D7" i="880" s="1"/>
  <c r="R6" i="880"/>
  <c r="L6" i="880"/>
  <c r="D6" i="880" s="1"/>
  <c r="R5" i="880"/>
  <c r="R4" i="880"/>
  <c r="R52" i="879"/>
  <c r="R51" i="879"/>
  <c r="D50" i="879"/>
  <c r="R49" i="879"/>
  <c r="D49" i="879"/>
  <c r="R48" i="879"/>
  <c r="D48" i="879"/>
  <c r="D46" i="879"/>
  <c r="D45" i="879"/>
  <c r="D44" i="879"/>
  <c r="R42" i="879"/>
  <c r="L6" i="879" s="1"/>
  <c r="D6" i="879" s="1"/>
  <c r="D42" i="879"/>
  <c r="R41" i="879"/>
  <c r="D41" i="879"/>
  <c r="R40" i="879"/>
  <c r="D40" i="879"/>
  <c r="R39" i="879"/>
  <c r="L20" i="879" s="1"/>
  <c r="D20" i="879" s="1"/>
  <c r="H39" i="879"/>
  <c r="D39" i="879"/>
  <c r="R38" i="879"/>
  <c r="H38" i="879"/>
  <c r="D38" i="879"/>
  <c r="R37" i="879"/>
  <c r="H37" i="879"/>
  <c r="D37" i="879"/>
  <c r="R36" i="879"/>
  <c r="L10" i="879" s="1"/>
  <c r="D10" i="879" s="1"/>
  <c r="H36" i="879"/>
  <c r="D36" i="879"/>
  <c r="R35" i="879"/>
  <c r="L19" i="879" s="1"/>
  <c r="D19" i="879" s="1"/>
  <c r="H35" i="879"/>
  <c r="D35" i="879"/>
  <c r="R34" i="879"/>
  <c r="L12" i="879" s="1"/>
  <c r="D12" i="879" s="1"/>
  <c r="H34" i="879"/>
  <c r="D34" i="879"/>
  <c r="R33" i="879"/>
  <c r="R32" i="879"/>
  <c r="R31" i="879"/>
  <c r="R30" i="879"/>
  <c r="R29" i="879"/>
  <c r="R28" i="879"/>
  <c r="D28" i="879"/>
  <c r="R27" i="879"/>
  <c r="D27" i="879"/>
  <c r="R26" i="879"/>
  <c r="L26" i="879"/>
  <c r="D26" i="879"/>
  <c r="R25" i="879"/>
  <c r="L25" i="879"/>
  <c r="D25" i="879" s="1"/>
  <c r="R24" i="879"/>
  <c r="L24" i="879"/>
  <c r="D24" i="879"/>
  <c r="R23" i="879"/>
  <c r="L23" i="879"/>
  <c r="D23" i="879"/>
  <c r="R22" i="879"/>
  <c r="L22" i="879"/>
  <c r="D22" i="879" s="1"/>
  <c r="R21" i="879"/>
  <c r="D21" i="879"/>
  <c r="R20" i="879"/>
  <c r="R19" i="879"/>
  <c r="R18" i="879"/>
  <c r="D18" i="879"/>
  <c r="R17" i="879"/>
  <c r="L17" i="879"/>
  <c r="D17" i="879"/>
  <c r="R16" i="879"/>
  <c r="L16" i="879"/>
  <c r="D16" i="879" s="1"/>
  <c r="R15" i="879"/>
  <c r="D15" i="879"/>
  <c r="R14" i="879"/>
  <c r="D14" i="879"/>
  <c r="R13" i="879"/>
  <c r="D13" i="879"/>
  <c r="R12" i="879"/>
  <c r="R11" i="879"/>
  <c r="L11" i="879"/>
  <c r="D11" i="879"/>
  <c r="L9" i="879"/>
  <c r="D9" i="879" s="1"/>
  <c r="L8" i="879"/>
  <c r="D8" i="879"/>
  <c r="L7" i="879"/>
  <c r="D7" i="879" s="1"/>
  <c r="R6" i="879"/>
  <c r="R5" i="879"/>
  <c r="R4" i="879"/>
  <c r="R52" i="878"/>
  <c r="R51" i="878"/>
  <c r="D50" i="878"/>
  <c r="R49" i="878"/>
  <c r="D49" i="878"/>
  <c r="R48" i="878"/>
  <c r="D48" i="878"/>
  <c r="D46" i="878"/>
  <c r="D45" i="878"/>
  <c r="P44" i="878"/>
  <c r="R44" i="878" s="1"/>
  <c r="D44" i="878"/>
  <c r="R42" i="878"/>
  <c r="D42" i="878"/>
  <c r="R41" i="878"/>
  <c r="D41" i="878"/>
  <c r="R40" i="878"/>
  <c r="D40" i="878"/>
  <c r="R39" i="878"/>
  <c r="L20" i="878" s="1"/>
  <c r="D20" i="878" s="1"/>
  <c r="H39" i="878"/>
  <c r="D39" i="878"/>
  <c r="R38" i="878"/>
  <c r="L9" i="878" s="1"/>
  <c r="D9" i="878" s="1"/>
  <c r="H38" i="878"/>
  <c r="D38" i="878"/>
  <c r="R37" i="878"/>
  <c r="H37" i="878"/>
  <c r="D37" i="878"/>
  <c r="R36" i="878"/>
  <c r="H36" i="878"/>
  <c r="D36" i="878"/>
  <c r="R35" i="878"/>
  <c r="H35" i="878"/>
  <c r="D35" i="878"/>
  <c r="R34" i="878"/>
  <c r="H34" i="878"/>
  <c r="D34" i="878"/>
  <c r="R33" i="878"/>
  <c r="R32" i="878"/>
  <c r="L11" i="878" s="1"/>
  <c r="D11" i="878" s="1"/>
  <c r="R31" i="878"/>
  <c r="R30" i="878"/>
  <c r="R29" i="878"/>
  <c r="R28" i="878"/>
  <c r="D28" i="878"/>
  <c r="R27" i="878"/>
  <c r="L27" i="878"/>
  <c r="D27" i="878"/>
  <c r="R26" i="878"/>
  <c r="L26" i="878"/>
  <c r="D26" i="878"/>
  <c r="R25" i="878"/>
  <c r="L25" i="878"/>
  <c r="D25" i="878"/>
  <c r="R24" i="878"/>
  <c r="L24" i="878"/>
  <c r="D24" i="878" s="1"/>
  <c r="R23" i="878"/>
  <c r="L23" i="878"/>
  <c r="D23" i="878"/>
  <c r="R22" i="878"/>
  <c r="D22" i="878"/>
  <c r="R21" i="878"/>
  <c r="D21" i="878"/>
  <c r="R20" i="878"/>
  <c r="R19" i="878"/>
  <c r="D19" i="878"/>
  <c r="R18" i="878"/>
  <c r="D18" i="878"/>
  <c r="R17" i="878"/>
  <c r="L17" i="878"/>
  <c r="D17" i="878"/>
  <c r="R16" i="878"/>
  <c r="L16" i="878"/>
  <c r="D16" i="878"/>
  <c r="R15" i="878"/>
  <c r="D15" i="878"/>
  <c r="R14" i="878"/>
  <c r="D14" i="878"/>
  <c r="R13" i="878"/>
  <c r="D13" i="878"/>
  <c r="R12" i="878"/>
  <c r="L12" i="878"/>
  <c r="D12" i="878" s="1"/>
  <c r="R11" i="878"/>
  <c r="L10" i="878"/>
  <c r="D10" i="878"/>
  <c r="L8" i="878"/>
  <c r="D8" i="878"/>
  <c r="L7" i="878"/>
  <c r="D7" i="878"/>
  <c r="R6" i="878"/>
  <c r="L6" i="878"/>
  <c r="D6" i="878"/>
  <c r="R5" i="878"/>
  <c r="R4" i="878"/>
  <c r="R52" i="876"/>
  <c r="R51" i="876"/>
  <c r="D50" i="876"/>
  <c r="R49" i="876"/>
  <c r="D49" i="876"/>
  <c r="R48" i="876"/>
  <c r="D48" i="876"/>
  <c r="D46" i="876"/>
  <c r="D45" i="876"/>
  <c r="D44" i="876"/>
  <c r="R42" i="876"/>
  <c r="D42" i="876"/>
  <c r="R41" i="876"/>
  <c r="D41" i="876"/>
  <c r="R40" i="876"/>
  <c r="D40" i="876"/>
  <c r="R39" i="876"/>
  <c r="H39" i="876"/>
  <c r="D39" i="876"/>
  <c r="R38" i="876"/>
  <c r="L9" i="876" s="1"/>
  <c r="D9" i="876" s="1"/>
  <c r="H38" i="876"/>
  <c r="D38" i="876"/>
  <c r="R37" i="876"/>
  <c r="H37" i="876"/>
  <c r="D37" i="876"/>
  <c r="R36" i="876"/>
  <c r="L10" i="876" s="1"/>
  <c r="D10" i="876" s="1"/>
  <c r="H36" i="876"/>
  <c r="D36" i="876"/>
  <c r="R35" i="876"/>
  <c r="H35" i="876"/>
  <c r="D35" i="876"/>
  <c r="R34" i="876"/>
  <c r="L12" i="876" s="1"/>
  <c r="D12" i="876" s="1"/>
  <c r="H34" i="876"/>
  <c r="D34" i="876"/>
  <c r="R33" i="876"/>
  <c r="L23" i="876" s="1"/>
  <c r="D23" i="876" s="1"/>
  <c r="R32" i="876"/>
  <c r="L11" i="876" s="1"/>
  <c r="D11" i="876" s="1"/>
  <c r="R31" i="876"/>
  <c r="R30" i="876"/>
  <c r="R29" i="876"/>
  <c r="R28" i="876"/>
  <c r="D28" i="876"/>
  <c r="R27" i="876"/>
  <c r="D27" i="876"/>
  <c r="R26" i="876"/>
  <c r="L26" i="876"/>
  <c r="D26" i="876"/>
  <c r="R25" i="876"/>
  <c r="L25" i="876"/>
  <c r="D25" i="876"/>
  <c r="R24" i="876"/>
  <c r="D24" i="876"/>
  <c r="R23" i="876"/>
  <c r="R22" i="876"/>
  <c r="L22" i="876"/>
  <c r="D22" i="876"/>
  <c r="R21" i="876"/>
  <c r="D21" i="876"/>
  <c r="R20" i="876"/>
  <c r="L20" i="876"/>
  <c r="D20" i="876"/>
  <c r="R19" i="876"/>
  <c r="L19" i="876"/>
  <c r="D19" i="876"/>
  <c r="R18" i="876"/>
  <c r="D18" i="876"/>
  <c r="R17" i="876"/>
  <c r="D17" i="876"/>
  <c r="R16" i="876"/>
  <c r="L16" i="876"/>
  <c r="D16" i="876" s="1"/>
  <c r="S15" i="876"/>
  <c r="R15" i="876"/>
  <c r="D15" i="876"/>
  <c r="S14" i="876"/>
  <c r="R14" i="876"/>
  <c r="D14" i="876"/>
  <c r="R13" i="876"/>
  <c r="D13" i="876"/>
  <c r="R12" i="876"/>
  <c r="R11" i="876"/>
  <c r="L8" i="876"/>
  <c r="D8" i="876"/>
  <c r="L7" i="876"/>
  <c r="D7" i="876"/>
  <c r="R6" i="876"/>
  <c r="L6" i="876"/>
  <c r="D6" i="876"/>
  <c r="R5" i="876"/>
  <c r="R4" i="876"/>
  <c r="R52" i="875"/>
  <c r="R51" i="875"/>
  <c r="D50" i="875"/>
  <c r="R49" i="875"/>
  <c r="D49" i="875"/>
  <c r="R48" i="875"/>
  <c r="D48" i="875"/>
  <c r="D46" i="875"/>
  <c r="D45" i="875"/>
  <c r="D44" i="875"/>
  <c r="R42" i="875"/>
  <c r="L6" i="875" s="1"/>
  <c r="D6" i="875" s="1"/>
  <c r="D42" i="875"/>
  <c r="R41" i="875"/>
  <c r="D41" i="875"/>
  <c r="R40" i="875"/>
  <c r="D40" i="875"/>
  <c r="R39" i="875"/>
  <c r="L20" i="875" s="1"/>
  <c r="D20" i="875" s="1"/>
  <c r="H39" i="875"/>
  <c r="D39" i="875"/>
  <c r="R38" i="875"/>
  <c r="H38" i="875"/>
  <c r="D38" i="875"/>
  <c r="R37" i="875"/>
  <c r="H37" i="875"/>
  <c r="D37" i="875"/>
  <c r="R36" i="875"/>
  <c r="L10" i="875" s="1"/>
  <c r="D10" i="875" s="1"/>
  <c r="H36" i="875"/>
  <c r="D36" i="875"/>
  <c r="R35" i="875"/>
  <c r="H35" i="875"/>
  <c r="D35" i="875"/>
  <c r="R34" i="875"/>
  <c r="L12" i="875" s="1"/>
  <c r="D12" i="875" s="1"/>
  <c r="H34" i="875"/>
  <c r="D34" i="875"/>
  <c r="R33" i="875"/>
  <c r="L23" i="875" s="1"/>
  <c r="D23" i="875" s="1"/>
  <c r="R32" i="875"/>
  <c r="R31" i="875"/>
  <c r="R30" i="875"/>
  <c r="R29" i="875"/>
  <c r="R28" i="875"/>
  <c r="D28" i="875"/>
  <c r="R27" i="875"/>
  <c r="D27" i="875"/>
  <c r="R26" i="875"/>
  <c r="L26" i="875"/>
  <c r="D26" i="875"/>
  <c r="R25" i="875"/>
  <c r="L25" i="875"/>
  <c r="D25" i="875"/>
  <c r="R24" i="875"/>
  <c r="L24" i="875"/>
  <c r="D24" i="875"/>
  <c r="R23" i="875"/>
  <c r="R22" i="875"/>
  <c r="L22" i="875"/>
  <c r="D22" i="875" s="1"/>
  <c r="R21" i="875"/>
  <c r="D21" i="875"/>
  <c r="R20" i="875"/>
  <c r="R19" i="875"/>
  <c r="L19" i="875"/>
  <c r="D19" i="875" s="1"/>
  <c r="R18" i="875"/>
  <c r="D18" i="875"/>
  <c r="R17" i="875"/>
  <c r="L17" i="875"/>
  <c r="D17" i="875" s="1"/>
  <c r="R16" i="875"/>
  <c r="L16" i="875"/>
  <c r="D16" i="875" s="1"/>
  <c r="R15" i="875"/>
  <c r="D15" i="875"/>
  <c r="R14" i="875"/>
  <c r="D14" i="875"/>
  <c r="R13" i="875"/>
  <c r="D13" i="875"/>
  <c r="R12" i="875"/>
  <c r="R11" i="875"/>
  <c r="L11" i="875"/>
  <c r="D11" i="875"/>
  <c r="L9" i="875"/>
  <c r="D9" i="875" s="1"/>
  <c r="L8" i="875"/>
  <c r="D8" i="875"/>
  <c r="L7" i="875"/>
  <c r="D7" i="875"/>
  <c r="R6" i="875"/>
  <c r="R5" i="875"/>
  <c r="R4" i="875"/>
  <c r="R52" i="874"/>
  <c r="R51" i="874"/>
  <c r="D50" i="874"/>
  <c r="R49" i="874"/>
  <c r="D49" i="874"/>
  <c r="R48" i="874"/>
  <c r="D48" i="874"/>
  <c r="D46" i="874"/>
  <c r="D45" i="874"/>
  <c r="R44" i="874"/>
  <c r="P44" i="874"/>
  <c r="D44" i="874"/>
  <c r="R42" i="874"/>
  <c r="D42" i="874"/>
  <c r="R41" i="874"/>
  <c r="D41" i="874"/>
  <c r="R40" i="874"/>
  <c r="D40" i="874"/>
  <c r="R39" i="874"/>
  <c r="L20" i="874" s="1"/>
  <c r="D20" i="874" s="1"/>
  <c r="H39" i="874"/>
  <c r="D39" i="874"/>
  <c r="R38" i="874"/>
  <c r="H38" i="874"/>
  <c r="D38" i="874"/>
  <c r="R37" i="874"/>
  <c r="H37" i="874"/>
  <c r="D37" i="874"/>
  <c r="R36" i="874"/>
  <c r="H36" i="874"/>
  <c r="D36" i="874"/>
  <c r="R35" i="874"/>
  <c r="H35" i="874"/>
  <c r="D35" i="874"/>
  <c r="R34" i="874"/>
  <c r="L12" i="874" s="1"/>
  <c r="D12" i="874" s="1"/>
  <c r="H34" i="874"/>
  <c r="D34" i="874"/>
  <c r="R33" i="874"/>
  <c r="R32" i="874"/>
  <c r="R31" i="874"/>
  <c r="R30" i="874"/>
  <c r="R29" i="874"/>
  <c r="R28" i="874"/>
  <c r="D28" i="874"/>
  <c r="R27" i="874"/>
  <c r="L27" i="874"/>
  <c r="D27" i="874" s="1"/>
  <c r="R26" i="874"/>
  <c r="L26" i="874"/>
  <c r="D26" i="874"/>
  <c r="R25" i="874"/>
  <c r="L25" i="874"/>
  <c r="D25" i="874"/>
  <c r="R24" i="874"/>
  <c r="L24" i="874"/>
  <c r="D24" i="874"/>
  <c r="R23" i="874"/>
  <c r="L23" i="874"/>
  <c r="D23" i="874" s="1"/>
  <c r="R22" i="874"/>
  <c r="D22" i="874"/>
  <c r="R21" i="874"/>
  <c r="D21" i="874"/>
  <c r="R20" i="874"/>
  <c r="R19" i="874"/>
  <c r="D19" i="874"/>
  <c r="R18" i="874"/>
  <c r="D18" i="874"/>
  <c r="R17" i="874"/>
  <c r="L17" i="874"/>
  <c r="D17" i="874"/>
  <c r="R16" i="874"/>
  <c r="L16" i="874"/>
  <c r="D16" i="874"/>
  <c r="R15" i="874"/>
  <c r="D15" i="874"/>
  <c r="R14" i="874"/>
  <c r="D14" i="874"/>
  <c r="R13" i="874"/>
  <c r="D13" i="874"/>
  <c r="R12" i="874"/>
  <c r="R11" i="874"/>
  <c r="L11" i="874"/>
  <c r="D11" i="874" s="1"/>
  <c r="L10" i="874"/>
  <c r="D10" i="874"/>
  <c r="L9" i="874"/>
  <c r="D9" i="874" s="1"/>
  <c r="L8" i="874"/>
  <c r="D8" i="874"/>
  <c r="L7" i="874"/>
  <c r="D7" i="874"/>
  <c r="R6" i="874"/>
  <c r="L6" i="874"/>
  <c r="D6" i="874" s="1"/>
  <c r="R5" i="874"/>
  <c r="R4" i="874"/>
  <c r="H15" i="884" l="1"/>
  <c r="H29" i="884" s="1"/>
  <c r="G51" i="884" s="1"/>
  <c r="H15" i="883"/>
  <c r="H29" i="883" s="1"/>
  <c r="G51" i="883" s="1"/>
  <c r="H15" i="882"/>
  <c r="H29" i="882" s="1"/>
  <c r="G51" i="882" s="1"/>
  <c r="G49" i="878"/>
  <c r="G49" i="880"/>
  <c r="G49" i="879"/>
  <c r="D54" i="880"/>
  <c r="H14" i="880" s="1"/>
  <c r="D54" i="879"/>
  <c r="H14" i="879" s="1"/>
  <c r="D54" i="878"/>
  <c r="H14" i="878" s="1"/>
  <c r="G49" i="876"/>
  <c r="G49" i="875"/>
  <c r="G49" i="874"/>
  <c r="D54" i="876"/>
  <c r="H14" i="876" s="1"/>
  <c r="D29" i="876"/>
  <c r="H13" i="876" s="1"/>
  <c r="D54" i="875"/>
  <c r="H14" i="875" s="1"/>
  <c r="D54" i="874"/>
  <c r="H14" i="874" s="1"/>
  <c r="D29" i="880"/>
  <c r="H13" i="880" s="1"/>
  <c r="D29" i="879"/>
  <c r="H13" i="879" s="1"/>
  <c r="D29" i="878"/>
  <c r="H13" i="878" s="1"/>
  <c r="D29" i="875"/>
  <c r="H13" i="875" s="1"/>
  <c r="D29" i="874"/>
  <c r="H13" i="874" s="1"/>
  <c r="H20" i="850"/>
  <c r="H15" i="880" l="1"/>
  <c r="H29" i="880" s="1"/>
  <c r="G51" i="880" s="1"/>
  <c r="H15" i="879"/>
  <c r="H29" i="879" s="1"/>
  <c r="G51" i="879" s="1"/>
  <c r="H15" i="878"/>
  <c r="H29" i="878" s="1"/>
  <c r="G51" i="878" s="1"/>
  <c r="H15" i="876"/>
  <c r="H29" i="876" s="1"/>
  <c r="G51" i="876" s="1"/>
  <c r="H15" i="875"/>
  <c r="H29" i="875" s="1"/>
  <c r="G51" i="875" s="1"/>
  <c r="H15" i="874"/>
  <c r="H29" i="874" s="1"/>
  <c r="G51" i="874" s="1"/>
  <c r="H16" i="867"/>
  <c r="H16" i="866"/>
  <c r="H16" i="865"/>
  <c r="H20" i="863" l="1"/>
  <c r="H16" i="863"/>
  <c r="H16" i="862"/>
  <c r="R52" i="872" l="1"/>
  <c r="R51" i="872"/>
  <c r="D50" i="872"/>
  <c r="R49" i="872"/>
  <c r="D49" i="872"/>
  <c r="R48" i="872"/>
  <c r="D48" i="872"/>
  <c r="D46" i="872"/>
  <c r="D45" i="872"/>
  <c r="D44" i="872"/>
  <c r="R42" i="872"/>
  <c r="L6" i="872" s="1"/>
  <c r="D6" i="872" s="1"/>
  <c r="D42" i="872"/>
  <c r="R41" i="872"/>
  <c r="L7" i="872" s="1"/>
  <c r="D7" i="872" s="1"/>
  <c r="D41" i="872"/>
  <c r="R40" i="872"/>
  <c r="D40" i="872"/>
  <c r="R39" i="872"/>
  <c r="H39" i="872"/>
  <c r="D39" i="872"/>
  <c r="R38" i="872"/>
  <c r="H38" i="872"/>
  <c r="D38" i="872"/>
  <c r="R37" i="872"/>
  <c r="H37" i="872"/>
  <c r="D37" i="872"/>
  <c r="R36" i="872"/>
  <c r="L10" i="872" s="1"/>
  <c r="D10" i="872" s="1"/>
  <c r="H36" i="872"/>
  <c r="D36" i="872"/>
  <c r="R35" i="872"/>
  <c r="L19" i="872" s="1"/>
  <c r="D19" i="872" s="1"/>
  <c r="H35" i="872"/>
  <c r="D35" i="872"/>
  <c r="R34" i="872"/>
  <c r="L12" i="872" s="1"/>
  <c r="D12" i="872" s="1"/>
  <c r="H34" i="872"/>
  <c r="D34" i="872"/>
  <c r="R33" i="872"/>
  <c r="L23" i="872" s="1"/>
  <c r="D23" i="872" s="1"/>
  <c r="R32" i="872"/>
  <c r="R31" i="872"/>
  <c r="R30" i="872"/>
  <c r="R29" i="872"/>
  <c r="R28" i="872"/>
  <c r="L16" i="872" s="1"/>
  <c r="D16" i="872" s="1"/>
  <c r="D28" i="872"/>
  <c r="R27" i="872"/>
  <c r="D27" i="872"/>
  <c r="R26" i="872"/>
  <c r="L26" i="872"/>
  <c r="D26" i="872"/>
  <c r="R25" i="872"/>
  <c r="L25" i="872"/>
  <c r="D25" i="872"/>
  <c r="R24" i="872"/>
  <c r="D24" i="872"/>
  <c r="R23" i="872"/>
  <c r="R22" i="872"/>
  <c r="L22" i="872"/>
  <c r="D22" i="872"/>
  <c r="R21" i="872"/>
  <c r="D21" i="872"/>
  <c r="R20" i="872"/>
  <c r="L20" i="872"/>
  <c r="D20" i="872"/>
  <c r="R19" i="872"/>
  <c r="R18" i="872"/>
  <c r="D18" i="872"/>
  <c r="R17" i="872"/>
  <c r="D17" i="872"/>
  <c r="R16" i="872"/>
  <c r="S15" i="872"/>
  <c r="R15" i="872"/>
  <c r="D15" i="872"/>
  <c r="S14" i="872"/>
  <c r="R14" i="872"/>
  <c r="D14" i="872"/>
  <c r="R13" i="872"/>
  <c r="D13" i="872"/>
  <c r="R12" i="872"/>
  <c r="R11" i="872"/>
  <c r="L11" i="872"/>
  <c r="D11" i="872"/>
  <c r="L9" i="872"/>
  <c r="D9" i="872"/>
  <c r="L8" i="872"/>
  <c r="D8" i="872" s="1"/>
  <c r="R6" i="872"/>
  <c r="R5" i="872"/>
  <c r="R4" i="872"/>
  <c r="R52" i="871"/>
  <c r="R51" i="871"/>
  <c r="D50" i="871"/>
  <c r="R49" i="871"/>
  <c r="D49" i="871"/>
  <c r="R48" i="871"/>
  <c r="D48" i="871"/>
  <c r="D46" i="871"/>
  <c r="D45" i="871"/>
  <c r="D44" i="871"/>
  <c r="R42" i="871"/>
  <c r="D42" i="871"/>
  <c r="R41" i="871"/>
  <c r="L7" i="871" s="1"/>
  <c r="D7" i="871" s="1"/>
  <c r="D41" i="871"/>
  <c r="R40" i="871"/>
  <c r="L8" i="871" s="1"/>
  <c r="D8" i="871" s="1"/>
  <c r="D40" i="871"/>
  <c r="R39" i="871"/>
  <c r="H39" i="871"/>
  <c r="D39" i="871"/>
  <c r="R38" i="871"/>
  <c r="H38" i="871"/>
  <c r="D38" i="871"/>
  <c r="R37" i="871"/>
  <c r="H37" i="871"/>
  <c r="D37" i="871"/>
  <c r="R36" i="871"/>
  <c r="H36" i="871"/>
  <c r="D36" i="871"/>
  <c r="R35" i="871"/>
  <c r="L19" i="871" s="1"/>
  <c r="D19" i="871" s="1"/>
  <c r="H35" i="871"/>
  <c r="D35" i="871"/>
  <c r="R34" i="871"/>
  <c r="H34" i="871"/>
  <c r="D34" i="871"/>
  <c r="R33" i="871"/>
  <c r="L23" i="871" s="1"/>
  <c r="D23" i="871" s="1"/>
  <c r="R32" i="871"/>
  <c r="R31" i="871"/>
  <c r="R30" i="871"/>
  <c r="R29" i="871"/>
  <c r="R28" i="871"/>
  <c r="D28" i="871"/>
  <c r="R27" i="871"/>
  <c r="D27" i="871"/>
  <c r="R26" i="871"/>
  <c r="L26" i="871"/>
  <c r="D26" i="871" s="1"/>
  <c r="R25" i="871"/>
  <c r="L25" i="871"/>
  <c r="D25" i="871"/>
  <c r="R24" i="871"/>
  <c r="L24" i="871"/>
  <c r="D24" i="871" s="1"/>
  <c r="R23" i="871"/>
  <c r="R22" i="871"/>
  <c r="L22" i="871"/>
  <c r="D22" i="871" s="1"/>
  <c r="R21" i="871"/>
  <c r="L17" i="871" s="1"/>
  <c r="D17" i="871" s="1"/>
  <c r="D21" i="871"/>
  <c r="R20" i="871"/>
  <c r="L20" i="871"/>
  <c r="D20" i="871" s="1"/>
  <c r="R19" i="871"/>
  <c r="R18" i="871"/>
  <c r="D18" i="871"/>
  <c r="R17" i="871"/>
  <c r="R16" i="871"/>
  <c r="L16" i="871"/>
  <c r="D16" i="871" s="1"/>
  <c r="R15" i="871"/>
  <c r="D15" i="871"/>
  <c r="R14" i="871"/>
  <c r="D14" i="871"/>
  <c r="R13" i="871"/>
  <c r="D13" i="871"/>
  <c r="R12" i="871"/>
  <c r="L12" i="871"/>
  <c r="D12" i="871" s="1"/>
  <c r="R11" i="871"/>
  <c r="L11" i="871"/>
  <c r="D11" i="871"/>
  <c r="L10" i="871"/>
  <c r="D10" i="871"/>
  <c r="L9" i="871"/>
  <c r="D9" i="871"/>
  <c r="R6" i="871"/>
  <c r="L6" i="871"/>
  <c r="D6" i="871" s="1"/>
  <c r="R5" i="871"/>
  <c r="R4" i="871"/>
  <c r="R52" i="870"/>
  <c r="R51" i="870"/>
  <c r="D50" i="870"/>
  <c r="R49" i="870"/>
  <c r="D49" i="870"/>
  <c r="R48" i="870"/>
  <c r="D48" i="870"/>
  <c r="D46" i="870"/>
  <c r="D45" i="870"/>
  <c r="P44" i="870"/>
  <c r="R44" i="870" s="1"/>
  <c r="D44" i="870"/>
  <c r="R42" i="870"/>
  <c r="D42" i="870"/>
  <c r="R41" i="870"/>
  <c r="L7" i="870" s="1"/>
  <c r="D7" i="870" s="1"/>
  <c r="D41" i="870"/>
  <c r="R40" i="870"/>
  <c r="D40" i="870"/>
  <c r="R39" i="870"/>
  <c r="L20" i="870" s="1"/>
  <c r="D20" i="870" s="1"/>
  <c r="H39" i="870"/>
  <c r="D39" i="870"/>
  <c r="R38" i="870"/>
  <c r="H38" i="870"/>
  <c r="D38" i="870"/>
  <c r="R37" i="870"/>
  <c r="H37" i="870"/>
  <c r="D37" i="870"/>
  <c r="R36" i="870"/>
  <c r="H36" i="870"/>
  <c r="D36" i="870"/>
  <c r="R35" i="870"/>
  <c r="H35" i="870"/>
  <c r="D35" i="870"/>
  <c r="R34" i="870"/>
  <c r="H34" i="870"/>
  <c r="G49" i="870" s="1"/>
  <c r="D34" i="870"/>
  <c r="R33" i="870"/>
  <c r="R32" i="870"/>
  <c r="R31" i="870"/>
  <c r="R30" i="870"/>
  <c r="R29" i="870"/>
  <c r="R28" i="870"/>
  <c r="D28" i="870"/>
  <c r="R27" i="870"/>
  <c r="L27" i="870"/>
  <c r="D27" i="870"/>
  <c r="R26" i="870"/>
  <c r="L26" i="870"/>
  <c r="D26" i="870"/>
  <c r="R25" i="870"/>
  <c r="L25" i="870"/>
  <c r="D25" i="870"/>
  <c r="R24" i="870"/>
  <c r="L24" i="870"/>
  <c r="D24" i="870" s="1"/>
  <c r="R23" i="870"/>
  <c r="L23" i="870"/>
  <c r="D23" i="870" s="1"/>
  <c r="R22" i="870"/>
  <c r="D22" i="870"/>
  <c r="R21" i="870"/>
  <c r="D21" i="870"/>
  <c r="R20" i="870"/>
  <c r="R19" i="870"/>
  <c r="D19" i="870"/>
  <c r="R18" i="870"/>
  <c r="D18" i="870"/>
  <c r="R17" i="870"/>
  <c r="L17" i="870"/>
  <c r="D17" i="870"/>
  <c r="R16" i="870"/>
  <c r="L16" i="870"/>
  <c r="D16" i="870"/>
  <c r="R15" i="870"/>
  <c r="D15" i="870"/>
  <c r="R14" i="870"/>
  <c r="D14" i="870"/>
  <c r="R13" i="870"/>
  <c r="D13" i="870"/>
  <c r="R12" i="870"/>
  <c r="L12" i="870"/>
  <c r="D12" i="870" s="1"/>
  <c r="R11" i="870"/>
  <c r="L11" i="870"/>
  <c r="D11" i="870" s="1"/>
  <c r="L10" i="870"/>
  <c r="D10" i="870"/>
  <c r="L9" i="870"/>
  <c r="D9" i="870"/>
  <c r="L8" i="870"/>
  <c r="D8" i="870"/>
  <c r="R6" i="870"/>
  <c r="L6" i="870"/>
  <c r="D6" i="870"/>
  <c r="R5" i="870"/>
  <c r="R4" i="870"/>
  <c r="G49" i="872" l="1"/>
  <c r="G49" i="871"/>
  <c r="D54" i="872"/>
  <c r="H14" i="872" s="1"/>
  <c r="D54" i="871"/>
  <c r="H14" i="871" s="1"/>
  <c r="D54" i="870"/>
  <c r="H14" i="870" s="1"/>
  <c r="D29" i="872"/>
  <c r="H13" i="872" s="1"/>
  <c r="D29" i="871"/>
  <c r="H13" i="871" s="1"/>
  <c r="D29" i="870"/>
  <c r="H13" i="870" s="1"/>
  <c r="H16" i="859"/>
  <c r="H27" i="859"/>
  <c r="H26" i="859"/>
  <c r="H20" i="859"/>
  <c r="H15" i="872" l="1"/>
  <c r="H29" i="872" s="1"/>
  <c r="G51" i="872" s="1"/>
  <c r="H15" i="871"/>
  <c r="H29" i="871" s="1"/>
  <c r="G51" i="871" s="1"/>
  <c r="H15" i="870"/>
  <c r="H29" i="870" s="1"/>
  <c r="G51" i="870" s="1"/>
  <c r="H16" i="857"/>
  <c r="G38" i="859"/>
  <c r="G37" i="859"/>
  <c r="G36" i="859"/>
  <c r="G35" i="859"/>
  <c r="G34" i="859"/>
  <c r="G42" i="859"/>
  <c r="R52" i="868"/>
  <c r="R51" i="868"/>
  <c r="D50" i="868"/>
  <c r="R49" i="868"/>
  <c r="D49" i="868"/>
  <c r="R48" i="868"/>
  <c r="D48" i="868"/>
  <c r="D46" i="868"/>
  <c r="D45" i="868"/>
  <c r="D44" i="868"/>
  <c r="R42" i="868"/>
  <c r="D42" i="868"/>
  <c r="R41" i="868"/>
  <c r="D41" i="868"/>
  <c r="R40" i="868"/>
  <c r="D40" i="868"/>
  <c r="R39" i="868"/>
  <c r="H39" i="868"/>
  <c r="D39" i="868"/>
  <c r="R38" i="868"/>
  <c r="L9" i="868" s="1"/>
  <c r="D9" i="868" s="1"/>
  <c r="H38" i="868"/>
  <c r="D38" i="868"/>
  <c r="R37" i="868"/>
  <c r="H37" i="868"/>
  <c r="D37" i="868"/>
  <c r="R36" i="868"/>
  <c r="H36" i="868"/>
  <c r="D36" i="868"/>
  <c r="R35" i="868"/>
  <c r="H35" i="868"/>
  <c r="D35" i="868"/>
  <c r="R34" i="868"/>
  <c r="L12" i="868" s="1"/>
  <c r="D12" i="868" s="1"/>
  <c r="H34" i="868"/>
  <c r="D34" i="868"/>
  <c r="D54" i="868" s="1"/>
  <c r="H14" i="868" s="1"/>
  <c r="R33" i="868"/>
  <c r="R32" i="868"/>
  <c r="L11" i="868" s="1"/>
  <c r="D11" i="868" s="1"/>
  <c r="R31" i="868"/>
  <c r="R30" i="868"/>
  <c r="R29" i="868"/>
  <c r="R28" i="868"/>
  <c r="D28" i="868"/>
  <c r="R27" i="868"/>
  <c r="D27" i="868"/>
  <c r="R26" i="868"/>
  <c r="L26" i="868"/>
  <c r="D26" i="868"/>
  <c r="R25" i="868"/>
  <c r="L25" i="868"/>
  <c r="D25" i="868"/>
  <c r="R24" i="868"/>
  <c r="D24" i="868"/>
  <c r="R23" i="868"/>
  <c r="L23" i="868"/>
  <c r="D23" i="868" s="1"/>
  <c r="R22" i="868"/>
  <c r="L22" i="868"/>
  <c r="D22" i="868"/>
  <c r="R21" i="868"/>
  <c r="C21" i="868"/>
  <c r="D21" i="868" s="1"/>
  <c r="R20" i="868"/>
  <c r="L20" i="868"/>
  <c r="D20" i="868"/>
  <c r="R19" i="868"/>
  <c r="L19" i="868"/>
  <c r="D19" i="868"/>
  <c r="R18" i="868"/>
  <c r="D18" i="868"/>
  <c r="R17" i="868"/>
  <c r="D17" i="868"/>
  <c r="R16" i="868"/>
  <c r="L16" i="868"/>
  <c r="D16" i="868"/>
  <c r="S15" i="868"/>
  <c r="R15" i="868"/>
  <c r="C15" i="868"/>
  <c r="D15" i="868" s="1"/>
  <c r="S14" i="868"/>
  <c r="R14" i="868"/>
  <c r="D14" i="868"/>
  <c r="R13" i="868"/>
  <c r="D13" i="868"/>
  <c r="R12" i="868"/>
  <c r="R11" i="868"/>
  <c r="L10" i="868"/>
  <c r="D10" i="868"/>
  <c r="L8" i="868"/>
  <c r="D8" i="868"/>
  <c r="L7" i="868"/>
  <c r="D7" i="868"/>
  <c r="R6" i="868"/>
  <c r="L6" i="868"/>
  <c r="D6" i="868" s="1"/>
  <c r="R5" i="868"/>
  <c r="R4" i="868"/>
  <c r="C21" i="859"/>
  <c r="C15" i="859"/>
  <c r="C12" i="857"/>
  <c r="L26" i="857"/>
  <c r="C21" i="857"/>
  <c r="G49" i="868" l="1"/>
  <c r="D29" i="868"/>
  <c r="H13" i="868" s="1"/>
  <c r="H15" i="868" s="1"/>
  <c r="H29" i="868" s="1"/>
  <c r="G51" i="868" s="1"/>
  <c r="R52" i="867"/>
  <c r="R51" i="867"/>
  <c r="D50" i="867"/>
  <c r="R49" i="867"/>
  <c r="D49" i="867"/>
  <c r="R48" i="867"/>
  <c r="D48" i="867"/>
  <c r="D46" i="867"/>
  <c r="D45" i="867"/>
  <c r="D44" i="867"/>
  <c r="R42" i="867"/>
  <c r="D42" i="867"/>
  <c r="R41" i="867"/>
  <c r="L7" i="867" s="1"/>
  <c r="D7" i="867" s="1"/>
  <c r="D41" i="867"/>
  <c r="R40" i="867"/>
  <c r="D40" i="867"/>
  <c r="R39" i="867"/>
  <c r="H39" i="867"/>
  <c r="D39" i="867"/>
  <c r="R38" i="867"/>
  <c r="H38" i="867"/>
  <c r="D38" i="867"/>
  <c r="R37" i="867"/>
  <c r="H37" i="867"/>
  <c r="D37" i="867"/>
  <c r="R36" i="867"/>
  <c r="L10" i="867" s="1"/>
  <c r="D10" i="867" s="1"/>
  <c r="H36" i="867"/>
  <c r="D36" i="867"/>
  <c r="R35" i="867"/>
  <c r="L19" i="867" s="1"/>
  <c r="D19" i="867" s="1"/>
  <c r="H35" i="867"/>
  <c r="D35" i="867"/>
  <c r="R34" i="867"/>
  <c r="L12" i="867" s="1"/>
  <c r="D12" i="867" s="1"/>
  <c r="H34" i="867"/>
  <c r="D34" i="867"/>
  <c r="R33" i="867"/>
  <c r="L23" i="867" s="1"/>
  <c r="D23" i="867" s="1"/>
  <c r="R32" i="867"/>
  <c r="R31" i="867"/>
  <c r="R30" i="867"/>
  <c r="R29" i="867"/>
  <c r="R28" i="867"/>
  <c r="D28" i="867"/>
  <c r="R27" i="867"/>
  <c r="D27" i="867"/>
  <c r="R26" i="867"/>
  <c r="L26" i="867"/>
  <c r="D26" i="867"/>
  <c r="R25" i="867"/>
  <c r="L25" i="867"/>
  <c r="D25" i="867"/>
  <c r="R24" i="867"/>
  <c r="D24" i="867"/>
  <c r="R23" i="867"/>
  <c r="R22" i="867"/>
  <c r="L22" i="867"/>
  <c r="D22" i="867" s="1"/>
  <c r="R21" i="867"/>
  <c r="D21" i="867"/>
  <c r="R20" i="867"/>
  <c r="L20" i="867"/>
  <c r="D20" i="867"/>
  <c r="R19" i="867"/>
  <c r="R18" i="867"/>
  <c r="D18" i="867"/>
  <c r="R17" i="867"/>
  <c r="D17" i="867"/>
  <c r="R16" i="867"/>
  <c r="L16" i="867"/>
  <c r="D16" i="867" s="1"/>
  <c r="S15" i="867"/>
  <c r="R15" i="867"/>
  <c r="D15" i="867"/>
  <c r="S14" i="867"/>
  <c r="R14" i="867"/>
  <c r="D14" i="867"/>
  <c r="R13" i="867"/>
  <c r="D13" i="867"/>
  <c r="R12" i="867"/>
  <c r="R11" i="867"/>
  <c r="L11" i="867"/>
  <c r="D11" i="867" s="1"/>
  <c r="L9" i="867"/>
  <c r="D9" i="867" s="1"/>
  <c r="L8" i="867"/>
  <c r="D8" i="867"/>
  <c r="R6" i="867"/>
  <c r="L6" i="867"/>
  <c r="D6" i="867"/>
  <c r="R5" i="867"/>
  <c r="R4" i="867"/>
  <c r="R52" i="866"/>
  <c r="R51" i="866"/>
  <c r="D50" i="866"/>
  <c r="R49" i="866"/>
  <c r="D49" i="866"/>
  <c r="R48" i="866"/>
  <c r="D48" i="866"/>
  <c r="D46" i="866"/>
  <c r="D45" i="866"/>
  <c r="D44" i="866"/>
  <c r="R42" i="866"/>
  <c r="L6" i="866" s="1"/>
  <c r="D6" i="866" s="1"/>
  <c r="D42" i="866"/>
  <c r="R41" i="866"/>
  <c r="D41" i="866"/>
  <c r="R40" i="866"/>
  <c r="D40" i="866"/>
  <c r="R39" i="866"/>
  <c r="L20" i="866" s="1"/>
  <c r="D20" i="866" s="1"/>
  <c r="H39" i="866"/>
  <c r="D39" i="866"/>
  <c r="R38" i="866"/>
  <c r="L9" i="866" s="1"/>
  <c r="D9" i="866" s="1"/>
  <c r="H38" i="866"/>
  <c r="D38" i="866"/>
  <c r="R37" i="866"/>
  <c r="H37" i="866"/>
  <c r="D37" i="866"/>
  <c r="R36" i="866"/>
  <c r="L10" i="866" s="1"/>
  <c r="D10" i="866" s="1"/>
  <c r="H36" i="866"/>
  <c r="D36" i="866"/>
  <c r="R35" i="866"/>
  <c r="H35" i="866"/>
  <c r="D35" i="866"/>
  <c r="R34" i="866"/>
  <c r="H34" i="866"/>
  <c r="D34" i="866"/>
  <c r="R33" i="866"/>
  <c r="L23" i="866" s="1"/>
  <c r="D23" i="866" s="1"/>
  <c r="R32" i="866"/>
  <c r="L11" i="866" s="1"/>
  <c r="D11" i="866" s="1"/>
  <c r="R31" i="866"/>
  <c r="R30" i="866"/>
  <c r="R29" i="866"/>
  <c r="R28" i="866"/>
  <c r="D28" i="866"/>
  <c r="R27" i="866"/>
  <c r="D27" i="866"/>
  <c r="R26" i="866"/>
  <c r="L26" i="866"/>
  <c r="D26" i="866"/>
  <c r="R25" i="866"/>
  <c r="L25" i="866"/>
  <c r="D25" i="866"/>
  <c r="R24" i="866"/>
  <c r="L24" i="866"/>
  <c r="D24" i="866"/>
  <c r="R23" i="866"/>
  <c r="R22" i="866"/>
  <c r="L22" i="866"/>
  <c r="D22" i="866" s="1"/>
  <c r="R21" i="866"/>
  <c r="L17" i="866" s="1"/>
  <c r="D17" i="866" s="1"/>
  <c r="D21" i="866"/>
  <c r="R20" i="866"/>
  <c r="R19" i="866"/>
  <c r="L19" i="866"/>
  <c r="D19" i="866"/>
  <c r="R18" i="866"/>
  <c r="D18" i="866"/>
  <c r="R17" i="866"/>
  <c r="R16" i="866"/>
  <c r="L16" i="866"/>
  <c r="D16" i="866" s="1"/>
  <c r="R15" i="866"/>
  <c r="D15" i="866"/>
  <c r="R14" i="866"/>
  <c r="D14" i="866"/>
  <c r="R13" i="866"/>
  <c r="D13" i="866"/>
  <c r="R12" i="866"/>
  <c r="L12" i="866"/>
  <c r="D12" i="866"/>
  <c r="R11" i="866"/>
  <c r="L8" i="866"/>
  <c r="D8" i="866"/>
  <c r="L7" i="866"/>
  <c r="D7" i="866"/>
  <c r="R6" i="866"/>
  <c r="R5" i="866"/>
  <c r="R4" i="866"/>
  <c r="R52" i="865"/>
  <c r="R51" i="865"/>
  <c r="D50" i="865"/>
  <c r="R49" i="865"/>
  <c r="D49" i="865"/>
  <c r="R48" i="865"/>
  <c r="D48" i="865"/>
  <c r="D46" i="865"/>
  <c r="D45" i="865"/>
  <c r="P44" i="865"/>
  <c r="R44" i="865" s="1"/>
  <c r="D44" i="865"/>
  <c r="R42" i="865"/>
  <c r="D42" i="865"/>
  <c r="R41" i="865"/>
  <c r="L7" i="865" s="1"/>
  <c r="D7" i="865" s="1"/>
  <c r="D41" i="865"/>
  <c r="R40" i="865"/>
  <c r="D40" i="865"/>
  <c r="R39" i="865"/>
  <c r="H39" i="865"/>
  <c r="D39" i="865"/>
  <c r="R38" i="865"/>
  <c r="L9" i="865" s="1"/>
  <c r="D9" i="865" s="1"/>
  <c r="H38" i="865"/>
  <c r="D38" i="865"/>
  <c r="R37" i="865"/>
  <c r="H37" i="865"/>
  <c r="D37" i="865"/>
  <c r="R36" i="865"/>
  <c r="H36" i="865"/>
  <c r="D36" i="865"/>
  <c r="R35" i="865"/>
  <c r="H35" i="865"/>
  <c r="D35" i="865"/>
  <c r="R34" i="865"/>
  <c r="L12" i="865" s="1"/>
  <c r="D12" i="865" s="1"/>
  <c r="H34" i="865"/>
  <c r="D34" i="865"/>
  <c r="R33" i="865"/>
  <c r="R32" i="865"/>
  <c r="L11" i="865" s="1"/>
  <c r="D11" i="865" s="1"/>
  <c r="R31" i="865"/>
  <c r="R30" i="865"/>
  <c r="R29" i="865"/>
  <c r="R28" i="865"/>
  <c r="D28" i="865"/>
  <c r="R27" i="865"/>
  <c r="L27" i="865"/>
  <c r="D27" i="865" s="1"/>
  <c r="R26" i="865"/>
  <c r="L26" i="865"/>
  <c r="D26" i="865" s="1"/>
  <c r="R25" i="865"/>
  <c r="L25" i="865"/>
  <c r="D25" i="865" s="1"/>
  <c r="R24" i="865"/>
  <c r="L24" i="865"/>
  <c r="D24" i="865"/>
  <c r="R23" i="865"/>
  <c r="L23" i="865"/>
  <c r="D23" i="865"/>
  <c r="R22" i="865"/>
  <c r="D22" i="865"/>
  <c r="R21" i="865"/>
  <c r="D21" i="865"/>
  <c r="R20" i="865"/>
  <c r="L20" i="865"/>
  <c r="D20" i="865" s="1"/>
  <c r="R19" i="865"/>
  <c r="D19" i="865"/>
  <c r="R18" i="865"/>
  <c r="D18" i="865"/>
  <c r="R17" i="865"/>
  <c r="L17" i="865"/>
  <c r="D17" i="865" s="1"/>
  <c r="R16" i="865"/>
  <c r="L16" i="865"/>
  <c r="D16" i="865"/>
  <c r="R15" i="865"/>
  <c r="D15" i="865"/>
  <c r="R14" i="865"/>
  <c r="D14" i="865"/>
  <c r="R13" i="865"/>
  <c r="D13" i="865"/>
  <c r="R12" i="865"/>
  <c r="R11" i="865"/>
  <c r="L10" i="865"/>
  <c r="D10" i="865"/>
  <c r="L8" i="865"/>
  <c r="D8" i="865"/>
  <c r="R6" i="865"/>
  <c r="L6" i="865"/>
  <c r="D6" i="865" s="1"/>
  <c r="R5" i="865"/>
  <c r="R4" i="865"/>
  <c r="R52" i="863"/>
  <c r="R51" i="863"/>
  <c r="D50" i="863"/>
  <c r="R49" i="863"/>
  <c r="D49" i="863"/>
  <c r="R48" i="863"/>
  <c r="D48" i="863"/>
  <c r="D46" i="863"/>
  <c r="D45" i="863"/>
  <c r="D44" i="863"/>
  <c r="R42" i="863"/>
  <c r="D42" i="863"/>
  <c r="R41" i="863"/>
  <c r="L7" i="863" s="1"/>
  <c r="D7" i="863" s="1"/>
  <c r="D41" i="863"/>
  <c r="R40" i="863"/>
  <c r="D40" i="863"/>
  <c r="R39" i="863"/>
  <c r="H39" i="863"/>
  <c r="D39" i="863"/>
  <c r="R38" i="863"/>
  <c r="H38" i="863"/>
  <c r="D38" i="863"/>
  <c r="R37" i="863"/>
  <c r="H37" i="863"/>
  <c r="D37" i="863"/>
  <c r="R36" i="863"/>
  <c r="L10" i="863" s="1"/>
  <c r="D10" i="863" s="1"/>
  <c r="H36" i="863"/>
  <c r="D36" i="863"/>
  <c r="R35" i="863"/>
  <c r="L19" i="863" s="1"/>
  <c r="D19" i="863" s="1"/>
  <c r="H35" i="863"/>
  <c r="D35" i="863"/>
  <c r="R34" i="863"/>
  <c r="L12" i="863" s="1"/>
  <c r="D12" i="863" s="1"/>
  <c r="H34" i="863"/>
  <c r="D34" i="863"/>
  <c r="R33" i="863"/>
  <c r="R32" i="863"/>
  <c r="R31" i="863"/>
  <c r="R30" i="863"/>
  <c r="R29" i="863"/>
  <c r="R28" i="863"/>
  <c r="L16" i="863" s="1"/>
  <c r="D16" i="863" s="1"/>
  <c r="D28" i="863"/>
  <c r="R27" i="863"/>
  <c r="D27" i="863"/>
  <c r="R26" i="863"/>
  <c r="L26" i="863"/>
  <c r="D26" i="863"/>
  <c r="R25" i="863"/>
  <c r="L25" i="863"/>
  <c r="D25" i="863"/>
  <c r="R24" i="863"/>
  <c r="D24" i="863"/>
  <c r="R23" i="863"/>
  <c r="L23" i="863"/>
  <c r="D23" i="863" s="1"/>
  <c r="R22" i="863"/>
  <c r="L22" i="863"/>
  <c r="D22" i="863" s="1"/>
  <c r="R21" i="863"/>
  <c r="D21" i="863"/>
  <c r="R20" i="863"/>
  <c r="L20" i="863"/>
  <c r="D20" i="863"/>
  <c r="R19" i="863"/>
  <c r="R18" i="863"/>
  <c r="D18" i="863"/>
  <c r="R17" i="863"/>
  <c r="D17" i="863"/>
  <c r="R16" i="863"/>
  <c r="S15" i="863"/>
  <c r="R15" i="863"/>
  <c r="D15" i="863"/>
  <c r="S14" i="863"/>
  <c r="R14" i="863"/>
  <c r="D14" i="863"/>
  <c r="R13" i="863"/>
  <c r="D13" i="863"/>
  <c r="R12" i="863"/>
  <c r="R11" i="863"/>
  <c r="L11" i="863"/>
  <c r="D11" i="863" s="1"/>
  <c r="L9" i="863"/>
  <c r="D9" i="863" s="1"/>
  <c r="L8" i="863"/>
  <c r="D8" i="863" s="1"/>
  <c r="R6" i="863"/>
  <c r="L6" i="863"/>
  <c r="D6" i="863"/>
  <c r="R5" i="863"/>
  <c r="R4" i="863"/>
  <c r="R52" i="862"/>
  <c r="R51" i="862"/>
  <c r="D50" i="862"/>
  <c r="R49" i="862"/>
  <c r="D49" i="862"/>
  <c r="R48" i="862"/>
  <c r="D48" i="862"/>
  <c r="D46" i="862"/>
  <c r="D45" i="862"/>
  <c r="D44" i="862"/>
  <c r="R42" i="862"/>
  <c r="L6" i="862" s="1"/>
  <c r="D6" i="862" s="1"/>
  <c r="D42" i="862"/>
  <c r="R41" i="862"/>
  <c r="D41" i="862"/>
  <c r="R40" i="862"/>
  <c r="D40" i="862"/>
  <c r="R39" i="862"/>
  <c r="L20" i="862" s="1"/>
  <c r="D20" i="862" s="1"/>
  <c r="H39" i="862"/>
  <c r="D39" i="862"/>
  <c r="R38" i="862"/>
  <c r="L9" i="862" s="1"/>
  <c r="D9" i="862" s="1"/>
  <c r="H38" i="862"/>
  <c r="D38" i="862"/>
  <c r="R37" i="862"/>
  <c r="H37" i="862"/>
  <c r="D37" i="862"/>
  <c r="R36" i="862"/>
  <c r="H36" i="862"/>
  <c r="D36" i="862"/>
  <c r="R35" i="862"/>
  <c r="L19" i="862" s="1"/>
  <c r="D19" i="862" s="1"/>
  <c r="H35" i="862"/>
  <c r="D35" i="862"/>
  <c r="R34" i="862"/>
  <c r="L12" i="862" s="1"/>
  <c r="D12" i="862" s="1"/>
  <c r="H34" i="862"/>
  <c r="D34" i="862"/>
  <c r="R33" i="862"/>
  <c r="R32" i="862"/>
  <c r="L11" i="862" s="1"/>
  <c r="D11" i="862" s="1"/>
  <c r="R31" i="862"/>
  <c r="R30" i="862"/>
  <c r="R29" i="862"/>
  <c r="R28" i="862"/>
  <c r="D28" i="862"/>
  <c r="R27" i="862"/>
  <c r="D27" i="862"/>
  <c r="R26" i="862"/>
  <c r="L26" i="862"/>
  <c r="D26" i="862"/>
  <c r="R25" i="862"/>
  <c r="L25" i="862"/>
  <c r="D25" i="862" s="1"/>
  <c r="R24" i="862"/>
  <c r="L24" i="862"/>
  <c r="D24" i="862" s="1"/>
  <c r="R23" i="862"/>
  <c r="L23" i="862"/>
  <c r="D23" i="862"/>
  <c r="R22" i="862"/>
  <c r="L22" i="862"/>
  <c r="D22" i="862"/>
  <c r="R21" i="862"/>
  <c r="L17" i="862" s="1"/>
  <c r="D17" i="862" s="1"/>
  <c r="D21" i="862"/>
  <c r="R20" i="862"/>
  <c r="R19" i="862"/>
  <c r="R18" i="862"/>
  <c r="D18" i="862"/>
  <c r="R17" i="862"/>
  <c r="R16" i="862"/>
  <c r="L16" i="862"/>
  <c r="D16" i="862"/>
  <c r="R15" i="862"/>
  <c r="D15" i="862"/>
  <c r="R14" i="862"/>
  <c r="D14" i="862"/>
  <c r="R13" i="862"/>
  <c r="D13" i="862"/>
  <c r="R12" i="862"/>
  <c r="R11" i="862"/>
  <c r="L10" i="862"/>
  <c r="D10" i="862"/>
  <c r="L8" i="862"/>
  <c r="D8" i="862"/>
  <c r="L7" i="862"/>
  <c r="D7" i="862" s="1"/>
  <c r="R6" i="862"/>
  <c r="R5" i="862"/>
  <c r="R4" i="862"/>
  <c r="R52" i="861"/>
  <c r="R51" i="861"/>
  <c r="D50" i="861"/>
  <c r="R49" i="861"/>
  <c r="D49" i="861"/>
  <c r="R48" i="861"/>
  <c r="D48" i="861"/>
  <c r="D46" i="861"/>
  <c r="D45" i="861"/>
  <c r="P44" i="861"/>
  <c r="R44" i="861" s="1"/>
  <c r="D44" i="861"/>
  <c r="R42" i="861"/>
  <c r="L6" i="861" s="1"/>
  <c r="D6" i="861" s="1"/>
  <c r="D42" i="861"/>
  <c r="R41" i="861"/>
  <c r="L7" i="861" s="1"/>
  <c r="D7" i="861" s="1"/>
  <c r="D41" i="861"/>
  <c r="R40" i="861"/>
  <c r="D40" i="861"/>
  <c r="R39" i="861"/>
  <c r="L20" i="861" s="1"/>
  <c r="D20" i="861" s="1"/>
  <c r="H39" i="861"/>
  <c r="D39" i="861"/>
  <c r="R38" i="861"/>
  <c r="H38" i="861"/>
  <c r="D38" i="861"/>
  <c r="R37" i="861"/>
  <c r="H37" i="861"/>
  <c r="D37" i="861"/>
  <c r="R36" i="861"/>
  <c r="H36" i="861"/>
  <c r="D36" i="861"/>
  <c r="R35" i="861"/>
  <c r="H35" i="861"/>
  <c r="D35" i="861"/>
  <c r="R34" i="861"/>
  <c r="L12" i="861" s="1"/>
  <c r="D12" i="861" s="1"/>
  <c r="H34" i="861"/>
  <c r="G49" i="861" s="1"/>
  <c r="D34" i="861"/>
  <c r="R33" i="861"/>
  <c r="R32" i="861"/>
  <c r="R31" i="861"/>
  <c r="R30" i="861"/>
  <c r="R29" i="861"/>
  <c r="R28" i="861"/>
  <c r="D28" i="861"/>
  <c r="R27" i="861"/>
  <c r="L27" i="861"/>
  <c r="D27" i="861" s="1"/>
  <c r="R26" i="861"/>
  <c r="L26" i="861"/>
  <c r="D26" i="861"/>
  <c r="R25" i="861"/>
  <c r="L25" i="861"/>
  <c r="D25" i="861" s="1"/>
  <c r="R24" i="861"/>
  <c r="L24" i="861"/>
  <c r="D24" i="861"/>
  <c r="R23" i="861"/>
  <c r="L23" i="861"/>
  <c r="D23" i="861"/>
  <c r="R22" i="861"/>
  <c r="D22" i="861"/>
  <c r="R21" i="861"/>
  <c r="D21" i="861"/>
  <c r="R20" i="861"/>
  <c r="R19" i="861"/>
  <c r="D19" i="861"/>
  <c r="R18" i="861"/>
  <c r="D18" i="861"/>
  <c r="R17" i="861"/>
  <c r="L17" i="861"/>
  <c r="D17" i="861" s="1"/>
  <c r="R16" i="861"/>
  <c r="L16" i="861"/>
  <c r="D16" i="861"/>
  <c r="R15" i="861"/>
  <c r="D15" i="861"/>
  <c r="R14" i="861"/>
  <c r="D14" i="861"/>
  <c r="R13" i="861"/>
  <c r="D13" i="861"/>
  <c r="R12" i="861"/>
  <c r="R11" i="861"/>
  <c r="L11" i="861"/>
  <c r="D11" i="861"/>
  <c r="L10" i="861"/>
  <c r="D10" i="861"/>
  <c r="L9" i="861"/>
  <c r="D9" i="861" s="1"/>
  <c r="L8" i="861"/>
  <c r="D8" i="861"/>
  <c r="R6" i="861"/>
  <c r="R5" i="861"/>
  <c r="R4" i="861"/>
  <c r="G49" i="867" l="1"/>
  <c r="G49" i="866"/>
  <c r="G49" i="865"/>
  <c r="D54" i="867"/>
  <c r="H14" i="867" s="1"/>
  <c r="D54" i="866"/>
  <c r="H14" i="866" s="1"/>
  <c r="D54" i="865"/>
  <c r="H14" i="865" s="1"/>
  <c r="G49" i="863"/>
  <c r="G49" i="862"/>
  <c r="D54" i="863"/>
  <c r="H14" i="863" s="1"/>
  <c r="D54" i="862"/>
  <c r="H14" i="862" s="1"/>
  <c r="D54" i="861"/>
  <c r="H14" i="861" s="1"/>
  <c r="D29" i="861"/>
  <c r="H13" i="861" s="1"/>
  <c r="D29" i="867"/>
  <c r="H13" i="867" s="1"/>
  <c r="D29" i="866"/>
  <c r="H13" i="866" s="1"/>
  <c r="D29" i="865"/>
  <c r="H13" i="865" s="1"/>
  <c r="D29" i="863"/>
  <c r="H13" i="863" s="1"/>
  <c r="D29" i="862"/>
  <c r="H13" i="862" s="1"/>
  <c r="H16" i="855"/>
  <c r="H16" i="854"/>
  <c r="C21" i="855"/>
  <c r="C12" i="853"/>
  <c r="C22" i="853"/>
  <c r="H15" i="867" l="1"/>
  <c r="H29" i="867" s="1"/>
  <c r="G51" i="867" s="1"/>
  <c r="H15" i="866"/>
  <c r="H29" i="866" s="1"/>
  <c r="G51" i="866" s="1"/>
  <c r="H15" i="865"/>
  <c r="H29" i="865" s="1"/>
  <c r="G51" i="865" s="1"/>
  <c r="H15" i="863"/>
  <c r="H29" i="863" s="1"/>
  <c r="G51" i="863" s="1"/>
  <c r="H15" i="862"/>
  <c r="H29" i="862" s="1"/>
  <c r="G51" i="862" s="1"/>
  <c r="H15" i="861"/>
  <c r="H29" i="861" s="1"/>
  <c r="G51" i="861" s="1"/>
  <c r="H16" i="851"/>
  <c r="C12" i="851"/>
  <c r="R52" i="859" l="1"/>
  <c r="R51" i="859"/>
  <c r="D50" i="859"/>
  <c r="R49" i="859"/>
  <c r="D49" i="859"/>
  <c r="R48" i="859"/>
  <c r="D48" i="859"/>
  <c r="D46" i="859"/>
  <c r="D45" i="859"/>
  <c r="D44" i="859"/>
  <c r="R42" i="859"/>
  <c r="D42" i="859"/>
  <c r="R41" i="859"/>
  <c r="L7" i="859" s="1"/>
  <c r="D7" i="859" s="1"/>
  <c r="D41" i="859"/>
  <c r="R40" i="859"/>
  <c r="D40" i="859"/>
  <c r="R39" i="859"/>
  <c r="H39" i="859"/>
  <c r="D39" i="859"/>
  <c r="R38" i="859"/>
  <c r="H38" i="859"/>
  <c r="D38" i="859"/>
  <c r="R37" i="859"/>
  <c r="H37" i="859"/>
  <c r="D37" i="859"/>
  <c r="R36" i="859"/>
  <c r="L10" i="859" s="1"/>
  <c r="D10" i="859" s="1"/>
  <c r="H36" i="859"/>
  <c r="D36" i="859"/>
  <c r="R35" i="859"/>
  <c r="L19" i="859" s="1"/>
  <c r="D19" i="859" s="1"/>
  <c r="H35" i="859"/>
  <c r="D35" i="859"/>
  <c r="R34" i="859"/>
  <c r="H34" i="859"/>
  <c r="D34" i="859"/>
  <c r="R33" i="859"/>
  <c r="R32" i="859"/>
  <c r="R31" i="859"/>
  <c r="R30" i="859"/>
  <c r="R29" i="859"/>
  <c r="R28" i="859"/>
  <c r="L16" i="859" s="1"/>
  <c r="D16" i="859" s="1"/>
  <c r="D28" i="859"/>
  <c r="R27" i="859"/>
  <c r="D27" i="859"/>
  <c r="R26" i="859"/>
  <c r="L26" i="859"/>
  <c r="D26" i="859"/>
  <c r="R25" i="859"/>
  <c r="L25" i="859"/>
  <c r="D25" i="859"/>
  <c r="R24" i="859"/>
  <c r="D24" i="859"/>
  <c r="R23" i="859"/>
  <c r="L23" i="859"/>
  <c r="D23" i="859"/>
  <c r="R22" i="859"/>
  <c r="L22" i="859"/>
  <c r="D22" i="859" s="1"/>
  <c r="R21" i="859"/>
  <c r="D21" i="859"/>
  <c r="R20" i="859"/>
  <c r="L20" i="859"/>
  <c r="D20" i="859"/>
  <c r="R19" i="859"/>
  <c r="R18" i="859"/>
  <c r="D18" i="859"/>
  <c r="R17" i="859"/>
  <c r="D17" i="859"/>
  <c r="R16" i="859"/>
  <c r="S15" i="859"/>
  <c r="R15" i="859"/>
  <c r="D15" i="859"/>
  <c r="S14" i="859"/>
  <c r="R14" i="859"/>
  <c r="D14" i="859"/>
  <c r="R13" i="859"/>
  <c r="D13" i="859"/>
  <c r="R12" i="859"/>
  <c r="L12" i="859"/>
  <c r="D12" i="859"/>
  <c r="R11" i="859"/>
  <c r="L11" i="859"/>
  <c r="D11" i="859" s="1"/>
  <c r="L9" i="859"/>
  <c r="D9" i="859"/>
  <c r="L8" i="859"/>
  <c r="D8" i="859"/>
  <c r="R6" i="859"/>
  <c r="L6" i="859"/>
  <c r="D6" i="859"/>
  <c r="R5" i="859"/>
  <c r="R4" i="859"/>
  <c r="R52" i="858"/>
  <c r="R51" i="858"/>
  <c r="D50" i="858"/>
  <c r="R49" i="858"/>
  <c r="D49" i="858"/>
  <c r="R48" i="858"/>
  <c r="D48" i="858"/>
  <c r="D46" i="858"/>
  <c r="D45" i="858"/>
  <c r="D44" i="858"/>
  <c r="R42" i="858"/>
  <c r="D42" i="858"/>
  <c r="R41" i="858"/>
  <c r="D41" i="858"/>
  <c r="R40" i="858"/>
  <c r="L8" i="858" s="1"/>
  <c r="D8" i="858" s="1"/>
  <c r="D40" i="858"/>
  <c r="R39" i="858"/>
  <c r="L20" i="858" s="1"/>
  <c r="D20" i="858" s="1"/>
  <c r="H39" i="858"/>
  <c r="D39" i="858"/>
  <c r="R38" i="858"/>
  <c r="H38" i="858"/>
  <c r="D38" i="858"/>
  <c r="R37" i="858"/>
  <c r="H37" i="858"/>
  <c r="D37" i="858"/>
  <c r="R36" i="858"/>
  <c r="H36" i="858"/>
  <c r="D36" i="858"/>
  <c r="R35" i="858"/>
  <c r="H35" i="858"/>
  <c r="D35" i="858"/>
  <c r="R34" i="858"/>
  <c r="H34" i="858"/>
  <c r="D34" i="858"/>
  <c r="R33" i="858"/>
  <c r="L23" i="858" s="1"/>
  <c r="D23" i="858" s="1"/>
  <c r="R32" i="858"/>
  <c r="R31" i="858"/>
  <c r="R30" i="858"/>
  <c r="R29" i="858"/>
  <c r="R28" i="858"/>
  <c r="D28" i="858"/>
  <c r="R27" i="858"/>
  <c r="D27" i="858"/>
  <c r="R26" i="858"/>
  <c r="L26" i="858"/>
  <c r="D26" i="858" s="1"/>
  <c r="R25" i="858"/>
  <c r="L25" i="858"/>
  <c r="D25" i="858"/>
  <c r="R24" i="858"/>
  <c r="L24" i="858"/>
  <c r="D24" i="858" s="1"/>
  <c r="R23" i="858"/>
  <c r="R22" i="858"/>
  <c r="L22" i="858"/>
  <c r="D22" i="858"/>
  <c r="R21" i="858"/>
  <c r="L17" i="858" s="1"/>
  <c r="D17" i="858" s="1"/>
  <c r="D21" i="858"/>
  <c r="R20" i="858"/>
  <c r="R19" i="858"/>
  <c r="L19" i="858"/>
  <c r="D19" i="858" s="1"/>
  <c r="R18" i="858"/>
  <c r="D18" i="858"/>
  <c r="R17" i="858"/>
  <c r="R16" i="858"/>
  <c r="L16" i="858"/>
  <c r="D16" i="858"/>
  <c r="R15" i="858"/>
  <c r="D15" i="858"/>
  <c r="R14" i="858"/>
  <c r="D14" i="858"/>
  <c r="R13" i="858"/>
  <c r="D13" i="858"/>
  <c r="R12" i="858"/>
  <c r="L12" i="858"/>
  <c r="D12" i="858" s="1"/>
  <c r="R11" i="858"/>
  <c r="L11" i="858"/>
  <c r="D11" i="858"/>
  <c r="L10" i="858"/>
  <c r="D10" i="858"/>
  <c r="L9" i="858"/>
  <c r="D9" i="858"/>
  <c r="L7" i="858"/>
  <c r="D7" i="858"/>
  <c r="R6" i="858"/>
  <c r="L6" i="858"/>
  <c r="D6" i="858" s="1"/>
  <c r="R5" i="858"/>
  <c r="R4" i="858"/>
  <c r="R52" i="857"/>
  <c r="R51" i="857"/>
  <c r="D50" i="857"/>
  <c r="R49" i="857"/>
  <c r="D49" i="857"/>
  <c r="R48" i="857"/>
  <c r="D48" i="857"/>
  <c r="D46" i="857"/>
  <c r="D45" i="857"/>
  <c r="R44" i="857"/>
  <c r="P44" i="857"/>
  <c r="D44" i="857"/>
  <c r="R42" i="857"/>
  <c r="D42" i="857"/>
  <c r="R41" i="857"/>
  <c r="D41" i="857"/>
  <c r="R40" i="857"/>
  <c r="D40" i="857"/>
  <c r="R39" i="857"/>
  <c r="L20" i="857" s="1"/>
  <c r="D20" i="857" s="1"/>
  <c r="H39" i="857"/>
  <c r="D39" i="857"/>
  <c r="R38" i="857"/>
  <c r="L9" i="857" s="1"/>
  <c r="D9" i="857" s="1"/>
  <c r="H38" i="857"/>
  <c r="D38" i="857"/>
  <c r="R37" i="857"/>
  <c r="H37" i="857"/>
  <c r="D37" i="857"/>
  <c r="R36" i="857"/>
  <c r="H36" i="857"/>
  <c r="D36" i="857"/>
  <c r="R35" i="857"/>
  <c r="H35" i="857"/>
  <c r="D35" i="857"/>
  <c r="R34" i="857"/>
  <c r="H34" i="857"/>
  <c r="D34" i="857"/>
  <c r="R33" i="857"/>
  <c r="R32" i="857"/>
  <c r="L11" i="857" s="1"/>
  <c r="D11" i="857" s="1"/>
  <c r="R31" i="857"/>
  <c r="R30" i="857"/>
  <c r="R29" i="857"/>
  <c r="R28" i="857"/>
  <c r="D28" i="857"/>
  <c r="R27" i="857"/>
  <c r="L27" i="857"/>
  <c r="D27" i="857"/>
  <c r="R26" i="857"/>
  <c r="D26" i="857"/>
  <c r="R25" i="857"/>
  <c r="L25" i="857"/>
  <c r="D25" i="857"/>
  <c r="R24" i="857"/>
  <c r="L24" i="857"/>
  <c r="D24" i="857" s="1"/>
  <c r="R23" i="857"/>
  <c r="L23" i="857"/>
  <c r="D23" i="857" s="1"/>
  <c r="R22" i="857"/>
  <c r="D22" i="857"/>
  <c r="R21" i="857"/>
  <c r="D21" i="857"/>
  <c r="R20" i="857"/>
  <c r="R19" i="857"/>
  <c r="D19" i="857"/>
  <c r="R18" i="857"/>
  <c r="D18" i="857"/>
  <c r="R17" i="857"/>
  <c r="L17" i="857"/>
  <c r="D17" i="857"/>
  <c r="R16" i="857"/>
  <c r="L16" i="857"/>
  <c r="D16" i="857"/>
  <c r="R15" i="857"/>
  <c r="D15" i="857"/>
  <c r="R14" i="857"/>
  <c r="D14" i="857"/>
  <c r="R13" i="857"/>
  <c r="D13" i="857"/>
  <c r="R12" i="857"/>
  <c r="L12" i="857"/>
  <c r="D12" i="857" s="1"/>
  <c r="R11" i="857"/>
  <c r="L10" i="857"/>
  <c r="D10" i="857"/>
  <c r="L8" i="857"/>
  <c r="D8" i="857"/>
  <c r="L7" i="857"/>
  <c r="D7" i="857"/>
  <c r="R6" i="857"/>
  <c r="L6" i="857"/>
  <c r="D6" i="857"/>
  <c r="R5" i="857"/>
  <c r="R4" i="857"/>
  <c r="R52" i="855"/>
  <c r="R51" i="855"/>
  <c r="D50" i="855"/>
  <c r="R49" i="855"/>
  <c r="D49" i="855"/>
  <c r="R48" i="855"/>
  <c r="D48" i="855"/>
  <c r="D46" i="855"/>
  <c r="D45" i="855"/>
  <c r="D44" i="855"/>
  <c r="R42" i="855"/>
  <c r="L6" i="855" s="1"/>
  <c r="D6" i="855" s="1"/>
  <c r="D42" i="855"/>
  <c r="R41" i="855"/>
  <c r="D41" i="855"/>
  <c r="R40" i="855"/>
  <c r="D40" i="855"/>
  <c r="R39" i="855"/>
  <c r="H39" i="855"/>
  <c r="D39" i="855"/>
  <c r="R38" i="855"/>
  <c r="H38" i="855"/>
  <c r="D38" i="855"/>
  <c r="R37" i="855"/>
  <c r="H37" i="855"/>
  <c r="D37" i="855"/>
  <c r="R36" i="855"/>
  <c r="L10" i="855" s="1"/>
  <c r="D10" i="855" s="1"/>
  <c r="H36" i="855"/>
  <c r="D36" i="855"/>
  <c r="R35" i="855"/>
  <c r="L19" i="855" s="1"/>
  <c r="D19" i="855" s="1"/>
  <c r="H35" i="855"/>
  <c r="D35" i="855"/>
  <c r="R34" i="855"/>
  <c r="L12" i="855" s="1"/>
  <c r="D12" i="855" s="1"/>
  <c r="H34" i="855"/>
  <c r="D34" i="855"/>
  <c r="R33" i="855"/>
  <c r="L23" i="855" s="1"/>
  <c r="D23" i="855" s="1"/>
  <c r="R32" i="855"/>
  <c r="R31" i="855"/>
  <c r="R30" i="855"/>
  <c r="R29" i="855"/>
  <c r="R28" i="855"/>
  <c r="L16" i="855" s="1"/>
  <c r="D16" i="855" s="1"/>
  <c r="D28" i="855"/>
  <c r="R27" i="855"/>
  <c r="D27" i="855"/>
  <c r="R26" i="855"/>
  <c r="L26" i="855"/>
  <c r="D26" i="855"/>
  <c r="R25" i="855"/>
  <c r="L25" i="855"/>
  <c r="D25" i="855"/>
  <c r="R24" i="855"/>
  <c r="D24" i="855"/>
  <c r="R23" i="855"/>
  <c r="R22" i="855"/>
  <c r="L22" i="855"/>
  <c r="D22" i="855"/>
  <c r="R21" i="855"/>
  <c r="D21" i="855"/>
  <c r="R20" i="855"/>
  <c r="L20" i="855"/>
  <c r="D20" i="855"/>
  <c r="R19" i="855"/>
  <c r="R18" i="855"/>
  <c r="D18" i="855"/>
  <c r="R17" i="855"/>
  <c r="D17" i="855"/>
  <c r="R16" i="855"/>
  <c r="S15" i="855"/>
  <c r="R15" i="855"/>
  <c r="D15" i="855"/>
  <c r="S14" i="855"/>
  <c r="R14" i="855"/>
  <c r="D14" i="855"/>
  <c r="R13" i="855"/>
  <c r="D13" i="855"/>
  <c r="R12" i="855"/>
  <c r="R11" i="855"/>
  <c r="L11" i="855"/>
  <c r="D11" i="855"/>
  <c r="L9" i="855"/>
  <c r="D9" i="855"/>
  <c r="L8" i="855"/>
  <c r="D8" i="855" s="1"/>
  <c r="L7" i="855"/>
  <c r="D7" i="855"/>
  <c r="R6" i="855"/>
  <c r="R5" i="855"/>
  <c r="R4" i="855"/>
  <c r="R52" i="854"/>
  <c r="R51" i="854"/>
  <c r="D50" i="854"/>
  <c r="R49" i="854"/>
  <c r="D49" i="854"/>
  <c r="R48" i="854"/>
  <c r="D48" i="854"/>
  <c r="D46" i="854"/>
  <c r="D45" i="854"/>
  <c r="D44" i="854"/>
  <c r="R42" i="854"/>
  <c r="L6" i="854" s="1"/>
  <c r="D6" i="854" s="1"/>
  <c r="D42" i="854"/>
  <c r="R41" i="854"/>
  <c r="D41" i="854"/>
  <c r="R40" i="854"/>
  <c r="L8" i="854" s="1"/>
  <c r="D8" i="854" s="1"/>
  <c r="D40" i="854"/>
  <c r="R39" i="854"/>
  <c r="L20" i="854" s="1"/>
  <c r="D20" i="854" s="1"/>
  <c r="H39" i="854"/>
  <c r="D39" i="854"/>
  <c r="R38" i="854"/>
  <c r="H38" i="854"/>
  <c r="D38" i="854"/>
  <c r="R37" i="854"/>
  <c r="H37" i="854"/>
  <c r="D37" i="854"/>
  <c r="R36" i="854"/>
  <c r="L10" i="854" s="1"/>
  <c r="D10" i="854" s="1"/>
  <c r="H36" i="854"/>
  <c r="D36" i="854"/>
  <c r="R35" i="854"/>
  <c r="H35" i="854"/>
  <c r="D35" i="854"/>
  <c r="R34" i="854"/>
  <c r="H34" i="854"/>
  <c r="D34" i="854"/>
  <c r="R33" i="854"/>
  <c r="L23" i="854" s="1"/>
  <c r="D23" i="854" s="1"/>
  <c r="R32" i="854"/>
  <c r="R31" i="854"/>
  <c r="R30" i="854"/>
  <c r="R29" i="854"/>
  <c r="R28" i="854"/>
  <c r="D28" i="854"/>
  <c r="R27" i="854"/>
  <c r="D27" i="854"/>
  <c r="R26" i="854"/>
  <c r="L26" i="854"/>
  <c r="D26" i="854" s="1"/>
  <c r="R25" i="854"/>
  <c r="L25" i="854"/>
  <c r="D25" i="854"/>
  <c r="R24" i="854"/>
  <c r="L24" i="854"/>
  <c r="D24" i="854"/>
  <c r="R23" i="854"/>
  <c r="R22" i="854"/>
  <c r="L22" i="854"/>
  <c r="D22" i="854" s="1"/>
  <c r="R21" i="854"/>
  <c r="L17" i="854" s="1"/>
  <c r="D17" i="854" s="1"/>
  <c r="D21" i="854"/>
  <c r="R20" i="854"/>
  <c r="R19" i="854"/>
  <c r="L19" i="854"/>
  <c r="D19" i="854" s="1"/>
  <c r="R18" i="854"/>
  <c r="D18" i="854"/>
  <c r="R17" i="854"/>
  <c r="R16" i="854"/>
  <c r="L16" i="854"/>
  <c r="D16" i="854" s="1"/>
  <c r="R15" i="854"/>
  <c r="D15" i="854"/>
  <c r="R14" i="854"/>
  <c r="D14" i="854"/>
  <c r="R13" i="854"/>
  <c r="D13" i="854"/>
  <c r="R12" i="854"/>
  <c r="L12" i="854"/>
  <c r="D12" i="854" s="1"/>
  <c r="R11" i="854"/>
  <c r="L11" i="854"/>
  <c r="D11" i="854"/>
  <c r="L9" i="854"/>
  <c r="D9" i="854"/>
  <c r="L7" i="854"/>
  <c r="D7" i="854"/>
  <c r="R6" i="854"/>
  <c r="R5" i="854"/>
  <c r="R4" i="854"/>
  <c r="R52" i="853"/>
  <c r="R51" i="853"/>
  <c r="D50" i="853"/>
  <c r="R49" i="853"/>
  <c r="D49" i="853"/>
  <c r="R48" i="853"/>
  <c r="D48" i="853"/>
  <c r="D46" i="853"/>
  <c r="D45" i="853"/>
  <c r="R44" i="853"/>
  <c r="P44" i="853"/>
  <c r="D44" i="853"/>
  <c r="R42" i="853"/>
  <c r="L6" i="853" s="1"/>
  <c r="D6" i="853" s="1"/>
  <c r="D42" i="853"/>
  <c r="R41" i="853"/>
  <c r="D41" i="853"/>
  <c r="R40" i="853"/>
  <c r="D40" i="853"/>
  <c r="R39" i="853"/>
  <c r="L20" i="853" s="1"/>
  <c r="D20" i="853" s="1"/>
  <c r="H39" i="853"/>
  <c r="D39" i="853"/>
  <c r="R38" i="853"/>
  <c r="H38" i="853"/>
  <c r="D38" i="853"/>
  <c r="R37" i="853"/>
  <c r="H37" i="853"/>
  <c r="D37" i="853"/>
  <c r="R36" i="853"/>
  <c r="H36" i="853"/>
  <c r="D36" i="853"/>
  <c r="R35" i="853"/>
  <c r="H35" i="853"/>
  <c r="D35" i="853"/>
  <c r="R34" i="853"/>
  <c r="L12" i="853" s="1"/>
  <c r="D12" i="853" s="1"/>
  <c r="H34" i="853"/>
  <c r="D34" i="853"/>
  <c r="R33" i="853"/>
  <c r="R32" i="853"/>
  <c r="R31" i="853"/>
  <c r="R30" i="853"/>
  <c r="R29" i="853"/>
  <c r="R28" i="853"/>
  <c r="D28" i="853"/>
  <c r="R27" i="853"/>
  <c r="L27" i="853"/>
  <c r="D27" i="853"/>
  <c r="R26" i="853"/>
  <c r="L26" i="853"/>
  <c r="D26" i="853"/>
  <c r="R25" i="853"/>
  <c r="L25" i="853"/>
  <c r="D25" i="853" s="1"/>
  <c r="R24" i="853"/>
  <c r="L24" i="853"/>
  <c r="D24" i="853" s="1"/>
  <c r="R23" i="853"/>
  <c r="D23" i="853"/>
  <c r="R22" i="853"/>
  <c r="D22" i="853"/>
  <c r="R21" i="853"/>
  <c r="D21" i="853"/>
  <c r="R20" i="853"/>
  <c r="R19" i="853"/>
  <c r="D19" i="853"/>
  <c r="R18" i="853"/>
  <c r="D18" i="853"/>
  <c r="R17" i="853"/>
  <c r="L17" i="853"/>
  <c r="D17" i="853"/>
  <c r="R16" i="853"/>
  <c r="L16" i="853"/>
  <c r="D16" i="853"/>
  <c r="R15" i="853"/>
  <c r="D15" i="853"/>
  <c r="R14" i="853"/>
  <c r="D14" i="853"/>
  <c r="R13" i="853"/>
  <c r="D13" i="853"/>
  <c r="R12" i="853"/>
  <c r="R11" i="853"/>
  <c r="L11" i="853"/>
  <c r="D11" i="853"/>
  <c r="L10" i="853"/>
  <c r="D10" i="853" s="1"/>
  <c r="L9" i="853"/>
  <c r="D9" i="853"/>
  <c r="L8" i="853"/>
  <c r="D8" i="853"/>
  <c r="L7" i="853"/>
  <c r="D7" i="853"/>
  <c r="R6" i="853"/>
  <c r="R5" i="853"/>
  <c r="R4" i="853"/>
  <c r="G49" i="857" l="1"/>
  <c r="G49" i="859"/>
  <c r="G49" i="858"/>
  <c r="D54" i="859"/>
  <c r="H14" i="859" s="1"/>
  <c r="D54" i="858"/>
  <c r="H14" i="858" s="1"/>
  <c r="D54" i="857"/>
  <c r="H14" i="857" s="1"/>
  <c r="G49" i="855"/>
  <c r="G49" i="854"/>
  <c r="G49" i="853"/>
  <c r="D54" i="855"/>
  <c r="H14" i="855" s="1"/>
  <c r="D54" i="854"/>
  <c r="H14" i="854" s="1"/>
  <c r="D54" i="853"/>
  <c r="H14" i="853" s="1"/>
  <c r="D29" i="859"/>
  <c r="H13" i="859" s="1"/>
  <c r="D29" i="858"/>
  <c r="H13" i="858" s="1"/>
  <c r="D29" i="857"/>
  <c r="H13" i="857" s="1"/>
  <c r="D29" i="855"/>
  <c r="H13" i="855" s="1"/>
  <c r="D29" i="854"/>
  <c r="H13" i="854" s="1"/>
  <c r="D29" i="853"/>
  <c r="H13" i="853" s="1"/>
  <c r="H16" i="847"/>
  <c r="R52" i="851"/>
  <c r="R51" i="851"/>
  <c r="D50" i="851"/>
  <c r="R49" i="851"/>
  <c r="D49" i="851"/>
  <c r="R48" i="851"/>
  <c r="D48" i="851"/>
  <c r="D46" i="851"/>
  <c r="D45" i="851"/>
  <c r="D44" i="851"/>
  <c r="R42" i="851"/>
  <c r="D42" i="851"/>
  <c r="R41" i="851"/>
  <c r="L7" i="851" s="1"/>
  <c r="D7" i="851" s="1"/>
  <c r="D41" i="851"/>
  <c r="R40" i="851"/>
  <c r="L8" i="851" s="1"/>
  <c r="D8" i="851" s="1"/>
  <c r="D40" i="851"/>
  <c r="R39" i="851"/>
  <c r="H39" i="851"/>
  <c r="D39" i="851"/>
  <c r="R38" i="851"/>
  <c r="H38" i="851"/>
  <c r="D38" i="851"/>
  <c r="R37" i="851"/>
  <c r="H37" i="851"/>
  <c r="D37" i="851"/>
  <c r="R36" i="851"/>
  <c r="L10" i="851" s="1"/>
  <c r="D10" i="851" s="1"/>
  <c r="H36" i="851"/>
  <c r="D36" i="851"/>
  <c r="R35" i="851"/>
  <c r="L19" i="851" s="1"/>
  <c r="D19" i="851" s="1"/>
  <c r="H35" i="851"/>
  <c r="D35" i="851"/>
  <c r="R34" i="851"/>
  <c r="H34" i="851"/>
  <c r="D34" i="851"/>
  <c r="R33" i="851"/>
  <c r="R32" i="851"/>
  <c r="R31" i="851"/>
  <c r="R30" i="851"/>
  <c r="R29" i="851"/>
  <c r="R28" i="851"/>
  <c r="L16" i="851" s="1"/>
  <c r="D16" i="851" s="1"/>
  <c r="D28" i="851"/>
  <c r="R27" i="851"/>
  <c r="D27" i="851"/>
  <c r="R26" i="851"/>
  <c r="L26" i="851"/>
  <c r="D26" i="851" s="1"/>
  <c r="R25" i="851"/>
  <c r="L25" i="851"/>
  <c r="D25" i="851" s="1"/>
  <c r="R24" i="851"/>
  <c r="D24" i="851"/>
  <c r="R23" i="851"/>
  <c r="L23" i="851"/>
  <c r="D23" i="851" s="1"/>
  <c r="R22" i="851"/>
  <c r="L22" i="851"/>
  <c r="D22" i="851" s="1"/>
  <c r="R21" i="851"/>
  <c r="D21" i="851"/>
  <c r="R20" i="851"/>
  <c r="L20" i="851"/>
  <c r="D20" i="851" s="1"/>
  <c r="R19" i="851"/>
  <c r="R18" i="851"/>
  <c r="D18" i="851"/>
  <c r="R17" i="851"/>
  <c r="D17" i="851"/>
  <c r="R16" i="851"/>
  <c r="S15" i="851"/>
  <c r="R15" i="851"/>
  <c r="D15" i="851"/>
  <c r="S14" i="851"/>
  <c r="R14" i="851"/>
  <c r="D14" i="851"/>
  <c r="R13" i="851"/>
  <c r="D13" i="851"/>
  <c r="R12" i="851"/>
  <c r="L12" i="851"/>
  <c r="D12" i="851" s="1"/>
  <c r="R11" i="851"/>
  <c r="L11" i="851"/>
  <c r="D11" i="851" s="1"/>
  <c r="L9" i="851"/>
  <c r="D9" i="851"/>
  <c r="R6" i="851"/>
  <c r="L6" i="851"/>
  <c r="D6" i="851"/>
  <c r="R5" i="851"/>
  <c r="R4" i="851"/>
  <c r="R52" i="850"/>
  <c r="R51" i="850"/>
  <c r="D50" i="850"/>
  <c r="R49" i="850"/>
  <c r="D49" i="850"/>
  <c r="R48" i="850"/>
  <c r="D48" i="850"/>
  <c r="D46" i="850"/>
  <c r="D45" i="850"/>
  <c r="D44" i="850"/>
  <c r="R42" i="850"/>
  <c r="L6" i="850" s="1"/>
  <c r="D6" i="850" s="1"/>
  <c r="D42" i="850"/>
  <c r="R41" i="850"/>
  <c r="L7" i="850" s="1"/>
  <c r="D7" i="850" s="1"/>
  <c r="D41" i="850"/>
  <c r="R40" i="850"/>
  <c r="D40" i="850"/>
  <c r="R39" i="850"/>
  <c r="H39" i="850"/>
  <c r="D39" i="850"/>
  <c r="R38" i="850"/>
  <c r="H38" i="850"/>
  <c r="D38" i="850"/>
  <c r="R37" i="850"/>
  <c r="H37" i="850"/>
  <c r="D37" i="850"/>
  <c r="R36" i="850"/>
  <c r="L10" i="850" s="1"/>
  <c r="D10" i="850" s="1"/>
  <c r="H36" i="850"/>
  <c r="D36" i="850"/>
  <c r="R35" i="850"/>
  <c r="H35" i="850"/>
  <c r="D35" i="850"/>
  <c r="R34" i="850"/>
  <c r="L12" i="850" s="1"/>
  <c r="D12" i="850" s="1"/>
  <c r="H34" i="850"/>
  <c r="D34" i="850"/>
  <c r="R33" i="850"/>
  <c r="L23" i="850" s="1"/>
  <c r="D23" i="850" s="1"/>
  <c r="R32" i="850"/>
  <c r="R31" i="850"/>
  <c r="R30" i="850"/>
  <c r="R29" i="850"/>
  <c r="R28" i="850"/>
  <c r="D28" i="850"/>
  <c r="R27" i="850"/>
  <c r="D27" i="850"/>
  <c r="R26" i="850"/>
  <c r="L26" i="850"/>
  <c r="D26" i="850"/>
  <c r="R25" i="850"/>
  <c r="L25" i="850"/>
  <c r="D25" i="850"/>
  <c r="R24" i="850"/>
  <c r="L24" i="850"/>
  <c r="D24" i="850"/>
  <c r="R23" i="850"/>
  <c r="R22" i="850"/>
  <c r="L22" i="850"/>
  <c r="D22" i="850" s="1"/>
  <c r="R21" i="850"/>
  <c r="L17" i="850" s="1"/>
  <c r="D17" i="850" s="1"/>
  <c r="D21" i="850"/>
  <c r="R20" i="850"/>
  <c r="L20" i="850"/>
  <c r="D20" i="850" s="1"/>
  <c r="R19" i="850"/>
  <c r="L19" i="850"/>
  <c r="D19" i="850" s="1"/>
  <c r="R18" i="850"/>
  <c r="D18" i="850"/>
  <c r="R17" i="850"/>
  <c r="R16" i="850"/>
  <c r="L16" i="850"/>
  <c r="D16" i="850" s="1"/>
  <c r="R15" i="850"/>
  <c r="D15" i="850"/>
  <c r="R14" i="850"/>
  <c r="D14" i="850"/>
  <c r="R13" i="850"/>
  <c r="D13" i="850"/>
  <c r="R12" i="850"/>
  <c r="R11" i="850"/>
  <c r="L11" i="850"/>
  <c r="D11" i="850"/>
  <c r="L9" i="850"/>
  <c r="D9" i="850"/>
  <c r="L8" i="850"/>
  <c r="D8" i="850" s="1"/>
  <c r="R6" i="850"/>
  <c r="R5" i="850"/>
  <c r="R4" i="850"/>
  <c r="R52" i="849"/>
  <c r="R51" i="849"/>
  <c r="D50" i="849"/>
  <c r="R49" i="849"/>
  <c r="D49" i="849"/>
  <c r="R48" i="849"/>
  <c r="D48" i="849"/>
  <c r="D46" i="849"/>
  <c r="D45" i="849"/>
  <c r="R44" i="849"/>
  <c r="P44" i="849"/>
  <c r="D44" i="849"/>
  <c r="R42" i="849"/>
  <c r="D42" i="849"/>
  <c r="R41" i="849"/>
  <c r="D41" i="849"/>
  <c r="R40" i="849"/>
  <c r="D40" i="849"/>
  <c r="R39" i="849"/>
  <c r="L20" i="849" s="1"/>
  <c r="D20" i="849" s="1"/>
  <c r="H39" i="849"/>
  <c r="D39" i="849"/>
  <c r="R38" i="849"/>
  <c r="L9" i="849" s="1"/>
  <c r="D9" i="849" s="1"/>
  <c r="H38" i="849"/>
  <c r="D38" i="849"/>
  <c r="R37" i="849"/>
  <c r="H37" i="849"/>
  <c r="D37" i="849"/>
  <c r="R36" i="849"/>
  <c r="L10" i="849" s="1"/>
  <c r="D10" i="849" s="1"/>
  <c r="H36" i="849"/>
  <c r="D36" i="849"/>
  <c r="R35" i="849"/>
  <c r="H35" i="849"/>
  <c r="D35" i="849"/>
  <c r="R34" i="849"/>
  <c r="L12" i="849" s="1"/>
  <c r="D12" i="849" s="1"/>
  <c r="H34" i="849"/>
  <c r="D34" i="849"/>
  <c r="R33" i="849"/>
  <c r="R32" i="849"/>
  <c r="L11" i="849" s="1"/>
  <c r="D11" i="849" s="1"/>
  <c r="R31" i="849"/>
  <c r="R30" i="849"/>
  <c r="R29" i="849"/>
  <c r="R28" i="849"/>
  <c r="D28" i="849"/>
  <c r="R27" i="849"/>
  <c r="L27" i="849"/>
  <c r="D27" i="849"/>
  <c r="R26" i="849"/>
  <c r="L26" i="849"/>
  <c r="D26" i="849"/>
  <c r="R25" i="849"/>
  <c r="L25" i="849"/>
  <c r="D25" i="849"/>
  <c r="R24" i="849"/>
  <c r="L24" i="849"/>
  <c r="D24" i="849"/>
  <c r="R23" i="849"/>
  <c r="L23" i="849"/>
  <c r="D23" i="849"/>
  <c r="R22" i="849"/>
  <c r="D22" i="849"/>
  <c r="R21" i="849"/>
  <c r="D21" i="849"/>
  <c r="R20" i="849"/>
  <c r="R19" i="849"/>
  <c r="D19" i="849"/>
  <c r="R18" i="849"/>
  <c r="D18" i="849"/>
  <c r="R17" i="849"/>
  <c r="L17" i="849"/>
  <c r="D17" i="849"/>
  <c r="R16" i="849"/>
  <c r="L16" i="849"/>
  <c r="D16" i="849" s="1"/>
  <c r="R15" i="849"/>
  <c r="D15" i="849"/>
  <c r="R14" i="849"/>
  <c r="D14" i="849"/>
  <c r="R13" i="849"/>
  <c r="D13" i="849"/>
  <c r="R12" i="849"/>
  <c r="R11" i="849"/>
  <c r="L8" i="849"/>
  <c r="D8" i="849"/>
  <c r="L7" i="849"/>
  <c r="D7" i="849"/>
  <c r="R6" i="849"/>
  <c r="L6" i="849"/>
  <c r="D6" i="849" s="1"/>
  <c r="R5" i="849"/>
  <c r="R4" i="849"/>
  <c r="H15" i="859" l="1"/>
  <c r="H29" i="859" s="1"/>
  <c r="G51" i="859" s="1"/>
  <c r="H15" i="858"/>
  <c r="H29" i="858" s="1"/>
  <c r="G51" i="858" s="1"/>
  <c r="H15" i="857"/>
  <c r="H29" i="857" s="1"/>
  <c r="G51" i="857" s="1"/>
  <c r="H15" i="855"/>
  <c r="H29" i="855" s="1"/>
  <c r="G51" i="855" s="1"/>
  <c r="H15" i="854"/>
  <c r="H29" i="854" s="1"/>
  <c r="G51" i="854" s="1"/>
  <c r="H15" i="853"/>
  <c r="H29" i="853" s="1"/>
  <c r="G51" i="853" s="1"/>
  <c r="G49" i="850"/>
  <c r="G49" i="851"/>
  <c r="G49" i="849"/>
  <c r="D54" i="851"/>
  <c r="H14" i="851" s="1"/>
  <c r="D54" i="850"/>
  <c r="H14" i="850" s="1"/>
  <c r="D54" i="849"/>
  <c r="H14" i="849" s="1"/>
  <c r="D29" i="849"/>
  <c r="H13" i="849" s="1"/>
  <c r="D29" i="851"/>
  <c r="H13" i="851" s="1"/>
  <c r="D29" i="850"/>
  <c r="H13" i="850" s="1"/>
  <c r="H20" i="843"/>
  <c r="H16" i="843"/>
  <c r="H16" i="842"/>
  <c r="C21" i="843"/>
  <c r="H20" i="841"/>
  <c r="R52" i="847"/>
  <c r="R51" i="847"/>
  <c r="D50" i="847"/>
  <c r="R49" i="847"/>
  <c r="D49" i="847"/>
  <c r="R48" i="847"/>
  <c r="D48" i="847"/>
  <c r="D46" i="847"/>
  <c r="D45" i="847"/>
  <c r="D44" i="847"/>
  <c r="R42" i="847"/>
  <c r="L6" i="847" s="1"/>
  <c r="D6" i="847" s="1"/>
  <c r="D42" i="847"/>
  <c r="R41" i="847"/>
  <c r="L7" i="847" s="1"/>
  <c r="D7" i="847" s="1"/>
  <c r="D41" i="847"/>
  <c r="R40" i="847"/>
  <c r="L8" i="847" s="1"/>
  <c r="D8" i="847" s="1"/>
  <c r="D40" i="847"/>
  <c r="R39" i="847"/>
  <c r="H39" i="847"/>
  <c r="D39" i="847"/>
  <c r="R38" i="847"/>
  <c r="H38" i="847"/>
  <c r="D38" i="847"/>
  <c r="R37" i="847"/>
  <c r="H37" i="847"/>
  <c r="D37" i="847"/>
  <c r="R36" i="847"/>
  <c r="H36" i="847"/>
  <c r="D36" i="847"/>
  <c r="R35" i="847"/>
  <c r="L19" i="847" s="1"/>
  <c r="D19" i="847" s="1"/>
  <c r="H35" i="847"/>
  <c r="D35" i="847"/>
  <c r="R34" i="847"/>
  <c r="H34" i="847"/>
  <c r="D34" i="847"/>
  <c r="R33" i="847"/>
  <c r="L23" i="847" s="1"/>
  <c r="D23" i="847" s="1"/>
  <c r="R32" i="847"/>
  <c r="R31" i="847"/>
  <c r="R30" i="847"/>
  <c r="R29" i="847"/>
  <c r="R28" i="847"/>
  <c r="D28" i="847"/>
  <c r="R27" i="847"/>
  <c r="D27" i="847"/>
  <c r="R26" i="847"/>
  <c r="L26" i="847"/>
  <c r="D26" i="847" s="1"/>
  <c r="R25" i="847"/>
  <c r="L25" i="847"/>
  <c r="D25" i="847"/>
  <c r="R24" i="847"/>
  <c r="D24" i="847"/>
  <c r="R23" i="847"/>
  <c r="R22" i="847"/>
  <c r="L22" i="847"/>
  <c r="D22" i="847"/>
  <c r="R21" i="847"/>
  <c r="D21" i="847"/>
  <c r="R20" i="847"/>
  <c r="L20" i="847"/>
  <c r="D20" i="847" s="1"/>
  <c r="R19" i="847"/>
  <c r="R18" i="847"/>
  <c r="D18" i="847"/>
  <c r="R17" i="847"/>
  <c r="D17" i="847"/>
  <c r="R16" i="847"/>
  <c r="L16" i="847"/>
  <c r="D16" i="847"/>
  <c r="S15" i="847"/>
  <c r="R15" i="847"/>
  <c r="D15" i="847"/>
  <c r="S14" i="847"/>
  <c r="R14" i="847"/>
  <c r="D14" i="847"/>
  <c r="R13" i="847"/>
  <c r="D13" i="847"/>
  <c r="R12" i="847"/>
  <c r="L12" i="847"/>
  <c r="D12" i="847"/>
  <c r="R11" i="847"/>
  <c r="L11" i="847"/>
  <c r="D11" i="847"/>
  <c r="L10" i="847"/>
  <c r="D10" i="847"/>
  <c r="L9" i="847"/>
  <c r="D9" i="847"/>
  <c r="R6" i="847"/>
  <c r="R5" i="847"/>
  <c r="R4" i="847"/>
  <c r="R52" i="846"/>
  <c r="R51" i="846"/>
  <c r="D50" i="846"/>
  <c r="R49" i="846"/>
  <c r="D49" i="846"/>
  <c r="R48" i="846"/>
  <c r="D48" i="846"/>
  <c r="D46" i="846"/>
  <c r="D45" i="846"/>
  <c r="D44" i="846"/>
  <c r="R42" i="846"/>
  <c r="L6" i="846" s="1"/>
  <c r="D6" i="846" s="1"/>
  <c r="D42" i="846"/>
  <c r="R41" i="846"/>
  <c r="D41" i="846"/>
  <c r="R40" i="846"/>
  <c r="L8" i="846" s="1"/>
  <c r="D8" i="846" s="1"/>
  <c r="D40" i="846"/>
  <c r="R39" i="846"/>
  <c r="L20" i="846" s="1"/>
  <c r="D20" i="846" s="1"/>
  <c r="H39" i="846"/>
  <c r="D39" i="846"/>
  <c r="R38" i="846"/>
  <c r="L9" i="846" s="1"/>
  <c r="D9" i="846" s="1"/>
  <c r="H38" i="846"/>
  <c r="D38" i="846"/>
  <c r="R37" i="846"/>
  <c r="H37" i="846"/>
  <c r="D37" i="846"/>
  <c r="R36" i="846"/>
  <c r="L10" i="846" s="1"/>
  <c r="D10" i="846" s="1"/>
  <c r="H36" i="846"/>
  <c r="D36" i="846"/>
  <c r="R35" i="846"/>
  <c r="H35" i="846"/>
  <c r="D35" i="846"/>
  <c r="R34" i="846"/>
  <c r="H34" i="846"/>
  <c r="D34" i="846"/>
  <c r="R33" i="846"/>
  <c r="L23" i="846" s="1"/>
  <c r="D23" i="846" s="1"/>
  <c r="R32" i="846"/>
  <c r="L11" i="846" s="1"/>
  <c r="D11" i="846" s="1"/>
  <c r="R31" i="846"/>
  <c r="R30" i="846"/>
  <c r="R29" i="846"/>
  <c r="R28" i="846"/>
  <c r="D28" i="846"/>
  <c r="R27" i="846"/>
  <c r="D27" i="846"/>
  <c r="R26" i="846"/>
  <c r="L26" i="846"/>
  <c r="D26" i="846" s="1"/>
  <c r="R25" i="846"/>
  <c r="L25" i="846"/>
  <c r="D25" i="846"/>
  <c r="R24" i="846"/>
  <c r="L24" i="846"/>
  <c r="D24" i="846"/>
  <c r="R23" i="846"/>
  <c r="R22" i="846"/>
  <c r="L22" i="846"/>
  <c r="D22" i="846" s="1"/>
  <c r="R21" i="846"/>
  <c r="L17" i="846" s="1"/>
  <c r="D17" i="846" s="1"/>
  <c r="D21" i="846"/>
  <c r="R20" i="846"/>
  <c r="R19" i="846"/>
  <c r="L19" i="846"/>
  <c r="D19" i="846"/>
  <c r="R18" i="846"/>
  <c r="D18" i="846"/>
  <c r="R17" i="846"/>
  <c r="R16" i="846"/>
  <c r="L16" i="846"/>
  <c r="D16" i="846" s="1"/>
  <c r="R15" i="846"/>
  <c r="D15" i="846"/>
  <c r="R14" i="846"/>
  <c r="D14" i="846"/>
  <c r="R13" i="846"/>
  <c r="D13" i="846"/>
  <c r="R12" i="846"/>
  <c r="L12" i="846"/>
  <c r="D12" i="846" s="1"/>
  <c r="R11" i="846"/>
  <c r="L7" i="846"/>
  <c r="D7" i="846"/>
  <c r="R6" i="846"/>
  <c r="R5" i="846"/>
  <c r="R4" i="846"/>
  <c r="R52" i="845"/>
  <c r="R51" i="845"/>
  <c r="D50" i="845"/>
  <c r="R49" i="845"/>
  <c r="D49" i="845"/>
  <c r="R48" i="845"/>
  <c r="D48" i="845"/>
  <c r="D46" i="845"/>
  <c r="D45" i="845"/>
  <c r="P44" i="845"/>
  <c r="R44" i="845" s="1"/>
  <c r="D44" i="845"/>
  <c r="R42" i="845"/>
  <c r="D42" i="845"/>
  <c r="R41" i="845"/>
  <c r="L7" i="845" s="1"/>
  <c r="D7" i="845" s="1"/>
  <c r="D41" i="845"/>
  <c r="R40" i="845"/>
  <c r="D40" i="845"/>
  <c r="R39" i="845"/>
  <c r="H39" i="845"/>
  <c r="D39" i="845"/>
  <c r="R38" i="845"/>
  <c r="H38" i="845"/>
  <c r="D38" i="845"/>
  <c r="R37" i="845"/>
  <c r="H37" i="845"/>
  <c r="D37" i="845"/>
  <c r="R36" i="845"/>
  <c r="H36" i="845"/>
  <c r="D36" i="845"/>
  <c r="R35" i="845"/>
  <c r="H35" i="845"/>
  <c r="D35" i="845"/>
  <c r="R34" i="845"/>
  <c r="L12" i="845" s="1"/>
  <c r="D12" i="845" s="1"/>
  <c r="H34" i="845"/>
  <c r="D34" i="845"/>
  <c r="R33" i="845"/>
  <c r="R32" i="845"/>
  <c r="R31" i="845"/>
  <c r="R30" i="845"/>
  <c r="R29" i="845"/>
  <c r="R28" i="845"/>
  <c r="D28" i="845"/>
  <c r="R27" i="845"/>
  <c r="L27" i="845"/>
  <c r="D27" i="845" s="1"/>
  <c r="R26" i="845"/>
  <c r="L26" i="845"/>
  <c r="D26" i="845" s="1"/>
  <c r="R25" i="845"/>
  <c r="L25" i="845"/>
  <c r="D25" i="845"/>
  <c r="R24" i="845"/>
  <c r="L24" i="845"/>
  <c r="D24" i="845"/>
  <c r="R23" i="845"/>
  <c r="L23" i="845"/>
  <c r="D23" i="845" s="1"/>
  <c r="R22" i="845"/>
  <c r="D22" i="845"/>
  <c r="R21" i="845"/>
  <c r="D21" i="845"/>
  <c r="R20" i="845"/>
  <c r="L20" i="845"/>
  <c r="D20" i="845" s="1"/>
  <c r="R19" i="845"/>
  <c r="D19" i="845"/>
  <c r="R18" i="845"/>
  <c r="D18" i="845"/>
  <c r="R17" i="845"/>
  <c r="L17" i="845"/>
  <c r="D17" i="845"/>
  <c r="R16" i="845"/>
  <c r="L16" i="845"/>
  <c r="D16" i="845"/>
  <c r="R15" i="845"/>
  <c r="D15" i="845"/>
  <c r="R14" i="845"/>
  <c r="D14" i="845"/>
  <c r="R13" i="845"/>
  <c r="D13" i="845"/>
  <c r="R12" i="845"/>
  <c r="R11" i="845"/>
  <c r="L11" i="845"/>
  <c r="D11" i="845" s="1"/>
  <c r="L10" i="845"/>
  <c r="D10" i="845"/>
  <c r="L9" i="845"/>
  <c r="D9" i="845" s="1"/>
  <c r="L8" i="845"/>
  <c r="D8" i="845"/>
  <c r="R6" i="845"/>
  <c r="L6" i="845"/>
  <c r="D6" i="845"/>
  <c r="R5" i="845"/>
  <c r="R4" i="845"/>
  <c r="H15" i="851" l="1"/>
  <c r="H29" i="851" s="1"/>
  <c r="G51" i="851" s="1"/>
  <c r="H15" i="850"/>
  <c r="H29" i="850" s="1"/>
  <c r="G51" i="850" s="1"/>
  <c r="H15" i="849"/>
  <c r="H29" i="849" s="1"/>
  <c r="G51" i="849" s="1"/>
  <c r="G49" i="845"/>
  <c r="G49" i="847"/>
  <c r="G49" i="846"/>
  <c r="D54" i="847"/>
  <c r="H14" i="847" s="1"/>
  <c r="D54" i="846"/>
  <c r="H14" i="846" s="1"/>
  <c r="D54" i="845"/>
  <c r="H14" i="845" s="1"/>
  <c r="D29" i="847"/>
  <c r="H13" i="847" s="1"/>
  <c r="D29" i="846"/>
  <c r="H13" i="846" s="1"/>
  <c r="D29" i="845"/>
  <c r="H13" i="845" s="1"/>
  <c r="H16" i="839"/>
  <c r="H16" i="838"/>
  <c r="H16" i="837"/>
  <c r="C19" i="839"/>
  <c r="C12" i="839"/>
  <c r="C21" i="839"/>
  <c r="H15" i="847" l="1"/>
  <c r="H29" i="847" s="1"/>
  <c r="G51" i="847" s="1"/>
  <c r="H15" i="846"/>
  <c r="H29" i="846" s="1"/>
  <c r="G51" i="846" s="1"/>
  <c r="H15" i="845"/>
  <c r="H29" i="845" s="1"/>
  <c r="G51" i="845" s="1"/>
  <c r="R52" i="843"/>
  <c r="R51" i="843"/>
  <c r="D50" i="843"/>
  <c r="R49" i="843"/>
  <c r="D49" i="843"/>
  <c r="R48" i="843"/>
  <c r="D48" i="843"/>
  <c r="D46" i="843"/>
  <c r="D45" i="843"/>
  <c r="D44" i="843"/>
  <c r="R42" i="843"/>
  <c r="D42" i="843"/>
  <c r="R41" i="843"/>
  <c r="L7" i="843" s="1"/>
  <c r="D7" i="843" s="1"/>
  <c r="D41" i="843"/>
  <c r="R40" i="843"/>
  <c r="L8" i="843" s="1"/>
  <c r="D8" i="843" s="1"/>
  <c r="D40" i="843"/>
  <c r="R39" i="843"/>
  <c r="H39" i="843"/>
  <c r="D39" i="843"/>
  <c r="R38" i="843"/>
  <c r="L9" i="843" s="1"/>
  <c r="D9" i="843" s="1"/>
  <c r="H38" i="843"/>
  <c r="D38" i="843"/>
  <c r="R37" i="843"/>
  <c r="H37" i="843"/>
  <c r="D37" i="843"/>
  <c r="R36" i="843"/>
  <c r="H36" i="843"/>
  <c r="D36" i="843"/>
  <c r="R35" i="843"/>
  <c r="L19" i="843" s="1"/>
  <c r="D19" i="843" s="1"/>
  <c r="H35" i="843"/>
  <c r="D35" i="843"/>
  <c r="R34" i="843"/>
  <c r="H34" i="843"/>
  <c r="D34" i="843"/>
  <c r="R33" i="843"/>
  <c r="R32" i="843"/>
  <c r="L11" i="843" s="1"/>
  <c r="D11" i="843" s="1"/>
  <c r="R31" i="843"/>
  <c r="R30" i="843"/>
  <c r="R29" i="843"/>
  <c r="R28" i="843"/>
  <c r="D28" i="843"/>
  <c r="R27" i="843"/>
  <c r="D27" i="843"/>
  <c r="R26" i="843"/>
  <c r="L26" i="843"/>
  <c r="D26" i="843" s="1"/>
  <c r="R25" i="843"/>
  <c r="L25" i="843"/>
  <c r="D25" i="843"/>
  <c r="R24" i="843"/>
  <c r="D24" i="843"/>
  <c r="R23" i="843"/>
  <c r="L23" i="843"/>
  <c r="D23" i="843" s="1"/>
  <c r="R22" i="843"/>
  <c r="L22" i="843"/>
  <c r="D22" i="843" s="1"/>
  <c r="R21" i="843"/>
  <c r="D21" i="843"/>
  <c r="R20" i="843"/>
  <c r="L20" i="843"/>
  <c r="D20" i="843" s="1"/>
  <c r="R19" i="843"/>
  <c r="R18" i="843"/>
  <c r="D18" i="843"/>
  <c r="R17" i="843"/>
  <c r="D17" i="843"/>
  <c r="R16" i="843"/>
  <c r="L16" i="843"/>
  <c r="D16" i="843" s="1"/>
  <c r="S15" i="843"/>
  <c r="R15" i="843"/>
  <c r="D15" i="843"/>
  <c r="S14" i="843"/>
  <c r="R14" i="843"/>
  <c r="D14" i="843"/>
  <c r="R13" i="843"/>
  <c r="D13" i="843"/>
  <c r="R12" i="843"/>
  <c r="L12" i="843"/>
  <c r="D12" i="843" s="1"/>
  <c r="R11" i="843"/>
  <c r="L10" i="843"/>
  <c r="D10" i="843"/>
  <c r="R6" i="843"/>
  <c r="L6" i="843"/>
  <c r="D6" i="843" s="1"/>
  <c r="R5" i="843"/>
  <c r="R4" i="843"/>
  <c r="R52" i="842"/>
  <c r="R51" i="842"/>
  <c r="D50" i="842"/>
  <c r="R49" i="842"/>
  <c r="D49" i="842"/>
  <c r="R48" i="842"/>
  <c r="D48" i="842"/>
  <c r="D46" i="842"/>
  <c r="D45" i="842"/>
  <c r="D44" i="842"/>
  <c r="R42" i="842"/>
  <c r="L6" i="842" s="1"/>
  <c r="D6" i="842" s="1"/>
  <c r="D42" i="842"/>
  <c r="R41" i="842"/>
  <c r="D41" i="842"/>
  <c r="R40" i="842"/>
  <c r="D40" i="842"/>
  <c r="R39" i="842"/>
  <c r="H39" i="842"/>
  <c r="D39" i="842"/>
  <c r="R38" i="842"/>
  <c r="L9" i="842" s="1"/>
  <c r="D9" i="842" s="1"/>
  <c r="H38" i="842"/>
  <c r="D38" i="842"/>
  <c r="R37" i="842"/>
  <c r="H37" i="842"/>
  <c r="D37" i="842"/>
  <c r="R36" i="842"/>
  <c r="H36" i="842"/>
  <c r="D36" i="842"/>
  <c r="R35" i="842"/>
  <c r="H35" i="842"/>
  <c r="D35" i="842"/>
  <c r="R34" i="842"/>
  <c r="L12" i="842" s="1"/>
  <c r="D12" i="842" s="1"/>
  <c r="H34" i="842"/>
  <c r="D34" i="842"/>
  <c r="R33" i="842"/>
  <c r="L23" i="842" s="1"/>
  <c r="D23" i="842" s="1"/>
  <c r="R32" i="842"/>
  <c r="L11" i="842" s="1"/>
  <c r="D11" i="842" s="1"/>
  <c r="R31" i="842"/>
  <c r="R30" i="842"/>
  <c r="R29" i="842"/>
  <c r="R28" i="842"/>
  <c r="D28" i="842"/>
  <c r="R27" i="842"/>
  <c r="D27" i="842"/>
  <c r="R26" i="842"/>
  <c r="L26" i="842"/>
  <c r="D26" i="842"/>
  <c r="R25" i="842"/>
  <c r="L25" i="842"/>
  <c r="D25" i="842" s="1"/>
  <c r="R24" i="842"/>
  <c r="L24" i="842"/>
  <c r="D24" i="842"/>
  <c r="R23" i="842"/>
  <c r="R22" i="842"/>
  <c r="L22" i="842"/>
  <c r="D22" i="842"/>
  <c r="R21" i="842"/>
  <c r="L17" i="842" s="1"/>
  <c r="D17" i="842" s="1"/>
  <c r="D21" i="842"/>
  <c r="R20" i="842"/>
  <c r="L20" i="842"/>
  <c r="D20" i="842" s="1"/>
  <c r="R19" i="842"/>
  <c r="L19" i="842"/>
  <c r="D19" i="842" s="1"/>
  <c r="R18" i="842"/>
  <c r="D18" i="842"/>
  <c r="R17" i="842"/>
  <c r="R16" i="842"/>
  <c r="L16" i="842"/>
  <c r="D16" i="842"/>
  <c r="R15" i="842"/>
  <c r="D15" i="842"/>
  <c r="R14" i="842"/>
  <c r="D14" i="842"/>
  <c r="R13" i="842"/>
  <c r="D13" i="842"/>
  <c r="R12" i="842"/>
  <c r="R11" i="842"/>
  <c r="L10" i="842"/>
  <c r="D10" i="842"/>
  <c r="L8" i="842"/>
  <c r="D8" i="842"/>
  <c r="L7" i="842"/>
  <c r="D7" i="842"/>
  <c r="R6" i="842"/>
  <c r="R5" i="842"/>
  <c r="R4" i="842"/>
  <c r="R52" i="841"/>
  <c r="R51" i="841"/>
  <c r="D50" i="841"/>
  <c r="R49" i="841"/>
  <c r="D49" i="841"/>
  <c r="R48" i="841"/>
  <c r="D48" i="841"/>
  <c r="D46" i="841"/>
  <c r="D45" i="841"/>
  <c r="P44" i="841"/>
  <c r="R44" i="841" s="1"/>
  <c r="D44" i="841"/>
  <c r="R42" i="841"/>
  <c r="D42" i="841"/>
  <c r="R41" i="841"/>
  <c r="L7" i="841" s="1"/>
  <c r="D7" i="841" s="1"/>
  <c r="D41" i="841"/>
  <c r="R40" i="841"/>
  <c r="L8" i="841" s="1"/>
  <c r="D8" i="841" s="1"/>
  <c r="D40" i="841"/>
  <c r="R39" i="841"/>
  <c r="H39" i="841"/>
  <c r="D39" i="841"/>
  <c r="R38" i="841"/>
  <c r="H38" i="841"/>
  <c r="D38" i="841"/>
  <c r="R37" i="841"/>
  <c r="H37" i="841"/>
  <c r="D37" i="841"/>
  <c r="R36" i="841"/>
  <c r="H36" i="841"/>
  <c r="D36" i="841"/>
  <c r="R35" i="841"/>
  <c r="H35" i="841"/>
  <c r="D35" i="841"/>
  <c r="R34" i="841"/>
  <c r="L12" i="841" s="1"/>
  <c r="D12" i="841" s="1"/>
  <c r="H34" i="841"/>
  <c r="D34" i="841"/>
  <c r="R33" i="841"/>
  <c r="R32" i="841"/>
  <c r="R31" i="841"/>
  <c r="R30" i="841"/>
  <c r="R29" i="841"/>
  <c r="R28" i="841"/>
  <c r="D28" i="841"/>
  <c r="R27" i="841"/>
  <c r="L27" i="841"/>
  <c r="D27" i="841"/>
  <c r="R26" i="841"/>
  <c r="L26" i="841"/>
  <c r="D26" i="841" s="1"/>
  <c r="R25" i="841"/>
  <c r="L25" i="841"/>
  <c r="D25" i="841"/>
  <c r="R24" i="841"/>
  <c r="L24" i="841"/>
  <c r="D24" i="841"/>
  <c r="R23" i="841"/>
  <c r="L23" i="841"/>
  <c r="D23" i="841" s="1"/>
  <c r="R22" i="841"/>
  <c r="D22" i="841"/>
  <c r="R21" i="841"/>
  <c r="D21" i="841"/>
  <c r="R20" i="841"/>
  <c r="L20" i="841"/>
  <c r="D20" i="841" s="1"/>
  <c r="R19" i="841"/>
  <c r="D19" i="841"/>
  <c r="R18" i="841"/>
  <c r="D18" i="841"/>
  <c r="R17" i="841"/>
  <c r="L17" i="841"/>
  <c r="D17" i="841"/>
  <c r="R16" i="841"/>
  <c r="L16" i="841"/>
  <c r="D16" i="841"/>
  <c r="R15" i="841"/>
  <c r="D15" i="841"/>
  <c r="R14" i="841"/>
  <c r="D14" i="841"/>
  <c r="R13" i="841"/>
  <c r="D13" i="841"/>
  <c r="R12" i="841"/>
  <c r="R11" i="841"/>
  <c r="L11" i="841"/>
  <c r="D11" i="841" s="1"/>
  <c r="L10" i="841"/>
  <c r="D10" i="841"/>
  <c r="L9" i="841"/>
  <c r="D9" i="841"/>
  <c r="R6" i="841"/>
  <c r="L6" i="841"/>
  <c r="D6" i="841" s="1"/>
  <c r="R5" i="841"/>
  <c r="R4" i="841"/>
  <c r="G49" i="843" l="1"/>
  <c r="G49" i="842"/>
  <c r="D54" i="843"/>
  <c r="H14" i="843" s="1"/>
  <c r="D54" i="842"/>
  <c r="H14" i="842" s="1"/>
  <c r="G49" i="841"/>
  <c r="D54" i="841"/>
  <c r="H14" i="841" s="1"/>
  <c r="D29" i="843"/>
  <c r="H13" i="843" s="1"/>
  <c r="D29" i="842"/>
  <c r="H13" i="842" s="1"/>
  <c r="D29" i="841"/>
  <c r="H13" i="841" s="1"/>
  <c r="H16" i="834"/>
  <c r="C12" i="835"/>
  <c r="C21" i="835"/>
  <c r="R52" i="839"/>
  <c r="R51" i="839"/>
  <c r="D50" i="839"/>
  <c r="R49" i="839"/>
  <c r="D49" i="839"/>
  <c r="R48" i="839"/>
  <c r="D48" i="839"/>
  <c r="D46" i="839"/>
  <c r="D45" i="839"/>
  <c r="D44" i="839"/>
  <c r="R42" i="839"/>
  <c r="D42" i="839"/>
  <c r="R41" i="839"/>
  <c r="D41" i="839"/>
  <c r="R40" i="839"/>
  <c r="L8" i="839" s="1"/>
  <c r="D8" i="839" s="1"/>
  <c r="D40" i="839"/>
  <c r="R39" i="839"/>
  <c r="H39" i="839"/>
  <c r="D39" i="839"/>
  <c r="R38" i="839"/>
  <c r="H38" i="839"/>
  <c r="D38" i="839"/>
  <c r="R37" i="839"/>
  <c r="H37" i="839"/>
  <c r="D37" i="839"/>
  <c r="R36" i="839"/>
  <c r="H36" i="839"/>
  <c r="D36" i="839"/>
  <c r="R35" i="839"/>
  <c r="H35" i="839"/>
  <c r="D35" i="839"/>
  <c r="R34" i="839"/>
  <c r="H34" i="839"/>
  <c r="D34" i="839"/>
  <c r="R33" i="839"/>
  <c r="R32" i="839"/>
  <c r="R31" i="839"/>
  <c r="R30" i="839"/>
  <c r="R29" i="839"/>
  <c r="R28" i="839"/>
  <c r="D28" i="839"/>
  <c r="R27" i="839"/>
  <c r="D27" i="839"/>
  <c r="R26" i="839"/>
  <c r="L26" i="839"/>
  <c r="D26" i="839" s="1"/>
  <c r="R25" i="839"/>
  <c r="L25" i="839"/>
  <c r="D25" i="839" s="1"/>
  <c r="R24" i="839"/>
  <c r="D24" i="839"/>
  <c r="R23" i="839"/>
  <c r="L23" i="839"/>
  <c r="D23" i="839" s="1"/>
  <c r="R22" i="839"/>
  <c r="L22" i="839"/>
  <c r="D22" i="839" s="1"/>
  <c r="R21" i="839"/>
  <c r="D21" i="839"/>
  <c r="R20" i="839"/>
  <c r="L20" i="839"/>
  <c r="D20" i="839" s="1"/>
  <c r="R19" i="839"/>
  <c r="L19" i="839"/>
  <c r="D19" i="839" s="1"/>
  <c r="R18" i="839"/>
  <c r="D18" i="839"/>
  <c r="R17" i="839"/>
  <c r="D17" i="839"/>
  <c r="R16" i="839"/>
  <c r="L16" i="839"/>
  <c r="D16" i="839" s="1"/>
  <c r="S15" i="839"/>
  <c r="R15" i="839"/>
  <c r="D15" i="839"/>
  <c r="S14" i="839"/>
  <c r="R14" i="839"/>
  <c r="D14" i="839"/>
  <c r="R13" i="839"/>
  <c r="D13" i="839"/>
  <c r="R12" i="839"/>
  <c r="L12" i="839"/>
  <c r="D12" i="839" s="1"/>
  <c r="R11" i="839"/>
  <c r="L11" i="839"/>
  <c r="D11" i="839" s="1"/>
  <c r="L10" i="839"/>
  <c r="D10" i="839"/>
  <c r="L9" i="839"/>
  <c r="D9" i="839"/>
  <c r="L7" i="839"/>
  <c r="D7" i="839" s="1"/>
  <c r="R6" i="839"/>
  <c r="L6" i="839"/>
  <c r="D6" i="839"/>
  <c r="R5" i="839"/>
  <c r="R4" i="839"/>
  <c r="R52" i="838"/>
  <c r="R51" i="838"/>
  <c r="D50" i="838"/>
  <c r="R49" i="838"/>
  <c r="D49" i="838"/>
  <c r="R48" i="838"/>
  <c r="D48" i="838"/>
  <c r="D46" i="838"/>
  <c r="D45" i="838"/>
  <c r="D44" i="838"/>
  <c r="R42" i="838"/>
  <c r="L6" i="838" s="1"/>
  <c r="D6" i="838" s="1"/>
  <c r="D42" i="838"/>
  <c r="R41" i="838"/>
  <c r="L7" i="838" s="1"/>
  <c r="D7" i="838" s="1"/>
  <c r="D41" i="838"/>
  <c r="R40" i="838"/>
  <c r="D40" i="838"/>
  <c r="R39" i="838"/>
  <c r="H39" i="838"/>
  <c r="D39" i="838"/>
  <c r="R38" i="838"/>
  <c r="H38" i="838"/>
  <c r="D38" i="838"/>
  <c r="R37" i="838"/>
  <c r="H37" i="838"/>
  <c r="D37" i="838"/>
  <c r="R36" i="838"/>
  <c r="L10" i="838" s="1"/>
  <c r="D10" i="838" s="1"/>
  <c r="H36" i="838"/>
  <c r="D36" i="838"/>
  <c r="R35" i="838"/>
  <c r="H35" i="838"/>
  <c r="D35" i="838"/>
  <c r="R34" i="838"/>
  <c r="L12" i="838" s="1"/>
  <c r="D12" i="838" s="1"/>
  <c r="H34" i="838"/>
  <c r="D34" i="838"/>
  <c r="R33" i="838"/>
  <c r="L23" i="838" s="1"/>
  <c r="D23" i="838" s="1"/>
  <c r="R32" i="838"/>
  <c r="R31" i="838"/>
  <c r="R30" i="838"/>
  <c r="R29" i="838"/>
  <c r="R28" i="838"/>
  <c r="D28" i="838"/>
  <c r="R27" i="838"/>
  <c r="D27" i="838"/>
  <c r="R26" i="838"/>
  <c r="L26" i="838"/>
  <c r="D26" i="838"/>
  <c r="R25" i="838"/>
  <c r="L25" i="838"/>
  <c r="D25" i="838"/>
  <c r="R24" i="838"/>
  <c r="L24" i="838"/>
  <c r="D24" i="838"/>
  <c r="R23" i="838"/>
  <c r="R22" i="838"/>
  <c r="L22" i="838"/>
  <c r="D22" i="838" s="1"/>
  <c r="R21" i="838"/>
  <c r="L17" i="838" s="1"/>
  <c r="D17" i="838" s="1"/>
  <c r="D21" i="838"/>
  <c r="R20" i="838"/>
  <c r="L20" i="838"/>
  <c r="D20" i="838" s="1"/>
  <c r="R19" i="838"/>
  <c r="L19" i="838"/>
  <c r="D19" i="838" s="1"/>
  <c r="R18" i="838"/>
  <c r="D18" i="838"/>
  <c r="R17" i="838"/>
  <c r="R16" i="838"/>
  <c r="L16" i="838"/>
  <c r="D16" i="838" s="1"/>
  <c r="R15" i="838"/>
  <c r="D15" i="838"/>
  <c r="R14" i="838"/>
  <c r="D14" i="838"/>
  <c r="R13" i="838"/>
  <c r="D13" i="838"/>
  <c r="R12" i="838"/>
  <c r="R11" i="838"/>
  <c r="L11" i="838"/>
  <c r="D11" i="838"/>
  <c r="L9" i="838"/>
  <c r="D9" i="838"/>
  <c r="L8" i="838"/>
  <c r="D8" i="838" s="1"/>
  <c r="R6" i="838"/>
  <c r="R5" i="838"/>
  <c r="R4" i="838"/>
  <c r="R52" i="837"/>
  <c r="R51" i="837"/>
  <c r="D50" i="837"/>
  <c r="R49" i="837"/>
  <c r="D49" i="837"/>
  <c r="R48" i="837"/>
  <c r="D48" i="837"/>
  <c r="D46" i="837"/>
  <c r="D45" i="837"/>
  <c r="P44" i="837"/>
  <c r="R44" i="837" s="1"/>
  <c r="D44" i="837"/>
  <c r="R42" i="837"/>
  <c r="D42" i="837"/>
  <c r="R41" i="837"/>
  <c r="L7" i="837" s="1"/>
  <c r="D7" i="837" s="1"/>
  <c r="D41" i="837"/>
  <c r="R40" i="837"/>
  <c r="D40" i="837"/>
  <c r="R39" i="837"/>
  <c r="L20" i="837" s="1"/>
  <c r="D20" i="837" s="1"/>
  <c r="H39" i="837"/>
  <c r="D39" i="837"/>
  <c r="R38" i="837"/>
  <c r="H38" i="837"/>
  <c r="D38" i="837"/>
  <c r="R37" i="837"/>
  <c r="H37" i="837"/>
  <c r="D37" i="837"/>
  <c r="R36" i="837"/>
  <c r="H36" i="837"/>
  <c r="D36" i="837"/>
  <c r="R35" i="837"/>
  <c r="H35" i="837"/>
  <c r="D35" i="837"/>
  <c r="R34" i="837"/>
  <c r="L12" i="837" s="1"/>
  <c r="D12" i="837" s="1"/>
  <c r="H34" i="837"/>
  <c r="D34" i="837"/>
  <c r="R33" i="837"/>
  <c r="R32" i="837"/>
  <c r="L11" i="837" s="1"/>
  <c r="D11" i="837" s="1"/>
  <c r="R31" i="837"/>
  <c r="R30" i="837"/>
  <c r="R29" i="837"/>
  <c r="R28" i="837"/>
  <c r="D28" i="837"/>
  <c r="R27" i="837"/>
  <c r="L27" i="837"/>
  <c r="D27" i="837" s="1"/>
  <c r="R26" i="837"/>
  <c r="L26" i="837"/>
  <c r="D26" i="837"/>
  <c r="R25" i="837"/>
  <c r="L25" i="837"/>
  <c r="D25" i="837"/>
  <c r="R24" i="837"/>
  <c r="L24" i="837"/>
  <c r="D24" i="837"/>
  <c r="R23" i="837"/>
  <c r="L23" i="837"/>
  <c r="D23" i="837" s="1"/>
  <c r="R22" i="837"/>
  <c r="D22" i="837"/>
  <c r="R21" i="837"/>
  <c r="D21" i="837"/>
  <c r="R20" i="837"/>
  <c r="R19" i="837"/>
  <c r="D19" i="837"/>
  <c r="R18" i="837"/>
  <c r="D18" i="837"/>
  <c r="R17" i="837"/>
  <c r="L17" i="837"/>
  <c r="D17" i="837"/>
  <c r="R16" i="837"/>
  <c r="L16" i="837"/>
  <c r="D16" i="837"/>
  <c r="R15" i="837"/>
  <c r="D15" i="837"/>
  <c r="R14" i="837"/>
  <c r="D14" i="837"/>
  <c r="R13" i="837"/>
  <c r="D13" i="837"/>
  <c r="R12" i="837"/>
  <c r="R11" i="837"/>
  <c r="L10" i="837"/>
  <c r="D10" i="837"/>
  <c r="L9" i="837"/>
  <c r="D9" i="837" s="1"/>
  <c r="L8" i="837"/>
  <c r="D8" i="837"/>
  <c r="R6" i="837"/>
  <c r="L6" i="837"/>
  <c r="D6" i="837"/>
  <c r="R5" i="837"/>
  <c r="R4" i="837"/>
  <c r="H15" i="843" l="1"/>
  <c r="H29" i="843" s="1"/>
  <c r="G51" i="843" s="1"/>
  <c r="H15" i="842"/>
  <c r="H29" i="842" s="1"/>
  <c r="G51" i="842" s="1"/>
  <c r="H15" i="841"/>
  <c r="H29" i="841" s="1"/>
  <c r="G51" i="841" s="1"/>
  <c r="G49" i="839"/>
  <c r="G49" i="838"/>
  <c r="G49" i="837"/>
  <c r="D54" i="839"/>
  <c r="H14" i="839" s="1"/>
  <c r="D54" i="838"/>
  <c r="H14" i="838" s="1"/>
  <c r="D54" i="837"/>
  <c r="H14" i="837" s="1"/>
  <c r="D29" i="839"/>
  <c r="H13" i="839" s="1"/>
  <c r="D29" i="838"/>
  <c r="H13" i="838" s="1"/>
  <c r="D29" i="837"/>
  <c r="H13" i="837" s="1"/>
  <c r="H16" i="830"/>
  <c r="H19" i="830"/>
  <c r="H20" i="830"/>
  <c r="C21" i="828"/>
  <c r="R52" i="835"/>
  <c r="R51" i="835"/>
  <c r="D50" i="835"/>
  <c r="R49" i="835"/>
  <c r="D49" i="835"/>
  <c r="R48" i="835"/>
  <c r="D48" i="835"/>
  <c r="D46" i="835"/>
  <c r="D45" i="835"/>
  <c r="D44" i="835"/>
  <c r="R42" i="835"/>
  <c r="D42" i="835"/>
  <c r="R41" i="835"/>
  <c r="D41" i="835"/>
  <c r="R40" i="835"/>
  <c r="D40" i="835"/>
  <c r="R39" i="835"/>
  <c r="H39" i="835"/>
  <c r="D39" i="835"/>
  <c r="R38" i="835"/>
  <c r="L9" i="835" s="1"/>
  <c r="D9" i="835" s="1"/>
  <c r="H38" i="835"/>
  <c r="D38" i="835"/>
  <c r="R37" i="835"/>
  <c r="H37" i="835"/>
  <c r="D37" i="835"/>
  <c r="R36" i="835"/>
  <c r="L10" i="835" s="1"/>
  <c r="D10" i="835" s="1"/>
  <c r="H36" i="835"/>
  <c r="D36" i="835"/>
  <c r="R35" i="835"/>
  <c r="H35" i="835"/>
  <c r="D35" i="835"/>
  <c r="R34" i="835"/>
  <c r="H34" i="835"/>
  <c r="D34" i="835"/>
  <c r="R33" i="835"/>
  <c r="R32" i="835"/>
  <c r="R31" i="835"/>
  <c r="R30" i="835"/>
  <c r="R29" i="835"/>
  <c r="R28" i="835"/>
  <c r="L16" i="835" s="1"/>
  <c r="D16" i="835" s="1"/>
  <c r="D28" i="835"/>
  <c r="R27" i="835"/>
  <c r="D27" i="835"/>
  <c r="R26" i="835"/>
  <c r="L26" i="835"/>
  <c r="D26" i="835"/>
  <c r="R25" i="835"/>
  <c r="L25" i="835"/>
  <c r="D25" i="835"/>
  <c r="R24" i="835"/>
  <c r="D24" i="835"/>
  <c r="R23" i="835"/>
  <c r="L23" i="835"/>
  <c r="D23" i="835" s="1"/>
  <c r="R22" i="835"/>
  <c r="L22" i="835"/>
  <c r="D22" i="835" s="1"/>
  <c r="R21" i="835"/>
  <c r="D21" i="835"/>
  <c r="R20" i="835"/>
  <c r="L20" i="835"/>
  <c r="D20" i="835"/>
  <c r="R19" i="835"/>
  <c r="L19" i="835"/>
  <c r="D19" i="835"/>
  <c r="R18" i="835"/>
  <c r="D18" i="835"/>
  <c r="R17" i="835"/>
  <c r="D17" i="835"/>
  <c r="R16" i="835"/>
  <c r="S15" i="835"/>
  <c r="R15" i="835"/>
  <c r="D15" i="835"/>
  <c r="S14" i="835"/>
  <c r="R14" i="835"/>
  <c r="D14" i="835"/>
  <c r="R13" i="835"/>
  <c r="D13" i="835"/>
  <c r="R12" i="835"/>
  <c r="L12" i="835"/>
  <c r="D12" i="835" s="1"/>
  <c r="R11" i="835"/>
  <c r="L11" i="835"/>
  <c r="D11" i="835" s="1"/>
  <c r="L8" i="835"/>
  <c r="D8" i="835"/>
  <c r="L7" i="835"/>
  <c r="D7" i="835"/>
  <c r="R6" i="835"/>
  <c r="L6" i="835"/>
  <c r="D6" i="835"/>
  <c r="R5" i="835"/>
  <c r="R4" i="835"/>
  <c r="R52" i="834"/>
  <c r="R51" i="834"/>
  <c r="D50" i="834"/>
  <c r="R49" i="834"/>
  <c r="D49" i="834"/>
  <c r="R48" i="834"/>
  <c r="D48" i="834"/>
  <c r="D46" i="834"/>
  <c r="D45" i="834"/>
  <c r="D44" i="834"/>
  <c r="R42" i="834"/>
  <c r="D42" i="834"/>
  <c r="R41" i="834"/>
  <c r="D41" i="834"/>
  <c r="R40" i="834"/>
  <c r="L8" i="834" s="1"/>
  <c r="D8" i="834" s="1"/>
  <c r="D40" i="834"/>
  <c r="R39" i="834"/>
  <c r="L20" i="834" s="1"/>
  <c r="D20" i="834" s="1"/>
  <c r="H39" i="834"/>
  <c r="D39" i="834"/>
  <c r="R38" i="834"/>
  <c r="L9" i="834" s="1"/>
  <c r="D9" i="834" s="1"/>
  <c r="H38" i="834"/>
  <c r="D38" i="834"/>
  <c r="R37" i="834"/>
  <c r="H37" i="834"/>
  <c r="D37" i="834"/>
  <c r="R36" i="834"/>
  <c r="L10" i="834" s="1"/>
  <c r="D10" i="834" s="1"/>
  <c r="H36" i="834"/>
  <c r="D36" i="834"/>
  <c r="R35" i="834"/>
  <c r="L19" i="834" s="1"/>
  <c r="D19" i="834" s="1"/>
  <c r="H35" i="834"/>
  <c r="D35" i="834"/>
  <c r="R34" i="834"/>
  <c r="H34" i="834"/>
  <c r="D34" i="834"/>
  <c r="R33" i="834"/>
  <c r="L23" i="834" s="1"/>
  <c r="D23" i="834" s="1"/>
  <c r="R32" i="834"/>
  <c r="R31" i="834"/>
  <c r="R30" i="834"/>
  <c r="R29" i="834"/>
  <c r="R28" i="834"/>
  <c r="L16" i="834" s="1"/>
  <c r="D16" i="834" s="1"/>
  <c r="D28" i="834"/>
  <c r="R27" i="834"/>
  <c r="D27" i="834"/>
  <c r="R26" i="834"/>
  <c r="L26" i="834"/>
  <c r="D26" i="834" s="1"/>
  <c r="R25" i="834"/>
  <c r="L25" i="834"/>
  <c r="D25" i="834" s="1"/>
  <c r="R24" i="834"/>
  <c r="L24" i="834"/>
  <c r="D24" i="834" s="1"/>
  <c r="R23" i="834"/>
  <c r="R22" i="834"/>
  <c r="L22" i="834"/>
  <c r="D22" i="834" s="1"/>
  <c r="R21" i="834"/>
  <c r="L17" i="834" s="1"/>
  <c r="D17" i="834" s="1"/>
  <c r="D21" i="834"/>
  <c r="R20" i="834"/>
  <c r="R19" i="834"/>
  <c r="R18" i="834"/>
  <c r="D18" i="834"/>
  <c r="R17" i="834"/>
  <c r="R16" i="834"/>
  <c r="R15" i="834"/>
  <c r="D15" i="834"/>
  <c r="R14" i="834"/>
  <c r="D14" i="834"/>
  <c r="R13" i="834"/>
  <c r="D13" i="834"/>
  <c r="R12" i="834"/>
  <c r="L12" i="834"/>
  <c r="D12" i="834" s="1"/>
  <c r="R11" i="834"/>
  <c r="L11" i="834"/>
  <c r="D11" i="834" s="1"/>
  <c r="L7" i="834"/>
  <c r="D7" i="834" s="1"/>
  <c r="R6" i="834"/>
  <c r="L6" i="834"/>
  <c r="D6" i="834" s="1"/>
  <c r="R5" i="834"/>
  <c r="R4" i="834"/>
  <c r="R52" i="833"/>
  <c r="R51" i="833"/>
  <c r="D50" i="833"/>
  <c r="R49" i="833"/>
  <c r="D49" i="833"/>
  <c r="R48" i="833"/>
  <c r="D48" i="833"/>
  <c r="D46" i="833"/>
  <c r="D45" i="833"/>
  <c r="P44" i="833"/>
  <c r="R44" i="833" s="1"/>
  <c r="D44" i="833"/>
  <c r="R42" i="833"/>
  <c r="L6" i="833" s="1"/>
  <c r="D6" i="833" s="1"/>
  <c r="D42" i="833"/>
  <c r="R41" i="833"/>
  <c r="D41" i="833"/>
  <c r="R40" i="833"/>
  <c r="D40" i="833"/>
  <c r="R39" i="833"/>
  <c r="L20" i="833" s="1"/>
  <c r="D20" i="833" s="1"/>
  <c r="H39" i="833"/>
  <c r="D39" i="833"/>
  <c r="R38" i="833"/>
  <c r="H38" i="833"/>
  <c r="D38" i="833"/>
  <c r="R37" i="833"/>
  <c r="H37" i="833"/>
  <c r="D37" i="833"/>
  <c r="R36" i="833"/>
  <c r="H36" i="833"/>
  <c r="D36" i="833"/>
  <c r="R35" i="833"/>
  <c r="H35" i="833"/>
  <c r="D35" i="833"/>
  <c r="R34" i="833"/>
  <c r="H34" i="833"/>
  <c r="D34" i="833"/>
  <c r="R33" i="833"/>
  <c r="R32" i="833"/>
  <c r="R31" i="833"/>
  <c r="R30" i="833"/>
  <c r="R29" i="833"/>
  <c r="R28" i="833"/>
  <c r="D28" i="833"/>
  <c r="R27" i="833"/>
  <c r="L27" i="833"/>
  <c r="D27" i="833"/>
  <c r="R26" i="833"/>
  <c r="L26" i="833"/>
  <c r="D26" i="833"/>
  <c r="R25" i="833"/>
  <c r="L25" i="833"/>
  <c r="D25" i="833"/>
  <c r="R24" i="833"/>
  <c r="L24" i="833"/>
  <c r="D24" i="833" s="1"/>
  <c r="R23" i="833"/>
  <c r="L23" i="833"/>
  <c r="D23" i="833" s="1"/>
  <c r="R22" i="833"/>
  <c r="D22" i="833"/>
  <c r="R21" i="833"/>
  <c r="D21" i="833"/>
  <c r="R20" i="833"/>
  <c r="R19" i="833"/>
  <c r="D19" i="833"/>
  <c r="R18" i="833"/>
  <c r="D18" i="833"/>
  <c r="R17" i="833"/>
  <c r="L17" i="833"/>
  <c r="D17" i="833"/>
  <c r="R16" i="833"/>
  <c r="L16" i="833"/>
  <c r="D16" i="833"/>
  <c r="R15" i="833"/>
  <c r="D15" i="833"/>
  <c r="R14" i="833"/>
  <c r="D14" i="833"/>
  <c r="R13" i="833"/>
  <c r="D13" i="833"/>
  <c r="R12" i="833"/>
  <c r="L12" i="833"/>
  <c r="D12" i="833" s="1"/>
  <c r="R11" i="833"/>
  <c r="L11" i="833"/>
  <c r="D11" i="833" s="1"/>
  <c r="L10" i="833"/>
  <c r="D10" i="833" s="1"/>
  <c r="L9" i="833"/>
  <c r="D9" i="833"/>
  <c r="L8" i="833"/>
  <c r="D8" i="833"/>
  <c r="L7" i="833"/>
  <c r="D7" i="833"/>
  <c r="R6" i="833"/>
  <c r="R5" i="833"/>
  <c r="R4" i="833"/>
  <c r="H15" i="839" l="1"/>
  <c r="H29" i="839" s="1"/>
  <c r="G51" i="839" s="1"/>
  <c r="H15" i="838"/>
  <c r="H29" i="838" s="1"/>
  <c r="G51" i="838" s="1"/>
  <c r="H15" i="837"/>
  <c r="H29" i="837" s="1"/>
  <c r="G51" i="837" s="1"/>
  <c r="G49" i="835"/>
  <c r="G49" i="834"/>
  <c r="G49" i="833"/>
  <c r="D54" i="835"/>
  <c r="H14" i="835" s="1"/>
  <c r="D54" i="834"/>
  <c r="H14" i="834" s="1"/>
  <c r="D54" i="833"/>
  <c r="H14" i="833" s="1"/>
  <c r="D29" i="835"/>
  <c r="H13" i="835" s="1"/>
  <c r="D29" i="834"/>
  <c r="H13" i="834" s="1"/>
  <c r="D29" i="833"/>
  <c r="H13" i="833" s="1"/>
  <c r="C21" i="824"/>
  <c r="L26" i="824"/>
  <c r="H15" i="835" l="1"/>
  <c r="H29" i="835" s="1"/>
  <c r="G51" i="835" s="1"/>
  <c r="H15" i="834"/>
  <c r="H29" i="834" s="1"/>
  <c r="G51" i="834" s="1"/>
  <c r="H15" i="833"/>
  <c r="H29" i="833" s="1"/>
  <c r="G51" i="833" s="1"/>
  <c r="H16" i="824"/>
  <c r="H20" i="826" l="1"/>
  <c r="H16" i="826"/>
  <c r="C12" i="826" l="1"/>
  <c r="C12" i="825" l="1"/>
  <c r="C12" i="824"/>
  <c r="R52" i="830"/>
  <c r="R51" i="830"/>
  <c r="D50" i="830"/>
  <c r="R49" i="830"/>
  <c r="D49" i="830"/>
  <c r="R48" i="830"/>
  <c r="D48" i="830"/>
  <c r="D46" i="830"/>
  <c r="D45" i="830"/>
  <c r="D44" i="830"/>
  <c r="R42" i="830"/>
  <c r="L6" i="830" s="1"/>
  <c r="D6" i="830" s="1"/>
  <c r="D42" i="830"/>
  <c r="R41" i="830"/>
  <c r="L7" i="830" s="1"/>
  <c r="D7" i="830" s="1"/>
  <c r="D41" i="830"/>
  <c r="R40" i="830"/>
  <c r="D40" i="830"/>
  <c r="R39" i="830"/>
  <c r="H39" i="830"/>
  <c r="D39" i="830"/>
  <c r="R38" i="830"/>
  <c r="L9" i="830" s="1"/>
  <c r="D9" i="830" s="1"/>
  <c r="H38" i="830"/>
  <c r="D38" i="830"/>
  <c r="R37" i="830"/>
  <c r="H37" i="830"/>
  <c r="D37" i="830"/>
  <c r="R36" i="830"/>
  <c r="H36" i="830"/>
  <c r="D36" i="830"/>
  <c r="R35" i="830"/>
  <c r="L19" i="830" s="1"/>
  <c r="D19" i="830" s="1"/>
  <c r="H35" i="830"/>
  <c r="D35" i="830"/>
  <c r="R34" i="830"/>
  <c r="H34" i="830"/>
  <c r="D34" i="830"/>
  <c r="R33" i="830"/>
  <c r="R32" i="830"/>
  <c r="R31" i="830"/>
  <c r="R30" i="830"/>
  <c r="R29" i="830"/>
  <c r="R28" i="830"/>
  <c r="D28" i="830"/>
  <c r="R27" i="830"/>
  <c r="D27" i="830"/>
  <c r="R26" i="830"/>
  <c r="L26" i="830"/>
  <c r="D26" i="830" s="1"/>
  <c r="R25" i="830"/>
  <c r="L25" i="830"/>
  <c r="D25" i="830"/>
  <c r="R24" i="830"/>
  <c r="D24" i="830"/>
  <c r="R23" i="830"/>
  <c r="L23" i="830"/>
  <c r="D23" i="830"/>
  <c r="R22" i="830"/>
  <c r="L22" i="830"/>
  <c r="D22" i="830"/>
  <c r="R21" i="830"/>
  <c r="D21" i="830"/>
  <c r="R20" i="830"/>
  <c r="L20" i="830"/>
  <c r="D20" i="830"/>
  <c r="R19" i="830"/>
  <c r="R18" i="830"/>
  <c r="D18" i="830"/>
  <c r="R17" i="830"/>
  <c r="D17" i="830"/>
  <c r="R16" i="830"/>
  <c r="L16" i="830"/>
  <c r="D16" i="830" s="1"/>
  <c r="S15" i="830"/>
  <c r="R15" i="830"/>
  <c r="D15" i="830"/>
  <c r="S14" i="830"/>
  <c r="R14" i="830"/>
  <c r="D14" i="830"/>
  <c r="R13" i="830"/>
  <c r="D13" i="830"/>
  <c r="R12" i="830"/>
  <c r="L12" i="830"/>
  <c r="D12" i="830"/>
  <c r="R11" i="830"/>
  <c r="L11" i="830"/>
  <c r="D11" i="830"/>
  <c r="L10" i="830"/>
  <c r="D10" i="830"/>
  <c r="L8" i="830"/>
  <c r="D8" i="830" s="1"/>
  <c r="R6" i="830"/>
  <c r="R5" i="830"/>
  <c r="R4" i="830"/>
  <c r="R52" i="829"/>
  <c r="R51" i="829"/>
  <c r="D50" i="829"/>
  <c r="R49" i="829"/>
  <c r="D49" i="829"/>
  <c r="R48" i="829"/>
  <c r="D48" i="829"/>
  <c r="D46" i="829"/>
  <c r="D45" i="829"/>
  <c r="D44" i="829"/>
  <c r="R42" i="829"/>
  <c r="D42" i="829"/>
  <c r="R41" i="829"/>
  <c r="D41" i="829"/>
  <c r="R40" i="829"/>
  <c r="D40" i="829"/>
  <c r="R39" i="829"/>
  <c r="L20" i="829" s="1"/>
  <c r="D20" i="829" s="1"/>
  <c r="H39" i="829"/>
  <c r="D39" i="829"/>
  <c r="R38" i="829"/>
  <c r="H38" i="829"/>
  <c r="D38" i="829"/>
  <c r="R37" i="829"/>
  <c r="H37" i="829"/>
  <c r="D37" i="829"/>
  <c r="R36" i="829"/>
  <c r="H36" i="829"/>
  <c r="D36" i="829"/>
  <c r="R35" i="829"/>
  <c r="L19" i="829" s="1"/>
  <c r="D19" i="829" s="1"/>
  <c r="H35" i="829"/>
  <c r="D35" i="829"/>
  <c r="R34" i="829"/>
  <c r="L12" i="829" s="1"/>
  <c r="D12" i="829" s="1"/>
  <c r="H34" i="829"/>
  <c r="D34" i="829"/>
  <c r="R33" i="829"/>
  <c r="R32" i="829"/>
  <c r="L11" i="829" s="1"/>
  <c r="D11" i="829" s="1"/>
  <c r="R31" i="829"/>
  <c r="R30" i="829"/>
  <c r="R29" i="829"/>
  <c r="R28" i="829"/>
  <c r="L16" i="829" s="1"/>
  <c r="D16" i="829" s="1"/>
  <c r="D28" i="829"/>
  <c r="R27" i="829"/>
  <c r="D27" i="829"/>
  <c r="R26" i="829"/>
  <c r="L26" i="829"/>
  <c r="D26" i="829"/>
  <c r="R25" i="829"/>
  <c r="L25" i="829"/>
  <c r="D25" i="829" s="1"/>
  <c r="R24" i="829"/>
  <c r="L24" i="829"/>
  <c r="D24" i="829"/>
  <c r="R23" i="829"/>
  <c r="L23" i="829"/>
  <c r="D23" i="829"/>
  <c r="R22" i="829"/>
  <c r="L22" i="829"/>
  <c r="D22" i="829"/>
  <c r="R21" i="829"/>
  <c r="D21" i="829"/>
  <c r="R20" i="829"/>
  <c r="R19" i="829"/>
  <c r="R18" i="829"/>
  <c r="D18" i="829"/>
  <c r="R17" i="829"/>
  <c r="L17" i="829"/>
  <c r="D17" i="829"/>
  <c r="R16" i="829"/>
  <c r="R15" i="829"/>
  <c r="D15" i="829"/>
  <c r="R14" i="829"/>
  <c r="D14" i="829"/>
  <c r="R13" i="829"/>
  <c r="D13" i="829"/>
  <c r="R12" i="829"/>
  <c r="R11" i="829"/>
  <c r="L10" i="829"/>
  <c r="D10" i="829"/>
  <c r="L9" i="829"/>
  <c r="D9" i="829"/>
  <c r="L8" i="829"/>
  <c r="D8" i="829"/>
  <c r="L7" i="829"/>
  <c r="D7" i="829" s="1"/>
  <c r="R6" i="829"/>
  <c r="L6" i="829"/>
  <c r="D6" i="829"/>
  <c r="R5" i="829"/>
  <c r="R4" i="829"/>
  <c r="R52" i="828"/>
  <c r="R51" i="828"/>
  <c r="D50" i="828"/>
  <c r="R49" i="828"/>
  <c r="D49" i="828"/>
  <c r="R48" i="828"/>
  <c r="D48" i="828"/>
  <c r="D46" i="828"/>
  <c r="D45" i="828"/>
  <c r="R44" i="828"/>
  <c r="P44" i="828"/>
  <c r="D44" i="828"/>
  <c r="R42" i="828"/>
  <c r="D42" i="828"/>
  <c r="R41" i="828"/>
  <c r="D41" i="828"/>
  <c r="R40" i="828"/>
  <c r="D40" i="828"/>
  <c r="R39" i="828"/>
  <c r="L20" i="828" s="1"/>
  <c r="D20" i="828" s="1"/>
  <c r="H39" i="828"/>
  <c r="D39" i="828"/>
  <c r="R38" i="828"/>
  <c r="H38" i="828"/>
  <c r="D38" i="828"/>
  <c r="R37" i="828"/>
  <c r="H37" i="828"/>
  <c r="D37" i="828"/>
  <c r="R36" i="828"/>
  <c r="H36" i="828"/>
  <c r="D36" i="828"/>
  <c r="R35" i="828"/>
  <c r="H35" i="828"/>
  <c r="D35" i="828"/>
  <c r="R34" i="828"/>
  <c r="L12" i="828" s="1"/>
  <c r="D12" i="828" s="1"/>
  <c r="H34" i="828"/>
  <c r="D34" i="828"/>
  <c r="R33" i="828"/>
  <c r="R32" i="828"/>
  <c r="R31" i="828"/>
  <c r="R30" i="828"/>
  <c r="R29" i="828"/>
  <c r="R28" i="828"/>
  <c r="D28" i="828"/>
  <c r="R27" i="828"/>
  <c r="L27" i="828"/>
  <c r="D27" i="828"/>
  <c r="R26" i="828"/>
  <c r="L26" i="828"/>
  <c r="D26" i="828"/>
  <c r="R25" i="828"/>
  <c r="L25" i="828"/>
  <c r="D25" i="828"/>
  <c r="R24" i="828"/>
  <c r="L24" i="828"/>
  <c r="D24" i="828"/>
  <c r="R23" i="828"/>
  <c r="L23" i="828"/>
  <c r="D23" i="828" s="1"/>
  <c r="R22" i="828"/>
  <c r="D22" i="828"/>
  <c r="R21" i="828"/>
  <c r="D21" i="828"/>
  <c r="R20" i="828"/>
  <c r="R19" i="828"/>
  <c r="D19" i="828"/>
  <c r="R18" i="828"/>
  <c r="D18" i="828"/>
  <c r="R17" i="828"/>
  <c r="L17" i="828"/>
  <c r="D17" i="828"/>
  <c r="R16" i="828"/>
  <c r="L16" i="828"/>
  <c r="D16" i="828"/>
  <c r="R15" i="828"/>
  <c r="D15" i="828"/>
  <c r="R14" i="828"/>
  <c r="D14" i="828"/>
  <c r="R13" i="828"/>
  <c r="D13" i="828"/>
  <c r="R12" i="828"/>
  <c r="R11" i="828"/>
  <c r="L11" i="828"/>
  <c r="D11" i="828" s="1"/>
  <c r="L10" i="828"/>
  <c r="D10" i="828"/>
  <c r="L9" i="828"/>
  <c r="D9" i="828"/>
  <c r="L8" i="828"/>
  <c r="D8" i="828"/>
  <c r="L7" i="828"/>
  <c r="D7" i="828" s="1"/>
  <c r="R6" i="828"/>
  <c r="L6" i="828"/>
  <c r="D6" i="828"/>
  <c r="R5" i="828"/>
  <c r="R4" i="828"/>
  <c r="G49" i="830" l="1"/>
  <c r="G49" i="829"/>
  <c r="G49" i="828"/>
  <c r="D54" i="830"/>
  <c r="H14" i="830" s="1"/>
  <c r="D29" i="830"/>
  <c r="H13" i="830" s="1"/>
  <c r="D54" i="829"/>
  <c r="H14" i="829" s="1"/>
  <c r="D54" i="828"/>
  <c r="H14" i="828" s="1"/>
  <c r="D29" i="829"/>
  <c r="H13" i="829" s="1"/>
  <c r="D29" i="828"/>
  <c r="H13" i="828" s="1"/>
  <c r="H20" i="822"/>
  <c r="C21" i="820"/>
  <c r="H15" i="830" l="1"/>
  <c r="H29" i="830" s="1"/>
  <c r="G51" i="830" s="1"/>
  <c r="H15" i="829"/>
  <c r="H29" i="829" s="1"/>
  <c r="G51" i="829" s="1"/>
  <c r="H15" i="828"/>
  <c r="H29" i="828" s="1"/>
  <c r="G51" i="828" s="1"/>
  <c r="R52" i="826"/>
  <c r="R51" i="826"/>
  <c r="D50" i="826"/>
  <c r="R49" i="826"/>
  <c r="D49" i="826"/>
  <c r="R48" i="826"/>
  <c r="D48" i="826"/>
  <c r="D46" i="826"/>
  <c r="D45" i="826"/>
  <c r="D44" i="826"/>
  <c r="R42" i="826"/>
  <c r="D42" i="826"/>
  <c r="R41" i="826"/>
  <c r="D41" i="826"/>
  <c r="R40" i="826"/>
  <c r="D40" i="826"/>
  <c r="R39" i="826"/>
  <c r="H39" i="826"/>
  <c r="D39" i="826"/>
  <c r="R38" i="826"/>
  <c r="L9" i="826" s="1"/>
  <c r="D9" i="826" s="1"/>
  <c r="H38" i="826"/>
  <c r="D38" i="826"/>
  <c r="R37" i="826"/>
  <c r="H37" i="826"/>
  <c r="G49" i="826" s="1"/>
  <c r="D37" i="826"/>
  <c r="R36" i="826"/>
  <c r="L10" i="826" s="1"/>
  <c r="D10" i="826" s="1"/>
  <c r="H36" i="826"/>
  <c r="D36" i="826"/>
  <c r="R35" i="826"/>
  <c r="H35" i="826"/>
  <c r="D35" i="826"/>
  <c r="R34" i="826"/>
  <c r="H34" i="826"/>
  <c r="D34" i="826"/>
  <c r="R33" i="826"/>
  <c r="R32" i="826"/>
  <c r="L11" i="826" s="1"/>
  <c r="D11" i="826" s="1"/>
  <c r="R31" i="826"/>
  <c r="R30" i="826"/>
  <c r="R29" i="826"/>
  <c r="R28" i="826"/>
  <c r="L16" i="826" s="1"/>
  <c r="D16" i="826" s="1"/>
  <c r="D28" i="826"/>
  <c r="R27" i="826"/>
  <c r="D27" i="826"/>
  <c r="R26" i="826"/>
  <c r="L26" i="826"/>
  <c r="D26" i="826"/>
  <c r="R25" i="826"/>
  <c r="L25" i="826"/>
  <c r="D25" i="826"/>
  <c r="R24" i="826"/>
  <c r="D24" i="826"/>
  <c r="R23" i="826"/>
  <c r="L23" i="826"/>
  <c r="D23" i="826" s="1"/>
  <c r="R22" i="826"/>
  <c r="L22" i="826"/>
  <c r="D22" i="826"/>
  <c r="R21" i="826"/>
  <c r="D21" i="826"/>
  <c r="R20" i="826"/>
  <c r="L20" i="826"/>
  <c r="D20" i="826"/>
  <c r="R19" i="826"/>
  <c r="L19" i="826"/>
  <c r="D19" i="826"/>
  <c r="R18" i="826"/>
  <c r="D18" i="826"/>
  <c r="R17" i="826"/>
  <c r="D17" i="826"/>
  <c r="R16" i="826"/>
  <c r="S15" i="826"/>
  <c r="R15" i="826"/>
  <c r="D15" i="826"/>
  <c r="S14" i="826"/>
  <c r="R14" i="826"/>
  <c r="D14" i="826"/>
  <c r="R13" i="826"/>
  <c r="D13" i="826"/>
  <c r="R12" i="826"/>
  <c r="L12" i="826"/>
  <c r="D12" i="826" s="1"/>
  <c r="R11" i="826"/>
  <c r="L8" i="826"/>
  <c r="D8" i="826"/>
  <c r="L7" i="826"/>
  <c r="D7" i="826"/>
  <c r="R6" i="826"/>
  <c r="L6" i="826"/>
  <c r="D6" i="826"/>
  <c r="R5" i="826"/>
  <c r="R4" i="826"/>
  <c r="R52" i="825"/>
  <c r="R51" i="825"/>
  <c r="D50" i="825"/>
  <c r="R49" i="825"/>
  <c r="D49" i="825"/>
  <c r="R48" i="825"/>
  <c r="D48" i="825"/>
  <c r="D46" i="825"/>
  <c r="D45" i="825"/>
  <c r="D44" i="825"/>
  <c r="R42" i="825"/>
  <c r="D42" i="825"/>
  <c r="R41" i="825"/>
  <c r="D41" i="825"/>
  <c r="R40" i="825"/>
  <c r="D40" i="825"/>
  <c r="R39" i="825"/>
  <c r="L20" i="825" s="1"/>
  <c r="D20" i="825" s="1"/>
  <c r="H39" i="825"/>
  <c r="D39" i="825"/>
  <c r="R38" i="825"/>
  <c r="L9" i="825" s="1"/>
  <c r="D9" i="825" s="1"/>
  <c r="H38" i="825"/>
  <c r="D38" i="825"/>
  <c r="R37" i="825"/>
  <c r="H37" i="825"/>
  <c r="D37" i="825"/>
  <c r="R36" i="825"/>
  <c r="H36" i="825"/>
  <c r="D36" i="825"/>
  <c r="R35" i="825"/>
  <c r="H35" i="825"/>
  <c r="D35" i="825"/>
  <c r="R34" i="825"/>
  <c r="H34" i="825"/>
  <c r="D34" i="825"/>
  <c r="R33" i="825"/>
  <c r="L23" i="825" s="1"/>
  <c r="D23" i="825" s="1"/>
  <c r="R32" i="825"/>
  <c r="L11" i="825" s="1"/>
  <c r="D11" i="825" s="1"/>
  <c r="R31" i="825"/>
  <c r="R30" i="825"/>
  <c r="R29" i="825"/>
  <c r="R28" i="825"/>
  <c r="L16" i="825" s="1"/>
  <c r="D16" i="825" s="1"/>
  <c r="D28" i="825"/>
  <c r="R27" i="825"/>
  <c r="D27" i="825"/>
  <c r="R26" i="825"/>
  <c r="L26" i="825"/>
  <c r="D26" i="825"/>
  <c r="R25" i="825"/>
  <c r="L25" i="825"/>
  <c r="D25" i="825" s="1"/>
  <c r="R24" i="825"/>
  <c r="L24" i="825"/>
  <c r="D24" i="825"/>
  <c r="R23" i="825"/>
  <c r="R22" i="825"/>
  <c r="L22" i="825"/>
  <c r="D22" i="825"/>
  <c r="R21" i="825"/>
  <c r="L17" i="825" s="1"/>
  <c r="D17" i="825" s="1"/>
  <c r="D21" i="825"/>
  <c r="R20" i="825"/>
  <c r="R19" i="825"/>
  <c r="L19" i="825"/>
  <c r="D19" i="825"/>
  <c r="R18" i="825"/>
  <c r="D18" i="825"/>
  <c r="R17" i="825"/>
  <c r="R16" i="825"/>
  <c r="R15" i="825"/>
  <c r="D15" i="825"/>
  <c r="R14" i="825"/>
  <c r="D14" i="825"/>
  <c r="R13" i="825"/>
  <c r="D13" i="825"/>
  <c r="R12" i="825"/>
  <c r="L12" i="825"/>
  <c r="D12" i="825" s="1"/>
  <c r="R11" i="825"/>
  <c r="L10" i="825"/>
  <c r="D10" i="825"/>
  <c r="L8" i="825"/>
  <c r="D8" i="825"/>
  <c r="L7" i="825"/>
  <c r="D7" i="825"/>
  <c r="R6" i="825"/>
  <c r="L6" i="825"/>
  <c r="D6" i="825"/>
  <c r="R5" i="825"/>
  <c r="R4" i="825"/>
  <c r="R52" i="824"/>
  <c r="R51" i="824"/>
  <c r="D50" i="824"/>
  <c r="R49" i="824"/>
  <c r="D49" i="824"/>
  <c r="R48" i="824"/>
  <c r="D48" i="824"/>
  <c r="D46" i="824"/>
  <c r="D45" i="824"/>
  <c r="P44" i="824"/>
  <c r="R44" i="824" s="1"/>
  <c r="D44" i="824"/>
  <c r="R42" i="824"/>
  <c r="D42" i="824"/>
  <c r="R41" i="824"/>
  <c r="L7" i="824" s="1"/>
  <c r="D7" i="824" s="1"/>
  <c r="D41" i="824"/>
  <c r="R40" i="824"/>
  <c r="D40" i="824"/>
  <c r="R39" i="824"/>
  <c r="L20" i="824" s="1"/>
  <c r="D20" i="824" s="1"/>
  <c r="H39" i="824"/>
  <c r="D39" i="824"/>
  <c r="R38" i="824"/>
  <c r="H38" i="824"/>
  <c r="D38" i="824"/>
  <c r="R37" i="824"/>
  <c r="H37" i="824"/>
  <c r="D37" i="824"/>
  <c r="R36" i="824"/>
  <c r="H36" i="824"/>
  <c r="D36" i="824"/>
  <c r="R35" i="824"/>
  <c r="H35" i="824"/>
  <c r="D35" i="824"/>
  <c r="R34" i="824"/>
  <c r="H34" i="824"/>
  <c r="D34" i="824"/>
  <c r="R33" i="824"/>
  <c r="R32" i="824"/>
  <c r="R31" i="824"/>
  <c r="R30" i="824"/>
  <c r="R29" i="824"/>
  <c r="R28" i="824"/>
  <c r="D28" i="824"/>
  <c r="R27" i="824"/>
  <c r="L27" i="824"/>
  <c r="D27" i="824"/>
  <c r="R26" i="824"/>
  <c r="D26" i="824"/>
  <c r="R25" i="824"/>
  <c r="L25" i="824"/>
  <c r="D25" i="824"/>
  <c r="R24" i="824"/>
  <c r="L24" i="824"/>
  <c r="D24" i="824" s="1"/>
  <c r="R23" i="824"/>
  <c r="L23" i="824"/>
  <c r="D23" i="824" s="1"/>
  <c r="R22" i="824"/>
  <c r="D22" i="824"/>
  <c r="R21" i="824"/>
  <c r="D21" i="824"/>
  <c r="R20" i="824"/>
  <c r="R19" i="824"/>
  <c r="D19" i="824"/>
  <c r="R18" i="824"/>
  <c r="D18" i="824"/>
  <c r="R17" i="824"/>
  <c r="L17" i="824"/>
  <c r="D17" i="824"/>
  <c r="R16" i="824"/>
  <c r="L16" i="824"/>
  <c r="D16" i="824"/>
  <c r="R15" i="824"/>
  <c r="D15" i="824"/>
  <c r="R14" i="824"/>
  <c r="D14" i="824"/>
  <c r="R13" i="824"/>
  <c r="D13" i="824"/>
  <c r="R12" i="824"/>
  <c r="L12" i="824"/>
  <c r="D12" i="824" s="1"/>
  <c r="R11" i="824"/>
  <c r="L11" i="824"/>
  <c r="D11" i="824" s="1"/>
  <c r="L10" i="824"/>
  <c r="D10" i="824"/>
  <c r="L9" i="824"/>
  <c r="D9" i="824"/>
  <c r="L8" i="824"/>
  <c r="D8" i="824"/>
  <c r="R6" i="824"/>
  <c r="L6" i="824"/>
  <c r="D6" i="824"/>
  <c r="R5" i="824"/>
  <c r="R4" i="824"/>
  <c r="R52" i="822"/>
  <c r="R51" i="822"/>
  <c r="D50" i="822"/>
  <c r="R49" i="822"/>
  <c r="D49" i="822"/>
  <c r="R48" i="822"/>
  <c r="D48" i="822"/>
  <c r="D46" i="822"/>
  <c r="D45" i="822"/>
  <c r="D44" i="822"/>
  <c r="R42" i="822"/>
  <c r="L6" i="822" s="1"/>
  <c r="D6" i="822" s="1"/>
  <c r="D42" i="822"/>
  <c r="R41" i="822"/>
  <c r="L7" i="822" s="1"/>
  <c r="D7" i="822" s="1"/>
  <c r="D41" i="822"/>
  <c r="R40" i="822"/>
  <c r="L8" i="822" s="1"/>
  <c r="D8" i="822" s="1"/>
  <c r="D40" i="822"/>
  <c r="R39" i="822"/>
  <c r="H39" i="822"/>
  <c r="D39" i="822"/>
  <c r="R38" i="822"/>
  <c r="H38" i="822"/>
  <c r="D38" i="822"/>
  <c r="R37" i="822"/>
  <c r="H37" i="822"/>
  <c r="D37" i="822"/>
  <c r="R36" i="822"/>
  <c r="H36" i="822"/>
  <c r="D36" i="822"/>
  <c r="R35" i="822"/>
  <c r="L19" i="822" s="1"/>
  <c r="D19" i="822" s="1"/>
  <c r="H35" i="822"/>
  <c r="D35" i="822"/>
  <c r="R34" i="822"/>
  <c r="L12" i="822" s="1"/>
  <c r="H34" i="822"/>
  <c r="D34" i="822"/>
  <c r="R33" i="822"/>
  <c r="L23" i="822" s="1"/>
  <c r="D23" i="822" s="1"/>
  <c r="R32" i="822"/>
  <c r="R31" i="822"/>
  <c r="R30" i="822"/>
  <c r="R29" i="822"/>
  <c r="R28" i="822"/>
  <c r="L16" i="822" s="1"/>
  <c r="D16" i="822" s="1"/>
  <c r="D28" i="822"/>
  <c r="R27" i="822"/>
  <c r="D27" i="822"/>
  <c r="R26" i="822"/>
  <c r="L26" i="822"/>
  <c r="D26" i="822"/>
  <c r="R25" i="822"/>
  <c r="L25" i="822"/>
  <c r="D25" i="822"/>
  <c r="R24" i="822"/>
  <c r="D24" i="822"/>
  <c r="R23" i="822"/>
  <c r="R22" i="822"/>
  <c r="L22" i="822"/>
  <c r="D22" i="822"/>
  <c r="R21" i="822"/>
  <c r="D21" i="822"/>
  <c r="R20" i="822"/>
  <c r="L20" i="822"/>
  <c r="D20" i="822"/>
  <c r="R19" i="822"/>
  <c r="R18" i="822"/>
  <c r="D18" i="822"/>
  <c r="R17" i="822"/>
  <c r="D17" i="822"/>
  <c r="R16" i="822"/>
  <c r="S15" i="822"/>
  <c r="R15" i="822"/>
  <c r="D15" i="822"/>
  <c r="S14" i="822"/>
  <c r="R14" i="822"/>
  <c r="D14" i="822"/>
  <c r="R13" i="822"/>
  <c r="D13" i="822"/>
  <c r="R12" i="822"/>
  <c r="R11" i="822"/>
  <c r="L11" i="822"/>
  <c r="D11" i="822"/>
  <c r="L10" i="822"/>
  <c r="D10" i="822"/>
  <c r="L9" i="822"/>
  <c r="D9" i="822"/>
  <c r="R6" i="822"/>
  <c r="R5" i="822"/>
  <c r="R4" i="822"/>
  <c r="R52" i="821"/>
  <c r="R51" i="821"/>
  <c r="D50" i="821"/>
  <c r="R49" i="821"/>
  <c r="D49" i="821"/>
  <c r="R48" i="821"/>
  <c r="D48" i="821"/>
  <c r="D46" i="821"/>
  <c r="D45" i="821"/>
  <c r="D44" i="821"/>
  <c r="R42" i="821"/>
  <c r="D42" i="821"/>
  <c r="R41" i="821"/>
  <c r="D41" i="821"/>
  <c r="R40" i="821"/>
  <c r="D40" i="821"/>
  <c r="R39" i="821"/>
  <c r="L20" i="821" s="1"/>
  <c r="D20" i="821" s="1"/>
  <c r="H39" i="821"/>
  <c r="D39" i="821"/>
  <c r="R38" i="821"/>
  <c r="H38" i="821"/>
  <c r="D38" i="821"/>
  <c r="R37" i="821"/>
  <c r="H37" i="821"/>
  <c r="D37" i="821"/>
  <c r="R36" i="821"/>
  <c r="L10" i="821" s="1"/>
  <c r="D10" i="821" s="1"/>
  <c r="H36" i="821"/>
  <c r="D36" i="821"/>
  <c r="R35" i="821"/>
  <c r="H35" i="821"/>
  <c r="D35" i="821"/>
  <c r="R34" i="821"/>
  <c r="L12" i="821" s="1"/>
  <c r="D12" i="821" s="1"/>
  <c r="H34" i="821"/>
  <c r="D34" i="821"/>
  <c r="R33" i="821"/>
  <c r="L23" i="821" s="1"/>
  <c r="D23" i="821" s="1"/>
  <c r="R32" i="821"/>
  <c r="R31" i="821"/>
  <c r="R30" i="821"/>
  <c r="R29" i="821"/>
  <c r="R28" i="821"/>
  <c r="L16" i="821" s="1"/>
  <c r="D16" i="821" s="1"/>
  <c r="D28" i="821"/>
  <c r="R27" i="821"/>
  <c r="D27" i="821"/>
  <c r="R26" i="821"/>
  <c r="L26" i="821"/>
  <c r="D26" i="821"/>
  <c r="R25" i="821"/>
  <c r="L25" i="821"/>
  <c r="D25" i="821"/>
  <c r="R24" i="821"/>
  <c r="L24" i="821"/>
  <c r="D24" i="821"/>
  <c r="R23" i="821"/>
  <c r="R22" i="821"/>
  <c r="L22" i="821"/>
  <c r="D22" i="821" s="1"/>
  <c r="R21" i="821"/>
  <c r="L17" i="821" s="1"/>
  <c r="D17" i="821" s="1"/>
  <c r="D21" i="821"/>
  <c r="R20" i="821"/>
  <c r="R19" i="821"/>
  <c r="L19" i="821"/>
  <c r="D19" i="821" s="1"/>
  <c r="R18" i="821"/>
  <c r="D18" i="821"/>
  <c r="R17" i="821"/>
  <c r="R16" i="821"/>
  <c r="R15" i="821"/>
  <c r="D15" i="821"/>
  <c r="R14" i="821"/>
  <c r="D14" i="821"/>
  <c r="R13" i="821"/>
  <c r="D13" i="821"/>
  <c r="R12" i="821"/>
  <c r="R11" i="821"/>
  <c r="L11" i="821"/>
  <c r="D11" i="821" s="1"/>
  <c r="L9" i="821"/>
  <c r="D9" i="821"/>
  <c r="L8" i="821"/>
  <c r="D8" i="821"/>
  <c r="L7" i="821"/>
  <c r="D7" i="821" s="1"/>
  <c r="R6" i="821"/>
  <c r="L6" i="821"/>
  <c r="D6" i="821" s="1"/>
  <c r="R5" i="821"/>
  <c r="R4" i="821"/>
  <c r="R52" i="820"/>
  <c r="R51" i="820"/>
  <c r="D50" i="820"/>
  <c r="R49" i="820"/>
  <c r="D49" i="820"/>
  <c r="R48" i="820"/>
  <c r="D48" i="820"/>
  <c r="D46" i="820"/>
  <c r="D45" i="820"/>
  <c r="R44" i="820"/>
  <c r="P44" i="820"/>
  <c r="D44" i="820"/>
  <c r="R42" i="820"/>
  <c r="D42" i="820"/>
  <c r="R41" i="820"/>
  <c r="D41" i="820"/>
  <c r="R40" i="820"/>
  <c r="L8" i="820" s="1"/>
  <c r="D8" i="820" s="1"/>
  <c r="D40" i="820"/>
  <c r="R39" i="820"/>
  <c r="H39" i="820"/>
  <c r="D39" i="820"/>
  <c r="R38" i="820"/>
  <c r="H38" i="820"/>
  <c r="D38" i="820"/>
  <c r="R37" i="820"/>
  <c r="H37" i="820"/>
  <c r="D37" i="820"/>
  <c r="R36" i="820"/>
  <c r="H36" i="820"/>
  <c r="D36" i="820"/>
  <c r="R35" i="820"/>
  <c r="H35" i="820"/>
  <c r="D35" i="820"/>
  <c r="R34" i="820"/>
  <c r="L12" i="820" s="1"/>
  <c r="H34" i="820"/>
  <c r="D34" i="820"/>
  <c r="R33" i="820"/>
  <c r="R32" i="820"/>
  <c r="R31" i="820"/>
  <c r="R30" i="820"/>
  <c r="R29" i="820"/>
  <c r="R28" i="820"/>
  <c r="D28" i="820"/>
  <c r="R27" i="820"/>
  <c r="L27" i="820"/>
  <c r="D27" i="820"/>
  <c r="R26" i="820"/>
  <c r="L26" i="820"/>
  <c r="D26" i="820"/>
  <c r="R25" i="820"/>
  <c r="L25" i="820"/>
  <c r="D25" i="820"/>
  <c r="R24" i="820"/>
  <c r="L24" i="820"/>
  <c r="D24" i="820"/>
  <c r="R23" i="820"/>
  <c r="L23" i="820"/>
  <c r="D23" i="820" s="1"/>
  <c r="R22" i="820"/>
  <c r="D22" i="820"/>
  <c r="R21" i="820"/>
  <c r="D21" i="820"/>
  <c r="R20" i="820"/>
  <c r="L20" i="820"/>
  <c r="D20" i="820"/>
  <c r="R19" i="820"/>
  <c r="D19" i="820"/>
  <c r="R18" i="820"/>
  <c r="D18" i="820"/>
  <c r="R17" i="820"/>
  <c r="L17" i="820"/>
  <c r="D17" i="820"/>
  <c r="R16" i="820"/>
  <c r="L16" i="820"/>
  <c r="D16" i="820"/>
  <c r="R15" i="820"/>
  <c r="D15" i="820"/>
  <c r="R14" i="820"/>
  <c r="D14" i="820"/>
  <c r="R13" i="820"/>
  <c r="D13" i="820"/>
  <c r="R12" i="820"/>
  <c r="D12" i="820"/>
  <c r="R11" i="820"/>
  <c r="L11" i="820"/>
  <c r="D11" i="820"/>
  <c r="L10" i="820"/>
  <c r="D10" i="820"/>
  <c r="L9" i="820"/>
  <c r="D9" i="820" s="1"/>
  <c r="L7" i="820"/>
  <c r="D7" i="820"/>
  <c r="R6" i="820"/>
  <c r="L6" i="820"/>
  <c r="D6" i="820" s="1"/>
  <c r="R5" i="820"/>
  <c r="R4" i="820"/>
  <c r="G49" i="825" l="1"/>
  <c r="G49" i="824"/>
  <c r="D54" i="826"/>
  <c r="H14" i="826" s="1"/>
  <c r="D54" i="825"/>
  <c r="H14" i="825" s="1"/>
  <c r="D54" i="824"/>
  <c r="H14" i="824" s="1"/>
  <c r="D29" i="824"/>
  <c r="H13" i="824" s="1"/>
  <c r="G49" i="820"/>
  <c r="D29" i="821"/>
  <c r="H13" i="821" s="1"/>
  <c r="D29" i="826"/>
  <c r="H13" i="826" s="1"/>
  <c r="D29" i="825"/>
  <c r="H13" i="825" s="1"/>
  <c r="G49" i="822"/>
  <c r="D54" i="822"/>
  <c r="H14" i="822" s="1"/>
  <c r="G49" i="821"/>
  <c r="D54" i="821"/>
  <c r="H14" i="821" s="1"/>
  <c r="D54" i="820"/>
  <c r="H14" i="820" s="1"/>
  <c r="D12" i="822"/>
  <c r="D29" i="822"/>
  <c r="H13" i="822" s="1"/>
  <c r="D29" i="820"/>
  <c r="H13" i="820" s="1"/>
  <c r="H16" i="817"/>
  <c r="H15" i="826" l="1"/>
  <c r="H29" i="826" s="1"/>
  <c r="G51" i="826" s="1"/>
  <c r="H15" i="825"/>
  <c r="H29" i="825" s="1"/>
  <c r="G51" i="825" s="1"/>
  <c r="H15" i="824"/>
  <c r="H29" i="824" s="1"/>
  <c r="G51" i="824" s="1"/>
  <c r="H15" i="822"/>
  <c r="H29" i="822" s="1"/>
  <c r="G51" i="822" s="1"/>
  <c r="H15" i="821"/>
  <c r="H29" i="821" s="1"/>
  <c r="G51" i="821" s="1"/>
  <c r="H15" i="820"/>
  <c r="H29" i="820" s="1"/>
  <c r="G51" i="820" s="1"/>
  <c r="C12" i="817" l="1"/>
  <c r="C12" i="816"/>
  <c r="C20" i="815"/>
  <c r="C19" i="815"/>
  <c r="C12" i="815"/>
  <c r="L17" i="815"/>
  <c r="C21" i="815"/>
  <c r="R52" i="817" l="1"/>
  <c r="R51" i="817"/>
  <c r="D50" i="817"/>
  <c r="R49" i="817"/>
  <c r="D49" i="817"/>
  <c r="R48" i="817"/>
  <c r="D48" i="817"/>
  <c r="D46" i="817"/>
  <c r="D45" i="817"/>
  <c r="D44" i="817"/>
  <c r="R42" i="817"/>
  <c r="D42" i="817"/>
  <c r="R41" i="817"/>
  <c r="L7" i="817" s="1"/>
  <c r="D7" i="817" s="1"/>
  <c r="D41" i="817"/>
  <c r="R40" i="817"/>
  <c r="L8" i="817" s="1"/>
  <c r="D8" i="817" s="1"/>
  <c r="D40" i="817"/>
  <c r="R39" i="817"/>
  <c r="H39" i="817"/>
  <c r="D39" i="817"/>
  <c r="R38" i="817"/>
  <c r="H38" i="817"/>
  <c r="D38" i="817"/>
  <c r="R37" i="817"/>
  <c r="H37" i="817"/>
  <c r="D37" i="817"/>
  <c r="R36" i="817"/>
  <c r="H36" i="817"/>
  <c r="D36" i="817"/>
  <c r="R35" i="817"/>
  <c r="L19" i="817" s="1"/>
  <c r="D19" i="817" s="1"/>
  <c r="H35" i="817"/>
  <c r="D35" i="817"/>
  <c r="R34" i="817"/>
  <c r="H34" i="817"/>
  <c r="D34" i="817"/>
  <c r="R33" i="817"/>
  <c r="R32" i="817"/>
  <c r="L11" i="817" s="1"/>
  <c r="D11" i="817" s="1"/>
  <c r="R31" i="817"/>
  <c r="R30" i="817"/>
  <c r="R29" i="817"/>
  <c r="R28" i="817"/>
  <c r="L16" i="817" s="1"/>
  <c r="D16" i="817" s="1"/>
  <c r="D28" i="817"/>
  <c r="R27" i="817"/>
  <c r="D27" i="817"/>
  <c r="R26" i="817"/>
  <c r="L26" i="817"/>
  <c r="D26" i="817" s="1"/>
  <c r="R25" i="817"/>
  <c r="L25" i="817"/>
  <c r="D25" i="817"/>
  <c r="R24" i="817"/>
  <c r="D24" i="817"/>
  <c r="R23" i="817"/>
  <c r="L23" i="817"/>
  <c r="D23" i="817" s="1"/>
  <c r="R22" i="817"/>
  <c r="L22" i="817"/>
  <c r="D22" i="817"/>
  <c r="R21" i="817"/>
  <c r="D21" i="817"/>
  <c r="R20" i="817"/>
  <c r="L20" i="817"/>
  <c r="D20" i="817" s="1"/>
  <c r="R19" i="817"/>
  <c r="R18" i="817"/>
  <c r="D18" i="817"/>
  <c r="R17" i="817"/>
  <c r="D17" i="817"/>
  <c r="R16" i="817"/>
  <c r="S15" i="817"/>
  <c r="R15" i="817"/>
  <c r="D15" i="817"/>
  <c r="S14" i="817"/>
  <c r="R14" i="817"/>
  <c r="D14" i="817"/>
  <c r="R13" i="817"/>
  <c r="D13" i="817"/>
  <c r="R12" i="817"/>
  <c r="L12" i="817"/>
  <c r="D12" i="817" s="1"/>
  <c r="R11" i="817"/>
  <c r="L10" i="817"/>
  <c r="D10" i="817"/>
  <c r="L9" i="817"/>
  <c r="D9" i="817"/>
  <c r="R6" i="817"/>
  <c r="L6" i="817"/>
  <c r="D6" i="817"/>
  <c r="R5" i="817"/>
  <c r="R4" i="817"/>
  <c r="R52" i="816"/>
  <c r="R51" i="816"/>
  <c r="D50" i="816"/>
  <c r="R49" i="816"/>
  <c r="D49" i="816"/>
  <c r="R48" i="816"/>
  <c r="D48" i="816"/>
  <c r="D46" i="816"/>
  <c r="D45" i="816"/>
  <c r="D44" i="816"/>
  <c r="R42" i="816"/>
  <c r="D42" i="816"/>
  <c r="R41" i="816"/>
  <c r="D41" i="816"/>
  <c r="R40" i="816"/>
  <c r="D40" i="816"/>
  <c r="R39" i="816"/>
  <c r="L20" i="816" s="1"/>
  <c r="D20" i="816" s="1"/>
  <c r="H39" i="816"/>
  <c r="D39" i="816"/>
  <c r="R38" i="816"/>
  <c r="L9" i="816" s="1"/>
  <c r="D9" i="816" s="1"/>
  <c r="H38" i="816"/>
  <c r="D38" i="816"/>
  <c r="R37" i="816"/>
  <c r="H37" i="816"/>
  <c r="D37" i="816"/>
  <c r="R36" i="816"/>
  <c r="L10" i="816" s="1"/>
  <c r="D10" i="816" s="1"/>
  <c r="H36" i="816"/>
  <c r="D36" i="816"/>
  <c r="R35" i="816"/>
  <c r="H35" i="816"/>
  <c r="D35" i="816"/>
  <c r="R34" i="816"/>
  <c r="L12" i="816" s="1"/>
  <c r="D12" i="816" s="1"/>
  <c r="H34" i="816"/>
  <c r="D34" i="816"/>
  <c r="R33" i="816"/>
  <c r="L23" i="816" s="1"/>
  <c r="D23" i="816" s="1"/>
  <c r="R32" i="816"/>
  <c r="L11" i="816" s="1"/>
  <c r="D11" i="816" s="1"/>
  <c r="R31" i="816"/>
  <c r="R30" i="816"/>
  <c r="R29" i="816"/>
  <c r="R28" i="816"/>
  <c r="D28" i="816"/>
  <c r="R27" i="816"/>
  <c r="D27" i="816"/>
  <c r="R26" i="816"/>
  <c r="L26" i="816"/>
  <c r="D26" i="816"/>
  <c r="R25" i="816"/>
  <c r="L25" i="816"/>
  <c r="D25" i="816"/>
  <c r="R24" i="816"/>
  <c r="L24" i="816"/>
  <c r="D24" i="816" s="1"/>
  <c r="R23" i="816"/>
  <c r="R22" i="816"/>
  <c r="L22" i="816"/>
  <c r="D22" i="816" s="1"/>
  <c r="R21" i="816"/>
  <c r="L17" i="816" s="1"/>
  <c r="D17" i="816" s="1"/>
  <c r="D21" i="816"/>
  <c r="R20" i="816"/>
  <c r="R19" i="816"/>
  <c r="L19" i="816"/>
  <c r="D19" i="816"/>
  <c r="R18" i="816"/>
  <c r="D18" i="816"/>
  <c r="R17" i="816"/>
  <c r="R16" i="816"/>
  <c r="L16" i="816"/>
  <c r="D16" i="816" s="1"/>
  <c r="R15" i="816"/>
  <c r="D15" i="816"/>
  <c r="R14" i="816"/>
  <c r="D14" i="816"/>
  <c r="R13" i="816"/>
  <c r="D13" i="816"/>
  <c r="R12" i="816"/>
  <c r="R11" i="816"/>
  <c r="L8" i="816"/>
  <c r="D8" i="816"/>
  <c r="L7" i="816"/>
  <c r="D7" i="816"/>
  <c r="R6" i="816"/>
  <c r="L6" i="816"/>
  <c r="D6" i="816" s="1"/>
  <c r="R5" i="816"/>
  <c r="R4" i="816"/>
  <c r="R52" i="815"/>
  <c r="R51" i="815"/>
  <c r="D50" i="815"/>
  <c r="R49" i="815"/>
  <c r="D49" i="815"/>
  <c r="R48" i="815"/>
  <c r="D48" i="815"/>
  <c r="D46" i="815"/>
  <c r="D45" i="815"/>
  <c r="P44" i="815"/>
  <c r="R44" i="815" s="1"/>
  <c r="D44" i="815"/>
  <c r="R42" i="815"/>
  <c r="L6" i="815" s="1"/>
  <c r="D6" i="815" s="1"/>
  <c r="D42" i="815"/>
  <c r="R41" i="815"/>
  <c r="D41" i="815"/>
  <c r="R40" i="815"/>
  <c r="L8" i="815" s="1"/>
  <c r="D8" i="815" s="1"/>
  <c r="D40" i="815"/>
  <c r="R39" i="815"/>
  <c r="H39" i="815"/>
  <c r="D39" i="815"/>
  <c r="R38" i="815"/>
  <c r="H38" i="815"/>
  <c r="D38" i="815"/>
  <c r="R37" i="815"/>
  <c r="H37" i="815"/>
  <c r="D37" i="815"/>
  <c r="R36" i="815"/>
  <c r="H36" i="815"/>
  <c r="D36" i="815"/>
  <c r="R35" i="815"/>
  <c r="H35" i="815"/>
  <c r="D35" i="815"/>
  <c r="R34" i="815"/>
  <c r="L12" i="815" s="1"/>
  <c r="D12" i="815" s="1"/>
  <c r="H34" i="815"/>
  <c r="D34" i="815"/>
  <c r="R33" i="815"/>
  <c r="R32" i="815"/>
  <c r="R31" i="815"/>
  <c r="R30" i="815"/>
  <c r="R29" i="815"/>
  <c r="R28" i="815"/>
  <c r="L16" i="815" s="1"/>
  <c r="D16" i="815" s="1"/>
  <c r="D28" i="815"/>
  <c r="R27" i="815"/>
  <c r="L27" i="815"/>
  <c r="D27" i="815"/>
  <c r="R26" i="815"/>
  <c r="L26" i="815"/>
  <c r="D26" i="815" s="1"/>
  <c r="R25" i="815"/>
  <c r="L25" i="815"/>
  <c r="D25" i="815"/>
  <c r="R24" i="815"/>
  <c r="L24" i="815"/>
  <c r="D24" i="815"/>
  <c r="R23" i="815"/>
  <c r="L23" i="815"/>
  <c r="D23" i="815"/>
  <c r="R22" i="815"/>
  <c r="D22" i="815"/>
  <c r="R21" i="815"/>
  <c r="D21" i="815"/>
  <c r="R20" i="815"/>
  <c r="L20" i="815"/>
  <c r="D20" i="815" s="1"/>
  <c r="R19" i="815"/>
  <c r="D19" i="815"/>
  <c r="R18" i="815"/>
  <c r="D18" i="815"/>
  <c r="R17" i="815"/>
  <c r="D17" i="815"/>
  <c r="R16" i="815"/>
  <c r="R15" i="815"/>
  <c r="D15" i="815"/>
  <c r="R14" i="815"/>
  <c r="D14" i="815"/>
  <c r="R13" i="815"/>
  <c r="D13" i="815"/>
  <c r="R12" i="815"/>
  <c r="R11" i="815"/>
  <c r="L11" i="815"/>
  <c r="D11" i="815"/>
  <c r="L10" i="815"/>
  <c r="D10" i="815" s="1"/>
  <c r="L9" i="815"/>
  <c r="D9" i="815" s="1"/>
  <c r="L7" i="815"/>
  <c r="D7" i="815" s="1"/>
  <c r="R6" i="815"/>
  <c r="R5" i="815"/>
  <c r="R4" i="815"/>
  <c r="G49" i="817" l="1"/>
  <c r="G49" i="816"/>
  <c r="G49" i="815"/>
  <c r="D54" i="817"/>
  <c r="H14" i="817" s="1"/>
  <c r="D54" i="816"/>
  <c r="H14" i="816" s="1"/>
  <c r="D54" i="815"/>
  <c r="H14" i="815" s="1"/>
  <c r="D29" i="817"/>
  <c r="H13" i="817" s="1"/>
  <c r="D29" i="816"/>
  <c r="H13" i="816" s="1"/>
  <c r="D29" i="815"/>
  <c r="H13" i="815" s="1"/>
  <c r="H15" i="817" l="1"/>
  <c r="H29" i="817" s="1"/>
  <c r="G51" i="817" s="1"/>
  <c r="H15" i="816"/>
  <c r="H29" i="816" s="1"/>
  <c r="G51" i="816" s="1"/>
  <c r="H15" i="815"/>
  <c r="H29" i="815" s="1"/>
  <c r="G51" i="815" s="1"/>
</calcChain>
</file>

<file path=xl/sharedStrings.xml><?xml version="1.0" encoding="utf-8"?>
<sst xmlns="http://schemas.openxmlformats.org/spreadsheetml/2006/main" count="11457" uniqueCount="232">
  <si>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</si>
  <si>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</si>
  <si>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</si>
  <si>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</si>
  <si>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</si>
  <si>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</si>
  <si>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</si>
  <si>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</si>
  <si>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</si>
  <si>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</si>
  <si>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</si>
  <si>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</si>
  <si>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</si>
  <si>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</si>
  <si>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</si>
  <si>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</si>
  <si>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</si>
  <si>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</si>
  <si>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</si>
  <si>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</si>
  <si>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</si>
  <si>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</si>
  <si>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</si>
  <si>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</si>
  <si>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</si>
  <si>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</si>
  <si>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</si>
  <si>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</si>
  <si>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</si>
  <si>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</si>
  <si>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</si>
  <si>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</si>
  <si>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</si>
  <si>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</si>
  <si>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</si>
  <si>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</si>
  <si>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</si>
  <si>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</si>
  <si>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</si>
  <si>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</si>
  <si>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</si>
  <si>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</si>
  <si>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</si>
  <si>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</si>
  <si>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</si>
  <si>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</si>
  <si>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</si>
  <si>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</si>
  <si>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</si>
  <si>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</si>
  <si>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</si>
  <si>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</si>
  <si>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</si>
  <si>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</si>
  <si>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</si>
  <si>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</si>
  <si>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</si>
  <si>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</si>
  <si>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</si>
  <si>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</si>
  <si>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</si>
  <si>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</si>
  <si>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</si>
  <si>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</si>
  <si>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</si>
  <si>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</si>
  <si>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</si>
  <si>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</si>
  <si>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</si>
  <si>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</si>
  <si>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</si>
  <si>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</si>
  <si>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</si>
  <si>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</si>
  <si>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</si>
  <si>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</si>
  <si>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</si>
  <si>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</si>
  <si>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</si>
  <si>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</si>
  <si>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</si>
  <si>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</si>
  <si>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</si>
  <si>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</si>
  <si>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</si>
  <si>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</si>
  <si>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</si>
  <si>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</si>
  <si>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</si>
  <si>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</si>
  <si>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</si>
  <si>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</si>
  <si>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</si>
  <si>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</si>
  <si>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</si>
  <si>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</si>
  <si>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</si>
  <si>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</si>
  <si>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</si>
  <si>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</si>
  <si>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</si>
  <si>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</si>
  <si>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</si>
  <si>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</si>
  <si>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</si>
  <si>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</si>
  <si>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</si>
  <si>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</si>
  <si>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</si>
  <si>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</si>
  <si>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</si>
  <si>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</si>
  <si>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</si>
  <si>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</si>
  <si>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</si>
  <si>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</si>
  <si>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</si>
  <si>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</si>
  <si>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</si>
  <si>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</si>
  <si>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</si>
  <si>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</si>
  <si>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</si>
  <si>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</si>
  <si>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</si>
  <si>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</si>
  <si>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</si>
  <si>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</si>
  <si>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</si>
  <si>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</si>
  <si>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</si>
  <si>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</si>
  <si>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</si>
  <si>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</si>
  <si>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</si>
  <si>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</si>
  <si>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</si>
  <si>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</si>
  <si>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CC/CIC/C10C</t>
  </si>
  <si>
    <t>SMLC/PPC/RHC</t>
  </si>
  <si>
    <t>FBLC/FBLYC</t>
  </si>
  <si>
    <t>STEVAN ALAVAREN</t>
  </si>
  <si>
    <t>SOUND CHECK</t>
  </si>
  <si>
    <t>JAY TABAS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</si>
  <si>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</si>
  <si>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CC/CIC</t>
  </si>
  <si>
    <t>SMLC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</si>
  <si>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</si>
  <si>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BDO</t>
  </si>
  <si>
    <t>2000000549</t>
  </si>
  <si>
    <t>2000000550</t>
  </si>
  <si>
    <t>2000002069</t>
  </si>
  <si>
    <t>JAY TABASA</t>
  </si>
  <si>
    <t>MJ OCHAVO</t>
  </si>
  <si>
    <t>PSBC</t>
  </si>
  <si>
    <t>5645</t>
  </si>
  <si>
    <t>000135832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</si>
  <si>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</si>
  <si>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CIC</t>
  </si>
  <si>
    <t>MERIAM APDOHAN</t>
  </si>
  <si>
    <t>ELMY COMM.</t>
  </si>
  <si>
    <t xml:space="preserve">                            PAQUITO A. DACULA</t>
  </si>
  <si>
    <t>5646</t>
  </si>
  <si>
    <t>ELIZABETH HENSON</t>
  </si>
  <si>
    <t>FBAC/FBLC</t>
  </si>
  <si>
    <t>000138079</t>
  </si>
  <si>
    <t>126316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</si>
  <si>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</si>
  <si>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34710</t>
  </si>
  <si>
    <t>BEB'S MIRACLE</t>
  </si>
  <si>
    <t>122459</t>
  </si>
  <si>
    <t>138005</t>
  </si>
  <si>
    <t>138105</t>
  </si>
  <si>
    <t>5647</t>
  </si>
  <si>
    <t>KRC</t>
  </si>
  <si>
    <t>PAMC/SDC</t>
  </si>
  <si>
    <t>PNB</t>
  </si>
  <si>
    <t>7098</t>
  </si>
  <si>
    <t>5648</t>
  </si>
  <si>
    <t>34715</t>
  </si>
  <si>
    <t>000138116</t>
  </si>
  <si>
    <t>000138117</t>
  </si>
  <si>
    <t>RETURNED</t>
  </si>
  <si>
    <t>INDAY STORE</t>
  </si>
  <si>
    <t>C10C</t>
  </si>
  <si>
    <t>CBC</t>
  </si>
  <si>
    <t>2000005085</t>
  </si>
  <si>
    <t>000122462</t>
  </si>
  <si>
    <t xml:space="preserve">                           FERMIN TOPEZ</t>
  </si>
  <si>
    <t>000138131</t>
  </si>
  <si>
    <t>000137489</t>
  </si>
  <si>
    <t>136423</t>
  </si>
  <si>
    <t>000126333</t>
  </si>
  <si>
    <t>5650</t>
  </si>
  <si>
    <t>CBB</t>
  </si>
  <si>
    <t>FBLC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</si>
  <si>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</si>
  <si>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2000005094</t>
  </si>
  <si>
    <t>34720</t>
  </si>
  <si>
    <t>000137492</t>
  </si>
  <si>
    <t>JMCC MINMART</t>
  </si>
  <si>
    <t>000138135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</si>
  <si>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OVER </t>
    </r>
  </si>
  <si>
    <t>9352</t>
  </si>
  <si>
    <t>000126340</t>
  </si>
  <si>
    <t>SDC/CBC</t>
  </si>
  <si>
    <t>SDB</t>
  </si>
  <si>
    <t>SMZB</t>
  </si>
  <si>
    <t>SMLC/RHC/PPC</t>
  </si>
  <si>
    <t>7947</t>
  </si>
  <si>
    <t>32990</t>
  </si>
  <si>
    <t>000137530</t>
  </si>
  <si>
    <t>000136456</t>
  </si>
  <si>
    <t>9355</t>
  </si>
  <si>
    <t>PAMC/CBC</t>
  </si>
  <si>
    <t>PPG</t>
  </si>
  <si>
    <t>000128676</t>
  </si>
  <si>
    <t>000138154</t>
  </si>
  <si>
    <t>000122469</t>
  </si>
  <si>
    <t>137555</t>
  </si>
  <si>
    <t>RHC</t>
  </si>
  <si>
    <t>136473</t>
  </si>
  <si>
    <t>000126357</t>
  </si>
  <si>
    <t>34728</t>
  </si>
  <si>
    <t>RHP BOTT.</t>
  </si>
  <si>
    <t>000132162</t>
  </si>
  <si>
    <t>2090009356</t>
  </si>
  <si>
    <t>BILLY CATIG</t>
  </si>
  <si>
    <t>LANDBANK</t>
  </si>
  <si>
    <t>245698</t>
  </si>
  <si>
    <t>20900029357</t>
  </si>
  <si>
    <t>34733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</si>
</sst>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5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3710A-B3B7-4B0D-BDC4-F9E1DEE1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171450</xdr:rowOff>
    </xdr:from>
    <xdr:to>
      <xdr:col>3</xdr:col>
      <xdr:colOff>95720</xdr:colOff>
      <xdr:row>59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479C6D-17CD-4F1A-B6F3-2EEACB301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134600"/>
          <a:ext cx="952968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EAF07-6754-42D1-8F5E-BC72187F9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6DF05-A1C2-49D5-966B-2D4DFB21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5B1FF-2899-42B1-ADCB-2F5B9F3ED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77F18-8213-423C-852B-26BB22A0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7FF25-A4D5-4357-8716-A1C81D6F0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14571-67E6-4748-9C0E-797A1C29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71F76-030A-498A-8E75-1EAE4895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0DF7D-CAE9-4E55-B3AB-9DACBDA8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4B191-50B6-4BAA-B246-C752EACD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B409-4007-42C0-937E-00B837D0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6920F-B7EF-478E-B564-3171FBD9F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4AEBD-C51B-41C7-BAAF-5F1E87A8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8E725-95BD-45BC-A856-6F77656B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782BD-2096-4468-AF06-566B8806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5B120-0A5C-4CA4-93D8-51A09849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0C923-9108-46CA-888D-50718FA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75669-F9EC-4ADC-80B5-317FDE4D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EE099-71D7-4D62-943F-E93DA9F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BE139-D7F0-4E41-807C-FB4230B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252B7-74EF-461E-8E9B-8B633191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CEDD0-16D8-4DAA-AAC4-06BDEACC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B316D-14BA-4154-BAF5-D8B1862C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7785C-2D28-4790-8754-EFE7DE9B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D7FEA-8C26-4BD5-BDA7-AC47EFC3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E9900-8E2D-4922-A530-DD1F6F7C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8921D-1B37-4EC9-A9B1-E40D2E00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95F6C-B890-4C2E-8BF3-2ADE8C8C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53</xdr:row>
      <xdr:rowOff>134374</xdr:rowOff>
    </xdr:from>
    <xdr:to>
      <xdr:col>3</xdr:col>
      <xdr:colOff>180975</xdr:colOff>
      <xdr:row>59</xdr:row>
      <xdr:rowOff>143376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BE2A9-448B-4852-8D13-068BA998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497574"/>
          <a:ext cx="1057275" cy="115200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51</xdr:row>
      <xdr:rowOff>19050</xdr:rowOff>
    </xdr:from>
    <xdr:to>
      <xdr:col>3</xdr:col>
      <xdr:colOff>380496</xdr:colOff>
      <xdr:row>61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39901C-BB44-4B8B-96F9-418E5696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982200"/>
          <a:ext cx="1275846" cy="19431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92C99-FEAE-4035-98E8-D4D5E2A62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3347D-A20C-451D-A0DB-3F559DE8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55C7D-C768-4693-AAFE-E2C6064F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B6A3-D763-41BF-9CB3-6E6D6FA3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FC6D5-6746-4E06-A1AE-5BC6091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51</xdr:row>
      <xdr:rowOff>98005</xdr:rowOff>
    </xdr:from>
    <xdr:to>
      <xdr:col>3</xdr:col>
      <xdr:colOff>219075</xdr:colOff>
      <xdr:row>60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4799D2-1E28-4D53-A09D-9FB16776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10061155"/>
          <a:ext cx="1009649" cy="17212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706FF-12C4-4FB1-A2B5-A856E7D4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9ED72-BCBE-4DB6-A6D9-935B883C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7B71E-3B4E-4993-B68B-910F16CD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714376</xdr:colOff>
      <xdr:row>52</xdr:row>
      <xdr:rowOff>65207</xdr:rowOff>
    </xdr:from>
    <xdr:to>
      <xdr:col>3</xdr:col>
      <xdr:colOff>266700</xdr:colOff>
      <xdr:row>61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E75D15-FC88-42BA-8F40-58B1D114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0228382"/>
          <a:ext cx="1171574" cy="17635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844EE-F6DE-4D4E-87E8-CBBEF22D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CF947-36AB-4CE0-B2F7-B0E962A84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75AE-AB5C-4EEE-B475-6A98F50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155BA-6E68-410B-9494-694284B3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FF8AF-3E5C-4A2C-A27F-CEA34989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CB72-1005-420C-A235-15B68436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083E6-9CBF-43C3-8964-B98E4BE0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AE97B-A869-4180-8CE4-1B57FDAD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363E7-FFC3-4E6E-BBEB-18280615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C8174-8AF6-471E-B2AA-7436879C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2BEFA-AE3E-4744-B9A0-40E6EB72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2486B-A149-4406-A602-86C1C3BA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42402-4119-4CC0-B091-60B0359F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CDC0D-7D0B-49C2-B35C-059F04B1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220B7-BA97-4374-98B0-7644228C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A5F6B-7BAB-4E86-910F-59D2C6315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9A80B-1F4E-4F62-BBF5-6E555AAB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086A3-DA92-4AC4-ADF6-69423F61B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7491-6211-411F-9D5F-038F7302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75FA8-AA69-4287-B334-107E2E30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2C9048-1A0F-4D75-8F63-5847F9DB3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B860AA-A97A-40AE-B0F9-6BD70823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3A039-A596-40FE-9000-3D25D1895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7AEAB-4DCA-4108-BAFD-FE74812B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BB199-327C-4A99-B09C-F66FACB34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EE64E-8BDA-40DF-8C83-C7B41357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79AC6-0EDB-45A5-9999-D59FF3B5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6651E6-9EEB-48FD-B9C0-224DC72E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D7AEF-1B14-4058-9061-AF1C6D8A8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55A74-E27B-4BC0-B503-9E4B4337C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066F8-8AE3-48FA-A087-7D914B7BB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4EFCE-C23C-4AB3-ABF7-E4C56E27D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5540E-AD3B-4574-870B-AB5ACD681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E83FE1-2543-4F62-B419-5AA3B615B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A3E7D-5CA8-444A-B350-24E15CE4D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3A42F-15FB-4CFF-A53F-905927DED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06880-DF9A-4308-8C68-6D8832C51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8EFB1A-63C0-4950-A549-E3AB0CB8A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9E06FE-B3A5-429C-8FBC-449D485B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11AE1-BF77-409D-ADAF-C2382C10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9214D-C920-430C-B586-27829C92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CF6-6EE0-498A-B94D-DE27F82E58C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0B14-6653-4EB3-8573-BE67325B9B42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85" t="s">
        <v>2</v>
      </c>
      <c r="Q1" s="18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1155</v>
      </c>
      <c r="D6" s="16">
        <f t="shared" ref="D6:D28" si="1">C6*L6</f>
        <v>851235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</v>
      </c>
      <c r="D7" s="16">
        <f t="shared" si="1"/>
        <v>725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59</v>
      </c>
      <c r="D9" s="16">
        <f t="shared" si="1"/>
        <v>41713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57</v>
      </c>
      <c r="D13" s="52">
        <f t="shared" si="1"/>
        <v>17499</v>
      </c>
      <c r="E13" s="9"/>
      <c r="F13" s="234" t="s">
        <v>36</v>
      </c>
      <c r="G13" s="235"/>
      <c r="H13" s="236">
        <f>D29</f>
        <v>915909.33333333326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17</v>
      </c>
      <c r="D14" s="34">
        <f t="shared" si="1"/>
        <v>187</v>
      </c>
      <c r="E14" s="9"/>
      <c r="F14" s="239" t="s">
        <v>39</v>
      </c>
      <c r="G14" s="240"/>
      <c r="H14" s="241">
        <f>D54</f>
        <v>124446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791463.33333333326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6084+5067</f>
        <v>11151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f>626*3</f>
        <v>1878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224</v>
      </c>
      <c r="C25" s="53">
        <v>4</v>
      </c>
      <c r="D25" s="52">
        <f t="shared" si="1"/>
        <v>222.66666666666666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614/12+4.5</f>
        <v>55.666666666666664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134</v>
      </c>
      <c r="C26" s="53">
        <v>2</v>
      </c>
      <c r="D26" s="52">
        <f t="shared" si="1"/>
        <v>233.66666666666666</v>
      </c>
      <c r="E26" s="9"/>
      <c r="F26" s="83" t="s">
        <v>227</v>
      </c>
      <c r="G26" s="73">
        <v>1234</v>
      </c>
      <c r="H26" s="276">
        <v>45177</v>
      </c>
      <c r="I26" s="276"/>
      <c r="J26" s="276"/>
      <c r="L26" s="7">
        <f>674/6+4.5</f>
        <v>116.83333333333333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83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915909.33333333326</v>
      </c>
      <c r="E29" s="9"/>
      <c r="F29" s="257" t="s">
        <v>55</v>
      </c>
      <c r="G29" s="258"/>
      <c r="H29" s="261">
        <f>H15-H16-H17-H18-H19-H20-H22-H23-H24+H26+H27+H28</f>
        <v>823611.33333333326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8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662</v>
      </c>
      <c r="H34" s="285">
        <f t="shared" ref="H34:H39" si="2">F34*G34</f>
        <v>662000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244</v>
      </c>
      <c r="H35" s="285">
        <f t="shared" si="2"/>
        <v>122000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1090</v>
      </c>
      <c r="D37" s="15">
        <f>C37*111</f>
        <v>120990</v>
      </c>
      <c r="E37" s="9"/>
      <c r="F37" s="15">
        <v>100</v>
      </c>
      <c r="G37" s="43">
        <v>405</v>
      </c>
      <c r="H37" s="285">
        <f t="shared" si="2"/>
        <v>40500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</v>
      </c>
      <c r="H38" s="285">
        <f t="shared" si="2"/>
        <v>100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128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3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20</v>
      </c>
      <c r="D49" s="15">
        <f>C49*42</f>
        <v>840</v>
      </c>
      <c r="E49" s="9"/>
      <c r="F49" s="309" t="s">
        <v>86</v>
      </c>
      <c r="G49" s="261">
        <f>H34+H35+H36+H37+H38+H39+H40+H41+G42+H44+H45+H46</f>
        <v>824928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34</v>
      </c>
      <c r="D50" s="15">
        <f>C50*1.5</f>
        <v>51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1316.6666666667443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124446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DA41-D64E-45FE-817C-DE99AC492E0B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85" t="s">
        <v>2</v>
      </c>
      <c r="Q1" s="18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463</v>
      </c>
      <c r="D6" s="16">
        <f t="shared" ref="D6:D28" si="1">C6*L6</f>
        <v>341231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11</v>
      </c>
      <c r="D7" s="16">
        <f t="shared" si="1"/>
        <v>7975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71</v>
      </c>
      <c r="D9" s="16">
        <f t="shared" si="1"/>
        <v>50197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5</v>
      </c>
      <c r="D10" s="16">
        <f t="shared" si="1"/>
        <v>4860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25</v>
      </c>
      <c r="D13" s="52">
        <f t="shared" si="1"/>
        <v>7675</v>
      </c>
      <c r="E13" s="9"/>
      <c r="F13" s="234" t="s">
        <v>36</v>
      </c>
      <c r="G13" s="235"/>
      <c r="H13" s="236">
        <f>D29</f>
        <v>420310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20</v>
      </c>
      <c r="D14" s="34">
        <f t="shared" si="1"/>
        <v>220</v>
      </c>
      <c r="E14" s="9"/>
      <c r="F14" s="239" t="s">
        <v>39</v>
      </c>
      <c r="G14" s="240"/>
      <c r="H14" s="241">
        <f>D54</f>
        <v>61226.25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359083.75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3411+1872</f>
        <v>5283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>
        <v>1</v>
      </c>
      <c r="D23" s="52">
        <f t="shared" si="1"/>
        <v>1175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420310</v>
      </c>
      <c r="E29" s="9"/>
      <c r="F29" s="257" t="s">
        <v>55</v>
      </c>
      <c r="G29" s="258"/>
      <c r="H29" s="261">
        <f>H15-H16-H17-H18-H19-H20-H22-H23-H24+H26+H27</f>
        <v>353800.75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8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202</v>
      </c>
      <c r="H34" s="285">
        <f>F34*G34</f>
        <v>202000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32</v>
      </c>
      <c r="H35" s="285">
        <f t="shared" ref="H35:H39" si="2">F35*G35</f>
        <v>16000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505</v>
      </c>
      <c r="D37" s="15">
        <f>C37*111</f>
        <v>56055</v>
      </c>
      <c r="E37" s="9"/>
      <c r="F37" s="15">
        <v>100</v>
      </c>
      <c r="G37" s="43">
        <v>24</v>
      </c>
      <c r="H37" s="285">
        <f t="shared" si="2"/>
        <v>2400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32</v>
      </c>
      <c r="D38" s="15">
        <f>C38*84</f>
        <v>2688</v>
      </c>
      <c r="E38" s="9"/>
      <c r="F38" s="33">
        <v>50</v>
      </c>
      <c r="G38" s="43">
        <v>1</v>
      </c>
      <c r="H38" s="285">
        <f t="shared" si="2"/>
        <v>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100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225</v>
      </c>
      <c r="H44" s="276">
        <v>135107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25</v>
      </c>
      <c r="D46" s="15">
        <f>C46*1.5</f>
        <v>37.5</v>
      </c>
      <c r="E46" s="9"/>
      <c r="F46" s="41"/>
      <c r="G46" s="184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16</v>
      </c>
      <c r="D49" s="15">
        <f>C49*42</f>
        <v>672</v>
      </c>
      <c r="E49" s="9"/>
      <c r="F49" s="309" t="s">
        <v>86</v>
      </c>
      <c r="G49" s="261">
        <f>H34+H35+H36+H37+H38+H39+H40+H41+G42+H44+H45+H46</f>
        <v>355657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20</v>
      </c>
      <c r="D50" s="15">
        <f>C50*1.5</f>
        <v>30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1856.25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61226.25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79A1-8AE1-446D-9D82-FF233AC7749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85" t="s">
        <v>2</v>
      </c>
      <c r="Q1" s="18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768</v>
      </c>
      <c r="D6" s="16">
        <f t="shared" ref="D6:D28" si="1">C6*L6</f>
        <v>566016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108</v>
      </c>
      <c r="D9" s="16">
        <f t="shared" si="1"/>
        <v>76356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35</v>
      </c>
      <c r="D13" s="52">
        <f t="shared" si="1"/>
        <v>10745</v>
      </c>
      <c r="E13" s="9"/>
      <c r="F13" s="234" t="s">
        <v>36</v>
      </c>
      <c r="G13" s="235"/>
      <c r="H13" s="236">
        <f>D29</f>
        <v>661367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10</v>
      </c>
      <c r="D14" s="34">
        <f t="shared" si="1"/>
        <v>110</v>
      </c>
      <c r="E14" s="9"/>
      <c r="F14" s="239" t="s">
        <v>39</v>
      </c>
      <c r="G14" s="240"/>
      <c r="H14" s="241">
        <f>D54</f>
        <v>100770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560597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936+2334+1392+486</f>
        <v>5148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674</f>
        <v>674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661367</v>
      </c>
      <c r="E29" s="9"/>
      <c r="F29" s="257" t="s">
        <v>55</v>
      </c>
      <c r="G29" s="258"/>
      <c r="H29" s="261">
        <f>H15-H16-H17-H18-H19-H20-H22-H23-H24+H26+H27</f>
        <v>554775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8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189</v>
      </c>
      <c r="H34" s="285">
        <f>F34*G34</f>
        <v>189000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218</v>
      </c>
      <c r="H35" s="285">
        <f>F35*G35</f>
        <v>109000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85">
        <f t="shared" ref="H36:H39" si="2">F36*G36</f>
        <v>1000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861</v>
      </c>
      <c r="D37" s="15">
        <f>C37*111</f>
        <v>95571</v>
      </c>
      <c r="E37" s="9"/>
      <c r="F37" s="15">
        <v>100</v>
      </c>
      <c r="G37" s="43">
        <v>109</v>
      </c>
      <c r="H37" s="285">
        <f t="shared" si="2"/>
        <v>10900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f>64+100</f>
        <v>164</v>
      </c>
      <c r="H38" s="285">
        <f t="shared" si="2"/>
        <v>8200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27</v>
      </c>
      <c r="D40" s="15">
        <f>C40*111</f>
        <v>2997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2032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154</v>
      </c>
      <c r="G44" s="84" t="s">
        <v>226</v>
      </c>
      <c r="H44" s="276">
        <v>235549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21</v>
      </c>
      <c r="D49" s="15">
        <f>C49*42</f>
        <v>882</v>
      </c>
      <c r="E49" s="9"/>
      <c r="F49" s="309" t="s">
        <v>86</v>
      </c>
      <c r="G49" s="261">
        <f>H34+H35+H36+H37+H38+H39+H40+H41+G42+H44+H45+H46</f>
        <v>555721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22</v>
      </c>
      <c r="D50" s="15">
        <f>C50*1.5</f>
        <v>33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946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100770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A3C4-56DB-4999-9CF5-79AB3AF7081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178B-68EB-4658-B39D-5DD1E264B26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89" t="s">
        <v>2</v>
      </c>
      <c r="Q1" s="1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124</v>
      </c>
      <c r="D6" s="16">
        <f t="shared" ref="D6:D28" si="1">C6*L6</f>
        <v>91388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2</v>
      </c>
      <c r="D8" s="16">
        <f t="shared" si="1"/>
        <v>2066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16</v>
      </c>
      <c r="D9" s="16">
        <f t="shared" si="1"/>
        <v>11312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3</v>
      </c>
      <c r="D13" s="52">
        <f t="shared" si="1"/>
        <v>921</v>
      </c>
      <c r="E13" s="9"/>
      <c r="F13" s="234" t="s">
        <v>36</v>
      </c>
      <c r="G13" s="235"/>
      <c r="H13" s="236">
        <f>D29</f>
        <v>112480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18408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94072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v>626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215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>
        <v>12</v>
      </c>
      <c r="D26" s="52">
        <f t="shared" si="1"/>
        <v>268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87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112480</v>
      </c>
      <c r="E29" s="9"/>
      <c r="F29" s="257" t="s">
        <v>55</v>
      </c>
      <c r="G29" s="258"/>
      <c r="H29" s="261">
        <f>H15-H16-H17-H18-H19-H20-H22-H23-H24+H26+H27+H28</f>
        <v>93446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61</v>
      </c>
      <c r="H34" s="285">
        <f t="shared" ref="H34:H39" si="2">F34*G34</f>
        <v>61000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42</v>
      </c>
      <c r="H35" s="285">
        <f t="shared" si="2"/>
        <v>21000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5</v>
      </c>
      <c r="H36" s="285">
        <f t="shared" si="2"/>
        <v>1000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135</v>
      </c>
      <c r="D37" s="15">
        <f>C37*111</f>
        <v>14985</v>
      </c>
      <c r="E37" s="9"/>
      <c r="F37" s="15">
        <v>100</v>
      </c>
      <c r="G37" s="43">
        <v>37</v>
      </c>
      <c r="H37" s="285">
        <f t="shared" si="2"/>
        <v>3700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26</v>
      </c>
      <c r="H38" s="285">
        <f t="shared" si="2"/>
        <v>1300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85">
        <v>2192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7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5</v>
      </c>
      <c r="D49" s="15">
        <f>C49*42</f>
        <v>210</v>
      </c>
      <c r="E49" s="9"/>
      <c r="F49" s="309" t="s">
        <v>86</v>
      </c>
      <c r="G49" s="261">
        <f>H34+H35+H36+H37+H38+H39+H40+H41+G42+H44+H45+H46</f>
        <v>90192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7</v>
      </c>
      <c r="D50" s="15">
        <f>C50*1.5</f>
        <v>10.5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-3254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18408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4D5D-3732-42AC-92C0-E70EE202B61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89" t="s">
        <v>2</v>
      </c>
      <c r="Q1" s="1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172</v>
      </c>
      <c r="D6" s="16">
        <f t="shared" ref="D6:D28" si="1">C6*L6</f>
        <v>126764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42</v>
      </c>
      <c r="D9" s="16">
        <f t="shared" si="1"/>
        <v>29694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10</v>
      </c>
      <c r="D13" s="52">
        <f t="shared" si="1"/>
        <v>3070</v>
      </c>
      <c r="E13" s="9"/>
      <c r="F13" s="234" t="s">
        <v>36</v>
      </c>
      <c r="G13" s="235"/>
      <c r="H13" s="236">
        <f>D29</f>
        <v>168652.83333333334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16</v>
      </c>
      <c r="D14" s="34">
        <f t="shared" si="1"/>
        <v>176</v>
      </c>
      <c r="E14" s="9"/>
      <c r="F14" s="239" t="s">
        <v>39</v>
      </c>
      <c r="G14" s="240"/>
      <c r="H14" s="241">
        <f>D54</f>
        <v>27089.25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1</v>
      </c>
      <c r="D15" s="34">
        <f t="shared" si="1"/>
        <v>620</v>
      </c>
      <c r="E15" s="9"/>
      <c r="F15" s="244" t="s">
        <v>40</v>
      </c>
      <c r="G15" s="235"/>
      <c r="H15" s="245">
        <f>H13-H14</f>
        <v>141563.58333333334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48"/>
      <c r="I17" s="248"/>
      <c r="J17" s="24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48"/>
      <c r="I18" s="248"/>
      <c r="J18" s="24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v>626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>
        <v>2</v>
      </c>
      <c r="D22" s="52">
        <f t="shared" si="1"/>
        <v>1340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>
        <v>1</v>
      </c>
      <c r="D25" s="52">
        <f t="shared" si="1"/>
        <v>116.83333333333333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674/6+4.5</f>
        <v>116.83333333333333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168652.83333333334</v>
      </c>
      <c r="E29" s="9"/>
      <c r="F29" s="257" t="s">
        <v>55</v>
      </c>
      <c r="G29" s="258"/>
      <c r="H29" s="261">
        <f>H15-H16-H17-H18-H19-H20-H22-H23-H24+H26+H27</f>
        <v>140937.58333333334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120</v>
      </c>
      <c r="H34" s="285">
        <f>F34*G34</f>
        <v>120000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85">
        <f t="shared" ref="H35:H39" si="2">F35*G35</f>
        <v>11000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226</v>
      </c>
      <c r="D37" s="15">
        <f>C37*111</f>
        <v>25086</v>
      </c>
      <c r="E37" s="9"/>
      <c r="F37" s="15">
        <v>100</v>
      </c>
      <c r="G37" s="43">
        <v>72</v>
      </c>
      <c r="H37" s="285">
        <f t="shared" si="2"/>
        <v>7200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24</v>
      </c>
      <c r="H38" s="285">
        <f t="shared" si="2"/>
        <v>1200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6</v>
      </c>
      <c r="H39" s="285">
        <f t="shared" si="2"/>
        <v>120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1469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7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12</v>
      </c>
      <c r="D46" s="15">
        <f>C46*1.5</f>
        <v>18</v>
      </c>
      <c r="E46" s="9"/>
      <c r="F46" s="41"/>
      <c r="G46" s="188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141389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18</v>
      </c>
      <c r="D50" s="15">
        <f>C50*1.5</f>
        <v>27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451.41666666665697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27089.25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AD36-8250-4D85-8110-D1408AF4053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89" t="s">
        <v>2</v>
      </c>
      <c r="Q1" s="18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132</v>
      </c>
      <c r="D6" s="16">
        <f t="shared" ref="D6:D28" si="1">C6*L6</f>
        <v>97284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17</v>
      </c>
      <c r="D7" s="16">
        <f t="shared" si="1"/>
        <v>12325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55</v>
      </c>
      <c r="D9" s="16">
        <f t="shared" si="1"/>
        <v>38885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6</v>
      </c>
      <c r="D13" s="52">
        <f t="shared" si="1"/>
        <v>1842</v>
      </c>
      <c r="E13" s="9"/>
      <c r="F13" s="234" t="s">
        <v>36</v>
      </c>
      <c r="G13" s="235"/>
      <c r="H13" s="236">
        <f>D29</f>
        <v>155994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20</v>
      </c>
      <c r="D14" s="34">
        <f t="shared" si="1"/>
        <v>220</v>
      </c>
      <c r="E14" s="9"/>
      <c r="F14" s="239" t="s">
        <v>39</v>
      </c>
      <c r="G14" s="240"/>
      <c r="H14" s="241">
        <f>D54</f>
        <v>24197.25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131796.75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372</f>
        <v>372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155994</v>
      </c>
      <c r="E29" s="9"/>
      <c r="F29" s="257" t="s">
        <v>55</v>
      </c>
      <c r="G29" s="258"/>
      <c r="H29" s="261">
        <f>H15-H16-H17-H18-H19-H20-H22-H23-H24+H26+H27</f>
        <v>131424.75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106</v>
      </c>
      <c r="H34" s="285">
        <f>F34*G34</f>
        <v>106000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85">
        <f>F35*G35</f>
        <v>20000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85">
        <f t="shared" ref="H36:H39" si="2">F36*G36</f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189</v>
      </c>
      <c r="D37" s="15">
        <f>C37*111</f>
        <v>20979</v>
      </c>
      <c r="E37" s="9"/>
      <c r="F37" s="15">
        <v>100</v>
      </c>
      <c r="G37" s="43">
        <v>42</v>
      </c>
      <c r="H37" s="285">
        <f t="shared" si="2"/>
        <v>4200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11</v>
      </c>
      <c r="H38" s="285">
        <f t="shared" si="2"/>
        <v>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85">
        <v>64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7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131434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/>
      <c r="D50" s="15">
        <f>C50*1.5</f>
        <v>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9.25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24197.25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1B75-44D5-44C9-80B8-ADC9FCEDB872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7960-8A83-4425-853C-C1EC4243EB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93" t="s">
        <v>2</v>
      </c>
      <c r="Q1" s="1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596</v>
      </c>
      <c r="D6" s="16">
        <f t="shared" ref="D6:D28" si="1">C6*L6</f>
        <v>439252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2</v>
      </c>
      <c r="D8" s="16">
        <f t="shared" si="1"/>
        <v>2066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38</v>
      </c>
      <c r="D9" s="16">
        <f t="shared" si="1"/>
        <v>26866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1</v>
      </c>
      <c r="D11" s="16">
        <f t="shared" si="1"/>
        <v>1125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21</v>
      </c>
      <c r="D13" s="52">
        <f t="shared" si="1"/>
        <v>6447</v>
      </c>
      <c r="E13" s="9"/>
      <c r="F13" s="234" t="s">
        <v>36</v>
      </c>
      <c r="G13" s="235"/>
      <c r="H13" s="236">
        <f>D29</f>
        <v>495908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5</v>
      </c>
      <c r="D14" s="34">
        <f t="shared" si="1"/>
        <v>55</v>
      </c>
      <c r="E14" s="9"/>
      <c r="F14" s="239" t="s">
        <v>39</v>
      </c>
      <c r="G14" s="240"/>
      <c r="H14" s="241">
        <f>D54</f>
        <v>73779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422129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>
        <v>3</v>
      </c>
      <c r="D17" s="52">
        <f t="shared" si="1"/>
        <v>4746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f>626*2</f>
        <v>1252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/>
      <c r="D22" s="52">
        <f t="shared" si="1"/>
        <v>0</v>
      </c>
      <c r="E22" s="9"/>
      <c r="F22" s="85" t="s">
        <v>152</v>
      </c>
      <c r="G22" s="81">
        <v>2436</v>
      </c>
      <c r="H22" s="270">
        <v>84702</v>
      </c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215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110</v>
      </c>
      <c r="C26" s="53"/>
      <c r="D26" s="52">
        <f t="shared" si="1"/>
        <v>0</v>
      </c>
      <c r="E26" s="9"/>
      <c r="F26" s="83" t="s">
        <v>152</v>
      </c>
      <c r="G26" s="73">
        <v>2468</v>
      </c>
      <c r="H26" s="276">
        <v>73099</v>
      </c>
      <c r="I26" s="276"/>
      <c r="J26" s="2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91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495908</v>
      </c>
      <c r="E29" s="9"/>
      <c r="F29" s="257" t="s">
        <v>55</v>
      </c>
      <c r="G29" s="258"/>
      <c r="H29" s="261">
        <f>H15-H16-H17-H18-H19-H20-H22-H23-H24+H26+H27+H28</f>
        <v>409274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197</v>
      </c>
      <c r="H34" s="285">
        <f t="shared" ref="H34:H39" si="2">F34*G34</f>
        <v>197000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230</v>
      </c>
      <c r="H35" s="285">
        <f t="shared" si="2"/>
        <v>115000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7</v>
      </c>
      <c r="H36" s="285">
        <f t="shared" si="2"/>
        <v>1400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610</v>
      </c>
      <c r="D37" s="15">
        <f>C37*111</f>
        <v>67710</v>
      </c>
      <c r="E37" s="9"/>
      <c r="F37" s="15">
        <v>100</v>
      </c>
      <c r="G37" s="43">
        <v>157</v>
      </c>
      <c r="H37" s="285">
        <f t="shared" si="2"/>
        <v>15700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35</v>
      </c>
      <c r="D38" s="15">
        <f>C38*84</f>
        <v>2940</v>
      </c>
      <c r="E38" s="9"/>
      <c r="F38" s="33">
        <v>50</v>
      </c>
      <c r="G38" s="43">
        <v>113</v>
      </c>
      <c r="H38" s="285">
        <f t="shared" si="2"/>
        <v>5650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310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91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6</v>
      </c>
      <c r="D44" s="15">
        <f>C44*120</f>
        <v>720</v>
      </c>
      <c r="E44" s="9"/>
      <c r="F44" s="41" t="s">
        <v>228</v>
      </c>
      <c r="G44" s="69" t="s">
        <v>229</v>
      </c>
      <c r="H44" s="276">
        <v>73099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48</v>
      </c>
      <c r="D46" s="15">
        <f>C46*1.5</f>
        <v>72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408219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10</v>
      </c>
      <c r="D50" s="15">
        <f>C50*1.5</f>
        <v>15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-1055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73779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0D44-7726-4A48-8721-9C4F1E9E4C3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93" t="s">
        <v>2</v>
      </c>
      <c r="Q1" s="1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158</v>
      </c>
      <c r="D6" s="16">
        <f t="shared" ref="D6:D28" si="1">C6*L6</f>
        <v>116446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34</v>
      </c>
      <c r="D9" s="16">
        <f t="shared" si="1"/>
        <v>24038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7</v>
      </c>
      <c r="D13" s="52">
        <f t="shared" si="1"/>
        <v>2149</v>
      </c>
      <c r="E13" s="9"/>
      <c r="F13" s="234" t="s">
        <v>36</v>
      </c>
      <c r="G13" s="235"/>
      <c r="H13" s="236">
        <f>D29</f>
        <v>151579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23368.5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128210.5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151579</v>
      </c>
      <c r="E29" s="9"/>
      <c r="F29" s="257" t="s">
        <v>55</v>
      </c>
      <c r="G29" s="258"/>
      <c r="H29" s="261">
        <f>H15-H16-H17-H18-H19-H20-H22-H23-H24+H26+H27</f>
        <v>128210.5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81</v>
      </c>
      <c r="H34" s="285">
        <f>F34*G34</f>
        <v>81000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52</v>
      </c>
      <c r="H35" s="285">
        <f t="shared" ref="H35:H39" si="2">F35*G35</f>
        <v>26000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>
        <v>11</v>
      </c>
      <c r="H36" s="285">
        <f t="shared" si="2"/>
        <v>2200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146</v>
      </c>
      <c r="H37" s="285">
        <f t="shared" si="2"/>
        <v>14600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57</v>
      </c>
      <c r="H38" s="285">
        <f t="shared" si="2"/>
        <v>2850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91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192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126737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</v>
      </c>
      <c r="D50" s="15">
        <f>C50*1.5</f>
        <v>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-1473.5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23368.5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E87-4732-4DCD-99B0-DEF2386ADB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263</v>
      </c>
      <c r="D6" s="16">
        <f t="shared" ref="D6:D28" si="1">C6*L6</f>
        <v>193831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105</v>
      </c>
      <c r="D7" s="16">
        <f t="shared" si="1"/>
        <v>76125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42</v>
      </c>
      <c r="D8" s="16">
        <f t="shared" si="1"/>
        <v>43386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28</v>
      </c>
      <c r="D9" s="16">
        <f t="shared" si="1"/>
        <v>19796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41</v>
      </c>
      <c r="D11" s="16">
        <f t="shared" si="1"/>
        <v>46125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</f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11</v>
      </c>
      <c r="D13" s="52">
        <f t="shared" si="1"/>
        <v>3377</v>
      </c>
      <c r="E13" s="9"/>
      <c r="F13" s="234" t="s">
        <v>36</v>
      </c>
      <c r="G13" s="235"/>
      <c r="H13" s="236">
        <f>D29</f>
        <v>398680.33333333331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10</v>
      </c>
      <c r="D14" s="34">
        <f t="shared" si="1"/>
        <v>110</v>
      </c>
      <c r="E14" s="9"/>
      <c r="F14" s="239" t="s">
        <v>39</v>
      </c>
      <c r="G14" s="240"/>
      <c r="H14" s="241">
        <f>D54</f>
        <v>66667.5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8</v>
      </c>
      <c r="D15" s="34">
        <f t="shared" si="1"/>
        <v>4960</v>
      </c>
      <c r="E15" s="9"/>
      <c r="F15" s="244" t="s">
        <v>40</v>
      </c>
      <c r="G15" s="235"/>
      <c r="H15" s="245">
        <f>H13-H14</f>
        <v>332012.83333333331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1800</f>
        <v>1800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6+5</f>
        <v>11</v>
      </c>
      <c r="D21" s="52">
        <f t="shared" si="1"/>
        <v>7150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>
        <v>22</v>
      </c>
      <c r="D26" s="52">
        <f t="shared" si="1"/>
        <v>491.33333333333331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98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398680.33333333331</v>
      </c>
      <c r="E29" s="9"/>
      <c r="F29" s="257" t="s">
        <v>55</v>
      </c>
      <c r="G29" s="258"/>
      <c r="H29" s="261">
        <f>H15-H16-H17-H18-H19-H20-H22-H23-H24+H26+H27+H28</f>
        <v>330212.83333333331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44">
        <v>150</v>
      </c>
      <c r="H34" s="285">
        <f t="shared" ref="H34:H39" si="2">F34*G34</f>
        <v>150000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93</v>
      </c>
      <c r="H35" s="285">
        <f t="shared" si="2"/>
        <v>46500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525</v>
      </c>
      <c r="D37" s="15">
        <f>C37*111</f>
        <v>58275</v>
      </c>
      <c r="E37" s="9"/>
      <c r="F37" s="15">
        <v>100</v>
      </c>
      <c r="G37" s="43">
        <v>28</v>
      </c>
      <c r="H37" s="285">
        <f t="shared" si="2"/>
        <v>2800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27</v>
      </c>
      <c r="H38" s="285">
        <f t="shared" si="2"/>
        <v>1350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7</v>
      </c>
      <c r="H39" s="285">
        <f t="shared" si="2"/>
        <v>140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281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15</v>
      </c>
      <c r="D44" s="15">
        <f>C44*120</f>
        <v>1800</v>
      </c>
      <c r="E44" s="9"/>
      <c r="F44" s="41" t="s">
        <v>148</v>
      </c>
      <c r="G44" s="69" t="s">
        <v>156</v>
      </c>
      <c r="H44" s="276">
        <v>124417.5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28</v>
      </c>
      <c r="D49" s="15">
        <f>C49*42</f>
        <v>1176</v>
      </c>
      <c r="E49" s="9"/>
      <c r="F49" s="309" t="s">
        <v>86</v>
      </c>
      <c r="G49" s="261">
        <f>H34+H35+H36+H37+H38+H39+H40+H41+G42+H44+H45+H46</f>
        <v>325488.5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16</v>
      </c>
      <c r="D50" s="15">
        <f>C50*1.5</f>
        <v>24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-4724.3333333333139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66667.5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0126-3BDB-4A19-B337-5251098268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93" t="s">
        <v>2</v>
      </c>
      <c r="Q1" s="19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251</v>
      </c>
      <c r="D6" s="16">
        <f t="shared" ref="D6:D28" si="1">C6*L6</f>
        <v>184987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120</v>
      </c>
      <c r="D9" s="16">
        <f t="shared" si="1"/>
        <v>84840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6</v>
      </c>
      <c r="D13" s="52">
        <f t="shared" si="1"/>
        <v>1842</v>
      </c>
      <c r="E13" s="9"/>
      <c r="F13" s="234" t="s">
        <v>36</v>
      </c>
      <c r="G13" s="235"/>
      <c r="H13" s="236">
        <f>D29</f>
        <v>278315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42730.5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235584.5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960+468+312+378</f>
        <v>2118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278315</v>
      </c>
      <c r="E29" s="9"/>
      <c r="F29" s="257" t="s">
        <v>55</v>
      </c>
      <c r="G29" s="258"/>
      <c r="H29" s="261">
        <f>H15-H16-H17-H18-H19-H20-H22-H23-H24+H26+H27</f>
        <v>233466.5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36</v>
      </c>
      <c r="H34" s="285">
        <f>F34*G34</f>
        <v>36000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81</v>
      </c>
      <c r="H35" s="285">
        <f>F35*G35</f>
        <v>40500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</v>
      </c>
      <c r="H36" s="285">
        <f t="shared" ref="H36:H39" si="2">F36*G36</f>
        <v>2000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372</v>
      </c>
      <c r="D37" s="15">
        <f>C37*111</f>
        <v>41292</v>
      </c>
      <c r="E37" s="9"/>
      <c r="F37" s="15">
        <v>100</v>
      </c>
      <c r="G37" s="43">
        <v>217</v>
      </c>
      <c r="H37" s="285">
        <f t="shared" si="2"/>
        <v>21700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101</v>
      </c>
      <c r="H38" s="285">
        <f t="shared" si="2"/>
        <v>5050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21</v>
      </c>
      <c r="H39" s="285">
        <f t="shared" si="2"/>
        <v>420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1076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91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154</v>
      </c>
      <c r="G44" s="84" t="s">
        <v>230</v>
      </c>
      <c r="H44" s="276">
        <v>29946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 t="s">
        <v>148</v>
      </c>
      <c r="G45" s="84" t="s">
        <v>231</v>
      </c>
      <c r="H45" s="276">
        <v>96906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6</v>
      </c>
      <c r="D46" s="15">
        <f>C46*1.5</f>
        <v>9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233598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19</v>
      </c>
      <c r="D50" s="15">
        <f>C50*1.5</f>
        <v>28.5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131.5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42730.5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9834-2791-4789-91D7-4BC230CC02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246</v>
      </c>
      <c r="D6" s="16">
        <f t="shared" ref="D6:D28" si="1">C6*L6</f>
        <v>181302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33</v>
      </c>
      <c r="D9" s="16">
        <f t="shared" si="1"/>
        <v>23331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2+1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9</v>
      </c>
      <c r="D13" s="52">
        <f t="shared" si="1"/>
        <v>2763</v>
      </c>
      <c r="E13" s="9"/>
      <c r="F13" s="234" t="s">
        <v>36</v>
      </c>
      <c r="G13" s="235"/>
      <c r="H13" s="236">
        <f>D29</f>
        <v>218184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13</v>
      </c>
      <c r="D14" s="34">
        <f t="shared" si="1"/>
        <v>143</v>
      </c>
      <c r="E14" s="9"/>
      <c r="F14" s="239" t="s">
        <v>39</v>
      </c>
      <c r="G14" s="240"/>
      <c r="H14" s="241">
        <f>D54</f>
        <v>30680.25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187503.75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218184</v>
      </c>
      <c r="E29" s="9"/>
      <c r="F29" s="257" t="s">
        <v>55</v>
      </c>
      <c r="G29" s="258"/>
      <c r="H29" s="261">
        <f>H15-H16-H17-H18-H19-H20-H22-H23-H24+H26+H27</f>
        <v>187503.75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141</v>
      </c>
      <c r="H34" s="285">
        <f>F34*G34</f>
        <v>141000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61</v>
      </c>
      <c r="H35" s="285">
        <f t="shared" ref="H35:H39" si="2">F35*G35</f>
        <v>30500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256</v>
      </c>
      <c r="D37" s="15">
        <f>C37*111</f>
        <v>28416</v>
      </c>
      <c r="E37" s="9"/>
      <c r="F37" s="15">
        <v>100</v>
      </c>
      <c r="G37" s="43">
        <v>142</v>
      </c>
      <c r="H37" s="285">
        <f t="shared" si="2"/>
        <v>14200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6</v>
      </c>
      <c r="H38" s="285">
        <f t="shared" si="2"/>
        <v>300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85">
        <v>180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12</v>
      </c>
      <c r="D46" s="15">
        <f>C46*1.5</f>
        <v>18</v>
      </c>
      <c r="E46" s="9"/>
      <c r="F46" s="41"/>
      <c r="G46" s="9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187040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36</v>
      </c>
      <c r="D50" s="15">
        <f>C50*1.5</f>
        <v>54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-463.75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30680.25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40FC-9D5B-4C7C-9645-AA3645A5B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304</v>
      </c>
      <c r="D6" s="16">
        <f t="shared" ref="D6:D28" si="1">C6*L6</f>
        <v>224048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13</v>
      </c>
      <c r="D7" s="16">
        <f t="shared" si="1"/>
        <v>9425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36</v>
      </c>
      <c r="D9" s="16">
        <f t="shared" si="1"/>
        <v>25452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2</v>
      </c>
      <c r="D11" s="16">
        <f t="shared" si="1"/>
        <v>2250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3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278013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18</v>
      </c>
      <c r="D14" s="34">
        <f t="shared" si="1"/>
        <v>198</v>
      </c>
      <c r="E14" s="9"/>
      <c r="F14" s="239" t="s">
        <v>39</v>
      </c>
      <c r="G14" s="240"/>
      <c r="H14" s="241">
        <f>D54</f>
        <v>42398.25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235614.75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402+996+186</f>
        <v>1584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3</v>
      </c>
      <c r="D18" s="52">
        <f t="shared" si="1"/>
        <v>1860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626</f>
        <v>626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278013</v>
      </c>
      <c r="E29" s="9"/>
      <c r="F29" s="257" t="s">
        <v>55</v>
      </c>
      <c r="G29" s="258"/>
      <c r="H29" s="261">
        <f>H15-H16-H17-H18-H19-H20-H22-H23-H24+H26+H27</f>
        <v>233404.75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121</v>
      </c>
      <c r="H34" s="285">
        <f>F34*G34</f>
        <v>121000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85">
        <f>F35*G35</f>
        <v>10000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ref="H36:H39" si="2">F36*G36</f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349</v>
      </c>
      <c r="D37" s="15">
        <f>C37*111</f>
        <v>38739</v>
      </c>
      <c r="E37" s="9"/>
      <c r="F37" s="15">
        <v>100</v>
      </c>
      <c r="G37" s="43">
        <v>5</v>
      </c>
      <c r="H37" s="285">
        <f t="shared" si="2"/>
        <v>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4</v>
      </c>
      <c r="H38" s="285">
        <f t="shared" si="2"/>
        <v>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47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155</v>
      </c>
      <c r="H44" s="276">
        <v>101536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12</v>
      </c>
      <c r="D49" s="15">
        <f>C49*42</f>
        <v>504</v>
      </c>
      <c r="E49" s="9"/>
      <c r="F49" s="309" t="s">
        <v>86</v>
      </c>
      <c r="G49" s="261">
        <f>H34+H35+H36+H37+H38+H39+H40+H41+G42+H44+H45+H46</f>
        <v>233303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16</v>
      </c>
      <c r="D50" s="15">
        <f>C50*1.5</f>
        <v>24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-101.75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42398.25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72B-A276-4528-A168-0746169D67B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DA3-6CA7-449F-BD1C-EFB7669DD4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148</v>
      </c>
      <c r="D6" s="16">
        <f t="shared" ref="D6:D28" si="1">C6*L6</f>
        <v>109076</v>
      </c>
      <c r="E6" s="9"/>
      <c r="F6" s="212" t="s">
        <v>16</v>
      </c>
      <c r="G6" s="214" t="s">
        <v>123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18</v>
      </c>
      <c r="D9" s="16">
        <f t="shared" si="1"/>
        <v>12726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7</v>
      </c>
      <c r="D13" s="52">
        <f t="shared" si="1"/>
        <v>2149</v>
      </c>
      <c r="E13" s="9"/>
      <c r="F13" s="234" t="s">
        <v>36</v>
      </c>
      <c r="G13" s="235"/>
      <c r="H13" s="236">
        <f>D29</f>
        <v>138183.5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8</v>
      </c>
      <c r="D14" s="34">
        <f t="shared" si="1"/>
        <v>88</v>
      </c>
      <c r="E14" s="9"/>
      <c r="F14" s="239" t="s">
        <v>39</v>
      </c>
      <c r="G14" s="240"/>
      <c r="H14" s="241">
        <f>D54</f>
        <v>19722.75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118460.75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02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138183.5</v>
      </c>
      <c r="E29" s="9"/>
      <c r="F29" s="257" t="s">
        <v>55</v>
      </c>
      <c r="G29" s="258"/>
      <c r="H29" s="261">
        <f>H15-H16-H17-H18-H19-H20-H22-H23-H24+H26+H27+H28</f>
        <v>118460.75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108</v>
      </c>
      <c r="H34" s="285">
        <f t="shared" ref="H34:H39" si="2">F34*G34</f>
        <v>108000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15</v>
      </c>
      <c r="H35" s="285">
        <f t="shared" si="2"/>
        <v>7500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3</v>
      </c>
      <c r="H36" s="285">
        <f t="shared" si="2"/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157</v>
      </c>
      <c r="D37" s="15">
        <f>C37*111</f>
        <v>17427</v>
      </c>
      <c r="E37" s="9"/>
      <c r="F37" s="15">
        <v>100</v>
      </c>
      <c r="G37" s="43">
        <v>16</v>
      </c>
      <c r="H37" s="285">
        <f t="shared" si="2"/>
        <v>1600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</v>
      </c>
      <c r="H38" s="285">
        <f t="shared" si="2"/>
        <v>250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7</v>
      </c>
      <c r="H39" s="285">
        <f t="shared" si="2"/>
        <v>140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85">
        <v>170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2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118260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9</v>
      </c>
      <c r="D50" s="15">
        <f>C50*1.5</f>
        <v>13.5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-200.75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19722.75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E489-D960-4646-870F-6AF28355D32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320</v>
      </c>
      <c r="D6" s="16">
        <f t="shared" ref="D6:D28" si="1">C6*L6</f>
        <v>235840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64</v>
      </c>
      <c r="D9" s="16">
        <f t="shared" si="1"/>
        <v>45248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10</v>
      </c>
      <c r="D13" s="52">
        <f t="shared" si="1"/>
        <v>3070</v>
      </c>
      <c r="E13" s="9"/>
      <c r="F13" s="234" t="s">
        <v>36</v>
      </c>
      <c r="G13" s="235"/>
      <c r="H13" s="236">
        <f>D29</f>
        <v>290849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43983.75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246865.25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1216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290849</v>
      </c>
      <c r="E29" s="9"/>
      <c r="F29" s="257" t="s">
        <v>55</v>
      </c>
      <c r="G29" s="258"/>
      <c r="H29" s="261">
        <f>H15-H16-H17-H18-H19-H20-H22-H23-H24+H26+H27</f>
        <v>245649.25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231</v>
      </c>
      <c r="H34" s="285">
        <f>F34*G34</f>
        <v>231000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85">
        <f t="shared" ref="H35:H39" si="2">F35*G35</f>
        <v>11500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369</v>
      </c>
      <c r="D37" s="15">
        <f>C37*111</f>
        <v>40959</v>
      </c>
      <c r="E37" s="9"/>
      <c r="F37" s="15">
        <v>100</v>
      </c>
      <c r="G37" s="43">
        <v>26</v>
      </c>
      <c r="H37" s="285">
        <f t="shared" si="2"/>
        <v>2600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2</v>
      </c>
      <c r="H38" s="285">
        <f t="shared" si="2"/>
        <v>100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20</v>
      </c>
      <c r="D39" s="34">
        <f>C39*4.5</f>
        <v>90</v>
      </c>
      <c r="E39" s="9"/>
      <c r="F39" s="15">
        <v>20</v>
      </c>
      <c r="G39" s="41">
        <v>7</v>
      </c>
      <c r="H39" s="285">
        <f t="shared" si="2"/>
        <v>140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85">
        <v>428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2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103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7</v>
      </c>
      <c r="D49" s="15">
        <f>C49*42</f>
        <v>294</v>
      </c>
      <c r="E49" s="9"/>
      <c r="F49" s="309" t="s">
        <v>86</v>
      </c>
      <c r="G49" s="261">
        <f>H34+H35+H36+H37+H38+H39+H40+H41+G42+H44+H45+H46</f>
        <v>245768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11</v>
      </c>
      <c r="D50" s="15">
        <f>C50*1.5</f>
        <v>16.5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118.75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43983.75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4B8-2169-4889-9CF9-2A6774500E7F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04" t="s">
        <v>2</v>
      </c>
      <c r="Q1" s="10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406</v>
      </c>
      <c r="D6" s="16">
        <f t="shared" ref="D6:D28" si="1">C6*L6</f>
        <v>299222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89</v>
      </c>
      <c r="D9" s="16">
        <f t="shared" si="1"/>
        <v>62923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20</v>
      </c>
      <c r="D13" s="52">
        <f t="shared" si="1"/>
        <v>6140</v>
      </c>
      <c r="E13" s="9"/>
      <c r="F13" s="234" t="s">
        <v>36</v>
      </c>
      <c r="G13" s="235"/>
      <c r="H13" s="236">
        <f>D29</f>
        <v>392392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61502.25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330889.75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600+750</f>
        <v>1350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47">
        <f>50+800</f>
        <v>850</v>
      </c>
      <c r="I19" s="347"/>
      <c r="J19" s="3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674</f>
        <v>674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114" t="s">
        <v>159</v>
      </c>
      <c r="G22" s="81"/>
      <c r="H22" s="270">
        <v>155906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 t="s">
        <v>160</v>
      </c>
      <c r="G26" s="65"/>
      <c r="H26" s="321">
        <v>148956</v>
      </c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392392</v>
      </c>
      <c r="E29" s="9"/>
      <c r="F29" s="257" t="s">
        <v>55</v>
      </c>
      <c r="G29" s="258"/>
      <c r="H29" s="261">
        <f>H15-H16-H17-H18-H19-H20-H22-H23-H24+H26+H27</f>
        <v>321065.75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281</v>
      </c>
      <c r="H34" s="285">
        <f>F34*G34</f>
        <v>281000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76</v>
      </c>
      <c r="H35" s="285">
        <f>F35*G35</f>
        <v>38000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5</v>
      </c>
      <c r="H36" s="285">
        <f t="shared" ref="H36:H39" si="2">F36*G36</f>
        <v>1000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507</v>
      </c>
      <c r="D37" s="15">
        <f>C37*111</f>
        <v>56277</v>
      </c>
      <c r="E37" s="9"/>
      <c r="F37" s="15">
        <v>100</v>
      </c>
      <c r="G37" s="43">
        <v>8</v>
      </c>
      <c r="H37" s="285">
        <f t="shared" si="2"/>
        <v>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85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2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6</v>
      </c>
      <c r="D44" s="15">
        <f>C44*120</f>
        <v>720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10</v>
      </c>
      <c r="D49" s="15">
        <f>C49*42</f>
        <v>420</v>
      </c>
      <c r="E49" s="9"/>
      <c r="F49" s="309" t="s">
        <v>86</v>
      </c>
      <c r="G49" s="261">
        <f>H34+H35+H36+H37+H38+H39+H40+H41+G42+H44+H45+H46</f>
        <v>320885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15</v>
      </c>
      <c r="D50" s="15">
        <f>C50*1.5</f>
        <v>22.5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-180.75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61502.25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79C3-0104-4137-B6CE-E3D90422BA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B872-40C4-45A6-9072-91B5BCBB648C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256</v>
      </c>
      <c r="D6" s="16">
        <f t="shared" ref="D6:D28" si="1">C6*L6</f>
        <v>188672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40</v>
      </c>
      <c r="D9" s="16">
        <f t="shared" si="1"/>
        <v>28280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8</v>
      </c>
      <c r="D13" s="52">
        <f t="shared" si="1"/>
        <v>2456</v>
      </c>
      <c r="E13" s="9"/>
      <c r="F13" s="234" t="s">
        <v>36</v>
      </c>
      <c r="G13" s="235"/>
      <c r="H13" s="236">
        <f>D29</f>
        <v>225659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</v>
      </c>
      <c r="D14" s="34">
        <f t="shared" si="1"/>
        <v>11</v>
      </c>
      <c r="E14" s="9"/>
      <c r="F14" s="239" t="s">
        <v>39</v>
      </c>
      <c r="G14" s="240"/>
      <c r="H14" s="241">
        <f>D54</f>
        <v>34013.25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191645.75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>
        <v>12</v>
      </c>
      <c r="D26" s="52">
        <f t="shared" si="1"/>
        <v>268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09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225659</v>
      </c>
      <c r="E29" s="9"/>
      <c r="F29" s="257" t="s">
        <v>55</v>
      </c>
      <c r="G29" s="258"/>
      <c r="H29" s="261">
        <f>H15-H16-H17-H18-H19-H20-H22-H23-H24+H26+H27+H28</f>
        <v>191645.75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140</v>
      </c>
      <c r="H34" s="285">
        <f t="shared" ref="H34:H39" si="2">F34*G34</f>
        <v>140000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96</v>
      </c>
      <c r="H35" s="285">
        <f t="shared" si="2"/>
        <v>48000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279</v>
      </c>
      <c r="D37" s="15">
        <f>C37*111</f>
        <v>30969</v>
      </c>
      <c r="E37" s="9"/>
      <c r="F37" s="15">
        <v>100</v>
      </c>
      <c r="G37" s="43">
        <v>23</v>
      </c>
      <c r="H37" s="285">
        <f t="shared" si="2"/>
        <v>2300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</v>
      </c>
      <c r="H38" s="285">
        <f t="shared" si="2"/>
        <v>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85">
        <v>74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9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190834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11</v>
      </c>
      <c r="D50" s="15">
        <f>C50*1.5</f>
        <v>16.5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-811.75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34013.25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4896-4DA0-4117-9874-DA26A2F7BEA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169F-9FEA-417C-93BB-B8A7623121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476</v>
      </c>
      <c r="D6" s="16">
        <f t="shared" ref="D6:D28" si="1">C6*L6</f>
        <v>350812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7</v>
      </c>
      <c r="D7" s="16">
        <f t="shared" si="1"/>
        <v>5075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65</v>
      </c>
      <c r="D9" s="16">
        <f t="shared" si="1"/>
        <v>45955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27</v>
      </c>
      <c r="D13" s="52">
        <f t="shared" si="1"/>
        <v>8289</v>
      </c>
      <c r="E13" s="9"/>
      <c r="F13" s="234" t="s">
        <v>36</v>
      </c>
      <c r="G13" s="235"/>
      <c r="H13" s="236">
        <f>D29</f>
        <v>419091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20</v>
      </c>
      <c r="D14" s="34">
        <f t="shared" si="1"/>
        <v>220</v>
      </c>
      <c r="E14" s="9"/>
      <c r="F14" s="239" t="s">
        <v>39</v>
      </c>
      <c r="G14" s="240"/>
      <c r="H14" s="241">
        <f>D54</f>
        <v>58022.25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361068.75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417*9</f>
        <v>3753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419091</v>
      </c>
      <c r="E29" s="9"/>
      <c r="F29" s="257" t="s">
        <v>55</v>
      </c>
      <c r="G29" s="258"/>
      <c r="H29" s="261">
        <f>H15-H16-H17-H18-H19-H20-H22-H23-H24+H26+H27</f>
        <v>357315.75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329</v>
      </c>
      <c r="H34" s="285">
        <f>F34*G34</f>
        <v>329000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85">
        <f t="shared" ref="H35:H39" si="2">F35*G35</f>
        <v>20000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85">
        <f t="shared" si="2"/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485</v>
      </c>
      <c r="D37" s="15">
        <f>C37*111</f>
        <v>53835</v>
      </c>
      <c r="E37" s="9"/>
      <c r="F37" s="15">
        <v>100</v>
      </c>
      <c r="G37" s="43">
        <v>44</v>
      </c>
      <c r="H37" s="285">
        <f t="shared" si="2"/>
        <v>4400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29</v>
      </c>
      <c r="H38" s="285">
        <f t="shared" si="2"/>
        <v>1450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266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9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08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355796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21</v>
      </c>
      <c r="D50" s="15">
        <f>C50*1.5</f>
        <v>31.5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-1519.75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58022.25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9CE3-9241-498F-AB65-4E927981E8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06" t="s">
        <v>2</v>
      </c>
      <c r="Q1" s="10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531</v>
      </c>
      <c r="D6" s="16">
        <f t="shared" ref="D6:D28" si="1">C6*L6</f>
        <v>391347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188</v>
      </c>
      <c r="D9" s="16">
        <f t="shared" si="1"/>
        <v>132916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7</v>
      </c>
      <c r="D10" s="16">
        <f t="shared" si="1"/>
        <v>6804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7</v>
      </c>
      <c r="D11" s="16">
        <f t="shared" si="1"/>
        <v>7875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2+2+2</f>
        <v>6</v>
      </c>
      <c r="D12" s="52">
        <f t="shared" si="1"/>
        <v>5712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578013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51301.5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526711.5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>
        <v>1766</v>
      </c>
      <c r="H22" s="270">
        <v>249804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578013</v>
      </c>
      <c r="E29" s="9"/>
      <c r="F29" s="257" t="s">
        <v>55</v>
      </c>
      <c r="G29" s="258"/>
      <c r="H29" s="261">
        <f>H15-H16-H17-H18-H19-H20-H22-H23-H24+H26+H27</f>
        <v>276907.5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61</v>
      </c>
      <c r="H34" s="285">
        <f>F34*G34</f>
        <v>61000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85">
        <f>F35*G35</f>
        <v>34500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ref="H36:H39" si="2">F36*G36</f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429</v>
      </c>
      <c r="D37" s="15">
        <f>C37*111</f>
        <v>47619</v>
      </c>
      <c r="E37" s="9"/>
      <c r="F37" s="15">
        <v>100</v>
      </c>
      <c r="G37" s="43">
        <v>6</v>
      </c>
      <c r="H37" s="285">
        <f t="shared" si="2"/>
        <v>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2</v>
      </c>
      <c r="H38" s="285">
        <f t="shared" si="2"/>
        <v>100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100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09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 t="s">
        <v>154</v>
      </c>
      <c r="G44" s="84" t="s">
        <v>162</v>
      </c>
      <c r="H44" s="276">
        <v>181657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278217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18</v>
      </c>
      <c r="D50" s="15">
        <f>C50*1.5</f>
        <v>27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1309.5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51301.5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D89-2462-4BCE-9DE6-1850B5783BA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93A-D35D-4DDD-A038-B845C7FD7BE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324</v>
      </c>
      <c r="D6" s="16">
        <f t="shared" ref="D6:D28" si="1">C6*L6</f>
        <v>238788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63</v>
      </c>
      <c r="D9" s="16">
        <f t="shared" si="1"/>
        <v>44541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17</v>
      </c>
      <c r="D13" s="52">
        <f t="shared" si="1"/>
        <v>5219</v>
      </c>
      <c r="E13" s="9"/>
      <c r="F13" s="234" t="s">
        <v>36</v>
      </c>
      <c r="G13" s="235"/>
      <c r="H13" s="236">
        <f>D29</f>
        <v>302442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20</v>
      </c>
      <c r="D14" s="34">
        <f t="shared" si="1"/>
        <v>220</v>
      </c>
      <c r="E14" s="9"/>
      <c r="F14" s="239" t="s">
        <v>39</v>
      </c>
      <c r="G14" s="240"/>
      <c r="H14" s="241">
        <f>D54</f>
        <v>86040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216402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1908</f>
        <v>1908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141</v>
      </c>
      <c r="G26" s="73">
        <v>1247</v>
      </c>
      <c r="H26" s="276">
        <v>22183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10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302442</v>
      </c>
      <c r="E29" s="9"/>
      <c r="F29" s="257" t="s">
        <v>55</v>
      </c>
      <c r="G29" s="258"/>
      <c r="H29" s="261">
        <f>H15-H16-H17-H18-H19-H20-H22-H23-H24+H26+H27+H28</f>
        <v>236677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86</v>
      </c>
      <c r="H34" s="285">
        <f t="shared" ref="H34:H39" si="2">F34*G34</f>
        <v>86000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56</v>
      </c>
      <c r="H35" s="285">
        <f t="shared" si="2"/>
        <v>28000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19</v>
      </c>
      <c r="H36" s="285">
        <f t="shared" si="2"/>
        <v>3800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729</v>
      </c>
      <c r="D37" s="15">
        <f>C37*111</f>
        <v>80919</v>
      </c>
      <c r="E37" s="9"/>
      <c r="F37" s="15">
        <v>100</v>
      </c>
      <c r="G37" s="43">
        <v>199</v>
      </c>
      <c r="H37" s="285">
        <f t="shared" si="2"/>
        <v>19900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46</v>
      </c>
      <c r="H38" s="285">
        <f t="shared" si="2"/>
        <v>2300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7</v>
      </c>
      <c r="H39" s="285">
        <f t="shared" si="2"/>
        <v>140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85">
        <v>874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0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165</v>
      </c>
      <c r="H44" s="276">
        <v>96279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20</v>
      </c>
      <c r="D49" s="15">
        <f>C49*42</f>
        <v>840</v>
      </c>
      <c r="E49" s="9"/>
      <c r="F49" s="309" t="s">
        <v>86</v>
      </c>
      <c r="G49" s="261">
        <f>H34+H35+H36+H37+H38+H39+H40+H41+G42+H44+H45+H46</f>
        <v>237293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23</v>
      </c>
      <c r="D50" s="15">
        <f>C50*1.5</f>
        <v>34.5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616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86040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734-98F0-41F1-9784-C6100D939353}">
  <dimension ref="A1:R59"/>
  <sheetViews>
    <sheetView zoomScaleNormal="100" zoomScaleSheetLayoutView="85" workbookViewId="0">
      <selection activeCell="H21" sqref="H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374</v>
      </c>
      <c r="D6" s="16">
        <f t="shared" ref="D6:D28" si="1">C6*L6</f>
        <v>275638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11</v>
      </c>
      <c r="D7" s="16">
        <f t="shared" si="1"/>
        <v>7975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13</v>
      </c>
      <c r="D9" s="16">
        <f t="shared" si="1"/>
        <v>9191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20</v>
      </c>
      <c r="D13" s="52">
        <f t="shared" si="1"/>
        <v>6140</v>
      </c>
      <c r="E13" s="9"/>
      <c r="F13" s="234" t="s">
        <v>36</v>
      </c>
      <c r="G13" s="235"/>
      <c r="H13" s="236">
        <f>D29</f>
        <v>300580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54261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246319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3123</f>
        <v>3123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48">
        <v>50</v>
      </c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626*8</f>
        <v>5008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300580</v>
      </c>
      <c r="E29" s="9"/>
      <c r="F29" s="257" t="s">
        <v>55</v>
      </c>
      <c r="G29" s="258"/>
      <c r="H29" s="261">
        <f>H15-H16-H17-H18-H19-H20-H22-H23-H24+H26+H27</f>
        <v>238138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24</v>
      </c>
      <c r="H34" s="285">
        <f>F34*G34</f>
        <v>24000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18</v>
      </c>
      <c r="H35" s="285">
        <f t="shared" ref="H35:H39" si="2">F35*G35</f>
        <v>9000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463</v>
      </c>
      <c r="D37" s="15">
        <f>C37*111</f>
        <v>51393</v>
      </c>
      <c r="E37" s="9"/>
      <c r="F37" s="15">
        <v>100</v>
      </c>
      <c r="G37" s="43">
        <v>10</v>
      </c>
      <c r="H37" s="285">
        <f t="shared" si="2"/>
        <v>1000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1</v>
      </c>
      <c r="H38" s="285">
        <f t="shared" si="2"/>
        <v>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43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0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166</v>
      </c>
      <c r="H44" s="276">
        <v>203418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111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18</v>
      </c>
      <c r="D49" s="15">
        <f>C49*42</f>
        <v>756</v>
      </c>
      <c r="E49" s="9"/>
      <c r="F49" s="309" t="s">
        <v>86</v>
      </c>
      <c r="G49" s="261">
        <f>H34+H35+H36+H37+H38+H39+H40+H41+G42+H44+H45+H46</f>
        <v>237571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37</v>
      </c>
      <c r="D50" s="15">
        <f>C50*1.5</f>
        <v>55.5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167</v>
      </c>
      <c r="G51" s="335">
        <f>G49-H29</f>
        <v>-567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54261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2C8-2C63-4262-AAB9-E3B656B880EF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741</v>
      </c>
      <c r="D6" s="16">
        <f t="shared" ref="D6:D28" si="1">C6*L6</f>
        <v>546117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312</v>
      </c>
      <c r="D9" s="16">
        <f t="shared" si="1"/>
        <v>220584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5</v>
      </c>
      <c r="D10" s="16">
        <f t="shared" si="1"/>
        <v>4860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1</v>
      </c>
      <c r="D11" s="16">
        <f t="shared" si="1"/>
        <v>1125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4+1</f>
        <v>5</v>
      </c>
      <c r="D12" s="52">
        <f t="shared" si="1"/>
        <v>4760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50</v>
      </c>
      <c r="D13" s="52">
        <f t="shared" si="1"/>
        <v>15350</v>
      </c>
      <c r="E13" s="9"/>
      <c r="F13" s="234" t="s">
        <v>36</v>
      </c>
      <c r="G13" s="235"/>
      <c r="H13" s="236">
        <f>D29</f>
        <v>816295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125859.75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690435.25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810+372+3636</f>
        <v>4818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164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25*626</f>
        <v>15650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1288</v>
      </c>
      <c r="H22" s="270">
        <v>175305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 t="s">
        <v>169</v>
      </c>
      <c r="G26" s="65"/>
      <c r="H26" s="321">
        <v>148984</v>
      </c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816295</v>
      </c>
      <c r="E29" s="9"/>
      <c r="F29" s="257" t="s">
        <v>55</v>
      </c>
      <c r="G29" s="258"/>
      <c r="H29" s="261">
        <f>H15-H16-H17-H18-H19-H20-H22-H23-H24+H26+H27</f>
        <v>643646.25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227</v>
      </c>
      <c r="H34" s="285">
        <f>F34*G34</f>
        <v>227000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57</v>
      </c>
      <c r="H35" s="285">
        <f>F35*G35</f>
        <v>28500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>
        <v>4</v>
      </c>
      <c r="H36" s="285">
        <f t="shared" ref="H36:H39" si="2">F36*G36</f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1069</v>
      </c>
      <c r="D37" s="15">
        <f>C37*111</f>
        <v>118659</v>
      </c>
      <c r="E37" s="9"/>
      <c r="F37" s="15">
        <v>100</v>
      </c>
      <c r="G37" s="43">
        <v>13</v>
      </c>
      <c r="H37" s="285">
        <f t="shared" si="2"/>
        <v>1300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4</v>
      </c>
      <c r="H38" s="285">
        <f t="shared" si="2"/>
        <v>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22</v>
      </c>
      <c r="D40" s="15">
        <f>C40*111</f>
        <v>2442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21</v>
      </c>
      <c r="D42" s="15">
        <f>C42*2.25</f>
        <v>47.25</v>
      </c>
      <c r="E42" s="9"/>
      <c r="F42" s="43" t="s">
        <v>79</v>
      </c>
      <c r="G42" s="285">
        <v>143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0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5</v>
      </c>
      <c r="D44" s="15">
        <f>C44*120</f>
        <v>600</v>
      </c>
      <c r="E44" s="9"/>
      <c r="F44" s="41" t="s">
        <v>148</v>
      </c>
      <c r="G44" s="84" t="s">
        <v>168</v>
      </c>
      <c r="H44" s="276">
        <v>387984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11</v>
      </c>
      <c r="D49" s="15">
        <f>C49*42</f>
        <v>462</v>
      </c>
      <c r="E49" s="9"/>
      <c r="F49" s="309" t="s">
        <v>86</v>
      </c>
      <c r="G49" s="261">
        <f>H34+H35+H36+H37+H38+H39+H40+H41+G42+H44+H45+H46</f>
        <v>645947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34</v>
      </c>
      <c r="D50" s="15">
        <f>C50*1.5</f>
        <v>51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2300.75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125859.75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B99-A505-466A-AB4E-61F3D4A65CC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F1-301E-41EA-A9A1-F5B133F3F5D8}">
  <dimension ref="A1:R59"/>
  <sheetViews>
    <sheetView zoomScaleNormal="100" zoomScaleSheetLayoutView="85" workbookViewId="0">
      <selection activeCell="C6" sqref="C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486</v>
      </c>
      <c r="D6" s="16">
        <f t="shared" ref="D6:D28" si="1">C6*L6</f>
        <v>358182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</v>
      </c>
      <c r="D7" s="16">
        <f t="shared" si="1"/>
        <v>2175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25</v>
      </c>
      <c r="D9" s="16">
        <f t="shared" si="1"/>
        <v>17675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396772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21</v>
      </c>
      <c r="D14" s="34">
        <f t="shared" si="1"/>
        <v>231</v>
      </c>
      <c r="E14" s="9"/>
      <c r="F14" s="239" t="s">
        <v>39</v>
      </c>
      <c r="G14" s="240"/>
      <c r="H14" s="241">
        <f>D54</f>
        <v>57954.75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338817.25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3096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f>674*2</f>
        <v>1348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1688</v>
      </c>
      <c r="H26" s="276">
        <v>60498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 t="s">
        <v>142</v>
      </c>
      <c r="G27" s="118">
        <v>1672</v>
      </c>
      <c r="H27" s="277">
        <v>25762</v>
      </c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8</v>
      </c>
      <c r="D28" s="52">
        <f t="shared" si="1"/>
        <v>6280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396772</v>
      </c>
      <c r="E29" s="9"/>
      <c r="F29" s="257" t="s">
        <v>55</v>
      </c>
      <c r="G29" s="258"/>
      <c r="H29" s="261">
        <f>H15-H16-H17-H18-H19-H20-H22-H23-H24+H26+H27+H28</f>
        <v>420633.25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356</v>
      </c>
      <c r="H34" s="285">
        <f t="shared" ref="H34:H39" si="2">F34*G34</f>
        <v>356000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285">
        <f t="shared" si="2"/>
        <v>25000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492</v>
      </c>
      <c r="D37" s="15">
        <f>C37*111</f>
        <v>54612</v>
      </c>
      <c r="E37" s="9"/>
      <c r="F37" s="15">
        <v>100</v>
      </c>
      <c r="G37" s="43">
        <v>27</v>
      </c>
      <c r="H37" s="285">
        <f t="shared" si="2"/>
        <v>2700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19</v>
      </c>
      <c r="H38" s="285">
        <f t="shared" si="2"/>
        <v>950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5319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8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6</v>
      </c>
      <c r="D49" s="15">
        <f>C49*42</f>
        <v>252</v>
      </c>
      <c r="E49" s="9"/>
      <c r="F49" s="309" t="s">
        <v>86</v>
      </c>
      <c r="G49" s="261">
        <f>H34+H35+H36+H37+H38+H39+H40+H41+G42+H44+H45+H46</f>
        <v>390249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23</v>
      </c>
      <c r="D50" s="15">
        <f>C50*1.5</f>
        <v>34.5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-30384.25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57954.75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D66-1495-4767-B1BC-B6ADE3FA91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233</v>
      </c>
      <c r="D6" s="16">
        <f t="shared" ref="D6:D28" si="1">C6*L6</f>
        <v>171721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/>
      <c r="D7" s="16">
        <f t="shared" si="1"/>
        <v>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63</v>
      </c>
      <c r="D9" s="16">
        <f t="shared" si="1"/>
        <v>44541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222262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12</v>
      </c>
      <c r="D14" s="34">
        <f t="shared" si="1"/>
        <v>132</v>
      </c>
      <c r="E14" s="9"/>
      <c r="F14" s="239" t="s">
        <v>39</v>
      </c>
      <c r="G14" s="240"/>
      <c r="H14" s="241">
        <f>D54</f>
        <v>37992.75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184269.25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2349</f>
        <v>2349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v>626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222262</v>
      </c>
      <c r="E29" s="9"/>
      <c r="F29" s="257" t="s">
        <v>55</v>
      </c>
      <c r="G29" s="258"/>
      <c r="H29" s="261">
        <f>H15-H16-H17-H18-H19-H20-H22-H23-H24+H26+H27</f>
        <v>181294.25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</v>
      </c>
      <c r="H34" s="285">
        <f>F34*G34</f>
        <v>22000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</v>
      </c>
      <c r="H35" s="285">
        <f t="shared" ref="H35:H39" si="2">F35*G35</f>
        <v>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15</v>
      </c>
      <c r="D36" s="15">
        <f>C36*1.5</f>
        <v>22.5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329</v>
      </c>
      <c r="D37" s="15">
        <f>C37*111</f>
        <v>36519</v>
      </c>
      <c r="E37" s="9"/>
      <c r="F37" s="15">
        <v>100</v>
      </c>
      <c r="G37" s="43"/>
      <c r="H37" s="285">
        <f t="shared" si="2"/>
        <v>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85">
        <v>153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170</v>
      </c>
      <c r="H44" s="276">
        <v>155985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8</v>
      </c>
      <c r="D46" s="15">
        <f>C46*1.5</f>
        <v>12</v>
      </c>
      <c r="E46" s="9"/>
      <c r="F46" s="41"/>
      <c r="G46" s="117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13</v>
      </c>
      <c r="D49" s="15">
        <f>C49*42</f>
        <v>546</v>
      </c>
      <c r="E49" s="9"/>
      <c r="F49" s="309" t="s">
        <v>86</v>
      </c>
      <c r="G49" s="261">
        <f>H34+H35+H36+H37+H38+H39+H40+H41+G42+H44+H45+H46</f>
        <v>182638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</v>
      </c>
      <c r="D50" s="15">
        <f>C50*1.5</f>
        <v>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1343.75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37992.75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56A0-126A-4B36-B903-1F762DF8908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350</v>
      </c>
      <c r="D6" s="16">
        <f t="shared" ref="D6:D28" si="1">C6*L6</f>
        <v>257950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28</v>
      </c>
      <c r="D9" s="16">
        <f t="shared" si="1"/>
        <v>19796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4</v>
      </c>
      <c r="D12" s="52">
        <f t="shared" si="1"/>
        <v>3808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17</v>
      </c>
      <c r="D13" s="52">
        <f t="shared" si="1"/>
        <v>5219</v>
      </c>
      <c r="E13" s="9"/>
      <c r="F13" s="234" t="s">
        <v>36</v>
      </c>
      <c r="G13" s="235"/>
      <c r="H13" s="236">
        <f>D29</f>
        <v>305701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47757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257944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1290+360</f>
        <v>1650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626*4</f>
        <v>2504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305701</v>
      </c>
      <c r="E29" s="9"/>
      <c r="F29" s="257" t="s">
        <v>55</v>
      </c>
      <c r="G29" s="258"/>
      <c r="H29" s="261">
        <f>H15-H16-H17-H18-H19-H20-H22-H23-H24+H26+H27</f>
        <v>253790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176</v>
      </c>
      <c r="H34" s="285">
        <f>F34*G34</f>
        <v>176000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108</v>
      </c>
      <c r="H35" s="285">
        <f>F35*G35</f>
        <v>54000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85">
        <f t="shared" ref="H36:H39" si="2">F36*G36</f>
        <v>2400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391</v>
      </c>
      <c r="D37" s="15">
        <f>C37*111</f>
        <v>43401</v>
      </c>
      <c r="E37" s="9"/>
      <c r="F37" s="15">
        <v>100</v>
      </c>
      <c r="G37" s="43">
        <v>176</v>
      </c>
      <c r="H37" s="285">
        <f t="shared" si="2"/>
        <v>17600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23</v>
      </c>
      <c r="H38" s="285">
        <f t="shared" si="2"/>
        <v>1150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18</v>
      </c>
      <c r="D42" s="15">
        <f>C42*2.25</f>
        <v>40.5</v>
      </c>
      <c r="E42" s="9"/>
      <c r="F42" s="43" t="s">
        <v>79</v>
      </c>
      <c r="G42" s="285">
        <v>154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1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5</v>
      </c>
      <c r="D44" s="15">
        <f>C44*120</f>
        <v>600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251304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20</v>
      </c>
      <c r="D50" s="15">
        <f>C50*1.5</f>
        <v>30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-2486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47757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83A5-B58B-4DFE-9A21-8F4A3B2F0AA2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45778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604</v>
      </c>
      <c r="D6" s="16">
        <f t="shared" ref="D6:D28" si="1">C6*L6</f>
        <v>445148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7</v>
      </c>
      <c r="D7" s="16">
        <f t="shared" si="1"/>
        <v>5075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6</v>
      </c>
      <c r="D8" s="16">
        <f t="shared" si="1"/>
        <v>6198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43</v>
      </c>
      <c r="D9" s="16">
        <f t="shared" si="1"/>
        <v>30401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2</f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535973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22</v>
      </c>
      <c r="D14" s="34">
        <f t="shared" si="1"/>
        <v>242</v>
      </c>
      <c r="E14" s="9"/>
      <c r="F14" s="239" t="s">
        <v>39</v>
      </c>
      <c r="G14" s="240"/>
      <c r="H14" s="241">
        <f>D54</f>
        <v>62240.25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473732.75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>
        <v>4</v>
      </c>
      <c r="D17" s="52">
        <f t="shared" si="1"/>
        <v>6328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>
        <f>2+4</f>
        <v>6</v>
      </c>
      <c r="D19" s="52">
        <f t="shared" si="1"/>
        <v>6612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>
        <f>3+1+4</f>
        <v>8</v>
      </c>
      <c r="D20" s="16">
        <f t="shared" si="1"/>
        <v>9400</v>
      </c>
      <c r="E20" s="9"/>
      <c r="F20" s="63"/>
      <c r="G20" s="78" t="s">
        <v>124</v>
      </c>
      <c r="H20" s="248">
        <f>913*6</f>
        <v>5478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2+3+2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141</v>
      </c>
      <c r="G22" s="81">
        <v>1247</v>
      </c>
      <c r="H22" s="270">
        <v>22183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 t="s">
        <v>142</v>
      </c>
      <c r="G23" s="87">
        <v>1672</v>
      </c>
      <c r="H23" s="271">
        <v>25762</v>
      </c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 t="s">
        <v>143</v>
      </c>
      <c r="G24" s="87">
        <v>1671</v>
      </c>
      <c r="H24" s="271">
        <v>110567</v>
      </c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96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535973</v>
      </c>
      <c r="E29" s="9"/>
      <c r="F29" s="257" t="s">
        <v>55</v>
      </c>
      <c r="G29" s="258"/>
      <c r="H29" s="261">
        <f>H15-H16-H17-H18-H19-H20-H22-H23-H24+H26+H27+H28</f>
        <v>309742.75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260</v>
      </c>
      <c r="H34" s="285">
        <f t="shared" ref="H34:H39" si="2">F34*G34</f>
        <v>260000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87</v>
      </c>
      <c r="H35" s="285">
        <f t="shared" si="2"/>
        <v>43500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535</v>
      </c>
      <c r="D37" s="15">
        <f>C37*111</f>
        <v>59385</v>
      </c>
      <c r="E37" s="9"/>
      <c r="F37" s="15">
        <v>100</v>
      </c>
      <c r="G37" s="43">
        <v>42</v>
      </c>
      <c r="H37" s="285">
        <f t="shared" si="2"/>
        <v>4200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13</v>
      </c>
      <c r="H38" s="285">
        <f t="shared" si="2"/>
        <v>650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204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6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309394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105</v>
      </c>
      <c r="D50" s="15">
        <f>C50*1.5</f>
        <v>157.5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-348.75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62240.25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F04-625D-4D69-98D6-13A4BD74708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6D5-20C5-432B-9CFB-19B011424F9D}">
  <dimension ref="A1:R59"/>
  <sheetViews>
    <sheetView topLeftCell="A19" zoomScaleNormal="100" zoomScaleSheetLayoutView="85" workbookViewId="0">
      <selection activeCell="D54" sqref="D54:D5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420</v>
      </c>
      <c r="D6" s="16">
        <f t="shared" ref="D6:D28" si="1">C6*L6</f>
        <v>309540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11</v>
      </c>
      <c r="D8" s="16">
        <f t="shared" si="1"/>
        <v>11363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16</v>
      </c>
      <c r="D9" s="16">
        <f t="shared" si="1"/>
        <v>11312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22</v>
      </c>
      <c r="D13" s="52">
        <f t="shared" si="1"/>
        <v>6754</v>
      </c>
      <c r="E13" s="9"/>
      <c r="F13" s="234" t="s">
        <v>36</v>
      </c>
      <c r="G13" s="235"/>
      <c r="H13" s="236">
        <f>D29</f>
        <v>362727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17</v>
      </c>
      <c r="D14" s="34">
        <f t="shared" si="1"/>
        <v>187</v>
      </c>
      <c r="E14" s="9"/>
      <c r="F14" s="239" t="s">
        <v>39</v>
      </c>
      <c r="G14" s="240"/>
      <c r="H14" s="241">
        <f>D54</f>
        <v>43772.75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318954.25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1890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v>674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143</v>
      </c>
      <c r="G22" s="81">
        <v>2010</v>
      </c>
      <c r="H22" s="270">
        <v>74340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23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18</v>
      </c>
      <c r="D28" s="52">
        <f t="shared" si="1"/>
        <v>14130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362727</v>
      </c>
      <c r="E29" s="9"/>
      <c r="F29" s="257" t="s">
        <v>55</v>
      </c>
      <c r="G29" s="258"/>
      <c r="H29" s="261">
        <f>H15-H16-H17-H18-H19-H20-H22-H23-H24+H26+H27+H28</f>
        <v>242050.25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97</v>
      </c>
      <c r="H34" s="285">
        <f t="shared" ref="H34:H39" si="2">F34*G34</f>
        <v>97000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85">
        <f t="shared" si="2"/>
        <v>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326</v>
      </c>
      <c r="D37" s="15">
        <f>C37*111</f>
        <v>36186</v>
      </c>
      <c r="E37" s="9"/>
      <c r="F37" s="15">
        <v>100</v>
      </c>
      <c r="G37" s="43">
        <v>13</v>
      </c>
      <c r="H37" s="285">
        <f t="shared" si="2"/>
        <v>1300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>
        <v>2</v>
      </c>
      <c r="H38" s="285">
        <f t="shared" si="2"/>
        <v>100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8</v>
      </c>
      <c r="H39" s="285">
        <f t="shared" si="2"/>
        <v>160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1624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3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172</v>
      </c>
      <c r="H44" s="276">
        <v>136814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241498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13</v>
      </c>
      <c r="D50" s="15">
        <f>C50*1.5</f>
        <v>19.5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-552.25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 t="s">
        <v>137</v>
      </c>
      <c r="C52" s="139" t="s">
        <v>182</v>
      </c>
      <c r="D52" s="49">
        <v>1582</v>
      </c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 t="s">
        <v>96</v>
      </c>
      <c r="C53" s="139" t="s">
        <v>182</v>
      </c>
      <c r="D53" s="15">
        <v>1102</v>
      </c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43772.75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3E05-98DD-4837-8BA5-6AB9DA217EDA}">
  <dimension ref="A1:R59"/>
  <sheetViews>
    <sheetView topLeftCell="A22" zoomScaleNormal="100" zoomScaleSheetLayoutView="85" workbookViewId="0">
      <selection activeCell="H21" sqref="H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196</v>
      </c>
      <c r="D6" s="16">
        <f t="shared" ref="D6:D28" si="1">C6*L6</f>
        <v>144452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4</v>
      </c>
      <c r="D7" s="16">
        <f t="shared" si="1"/>
        <v>2900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14</v>
      </c>
      <c r="D9" s="16">
        <f t="shared" si="1"/>
        <v>9898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10</v>
      </c>
      <c r="D13" s="52">
        <f t="shared" si="1"/>
        <v>3070</v>
      </c>
      <c r="E13" s="9"/>
      <c r="F13" s="234" t="s">
        <v>36</v>
      </c>
      <c r="G13" s="235"/>
      <c r="H13" s="236">
        <f>D29</f>
        <v>160813.33333333334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4</v>
      </c>
      <c r="D14" s="34">
        <f t="shared" si="1"/>
        <v>44</v>
      </c>
      <c r="E14" s="9"/>
      <c r="F14" s="239" t="s">
        <v>39</v>
      </c>
      <c r="G14" s="240"/>
      <c r="H14" s="241">
        <f>D54</f>
        <v>22901.25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137912.08333333334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v>3130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160813.33333333334</v>
      </c>
      <c r="E29" s="9"/>
      <c r="F29" s="257" t="s">
        <v>55</v>
      </c>
      <c r="G29" s="258"/>
      <c r="H29" s="261">
        <f>H15-H16-H17-H18-H19-H20-H22-H23-H24+H26+H27</f>
        <v>134782.08333333334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107</v>
      </c>
      <c r="H34" s="285">
        <f>F34*G34</f>
        <v>107000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19</v>
      </c>
      <c r="H35" s="285">
        <f t="shared" ref="H35:H39" si="2">F35*G35</f>
        <v>9500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183</v>
      </c>
      <c r="D37" s="15">
        <f>C37*111</f>
        <v>20313</v>
      </c>
      <c r="E37" s="9"/>
      <c r="F37" s="15">
        <v>100</v>
      </c>
      <c r="G37" s="43">
        <v>23</v>
      </c>
      <c r="H37" s="285">
        <f t="shared" si="2"/>
        <v>2300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86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171</v>
      </c>
      <c r="H44" s="276">
        <v>13886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22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8</v>
      </c>
      <c r="D49" s="15">
        <f>C49*42</f>
        <v>336</v>
      </c>
      <c r="E49" s="9"/>
      <c r="F49" s="309" t="s">
        <v>86</v>
      </c>
      <c r="G49" s="261">
        <f>H34+H35+H36+H37+H38+H39+H40+H41+G42+H44+H45+H46</f>
        <v>133572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17</v>
      </c>
      <c r="D50" s="15">
        <f>C50*1.5</f>
        <v>25.5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-1210.083333333343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22901.25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AA35-4B21-4A0E-B95E-F1CDC160EA09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303</v>
      </c>
      <c r="D6" s="16">
        <f t="shared" ref="D6:D28" si="1">C6*L6</f>
        <v>223311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17</v>
      </c>
      <c r="D7" s="16">
        <f t="shared" si="1"/>
        <v>12325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79</v>
      </c>
      <c r="D9" s="16">
        <f t="shared" si="1"/>
        <v>55853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15</v>
      </c>
      <c r="D13" s="52">
        <f t="shared" si="1"/>
        <v>4605</v>
      </c>
      <c r="E13" s="9"/>
      <c r="F13" s="234" t="s">
        <v>36</v>
      </c>
      <c r="G13" s="235"/>
      <c r="H13" s="236">
        <f>D29</f>
        <v>306218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13</v>
      </c>
      <c r="D14" s="34">
        <f t="shared" si="1"/>
        <v>143</v>
      </c>
      <c r="E14" s="9"/>
      <c r="F14" s="239" t="s">
        <v>39</v>
      </c>
      <c r="G14" s="240"/>
      <c r="H14" s="241">
        <f>D54</f>
        <v>42052.5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264165.5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1098+438</f>
        <v>1536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v>626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306218</v>
      </c>
      <c r="E29" s="9"/>
      <c r="F29" s="257" t="s">
        <v>55</v>
      </c>
      <c r="G29" s="258"/>
      <c r="H29" s="261">
        <f>H15-H16-H17-H18-H19-H20-H22-H23-H24+H26+H27</f>
        <v>262003.5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204</v>
      </c>
      <c r="H34" s="285">
        <f>F34*G34</f>
        <v>204000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67</v>
      </c>
      <c r="H35" s="285">
        <f>F35*G35</f>
        <v>33500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5</v>
      </c>
      <c r="H36" s="285">
        <f t="shared" ref="H36:H39" si="2">F36*G36</f>
        <v>1000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351</v>
      </c>
      <c r="D37" s="15">
        <f>C37*111</f>
        <v>38961</v>
      </c>
      <c r="E37" s="9"/>
      <c r="F37" s="15">
        <v>100</v>
      </c>
      <c r="G37" s="43">
        <v>197</v>
      </c>
      <c r="H37" s="285">
        <f t="shared" si="2"/>
        <v>19700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73</v>
      </c>
      <c r="H38" s="285">
        <f t="shared" si="2"/>
        <v>3650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451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12</v>
      </c>
      <c r="D49" s="15">
        <f>C49*42</f>
        <v>504</v>
      </c>
      <c r="E49" s="9"/>
      <c r="F49" s="309" t="s">
        <v>86</v>
      </c>
      <c r="G49" s="261">
        <f>H34+H35+H36+H37+H38+H39+H40+H41+G42+H44+H45+H46</f>
        <v>262381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19</v>
      </c>
      <c r="D50" s="15">
        <f>C50*1.5</f>
        <v>28.5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377.5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42052.5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64F3-5965-4407-BBF9-CDFF1E7FB8C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82FC-281C-45DD-AA5C-89588801C9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45787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693</v>
      </c>
      <c r="D6" s="16">
        <f t="shared" ref="D6:D28" si="1">C6*L6</f>
        <v>510741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</v>
      </c>
      <c r="D7" s="16">
        <f t="shared" si="1"/>
        <v>2175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60</v>
      </c>
      <c r="D9" s="16">
        <f t="shared" si="1"/>
        <v>42420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26</v>
      </c>
      <c r="D13" s="52">
        <f t="shared" si="1"/>
        <v>7982</v>
      </c>
      <c r="E13" s="9"/>
      <c r="F13" s="234" t="s">
        <v>36</v>
      </c>
      <c r="G13" s="235"/>
      <c r="H13" s="236">
        <f>D29</f>
        <v>567157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7</v>
      </c>
      <c r="D14" s="34">
        <f t="shared" si="1"/>
        <v>77</v>
      </c>
      <c r="E14" s="9"/>
      <c r="F14" s="239" t="s">
        <v>39</v>
      </c>
      <c r="G14" s="240"/>
      <c r="H14" s="241">
        <f>D54</f>
        <v>76270.5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490886.5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24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567157</v>
      </c>
      <c r="E29" s="9"/>
      <c r="F29" s="257" t="s">
        <v>55</v>
      </c>
      <c r="G29" s="258"/>
      <c r="H29" s="261">
        <f>H15-H16-H17-H18-H19-H20-H22-H23-H24+H26+H27+H28</f>
        <v>490886.5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385</v>
      </c>
      <c r="H34" s="285">
        <f t="shared" ref="H34:H39" si="2">F34*G34</f>
        <v>385000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156</v>
      </c>
      <c r="H35" s="285">
        <f t="shared" si="2"/>
        <v>78000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649</v>
      </c>
      <c r="D37" s="15">
        <f>C37*111</f>
        <v>72039</v>
      </c>
      <c r="E37" s="9"/>
      <c r="F37" s="15">
        <v>100</v>
      </c>
      <c r="G37" s="43">
        <v>213</v>
      </c>
      <c r="H37" s="285">
        <f t="shared" si="2"/>
        <v>21300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12</v>
      </c>
      <c r="D38" s="15">
        <f>C38*84</f>
        <v>1008</v>
      </c>
      <c r="E38" s="9"/>
      <c r="F38" s="33">
        <v>50</v>
      </c>
      <c r="G38" s="43">
        <v>90</v>
      </c>
      <c r="H38" s="285">
        <f t="shared" si="2"/>
        <v>4500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9</v>
      </c>
      <c r="H39" s="285">
        <f t="shared" si="2"/>
        <v>180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85">
        <v>350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4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</v>
      </c>
      <c r="D49" s="15">
        <f>C49*42</f>
        <v>168</v>
      </c>
      <c r="E49" s="9"/>
      <c r="F49" s="309" t="s">
        <v>86</v>
      </c>
      <c r="G49" s="261">
        <f>H34+H35+H36+H37+H38+H39+H40+H41+G42+H44+H45+H46</f>
        <v>490130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53</v>
      </c>
      <c r="D50" s="15">
        <f>C50*1.5</f>
        <v>79.5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-756.5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76270.5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3303-34AF-47F8-AD22-4332ECC00C9F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45787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197</v>
      </c>
      <c r="D6" s="16">
        <f t="shared" ref="D6:D28" si="1">C6*L6</f>
        <v>145189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30</v>
      </c>
      <c r="D9" s="16">
        <f t="shared" si="1"/>
        <v>21210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1</v>
      </c>
      <c r="D11" s="16">
        <f t="shared" si="1"/>
        <v>1125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9</v>
      </c>
      <c r="D13" s="52">
        <f t="shared" si="1"/>
        <v>2763</v>
      </c>
      <c r="E13" s="9"/>
      <c r="F13" s="234" t="s">
        <v>36</v>
      </c>
      <c r="G13" s="235"/>
      <c r="H13" s="236">
        <f>D29</f>
        <v>181043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26847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154196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626*7+674+626*4</f>
        <v>7560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181043</v>
      </c>
      <c r="E29" s="9"/>
      <c r="F29" s="257" t="s">
        <v>55</v>
      </c>
      <c r="G29" s="258"/>
      <c r="H29" s="261">
        <f>H15-H16-H17-H18-H19-H20-H22-H23-H24+H26+H27</f>
        <v>146636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113</v>
      </c>
      <c r="H34" s="285">
        <f>F34*G34</f>
        <v>113000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85">
        <f t="shared" ref="H35:H39" si="2">F35*G35</f>
        <v>18000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212</v>
      </c>
      <c r="D37" s="15">
        <f>C37*111</f>
        <v>23532</v>
      </c>
      <c r="E37" s="9"/>
      <c r="F37" s="15">
        <v>100</v>
      </c>
      <c r="G37" s="43">
        <v>80</v>
      </c>
      <c r="H37" s="285">
        <f t="shared" si="2"/>
        <v>8000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125</v>
      </c>
      <c r="H38" s="285">
        <f t="shared" si="2"/>
        <v>6250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145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8</v>
      </c>
      <c r="D46" s="15">
        <f>C46*1.5</f>
        <v>12</v>
      </c>
      <c r="E46" s="9"/>
      <c r="F46" s="41"/>
      <c r="G46" s="125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5</v>
      </c>
      <c r="D49" s="15">
        <f>C49*42</f>
        <v>210</v>
      </c>
      <c r="E49" s="9"/>
      <c r="F49" s="309" t="s">
        <v>86</v>
      </c>
      <c r="G49" s="261">
        <f>H34+H35+H36+H37+H38+H39+H40+H41+G42+H44+H45+H46</f>
        <v>145595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22</v>
      </c>
      <c r="D50" s="15">
        <f>C50*1.5</f>
        <v>33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167</v>
      </c>
      <c r="G51" s="335">
        <f>G49-H29</f>
        <v>-1041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26847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A97E-85F4-440C-B30F-AD46C29D0F1F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45787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576</v>
      </c>
      <c r="D6" s="16">
        <f t="shared" ref="D6:D28" si="1">C6*L6</f>
        <v>424512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11</v>
      </c>
      <c r="D7" s="16">
        <f t="shared" si="1"/>
        <v>7975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75</v>
      </c>
      <c r="D9" s="16">
        <f t="shared" si="1"/>
        <v>53025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3</v>
      </c>
      <c r="D11" s="16">
        <f t="shared" si="1"/>
        <v>3375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3+2+1</f>
        <v>6</v>
      </c>
      <c r="D12" s="52">
        <f t="shared" si="1"/>
        <v>5712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27</v>
      </c>
      <c r="D13" s="52">
        <f t="shared" si="1"/>
        <v>8289</v>
      </c>
      <c r="E13" s="9"/>
      <c r="F13" s="234" t="s">
        <v>36</v>
      </c>
      <c r="G13" s="235"/>
      <c r="H13" s="236">
        <f>D29</f>
        <v>514065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74187.75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439877.25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1854+1326+750</f>
        <v>3930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674+626*9</f>
        <v>6308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13</v>
      </c>
      <c r="D28" s="52">
        <f t="shared" si="1"/>
        <v>10205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514065</v>
      </c>
      <c r="E29" s="9"/>
      <c r="F29" s="257" t="s">
        <v>55</v>
      </c>
      <c r="G29" s="258"/>
      <c r="H29" s="261">
        <f>H15-H16-H17-H18-H19-H20-H22-H23-H24+H26+H27</f>
        <v>429639.25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254</v>
      </c>
      <c r="H34" s="285">
        <f>F34*G34</f>
        <v>254000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</v>
      </c>
      <c r="H35" s="285">
        <f>F35*G35</f>
        <v>24000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ref="H36:H39" si="2">F36*G36</f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634</v>
      </c>
      <c r="D37" s="15">
        <f>C37*111</f>
        <v>70374</v>
      </c>
      <c r="E37" s="9"/>
      <c r="F37" s="15">
        <v>100</v>
      </c>
      <c r="G37" s="43">
        <v>161</v>
      </c>
      <c r="H37" s="285">
        <f t="shared" si="2"/>
        <v>16100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28</v>
      </c>
      <c r="H38" s="285">
        <f t="shared" si="2"/>
        <v>1400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100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173</v>
      </c>
      <c r="H44" s="276">
        <v>133984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7</v>
      </c>
      <c r="D49" s="15">
        <f>C49*42</f>
        <v>294</v>
      </c>
      <c r="E49" s="9"/>
      <c r="F49" s="309" t="s">
        <v>86</v>
      </c>
      <c r="G49" s="261">
        <f>H34+H35+H36+H37+H38+H39+H40+H41+G42+H44+H45+H46</f>
        <v>429984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</v>
      </c>
      <c r="D50" s="15">
        <f>C50*1.5</f>
        <v>1.5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344.75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74187.75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C8C8-A77E-4BAF-A6BD-A17D80F2F67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D01C-1AD2-461C-B1FF-5E5BA9BE620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360</v>
      </c>
      <c r="D6" s="16">
        <f t="shared" ref="D6:D28" si="1">C6*L6</f>
        <v>265320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35</v>
      </c>
      <c r="D9" s="16">
        <f t="shared" si="1"/>
        <v>24745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</f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16</v>
      </c>
      <c r="D13" s="52">
        <f t="shared" si="1"/>
        <v>4912</v>
      </c>
      <c r="E13" s="9"/>
      <c r="F13" s="234" t="s">
        <v>36</v>
      </c>
      <c r="G13" s="235"/>
      <c r="H13" s="236">
        <f>D29</f>
        <v>307223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62829.75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244393.25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175</v>
      </c>
      <c r="C22" s="53">
        <f>1+1</f>
        <v>2</v>
      </c>
      <c r="D22" s="52">
        <f t="shared" si="1"/>
        <v>3164</v>
      </c>
      <c r="E22" s="9"/>
      <c r="F22" s="85" t="s">
        <v>152</v>
      </c>
      <c r="G22" s="81">
        <v>2023</v>
      </c>
      <c r="H22" s="270">
        <v>49305</v>
      </c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174</v>
      </c>
      <c r="C23" s="53">
        <v>1</v>
      </c>
      <c r="D23" s="52">
        <f t="shared" si="1"/>
        <v>1770</v>
      </c>
      <c r="E23" s="9"/>
      <c r="F23" s="85"/>
      <c r="G23" s="87"/>
      <c r="H23" s="271"/>
      <c r="I23" s="272"/>
      <c r="J23" s="272"/>
      <c r="L23" s="51">
        <v>1770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2010</v>
      </c>
      <c r="H26" s="276">
        <v>74340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28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307223</v>
      </c>
      <c r="E29" s="9"/>
      <c r="F29" s="257" t="s">
        <v>55</v>
      </c>
      <c r="G29" s="258"/>
      <c r="H29" s="261">
        <f>H15-H16-H17-H18-H19-H20-H22-H23-H24+H26+H27+H28</f>
        <v>269428.25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257</v>
      </c>
      <c r="H34" s="285">
        <f t="shared" ref="H34:H39" si="2">F34*G34</f>
        <v>257000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85">
        <f t="shared" si="2"/>
        <v>14500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548</v>
      </c>
      <c r="D37" s="15">
        <f>C37*111</f>
        <v>60828</v>
      </c>
      <c r="E37" s="9"/>
      <c r="F37" s="15">
        <v>100</v>
      </c>
      <c r="G37" s="43">
        <v>93</v>
      </c>
      <c r="H37" s="285">
        <f t="shared" si="2"/>
        <v>9300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48</v>
      </c>
      <c r="H38" s="285">
        <f t="shared" si="2"/>
        <v>2400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184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283424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30</v>
      </c>
      <c r="D50" s="15">
        <f>C50*1.5</f>
        <v>45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13995.75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62829.75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2E2-28A8-42E1-8AE5-95F903D4C3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45778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170</v>
      </c>
      <c r="D6" s="16">
        <f t="shared" ref="D6:D28" si="1">C6*L6</f>
        <v>125290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</v>
      </c>
      <c r="D7" s="16">
        <f t="shared" si="1"/>
        <v>725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34</v>
      </c>
      <c r="D9" s="16">
        <f t="shared" si="1"/>
        <v>24038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1+2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5</v>
      </c>
      <c r="D13" s="52">
        <f t="shared" si="1"/>
        <v>1535</v>
      </c>
      <c r="E13" s="9"/>
      <c r="F13" s="234" t="s">
        <v>36</v>
      </c>
      <c r="G13" s="235"/>
      <c r="H13" s="236">
        <f>D29</f>
        <v>155284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5</v>
      </c>
      <c r="D14" s="34">
        <f t="shared" si="1"/>
        <v>55</v>
      </c>
      <c r="E14" s="9"/>
      <c r="F14" s="239" t="s">
        <v>39</v>
      </c>
      <c r="G14" s="240"/>
      <c r="H14" s="241">
        <f>D54</f>
        <v>23328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131956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664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155284</v>
      </c>
      <c r="E29" s="9"/>
      <c r="F29" s="257" t="s">
        <v>55</v>
      </c>
      <c r="G29" s="258"/>
      <c r="H29" s="261">
        <f>H15-H16-H17-H18-H19-H20-H22-H23-H24+H26+H27</f>
        <v>131292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85">
        <f>F34*G34</f>
        <v>126000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85">
        <f t="shared" ref="H35:H39" si="2">F35*G35</f>
        <v>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199</v>
      </c>
      <c r="D37" s="15">
        <f>C37*111</f>
        <v>22089</v>
      </c>
      <c r="E37" s="9"/>
      <c r="F37" s="15">
        <v>100</v>
      </c>
      <c r="G37" s="43">
        <v>4</v>
      </c>
      <c r="H37" s="285">
        <f t="shared" si="2"/>
        <v>400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</v>
      </c>
      <c r="H38" s="285">
        <f t="shared" si="2"/>
        <v>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21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6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</v>
      </c>
      <c r="D46" s="15">
        <f>C46*1.5</f>
        <v>3</v>
      </c>
      <c r="E46" s="9"/>
      <c r="F46" s="41"/>
      <c r="G46" s="95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</v>
      </c>
      <c r="D49" s="15">
        <f>C49*42</f>
        <v>168</v>
      </c>
      <c r="E49" s="9"/>
      <c r="F49" s="309" t="s">
        <v>86</v>
      </c>
      <c r="G49" s="261">
        <f>H34+H35+H36+H37+H38+H39+H40+H41+G42+H44+H45+H46</f>
        <v>131471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</v>
      </c>
      <c r="D50" s="15">
        <f>C50*1.5</f>
        <v>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179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23328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770-7BD5-43E9-8788-4E82072B111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667</v>
      </c>
      <c r="D6" s="16">
        <f t="shared" ref="D6:D28" si="1">C6*L6</f>
        <v>491579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52</v>
      </c>
      <c r="D9" s="16">
        <f t="shared" si="1"/>
        <v>36764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30</v>
      </c>
      <c r="D13" s="52">
        <f t="shared" si="1"/>
        <v>9210</v>
      </c>
      <c r="E13" s="9"/>
      <c r="F13" s="234" t="s">
        <v>36</v>
      </c>
      <c r="G13" s="235"/>
      <c r="H13" s="236">
        <f>D29</f>
        <v>554047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16</v>
      </c>
      <c r="D14" s="34">
        <f t="shared" si="1"/>
        <v>176</v>
      </c>
      <c r="E14" s="9"/>
      <c r="F14" s="239" t="s">
        <v>39</v>
      </c>
      <c r="G14" s="240"/>
      <c r="H14" s="241">
        <f>D54</f>
        <v>87681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466366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3204+3969</f>
        <v>7173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554047</v>
      </c>
      <c r="E29" s="9"/>
      <c r="F29" s="257" t="s">
        <v>55</v>
      </c>
      <c r="G29" s="258"/>
      <c r="H29" s="261">
        <f>H15-H16-H17-H18-H19-H20-H22-H23-H24+H26+H27</f>
        <v>459193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447</v>
      </c>
      <c r="H34" s="285">
        <f>F34*G34</f>
        <v>447000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85">
        <f t="shared" ref="H35:H39" si="2">F35*G35</f>
        <v>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761</v>
      </c>
      <c r="D37" s="15">
        <f>C37*111</f>
        <v>84471</v>
      </c>
      <c r="E37" s="9"/>
      <c r="F37" s="15">
        <v>100</v>
      </c>
      <c r="G37" s="43">
        <v>129</v>
      </c>
      <c r="H37" s="285">
        <f t="shared" si="2"/>
        <v>12900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3</v>
      </c>
      <c r="H38" s="285">
        <f t="shared" si="2"/>
        <v>150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153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2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44</v>
      </c>
      <c r="D49" s="15">
        <f>C49*42</f>
        <v>1848</v>
      </c>
      <c r="E49" s="9"/>
      <c r="F49" s="309" t="s">
        <v>86</v>
      </c>
      <c r="G49" s="261">
        <f>H34+H35+H36+H37+H38+H39+H40+H41+G42+H44+H45+H46</f>
        <v>460203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6</v>
      </c>
      <c r="D50" s="15">
        <f>C50*1.5</f>
        <v>9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1010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87681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266-EB52-4BE1-BFEA-EF1FF66D4DD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1133</v>
      </c>
      <c r="D6" s="16">
        <f t="shared" ref="D6:D28" si="1">C6*L6</f>
        <v>835021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21</v>
      </c>
      <c r="D7" s="16">
        <f t="shared" si="1"/>
        <v>15225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196</v>
      </c>
      <c r="D9" s="16">
        <f t="shared" si="1"/>
        <v>138572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4</v>
      </c>
      <c r="D11" s="16">
        <f t="shared" si="1"/>
        <v>4500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52</v>
      </c>
      <c r="D13" s="52">
        <f t="shared" si="1"/>
        <v>15964</v>
      </c>
      <c r="E13" s="9"/>
      <c r="F13" s="234" t="s">
        <v>36</v>
      </c>
      <c r="G13" s="235"/>
      <c r="H13" s="236">
        <f>D29</f>
        <v>1017988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21</v>
      </c>
      <c r="D14" s="34">
        <f t="shared" si="1"/>
        <v>231</v>
      </c>
      <c r="E14" s="9"/>
      <c r="F14" s="239" t="s">
        <v>39</v>
      </c>
      <c r="G14" s="240"/>
      <c r="H14" s="241">
        <f>D54</f>
        <v>153342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864646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2025+774+444+2178+1902+840</f>
        <v>8163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1017988</v>
      </c>
      <c r="E29" s="9"/>
      <c r="F29" s="257" t="s">
        <v>55</v>
      </c>
      <c r="G29" s="258"/>
      <c r="H29" s="261">
        <f>H15-H16-H17-H18-H19-H20-H22-H23-H24+H26+H27</f>
        <v>856483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261</v>
      </c>
      <c r="H34" s="285">
        <f>F34*G34</f>
        <v>261000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269</v>
      </c>
      <c r="H35" s="285">
        <f>F35*G35</f>
        <v>134500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>
        <v>29</v>
      </c>
      <c r="H36" s="285">
        <f t="shared" ref="H36:H39" si="2">F36*G36</f>
        <v>5800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1326</v>
      </c>
      <c r="D37" s="15">
        <f>C37*111</f>
        <v>147186</v>
      </c>
      <c r="E37" s="9"/>
      <c r="F37" s="15">
        <v>100</v>
      </c>
      <c r="G37" s="43">
        <v>349</v>
      </c>
      <c r="H37" s="285">
        <f t="shared" si="2"/>
        <v>34900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104</v>
      </c>
      <c r="H38" s="285">
        <f t="shared" si="2"/>
        <v>5200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13</v>
      </c>
      <c r="D40" s="15">
        <f>C40*111</f>
        <v>1443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85">
        <v>102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4</v>
      </c>
      <c r="D44" s="15">
        <f>C44*120</f>
        <v>480</v>
      </c>
      <c r="E44" s="9"/>
      <c r="F44" s="41" t="s">
        <v>176</v>
      </c>
      <c r="G44" s="84" t="s">
        <v>177</v>
      </c>
      <c r="H44" s="276">
        <v>191502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 t="s">
        <v>154</v>
      </c>
      <c r="G45" s="84" t="s">
        <v>178</v>
      </c>
      <c r="H45" s="276">
        <v>219798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14</v>
      </c>
      <c r="D49" s="15">
        <f>C49*42</f>
        <v>588</v>
      </c>
      <c r="E49" s="9"/>
      <c r="F49" s="309" t="s">
        <v>86</v>
      </c>
      <c r="G49" s="261">
        <f>H34+H35+H36+H37+H38+H39+H40+H41+G42+H44+H45+H46</f>
        <v>852842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12</v>
      </c>
      <c r="D50" s="15">
        <f>C50*1.5</f>
        <v>18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-3641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153342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E85E-5F27-4202-8158-365CDC2B1BA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344-8A3F-4BD0-A2A9-00EBDEF104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366</v>
      </c>
      <c r="D6" s="16">
        <f t="shared" ref="D6:D28" si="1">C6*L6</f>
        <v>269742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50</v>
      </c>
      <c r="D8" s="16">
        <f t="shared" si="1"/>
        <v>51650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</v>
      </c>
      <c r="D9" s="16">
        <f t="shared" si="1"/>
        <v>1414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</f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8</v>
      </c>
      <c r="D13" s="52">
        <f t="shared" si="1"/>
        <v>2456</v>
      </c>
      <c r="E13" s="9"/>
      <c r="F13" s="234" t="s">
        <v>36</v>
      </c>
      <c r="G13" s="235"/>
      <c r="H13" s="236">
        <f>D29</f>
        <v>338118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21</v>
      </c>
      <c r="D14" s="34">
        <f t="shared" si="1"/>
        <v>231</v>
      </c>
      <c r="E14" s="9"/>
      <c r="F14" s="239" t="s">
        <v>39</v>
      </c>
      <c r="G14" s="240"/>
      <c r="H14" s="241">
        <f>D54</f>
        <v>50964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287154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3285</f>
        <v>3285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117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114</v>
      </c>
      <c r="C26" s="53">
        <v>1</v>
      </c>
      <c r="D26" s="52">
        <f t="shared" si="1"/>
        <v>1582</v>
      </c>
      <c r="E26" s="9"/>
      <c r="F26" s="83" t="s">
        <v>153</v>
      </c>
      <c r="G26" s="73">
        <v>2147</v>
      </c>
      <c r="H26" s="276">
        <v>16270</v>
      </c>
      <c r="I26" s="276"/>
      <c r="J26" s="276"/>
      <c r="L26" s="7">
        <f>1582</f>
        <v>1582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28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338118</v>
      </c>
      <c r="E29" s="9"/>
      <c r="F29" s="257" t="s">
        <v>55</v>
      </c>
      <c r="G29" s="258"/>
      <c r="H29" s="261">
        <f>H15-H16-H17-H18-H19-H20-H22-H23-H24+H26+H27+H28</f>
        <v>300139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23</v>
      </c>
      <c r="H34" s="285">
        <f t="shared" ref="H34:H39" si="2">F34*G34</f>
        <v>23000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85">
        <f t="shared" si="2"/>
        <v>14000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35</v>
      </c>
      <c r="D36" s="15">
        <f>C36*1.5</f>
        <v>52.5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419</v>
      </c>
      <c r="D37" s="15">
        <f>C37*111</f>
        <v>46509</v>
      </c>
      <c r="E37" s="9"/>
      <c r="F37" s="15">
        <v>100</v>
      </c>
      <c r="G37" s="43">
        <v>36</v>
      </c>
      <c r="H37" s="285">
        <f t="shared" si="2"/>
        <v>3600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>
        <v>51</v>
      </c>
      <c r="H38" s="285">
        <f t="shared" si="2"/>
        <v>2550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2000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180</v>
      </c>
      <c r="H44" s="276">
        <v>240623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5</v>
      </c>
      <c r="D45" s="15">
        <f>C45*84</f>
        <v>420</v>
      </c>
      <c r="E45" s="9"/>
      <c r="F45" s="41" t="s">
        <v>148</v>
      </c>
      <c r="G45" s="69" t="s">
        <v>181</v>
      </c>
      <c r="H45" s="276">
        <v>16270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14</v>
      </c>
      <c r="D49" s="15">
        <f>C49*42</f>
        <v>588</v>
      </c>
      <c r="E49" s="9"/>
      <c r="F49" s="309" t="s">
        <v>86</v>
      </c>
      <c r="G49" s="261">
        <f>H34+H35+H36+H37+H38+H39+H40+H41+G42+H44+H45+H46</f>
        <v>302243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62</v>
      </c>
      <c r="D50" s="15">
        <f>C50*1.5</f>
        <v>93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2104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50964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634-3DF6-4F0E-ACCA-B3DBC49346D2}">
  <dimension ref="A1:R59"/>
  <sheetViews>
    <sheetView zoomScaleNormal="100" zoomScaleSheetLayoutView="85" workbookViewId="0">
      <selection activeCell="L16" sqref="L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431</v>
      </c>
      <c r="D6" s="16">
        <f t="shared" ref="D6:D28" si="1">C6*L6</f>
        <v>317647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69</v>
      </c>
      <c r="D9" s="16">
        <f t="shared" si="1"/>
        <v>48783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382269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48159.75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334109.25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1836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382269</v>
      </c>
      <c r="E29" s="9"/>
      <c r="F29" s="257" t="s">
        <v>55</v>
      </c>
      <c r="G29" s="258"/>
      <c r="H29" s="261">
        <f>H15-H16-H17-H18-H19-H20-H22-H23-H24+H26+H27</f>
        <v>332273.25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253</v>
      </c>
      <c r="H34" s="285">
        <f>F34*G34</f>
        <v>253000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85">
        <f t="shared" ref="H35:H39" si="2">F35*G35</f>
        <v>11000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85">
        <f t="shared" si="2"/>
        <v>1800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373</v>
      </c>
      <c r="D37" s="15">
        <f>C37*111</f>
        <v>41403</v>
      </c>
      <c r="E37" s="9"/>
      <c r="F37" s="15">
        <v>100</v>
      </c>
      <c r="G37" s="43">
        <v>545</v>
      </c>
      <c r="H37" s="285">
        <f t="shared" si="2"/>
        <v>54500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69</v>
      </c>
      <c r="D38" s="15">
        <f>C38*84</f>
        <v>5796</v>
      </c>
      <c r="E38" s="9"/>
      <c r="F38" s="33">
        <v>50</v>
      </c>
      <c r="G38" s="43">
        <v>348</v>
      </c>
      <c r="H38" s="285">
        <f t="shared" si="2"/>
        <v>17400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85">
        <v>37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6</v>
      </c>
      <c r="D46" s="15">
        <f>C46*1.5</f>
        <v>9</v>
      </c>
      <c r="E46" s="9"/>
      <c r="F46" s="41"/>
      <c r="G46" s="12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7</v>
      </c>
      <c r="D49" s="15">
        <f>C49*42</f>
        <v>294</v>
      </c>
      <c r="E49" s="9"/>
      <c r="F49" s="309" t="s">
        <v>86</v>
      </c>
      <c r="G49" s="261">
        <f>H34+H35+H36+H37+H38+H39+H40+H41+G42+H44+H45+H46</f>
        <v>337817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34</v>
      </c>
      <c r="D50" s="15">
        <f>C50*1.5</f>
        <v>51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5543.75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48159.75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5EF-FFC0-40D6-96D2-158550C108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872</v>
      </c>
      <c r="D6" s="16">
        <f t="shared" ref="D6:D28" si="1">C6*L6</f>
        <v>642664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24</v>
      </c>
      <c r="D7" s="16">
        <f t="shared" si="1"/>
        <v>17400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148</v>
      </c>
      <c r="D9" s="16">
        <f t="shared" si="1"/>
        <v>104636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41</v>
      </c>
      <c r="D13" s="52">
        <f t="shared" si="1"/>
        <v>12587</v>
      </c>
      <c r="E13" s="9"/>
      <c r="F13" s="234" t="s">
        <v>36</v>
      </c>
      <c r="G13" s="235"/>
      <c r="H13" s="236">
        <f>D29</f>
        <v>794621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3</v>
      </c>
      <c r="D14" s="34">
        <f t="shared" si="1"/>
        <v>33</v>
      </c>
      <c r="E14" s="9"/>
      <c r="F14" s="239" t="s">
        <v>39</v>
      </c>
      <c r="G14" s="240"/>
      <c r="H14" s="241">
        <f>D54</f>
        <v>171040.5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>
        <f>1+1</f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623580.5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4206+798+564</f>
        <v>5568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626</f>
        <v>626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 t="s">
        <v>183</v>
      </c>
      <c r="G26" s="65">
        <v>1282</v>
      </c>
      <c r="H26" s="321">
        <f>155906</f>
        <v>155906</v>
      </c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 t="s">
        <v>160</v>
      </c>
      <c r="G27" s="89"/>
      <c r="H27" s="324">
        <f>175305</f>
        <v>175305</v>
      </c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794621</v>
      </c>
      <c r="E29" s="9"/>
      <c r="F29" s="257" t="s">
        <v>55</v>
      </c>
      <c r="G29" s="258"/>
      <c r="H29" s="261">
        <f>H15-H16-H17-H18-H19-H20-H22-H23-H24+H26+H27</f>
        <v>948597.5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f>316+38</f>
        <v>354</v>
      </c>
      <c r="H34" s="285">
        <f>F34*G34</f>
        <v>354000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148+32</f>
        <v>180</v>
      </c>
      <c r="H35" s="285">
        <f>F35*G35</f>
        <v>90000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f>28+3</f>
        <v>31</v>
      </c>
      <c r="H36" s="285">
        <f t="shared" ref="H36:H39" si="2">F36*G36</f>
        <v>6200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f>396+216</f>
        <v>612</v>
      </c>
      <c r="H37" s="285">
        <f t="shared" si="2"/>
        <v>61200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f>59+137</f>
        <v>196</v>
      </c>
      <c r="H38" s="285">
        <f t="shared" si="2"/>
        <v>9800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85">
        <f>837+10</f>
        <v>847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2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76">
        <v>422489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11</v>
      </c>
      <c r="D49" s="15">
        <f>C49*42</f>
        <v>462</v>
      </c>
      <c r="E49" s="9"/>
      <c r="F49" s="309" t="s">
        <v>86</v>
      </c>
      <c r="G49" s="261">
        <f>H34+H35+H36+H37+H38+H39+H40+H41+G42+H44+H45+H46</f>
        <v>944536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6</v>
      </c>
      <c r="D50" s="15">
        <f>C50*1.5</f>
        <v>9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-4061.5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8D28-119C-42ED-BED7-3A1EC84CE8F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37" t="s">
        <v>2</v>
      </c>
      <c r="Q1" s="13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872</v>
      </c>
      <c r="D6" s="16">
        <f t="shared" ref="D6:D28" si="1">C6*L6</f>
        <v>642664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24</v>
      </c>
      <c r="D7" s="16">
        <f t="shared" si="1"/>
        <v>17400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148</v>
      </c>
      <c r="D9" s="16">
        <f t="shared" si="1"/>
        <v>104636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41</v>
      </c>
      <c r="D13" s="52">
        <f t="shared" si="1"/>
        <v>12587</v>
      </c>
      <c r="E13" s="9"/>
      <c r="F13" s="234" t="s">
        <v>36</v>
      </c>
      <c r="G13" s="235"/>
      <c r="H13" s="236">
        <f>D29</f>
        <v>794621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3</v>
      </c>
      <c r="D14" s="34">
        <f t="shared" si="1"/>
        <v>33</v>
      </c>
      <c r="E14" s="9"/>
      <c r="F14" s="239" t="s">
        <v>39</v>
      </c>
      <c r="G14" s="240"/>
      <c r="H14" s="241">
        <f>D54</f>
        <v>171040.5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>
        <f>1+1</f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623580.5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794621</v>
      </c>
      <c r="E29" s="9"/>
      <c r="F29" s="257" t="s">
        <v>55</v>
      </c>
      <c r="G29" s="258"/>
      <c r="H29" s="261">
        <f>H15-H16-H17-H18-H19-H20-H22-H23-H24+H26+H27</f>
        <v>623580.5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38</v>
      </c>
      <c r="H34" s="285">
        <f>F34*G34</f>
        <v>38000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32</v>
      </c>
      <c r="H35" s="285">
        <f>F35*G35</f>
        <v>16000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v>3</v>
      </c>
      <c r="H36" s="285">
        <f t="shared" ref="H36:H39" si="2">F36*G36</f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v>216</v>
      </c>
      <c r="H37" s="285">
        <f t="shared" si="2"/>
        <v>21600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137</v>
      </c>
      <c r="H38" s="285">
        <f t="shared" si="2"/>
        <v>6850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85">
        <v>10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6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76">
        <v>422489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11</v>
      </c>
      <c r="D49" s="15">
        <f>C49*42</f>
        <v>462</v>
      </c>
      <c r="E49" s="9"/>
      <c r="F49" s="309" t="s">
        <v>86</v>
      </c>
      <c r="G49" s="261">
        <f>H34+H35+H36+H37+H38+H39+H40+H41+G42+H44+H45+H46</f>
        <v>505549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6</v>
      </c>
      <c r="D50" s="15">
        <f>C50*1.5</f>
        <v>9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-118031.5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E2-015E-49CD-BA9C-0BF7E6439BE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0445-CD51-4D7B-B415-ABCA00CE012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350</v>
      </c>
      <c r="D6" s="16">
        <f t="shared" ref="D6:D28" si="1">C6*L6</f>
        <v>257950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</v>
      </c>
      <c r="D7" s="16">
        <f t="shared" si="1"/>
        <v>725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</v>
      </c>
      <c r="D9" s="16">
        <f t="shared" si="1"/>
        <v>3535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267460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42891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224569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2853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35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267460</v>
      </c>
      <c r="E29" s="9"/>
      <c r="F29" s="257" t="s">
        <v>55</v>
      </c>
      <c r="G29" s="258"/>
      <c r="H29" s="261">
        <f>H15-H16-H17-H18-H19-H20-H22-H23-H24+H26+H27+H28</f>
        <v>221716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202</v>
      </c>
      <c r="H34" s="285">
        <f t="shared" ref="H34:H39" si="2">F34*G34</f>
        <v>202000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85">
        <f t="shared" si="2"/>
        <v>4000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/>
      <c r="H37" s="285">
        <f t="shared" si="2"/>
        <v>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25</v>
      </c>
      <c r="D49" s="15">
        <f>C49*42</f>
        <v>1050</v>
      </c>
      <c r="E49" s="9"/>
      <c r="F49" s="309" t="s">
        <v>86</v>
      </c>
      <c r="G49" s="261">
        <f>H34+H35+H36+H37+H38+H39+H40+H41+G42+H44+H45+H46</f>
        <v>206004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26</v>
      </c>
      <c r="D50" s="15">
        <f>C50*1.5</f>
        <v>39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-15712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42891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318-C70C-42C1-8803-9D5163A710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677</v>
      </c>
      <c r="D6" s="16">
        <f t="shared" ref="D6:D28" si="1">C6*L6</f>
        <v>498949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114</v>
      </c>
      <c r="D9" s="16">
        <f t="shared" si="1"/>
        <v>80598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32</v>
      </c>
      <c r="D13" s="52">
        <f t="shared" si="1"/>
        <v>9824</v>
      </c>
      <c r="E13" s="9"/>
      <c r="F13" s="234" t="s">
        <v>36</v>
      </c>
      <c r="G13" s="235"/>
      <c r="H13" s="236">
        <f>D29</f>
        <v>594619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13</v>
      </c>
      <c r="D14" s="34">
        <f t="shared" si="1"/>
        <v>143</v>
      </c>
      <c r="E14" s="9"/>
      <c r="F14" s="239" t="s">
        <v>39</v>
      </c>
      <c r="G14" s="240"/>
      <c r="H14" s="241">
        <f>D54</f>
        <v>92300.25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502318.75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3240+3528</f>
        <v>6768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v>1252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594619</v>
      </c>
      <c r="E29" s="9"/>
      <c r="F29" s="257" t="s">
        <v>55</v>
      </c>
      <c r="G29" s="258"/>
      <c r="H29" s="261">
        <f>H15-H16-H17-H18-H19-H20-H22-H23-H24+H26+H27</f>
        <v>494298.75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35</v>
      </c>
      <c r="H34" s="285">
        <f>F34*G34</f>
        <v>35000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43</v>
      </c>
      <c r="H35" s="285">
        <f t="shared" ref="H35:H39" si="2">F35*G35</f>
        <v>21500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33</v>
      </c>
      <c r="D36" s="15">
        <f>C36*1.5</f>
        <v>49.5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794</v>
      </c>
      <c r="D37" s="15">
        <f>C37*111</f>
        <v>88134</v>
      </c>
      <c r="E37" s="9"/>
      <c r="F37" s="15">
        <v>100</v>
      </c>
      <c r="G37" s="43">
        <v>2090</v>
      </c>
      <c r="H37" s="285">
        <f t="shared" si="2"/>
        <v>209000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85">
        <v>87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187</v>
      </c>
      <c r="H44" s="276">
        <v>223596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134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27</v>
      </c>
      <c r="D49" s="15">
        <f>C49*42</f>
        <v>1134</v>
      </c>
      <c r="E49" s="9"/>
      <c r="F49" s="309" t="s">
        <v>86</v>
      </c>
      <c r="G49" s="261">
        <f>H34+H35+H36+H37+H38+H39+H40+H41+G42+H44+H45+H46</f>
        <v>489183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23</v>
      </c>
      <c r="D50" s="15">
        <f>C50*1.5</f>
        <v>34.5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-5115.75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92300.25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4F-6D18-4C6F-B9ED-582A1F8A40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93" t="s">
        <v>2</v>
      </c>
      <c r="Q1" s="9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45778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161</v>
      </c>
      <c r="D6" s="16">
        <f t="shared" ref="D6:D28" si="1">C6*L6</f>
        <v>118657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7</v>
      </c>
      <c r="D7" s="16">
        <f t="shared" si="1"/>
        <v>5075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30</v>
      </c>
      <c r="D9" s="16">
        <f t="shared" si="1"/>
        <v>21210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2</v>
      </c>
      <c r="D11" s="16">
        <f t="shared" si="1"/>
        <v>2250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2</f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7</v>
      </c>
      <c r="D13" s="52">
        <f t="shared" si="1"/>
        <v>2149</v>
      </c>
      <c r="E13" s="9"/>
      <c r="F13" s="234" t="s">
        <v>36</v>
      </c>
      <c r="G13" s="235"/>
      <c r="H13" s="236">
        <f>D29</f>
        <v>155368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18</v>
      </c>
      <c r="D14" s="34">
        <f t="shared" si="1"/>
        <v>198</v>
      </c>
      <c r="E14" s="9"/>
      <c r="F14" s="239" t="s">
        <v>39</v>
      </c>
      <c r="G14" s="240"/>
      <c r="H14" s="241">
        <f>D54</f>
        <v>24092.25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131275.75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396+600</f>
        <v>996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155368</v>
      </c>
      <c r="E29" s="9"/>
      <c r="F29" s="257" t="s">
        <v>55</v>
      </c>
      <c r="G29" s="258"/>
      <c r="H29" s="261">
        <f>H15-H16-H17-H18-H19-H20-H22-H23-H24+H26+H27</f>
        <v>130279.75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85">
        <f>F34*G34</f>
        <v>89000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85">
        <f>F35*G35</f>
        <v>34500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7</v>
      </c>
      <c r="H36" s="285">
        <f t="shared" ref="H36:H39" si="2">F36*G36</f>
        <v>1400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189</v>
      </c>
      <c r="D37" s="15">
        <f>C37*111</f>
        <v>20979</v>
      </c>
      <c r="E37" s="9"/>
      <c r="F37" s="15">
        <v>100</v>
      </c>
      <c r="G37" s="43">
        <v>44</v>
      </c>
      <c r="H37" s="285">
        <f t="shared" si="2"/>
        <v>4400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10</v>
      </c>
      <c r="H38" s="285">
        <f t="shared" si="2"/>
        <v>500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72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6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/>
      <c r="D49" s="15">
        <f>C49*42</f>
        <v>0</v>
      </c>
      <c r="E49" s="9"/>
      <c r="F49" s="309" t="s">
        <v>86</v>
      </c>
      <c r="G49" s="261">
        <f>H34+H35+H36+H37+H38+H39+H40+H41+G42+H44+H45+H46</f>
        <v>129872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15</v>
      </c>
      <c r="D50" s="15">
        <f>C50*1.5</f>
        <v>22.5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-407.75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24092.25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E97C-3120-41BA-9F16-7CB36F747E1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45792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536</v>
      </c>
      <c r="D6" s="16">
        <f t="shared" ref="D6:D28" si="1">C6*L6</f>
        <v>395032</v>
      </c>
      <c r="E6" s="9"/>
      <c r="F6" s="212" t="s">
        <v>16</v>
      </c>
      <c r="G6" s="214" t="s">
        <v>123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>
        <v>2</v>
      </c>
      <c r="D8" s="16">
        <f t="shared" si="1"/>
        <v>2066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74</v>
      </c>
      <c r="D9" s="16">
        <f t="shared" si="1"/>
        <v>52318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3</v>
      </c>
      <c r="D11" s="16">
        <f t="shared" si="1"/>
        <v>3375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481007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74809.5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406197.5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900+978+936</f>
        <v>2814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185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626*4</f>
        <v>2504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184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481007</v>
      </c>
      <c r="E29" s="9"/>
      <c r="F29" s="257" t="s">
        <v>55</v>
      </c>
      <c r="G29" s="258"/>
      <c r="H29" s="261">
        <f>H15-H16-H17-H18-H19-H20-H22-H23-H24+H26+H27</f>
        <v>400879.5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198</v>
      </c>
      <c r="H34" s="285">
        <f>F34*G34</f>
        <v>198000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85">
        <f>F35*G35</f>
        <v>50500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17</v>
      </c>
      <c r="H36" s="285">
        <f t="shared" ref="H36:H39" si="2">F36*G36</f>
        <v>3400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626</v>
      </c>
      <c r="D37" s="15">
        <f>C37*111</f>
        <v>69486</v>
      </c>
      <c r="E37" s="9"/>
      <c r="F37" s="15">
        <v>100</v>
      </c>
      <c r="G37" s="43">
        <v>416</v>
      </c>
      <c r="H37" s="285">
        <f t="shared" si="2"/>
        <v>41600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15</v>
      </c>
      <c r="D38" s="15">
        <f>C38*84</f>
        <v>1260</v>
      </c>
      <c r="E38" s="9"/>
      <c r="F38" s="33">
        <v>50</v>
      </c>
      <c r="G38" s="43">
        <v>290</v>
      </c>
      <c r="H38" s="285">
        <f t="shared" si="2"/>
        <v>14500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15</v>
      </c>
      <c r="D40" s="15">
        <f>C40*111</f>
        <v>1665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/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7</v>
      </c>
      <c r="D44" s="15">
        <f>C44*120</f>
        <v>840</v>
      </c>
      <c r="E44" s="9"/>
      <c r="F44" s="41" t="s">
        <v>148</v>
      </c>
      <c r="G44" s="84" t="s">
        <v>186</v>
      </c>
      <c r="H44" s="276">
        <v>92544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400624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</v>
      </c>
      <c r="D50" s="15">
        <f>C50*1.5</f>
        <v>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-255.5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74809.5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A600-1267-4BC1-8DBB-59798F45177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AADB-DB22-4F30-85A8-B0C7F493F5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1016</v>
      </c>
      <c r="D6" s="16">
        <f t="shared" ref="D6:D28" si="1">C6*L6</f>
        <v>748792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</v>
      </c>
      <c r="D7" s="16">
        <f t="shared" si="1"/>
        <v>725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120</v>
      </c>
      <c r="D9" s="16">
        <f t="shared" si="1"/>
        <v>84840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49</v>
      </c>
      <c r="D13" s="52">
        <f t="shared" si="1"/>
        <v>15043</v>
      </c>
      <c r="E13" s="9"/>
      <c r="F13" s="234" t="s">
        <v>36</v>
      </c>
      <c r="G13" s="235"/>
      <c r="H13" s="236">
        <f>D29</f>
        <v>849400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171141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678259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1890+8431</f>
        <v>10321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2023</v>
      </c>
      <c r="H26" s="276">
        <v>49305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35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849400</v>
      </c>
      <c r="E29" s="9"/>
      <c r="F29" s="257" t="s">
        <v>55</v>
      </c>
      <c r="G29" s="258"/>
      <c r="H29" s="261">
        <f>H15-H16-H17-H18-H19-H20-H22-H23-H24+H26+H27+H28</f>
        <v>717243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76</v>
      </c>
      <c r="H34" s="285">
        <f t="shared" ref="H34:H39" si="2">F34*G34</f>
        <v>76000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33</v>
      </c>
      <c r="H35" s="285">
        <f t="shared" si="2"/>
        <v>16500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1460</v>
      </c>
      <c r="D37" s="15">
        <f>C37*111</f>
        <v>162060</v>
      </c>
      <c r="E37" s="9"/>
      <c r="F37" s="15">
        <v>100</v>
      </c>
      <c r="G37" s="43">
        <v>16</v>
      </c>
      <c r="H37" s="285">
        <f t="shared" si="2"/>
        <v>1600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41</v>
      </c>
      <c r="D38" s="15">
        <f>C38*84</f>
        <v>3444</v>
      </c>
      <c r="E38" s="9"/>
      <c r="F38" s="33">
        <v>50</v>
      </c>
      <c r="G38" s="43">
        <v>10</v>
      </c>
      <c r="H38" s="285">
        <f t="shared" si="2"/>
        <v>500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15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20</v>
      </c>
      <c r="D44" s="15">
        <f>C44*120</f>
        <v>2400</v>
      </c>
      <c r="E44" s="9"/>
      <c r="F44" s="41" t="s">
        <v>148</v>
      </c>
      <c r="G44" s="69" t="s">
        <v>189</v>
      </c>
      <c r="H44" s="276">
        <v>123948.5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9</v>
      </c>
      <c r="D45" s="15">
        <f>C45*84</f>
        <v>756</v>
      </c>
      <c r="E45" s="9"/>
      <c r="F45" s="41" t="s">
        <v>148</v>
      </c>
      <c r="G45" s="69" t="s">
        <v>190</v>
      </c>
      <c r="H45" s="276">
        <v>498788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33</v>
      </c>
      <c r="D46" s="15">
        <f>C46*1.5</f>
        <v>49.5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11</v>
      </c>
      <c r="D49" s="15">
        <f>C49*42</f>
        <v>462</v>
      </c>
      <c r="E49" s="9"/>
      <c r="F49" s="309" t="s">
        <v>86</v>
      </c>
      <c r="G49" s="261">
        <f>H34+H35+H36+H37+H38+H39+H40+H41+G42+H44+H45+H46</f>
        <v>717351.5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34</v>
      </c>
      <c r="D50" s="15">
        <f>C50*1.5</f>
        <v>51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108.5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171141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201-CC62-41C8-8E33-8830768140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527</v>
      </c>
      <c r="D6" s="16">
        <f t="shared" ref="D6:D28" si="1">C6*L6</f>
        <v>388399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</v>
      </c>
      <c r="D7" s="16">
        <f t="shared" si="1"/>
        <v>2175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112</v>
      </c>
      <c r="D9" s="16">
        <f t="shared" si="1"/>
        <v>79184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25</v>
      </c>
      <c r="D13" s="52">
        <f t="shared" si="1"/>
        <v>7675</v>
      </c>
      <c r="E13" s="9"/>
      <c r="F13" s="234" t="s">
        <v>36</v>
      </c>
      <c r="G13" s="235"/>
      <c r="H13" s="236">
        <f>D29</f>
        <v>479146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13</v>
      </c>
      <c r="D14" s="34">
        <f t="shared" si="1"/>
        <v>143</v>
      </c>
      <c r="E14" s="9"/>
      <c r="F14" s="239" t="s">
        <v>39</v>
      </c>
      <c r="G14" s="240"/>
      <c r="H14" s="241">
        <f>D54</f>
        <v>84018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395128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5193</f>
        <v>5193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479146</v>
      </c>
      <c r="E29" s="9"/>
      <c r="F29" s="257" t="s">
        <v>55</v>
      </c>
      <c r="G29" s="258"/>
      <c r="H29" s="261">
        <f>H15-H16-H17-H18-H19-H20-H22-H23-H24+H26+H27</f>
        <v>389935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41</v>
      </c>
      <c r="H34" s="285">
        <f>F34*G34</f>
        <v>41000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</v>
      </c>
      <c r="H35" s="285">
        <f t="shared" ref="H35:H39" si="2">F35*G35</f>
        <v>3000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742</v>
      </c>
      <c r="D37" s="15">
        <f>C37*111</f>
        <v>82362</v>
      </c>
      <c r="E37" s="9"/>
      <c r="F37" s="15">
        <v>100</v>
      </c>
      <c r="G37" s="43">
        <v>50</v>
      </c>
      <c r="H37" s="285">
        <f t="shared" si="2"/>
        <v>5000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112</v>
      </c>
      <c r="H38" s="285">
        <f t="shared" si="2"/>
        <v>5600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</v>
      </c>
      <c r="H39" s="285">
        <f t="shared" si="2"/>
        <v>80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243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191</v>
      </c>
      <c r="H44" s="276">
        <v>333944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34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389067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19</v>
      </c>
      <c r="D50" s="15">
        <f>C50*1.5</f>
        <v>28.5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-868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84018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27A-81F7-47C7-9752-4DAB02FDCEC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708</v>
      </c>
      <c r="D6" s="16">
        <f t="shared" ref="D6:D28" si="1">C6*L6</f>
        <v>521796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18</v>
      </c>
      <c r="D7" s="16">
        <f t="shared" si="1"/>
        <v>13050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125</v>
      </c>
      <c r="D9" s="16">
        <f t="shared" si="1"/>
        <v>88375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33</v>
      </c>
      <c r="D13" s="52">
        <f t="shared" si="1"/>
        <v>10131</v>
      </c>
      <c r="E13" s="9"/>
      <c r="F13" s="234" t="s">
        <v>36</v>
      </c>
      <c r="G13" s="235"/>
      <c r="H13" s="236">
        <f>D29</f>
        <v>640958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122733.75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518224.25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1356+756+1128+312</f>
        <v>3552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2162</v>
      </c>
      <c r="H22" s="270">
        <v>126412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144" t="s">
        <v>163</v>
      </c>
      <c r="G26" s="65"/>
      <c r="H26" s="321">
        <v>249804</v>
      </c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640958</v>
      </c>
      <c r="E29" s="9"/>
      <c r="F29" s="257" t="s">
        <v>55</v>
      </c>
      <c r="G29" s="258"/>
      <c r="H29" s="261">
        <f>H15-H16-H17-H18-H19-H20-H22-H23-H24+H26+H27</f>
        <v>638064.25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362</v>
      </c>
      <c r="H34" s="285">
        <f>F34*G34</f>
        <v>362000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226</v>
      </c>
      <c r="H35" s="285">
        <f>F35*G35</f>
        <v>113000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85">
        <f t="shared" ref="H36:H39" si="2">F36*G36</f>
        <v>2400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1016</v>
      </c>
      <c r="D37" s="15">
        <f>C37*111</f>
        <v>112776</v>
      </c>
      <c r="E37" s="9"/>
      <c r="F37" s="15">
        <v>100</v>
      </c>
      <c r="G37" s="43">
        <v>460</v>
      </c>
      <c r="H37" s="285">
        <f t="shared" si="2"/>
        <v>46000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43</v>
      </c>
      <c r="D38" s="15">
        <f>C38*84</f>
        <v>3612</v>
      </c>
      <c r="E38" s="9"/>
      <c r="F38" s="33">
        <v>50</v>
      </c>
      <c r="G38" s="43">
        <v>120</v>
      </c>
      <c r="H38" s="285">
        <f t="shared" si="2"/>
        <v>6000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85">
        <f t="shared" si="2"/>
        <v>120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57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3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5</v>
      </c>
      <c r="D44" s="15">
        <f>C44*120</f>
        <v>600</v>
      </c>
      <c r="E44" s="9"/>
      <c r="F44" s="41" t="s">
        <v>154</v>
      </c>
      <c r="G44" s="84" t="s">
        <v>178</v>
      </c>
      <c r="H44" s="276">
        <v>119168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27</v>
      </c>
      <c r="D46" s="15">
        <f>C46*1.5</f>
        <v>40.5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46</v>
      </c>
      <c r="D49" s="15">
        <f>C49*42</f>
        <v>1932</v>
      </c>
      <c r="E49" s="9"/>
      <c r="F49" s="309" t="s">
        <v>86</v>
      </c>
      <c r="G49" s="261">
        <f>H34+H35+H36+H37+H38+H39+H40+H41+G42+H44+H45+H46</f>
        <v>648745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8</v>
      </c>
      <c r="D50" s="15">
        <f>C50*1.5</f>
        <v>12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10680.75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122733.75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DC30-1F35-4FD8-BB61-5EE8A522796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B796-8DC1-49AD-A534-0E19C9D129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491</v>
      </c>
      <c r="D6" s="16">
        <f t="shared" ref="D6:D28" si="1">C6*L6</f>
        <v>361867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56</v>
      </c>
      <c r="D9" s="16">
        <f t="shared" si="1"/>
        <v>39592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19</v>
      </c>
      <c r="D13" s="52">
        <f t="shared" si="1"/>
        <v>5833</v>
      </c>
      <c r="E13" s="9"/>
      <c r="F13" s="234" t="s">
        <v>36</v>
      </c>
      <c r="G13" s="235"/>
      <c r="H13" s="236">
        <f>D29</f>
        <v>413917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20</v>
      </c>
      <c r="D14" s="34">
        <f t="shared" si="1"/>
        <v>220</v>
      </c>
      <c r="E14" s="9"/>
      <c r="F14" s="239" t="s">
        <v>39</v>
      </c>
      <c r="G14" s="240"/>
      <c r="H14" s="241">
        <f>D54</f>
        <v>66881.25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347035.75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43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413917</v>
      </c>
      <c r="E29" s="9"/>
      <c r="F29" s="257" t="s">
        <v>55</v>
      </c>
      <c r="G29" s="258"/>
      <c r="H29" s="261">
        <f>H15-H16-H17-H18-H19-H20-H22-H23-H24+H26+H27+H28</f>
        <v>347035.75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289</v>
      </c>
      <c r="H34" s="285">
        <f t="shared" ref="H34:H39" si="2">F34*G34</f>
        <v>289000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77</v>
      </c>
      <c r="H35" s="285">
        <f t="shared" si="2"/>
        <v>38500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575</v>
      </c>
      <c r="D37" s="15">
        <f>C37*111</f>
        <v>63825</v>
      </c>
      <c r="E37" s="9"/>
      <c r="F37" s="15">
        <v>100</v>
      </c>
      <c r="G37" s="43">
        <v>165</v>
      </c>
      <c r="H37" s="285">
        <f t="shared" si="2"/>
        <v>16500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51</v>
      </c>
      <c r="H38" s="285">
        <f t="shared" si="2"/>
        <v>2550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6</v>
      </c>
      <c r="H39" s="285">
        <f t="shared" si="2"/>
        <v>120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19</v>
      </c>
      <c r="D42" s="15">
        <f>C42*2.25</f>
        <v>42.75</v>
      </c>
      <c r="E42" s="9"/>
      <c r="F42" s="43" t="s">
        <v>79</v>
      </c>
      <c r="G42" s="285">
        <v>365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3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347235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</v>
      </c>
      <c r="D50" s="15">
        <f>C50*1.5</f>
        <v>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199.25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66881.25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D680-8327-4CB6-8C09-6164979198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682</v>
      </c>
      <c r="D6" s="16">
        <f t="shared" ref="D6:D28" si="1">C6*L6</f>
        <v>502634</v>
      </c>
      <c r="E6" s="9"/>
      <c r="F6" s="212" t="s">
        <v>16</v>
      </c>
      <c r="G6" s="214" t="s">
        <v>123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40</v>
      </c>
      <c r="D9" s="16">
        <f t="shared" si="1"/>
        <v>28280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544471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19</v>
      </c>
      <c r="D14" s="34">
        <f t="shared" si="1"/>
        <v>209</v>
      </c>
      <c r="E14" s="9"/>
      <c r="F14" s="239" t="s">
        <v>39</v>
      </c>
      <c r="G14" s="240"/>
      <c r="H14" s="241">
        <f>D54</f>
        <v>82236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462235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1350+1215+3042</f>
        <v>5607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544471</v>
      </c>
      <c r="E29" s="9"/>
      <c r="F29" s="257" t="s">
        <v>55</v>
      </c>
      <c r="G29" s="258"/>
      <c r="H29" s="261">
        <f>H15-H16-H17-H18-H19-H20-H22-H23-H24+H26+H27</f>
        <v>456628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197</v>
      </c>
      <c r="H34" s="285">
        <f>F34*G34</f>
        <v>197000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100</v>
      </c>
      <c r="H35" s="285">
        <f t="shared" ref="H35:H39" si="2">F35*G35</f>
        <v>50000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715</v>
      </c>
      <c r="D37" s="15">
        <f>C37*111</f>
        <v>79365</v>
      </c>
      <c r="E37" s="9"/>
      <c r="F37" s="15">
        <v>100</v>
      </c>
      <c r="G37" s="43">
        <v>3</v>
      </c>
      <c r="H37" s="285">
        <f t="shared" si="2"/>
        <v>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</v>
      </c>
      <c r="H38" s="285">
        <f t="shared" si="2"/>
        <v>100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40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 t="s">
        <v>192</v>
      </c>
      <c r="H44" s="276">
        <v>211127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42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8</v>
      </c>
      <c r="D49" s="15">
        <f>C49*42</f>
        <v>336</v>
      </c>
      <c r="E49" s="9"/>
      <c r="F49" s="309" t="s">
        <v>86</v>
      </c>
      <c r="G49" s="261">
        <f>H34+H35+H36+H37+H38+H39+H40+H41+G42+H44+H45+H46</f>
        <v>458607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16</v>
      </c>
      <c r="D50" s="15">
        <f>C50*1.5</f>
        <v>24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1979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82236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976-77E0-4581-8645-A2CEFC6FB7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40" t="s">
        <v>2</v>
      </c>
      <c r="Q1" s="14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519</v>
      </c>
      <c r="D6" s="16">
        <f t="shared" ref="D6:D28" si="1">C6*L6</f>
        <v>382503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17</v>
      </c>
      <c r="D7" s="16">
        <f t="shared" si="1"/>
        <v>12325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124</v>
      </c>
      <c r="D9" s="16">
        <f t="shared" si="1"/>
        <v>87668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25</v>
      </c>
      <c r="D13" s="52">
        <f t="shared" si="1"/>
        <v>7675</v>
      </c>
      <c r="E13" s="9"/>
      <c r="F13" s="234" t="s">
        <v>36</v>
      </c>
      <c r="G13" s="235"/>
      <c r="H13" s="236">
        <f>D29</f>
        <v>494185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4</v>
      </c>
      <c r="D14" s="34">
        <f t="shared" si="1"/>
        <v>44</v>
      </c>
      <c r="E14" s="9"/>
      <c r="F14" s="239" t="s">
        <v>39</v>
      </c>
      <c r="G14" s="240"/>
      <c r="H14" s="241">
        <f>D54</f>
        <v>56475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437710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870+1956</f>
        <v>2826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>
        <v>5</v>
      </c>
      <c r="D22" s="52">
        <f t="shared" si="1"/>
        <v>3350</v>
      </c>
      <c r="E22" s="9"/>
      <c r="F22" s="119" t="s">
        <v>163</v>
      </c>
      <c r="G22" s="81">
        <v>2201</v>
      </c>
      <c r="H22" s="270">
        <v>77678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494185</v>
      </c>
      <c r="E29" s="9"/>
      <c r="F29" s="257" t="s">
        <v>55</v>
      </c>
      <c r="G29" s="258"/>
      <c r="H29" s="261">
        <f>H15-H16-H17-H18-H19-H20-H22-H23-H24+H26+H27</f>
        <v>357206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104</v>
      </c>
      <c r="H34" s="285">
        <f>F34*G34</f>
        <v>104000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21</v>
      </c>
      <c r="H35" s="285">
        <f>F35*G35</f>
        <v>10500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85">
        <f t="shared" ref="H36:H39" si="2">F36*G36</f>
        <v>1800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313</v>
      </c>
      <c r="H37" s="285">
        <f t="shared" si="2"/>
        <v>31300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120</v>
      </c>
      <c r="H38" s="285">
        <f t="shared" si="2"/>
        <v>6000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25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193</v>
      </c>
      <c r="H44" s="276">
        <v>199746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14</v>
      </c>
      <c r="D49" s="15">
        <f>C49*42</f>
        <v>588</v>
      </c>
      <c r="E49" s="9"/>
      <c r="F49" s="309" t="s">
        <v>86</v>
      </c>
      <c r="G49" s="261">
        <f>H34+H35+H36+H37+H38+H39+H40+H41+G42+H44+H45+H46</f>
        <v>353371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21</v>
      </c>
      <c r="D50" s="15">
        <f>C50*1.5</f>
        <v>31.5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-3835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56475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9255-8015-4417-9FF9-8EC6158D535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6BE-573F-4340-9E35-A333ED7DCB3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124-5D64-44F5-A8AA-FCD1BAC30E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399</v>
      </c>
      <c r="D6" s="16">
        <f t="shared" ref="D6:D28" si="1">C6*L6</f>
        <v>294063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2</v>
      </c>
      <c r="D8" s="16">
        <f t="shared" si="1"/>
        <v>2066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36</v>
      </c>
      <c r="D9" s="16">
        <f t="shared" si="1"/>
        <v>25452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1</v>
      </c>
      <c r="D11" s="16">
        <f t="shared" si="1"/>
        <v>1125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4+2</f>
        <v>6</v>
      </c>
      <c r="D12" s="52">
        <f t="shared" si="1"/>
        <v>5712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19</v>
      </c>
      <c r="D13" s="52">
        <f t="shared" si="1"/>
        <v>5833</v>
      </c>
      <c r="E13" s="9"/>
      <c r="F13" s="234" t="s">
        <v>36</v>
      </c>
      <c r="G13" s="235"/>
      <c r="H13" s="236">
        <f>D29</f>
        <v>346831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3</v>
      </c>
      <c r="D14" s="34">
        <f t="shared" si="1"/>
        <v>33</v>
      </c>
      <c r="E14" s="9"/>
      <c r="F14" s="239" t="s">
        <v>39</v>
      </c>
      <c r="G14" s="240"/>
      <c r="H14" s="241">
        <f>D54</f>
        <v>49173.75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297657.25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194</v>
      </c>
      <c r="C18" s="53">
        <v>1</v>
      </c>
      <c r="D18" s="52">
        <f t="shared" si="1"/>
        <v>1447</v>
      </c>
      <c r="E18" s="9"/>
      <c r="F18" s="62"/>
      <c r="G18" s="74" t="s">
        <v>47</v>
      </c>
      <c r="H18" s="221"/>
      <c r="I18" s="221"/>
      <c r="J18" s="221"/>
      <c r="L18" s="6">
        <v>1447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1840</v>
      </c>
      <c r="H22" s="270">
        <v>76800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45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346831</v>
      </c>
      <c r="E29" s="9"/>
      <c r="F29" s="257" t="s">
        <v>55</v>
      </c>
      <c r="G29" s="258"/>
      <c r="H29" s="261">
        <f>H15-H16-H17-H18-H19-H20-H22-H23-H24+H26+H27+H28</f>
        <v>220857.25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152</v>
      </c>
      <c r="H34" s="285">
        <f t="shared" ref="H34:H39" si="2">F34*G34</f>
        <v>152000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86</v>
      </c>
      <c r="H35" s="285">
        <f t="shared" si="2"/>
        <v>43000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424</v>
      </c>
      <c r="D37" s="15">
        <f>C37*111</f>
        <v>47064</v>
      </c>
      <c r="E37" s="9"/>
      <c r="F37" s="15">
        <v>100</v>
      </c>
      <c r="G37" s="43">
        <v>198</v>
      </c>
      <c r="H37" s="285">
        <f t="shared" si="2"/>
        <v>19800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115</v>
      </c>
      <c r="H38" s="285">
        <f t="shared" si="2"/>
        <v>5750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50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221060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36</v>
      </c>
      <c r="D50" s="15">
        <f>C50*1.5</f>
        <v>54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202.75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49173.75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CE92-75B3-479D-8D80-C9D84448AC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191</v>
      </c>
      <c r="D6" s="16">
        <f t="shared" ref="D6:D28" si="1">C6*L6</f>
        <v>140767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21</v>
      </c>
      <c r="D9" s="16">
        <f t="shared" si="1"/>
        <v>14847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9</v>
      </c>
      <c r="D13" s="52">
        <f t="shared" si="1"/>
        <v>2763</v>
      </c>
      <c r="E13" s="9"/>
      <c r="F13" s="234" t="s">
        <v>36</v>
      </c>
      <c r="G13" s="235"/>
      <c r="H13" s="236">
        <f>D29</f>
        <v>164966.66666666666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18</v>
      </c>
      <c r="D14" s="34">
        <f t="shared" si="1"/>
        <v>198</v>
      </c>
      <c r="E14" s="9"/>
      <c r="F14" s="239" t="s">
        <v>39</v>
      </c>
      <c r="G14" s="240"/>
      <c r="H14" s="241">
        <f>D54</f>
        <v>23928.75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141037.91666666666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>
        <v>2</v>
      </c>
      <c r="D25" s="52">
        <f t="shared" si="1"/>
        <v>224.66666666666666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164966.66666666666</v>
      </c>
      <c r="E29" s="9"/>
      <c r="F29" s="257" t="s">
        <v>55</v>
      </c>
      <c r="G29" s="258"/>
      <c r="H29" s="261">
        <f>H15-H16-H17-H18-H19-H20-H22-H23-H24+H26+H27</f>
        <v>141037.91666666666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91</v>
      </c>
      <c r="H34" s="285">
        <f>F34*G34</f>
        <v>91000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73</v>
      </c>
      <c r="H35" s="285">
        <f t="shared" ref="H35:H39" si="2">F35*G35</f>
        <v>36500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85">
        <f t="shared" si="2"/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201</v>
      </c>
      <c r="D37" s="15">
        <f>C37*111</f>
        <v>22311</v>
      </c>
      <c r="E37" s="9"/>
      <c r="F37" s="15">
        <v>100</v>
      </c>
      <c r="G37" s="43">
        <v>97</v>
      </c>
      <c r="H37" s="285">
        <f t="shared" si="2"/>
        <v>9700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46</v>
      </c>
      <c r="H38" s="285">
        <f t="shared" si="2"/>
        <v>2300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85">
        <v>174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146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140294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</v>
      </c>
      <c r="D50" s="15">
        <f>C50*1.5</f>
        <v>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196</v>
      </c>
      <c r="G51" s="335">
        <f>G49-H29</f>
        <v>-743.91666666665697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23928.75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BB4-ECED-4FF1-97CF-66896C2019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245</v>
      </c>
      <c r="D6" s="16">
        <f t="shared" ref="D6:D28" si="1">C6*L6</f>
        <v>180565</v>
      </c>
      <c r="E6" s="9"/>
      <c r="F6" s="212" t="s">
        <v>16</v>
      </c>
      <c r="G6" s="214" t="s">
        <v>123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14</v>
      </c>
      <c r="D7" s="16">
        <f t="shared" si="1"/>
        <v>10150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74</v>
      </c>
      <c r="D9" s="16">
        <f t="shared" si="1"/>
        <v>52318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>
        <v>4</v>
      </c>
      <c r="D11" s="16">
        <f t="shared" si="1"/>
        <v>4500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4+1</f>
        <v>5</v>
      </c>
      <c r="D12" s="52">
        <f t="shared" si="1"/>
        <v>4760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13</v>
      </c>
      <c r="D13" s="52">
        <f t="shared" si="1"/>
        <v>3991</v>
      </c>
      <c r="E13" s="9"/>
      <c r="F13" s="234" t="s">
        <v>36</v>
      </c>
      <c r="G13" s="235"/>
      <c r="H13" s="236">
        <f>D29</f>
        <v>269428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2</v>
      </c>
      <c r="D14" s="34">
        <f t="shared" si="1"/>
        <v>22</v>
      </c>
      <c r="E14" s="9"/>
      <c r="F14" s="239" t="s">
        <v>39</v>
      </c>
      <c r="G14" s="240"/>
      <c r="H14" s="241">
        <f>D54</f>
        <v>40939.5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228488.5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300+1914</f>
        <v>2214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195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674</f>
        <v>674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269428</v>
      </c>
      <c r="E29" s="9"/>
      <c r="F29" s="257" t="s">
        <v>55</v>
      </c>
      <c r="G29" s="258"/>
      <c r="H29" s="261">
        <f>H15-H16-H17-H18-H19-H20-H22-H23-H24+H26+H27</f>
        <v>225600.5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</v>
      </c>
      <c r="H34" s="285">
        <f>F34*G34</f>
        <v>18000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85">
        <f>F35*G35</f>
        <v>10000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ref="H36:H39" si="2">F36*G36</f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>
        <v>12</v>
      </c>
      <c r="H37" s="285">
        <f t="shared" si="2"/>
        <v>1200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85"/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84" t="s">
        <v>197</v>
      </c>
      <c r="H44" s="276">
        <v>195329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224729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21</v>
      </c>
      <c r="D50" s="15">
        <f>C50*1.5</f>
        <v>31.5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-871.5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40939.5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904B-DBA2-4632-AFA4-2F5C53B4677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C69-ED24-4BAD-B5D1-5CAC227AA0E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350</v>
      </c>
      <c r="D6" s="16">
        <f t="shared" ref="D6:D28" si="1">C6*L6</f>
        <v>257950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4</v>
      </c>
      <c r="D7" s="16">
        <f t="shared" si="1"/>
        <v>2900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131</v>
      </c>
      <c r="D9" s="16">
        <f t="shared" si="1"/>
        <v>92617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</f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18</v>
      </c>
      <c r="D13" s="52">
        <f t="shared" si="1"/>
        <v>5526</v>
      </c>
      <c r="E13" s="9"/>
      <c r="F13" s="234" t="s">
        <v>36</v>
      </c>
      <c r="G13" s="235"/>
      <c r="H13" s="236">
        <f>D29</f>
        <v>366838.5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17</v>
      </c>
      <c r="D14" s="34">
        <f t="shared" si="1"/>
        <v>187</v>
      </c>
      <c r="E14" s="9"/>
      <c r="F14" s="239" t="s">
        <v>39</v>
      </c>
      <c r="G14" s="240"/>
      <c r="H14" s="241">
        <f>D54</f>
        <v>81416.25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285422.25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1881+1872</f>
        <v>3753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200</v>
      </c>
      <c r="G22" s="81">
        <v>1846</v>
      </c>
      <c r="H22" s="270">
        <v>124329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>
        <v>12</v>
      </c>
      <c r="D27" s="48">
        <f t="shared" si="1"/>
        <v>434</v>
      </c>
      <c r="E27" s="9"/>
      <c r="F27" s="79"/>
      <c r="G27" s="145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366838.5</v>
      </c>
      <c r="E29" s="9"/>
      <c r="F29" s="257" t="s">
        <v>55</v>
      </c>
      <c r="G29" s="258"/>
      <c r="H29" s="261">
        <f>H15-H16-H17-H18-H19-H20-H22-H23-H24+H26+H27+H28</f>
        <v>157340.25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4</v>
      </c>
      <c r="D34" s="33">
        <f>C34*120</f>
        <v>480</v>
      </c>
      <c r="E34" s="9"/>
      <c r="F34" s="15">
        <v>1000</v>
      </c>
      <c r="G34" s="44">
        <f>50+16</f>
        <v>66</v>
      </c>
      <c r="H34" s="285">
        <f t="shared" ref="H34:H39" si="2">F34*G34</f>
        <v>66000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8+1</f>
        <v>9</v>
      </c>
      <c r="H35" s="285">
        <f t="shared" si="2"/>
        <v>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592</v>
      </c>
      <c r="D37" s="15">
        <f>C37*111</f>
        <v>65712</v>
      </c>
      <c r="E37" s="9"/>
      <c r="F37" s="15">
        <v>100</v>
      </c>
      <c r="G37" s="43">
        <f>7+1</f>
        <v>8</v>
      </c>
      <c r="H37" s="285">
        <f t="shared" si="2"/>
        <v>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62</v>
      </c>
      <c r="D38" s="15">
        <f>C38*84</f>
        <v>5208</v>
      </c>
      <c r="E38" s="9"/>
      <c r="F38" s="33">
        <v>50</v>
      </c>
      <c r="G38" s="43">
        <v>1</v>
      </c>
      <c r="H38" s="285">
        <f t="shared" si="2"/>
        <v>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f>1+1</f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35</v>
      </c>
      <c r="D40" s="15">
        <f>C40*111</f>
        <v>3885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85">
        <f>59+25</f>
        <v>84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199</v>
      </c>
      <c r="H44" s="276">
        <v>99890.5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6</v>
      </c>
      <c r="D45" s="15">
        <f>C45*84</f>
        <v>504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43</v>
      </c>
      <c r="D49" s="15">
        <f>C49*42</f>
        <v>1806</v>
      </c>
      <c r="E49" s="9"/>
      <c r="F49" s="309" t="s">
        <v>86</v>
      </c>
      <c r="G49" s="261">
        <f>H34+H35+H36+H37+H38+H39+H40+H41+G42+H44+H45+H46</f>
        <v>171564.5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40</v>
      </c>
      <c r="D50" s="15">
        <f>C50*1.5</f>
        <v>60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14224.25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81416.25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9810-2F12-4ACB-918B-B8D65682B7F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346</v>
      </c>
      <c r="D6" s="16">
        <f t="shared" ref="D6:D28" si="1">C6*L6</f>
        <v>255002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58</v>
      </c>
      <c r="D9" s="16">
        <f t="shared" si="1"/>
        <v>41006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17</v>
      </c>
      <c r="D13" s="52">
        <f t="shared" si="1"/>
        <v>5219</v>
      </c>
      <c r="E13" s="9"/>
      <c r="F13" s="234" t="s">
        <v>36</v>
      </c>
      <c r="G13" s="235"/>
      <c r="H13" s="236">
        <f>D29</f>
        <v>302798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45695.25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257102.75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3519</f>
        <v>3519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302798</v>
      </c>
      <c r="E29" s="9"/>
      <c r="F29" s="257" t="s">
        <v>55</v>
      </c>
      <c r="G29" s="258"/>
      <c r="H29" s="261">
        <f>H15-H16-H17-H18-H19-H20-H22-H23-H24+H26+H27</f>
        <v>253583.75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</v>
      </c>
      <c r="H34" s="285">
        <f>F34*G34</f>
        <v>15000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285">
        <f t="shared" ref="H35:H39" si="2">F35*G35</f>
        <v>3500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100</v>
      </c>
      <c r="H36" s="285">
        <f t="shared" si="2"/>
        <v>20000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399</v>
      </c>
      <c r="D37" s="15">
        <f>C37*111</f>
        <v>44289</v>
      </c>
      <c r="E37" s="9"/>
      <c r="F37" s="15">
        <v>100</v>
      </c>
      <c r="G37" s="43">
        <v>1625</v>
      </c>
      <c r="H37" s="285">
        <f t="shared" si="2"/>
        <v>162500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1011</v>
      </c>
      <c r="H38" s="285">
        <f t="shared" si="2"/>
        <v>50550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85">
        <v>49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8</v>
      </c>
      <c r="D46" s="15">
        <f>C46*1.5</f>
        <v>12</v>
      </c>
      <c r="E46" s="9"/>
      <c r="F46" s="41"/>
      <c r="G46" s="146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19</v>
      </c>
      <c r="D49" s="15">
        <f>C49*42</f>
        <v>798</v>
      </c>
      <c r="E49" s="9"/>
      <c r="F49" s="309" t="s">
        <v>86</v>
      </c>
      <c r="G49" s="261">
        <f>H34+H35+H36+H37+H38+H39+H40+H41+G42+H44+H45+H46</f>
        <v>251619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10</v>
      </c>
      <c r="D50" s="15">
        <f>C50*1.5</f>
        <v>15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-1964.75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45695.25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7B82-FB19-4D2B-854D-DA549634B89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45796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536</v>
      </c>
      <c r="D6" s="16">
        <f t="shared" ref="D6:D28" si="1">C6*L6</f>
        <v>395032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30</v>
      </c>
      <c r="D7" s="16">
        <f t="shared" si="1"/>
        <v>21750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257</v>
      </c>
      <c r="D9" s="16">
        <f t="shared" si="1"/>
        <v>181699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5</v>
      </c>
      <c r="D10" s="16">
        <f t="shared" si="1"/>
        <v>4860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3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33</v>
      </c>
      <c r="D13" s="52">
        <f t="shared" si="1"/>
        <v>10131</v>
      </c>
      <c r="E13" s="9"/>
      <c r="F13" s="234" t="s">
        <v>36</v>
      </c>
      <c r="G13" s="235"/>
      <c r="H13" s="236">
        <f>D29</f>
        <v>626902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80671.5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546230.5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528+336+3546</f>
        <v>4410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674</f>
        <v>674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626902</v>
      </c>
      <c r="E29" s="9"/>
      <c r="F29" s="257" t="s">
        <v>55</v>
      </c>
      <c r="G29" s="258"/>
      <c r="H29" s="261">
        <f>H15-H16-H17-H18-H19-H20-H22-H23-H24+H26+H27</f>
        <v>541146.5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85">
        <f>F34*G34</f>
        <v>77000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85">
        <f>F35*G35</f>
        <v>20000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>
        <v>13</v>
      </c>
      <c r="H36" s="285">
        <f t="shared" ref="H36:H39" si="2">F36*G36</f>
        <v>2600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680</v>
      </c>
      <c r="D37" s="15">
        <f>C37*111</f>
        <v>75480</v>
      </c>
      <c r="E37" s="9"/>
      <c r="F37" s="15">
        <v>100</v>
      </c>
      <c r="G37" s="43">
        <v>501</v>
      </c>
      <c r="H37" s="285">
        <f t="shared" si="2"/>
        <v>50100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353</v>
      </c>
      <c r="H38" s="285">
        <f t="shared" si="2"/>
        <v>17650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111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45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 t="s">
        <v>148</v>
      </c>
      <c r="G44" s="84" t="s">
        <v>198</v>
      </c>
      <c r="H44" s="276">
        <v>373313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5</v>
      </c>
      <c r="D49" s="15">
        <f>C49*42</f>
        <v>210</v>
      </c>
      <c r="E49" s="9"/>
      <c r="F49" s="309" t="s">
        <v>86</v>
      </c>
      <c r="G49" s="261">
        <f>H34+H35+H36+H37+H38+H39+H40+H41+G42+H44+H45+H46</f>
        <v>540794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19</v>
      </c>
      <c r="D50" s="15">
        <f>C50*1.5</f>
        <v>28.5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-352.5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80671.5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9A1-14CC-45AE-BEA6-7A83A45BA8B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525-04C6-42E4-91BC-FDAD4F4944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464</v>
      </c>
      <c r="D6" s="16">
        <f t="shared" ref="D6:D28" si="1">C6*L6</f>
        <v>341968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52</v>
      </c>
      <c r="D9" s="16">
        <f t="shared" si="1"/>
        <v>36764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21</v>
      </c>
      <c r="D13" s="52">
        <f t="shared" si="1"/>
        <v>6447</v>
      </c>
      <c r="E13" s="9"/>
      <c r="F13" s="234" t="s">
        <v>36</v>
      </c>
      <c r="G13" s="235"/>
      <c r="H13" s="236">
        <f>D29</f>
        <v>391260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17</v>
      </c>
      <c r="D14" s="34">
        <f t="shared" si="1"/>
        <v>187</v>
      </c>
      <c r="E14" s="9"/>
      <c r="F14" s="239" t="s">
        <v>39</v>
      </c>
      <c r="G14" s="240"/>
      <c r="H14" s="241">
        <f>D54</f>
        <v>60822.75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330437.25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3096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>
        <v>1845</v>
      </c>
      <c r="H26" s="276">
        <v>123243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52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391260</v>
      </c>
      <c r="E29" s="9"/>
      <c r="F29" s="257" t="s">
        <v>55</v>
      </c>
      <c r="G29" s="258"/>
      <c r="H29" s="261">
        <f>H15-H16-H17-H18-H19-H20-H22-H23-H24+H26+H27+H28</f>
        <v>450584.25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141</v>
      </c>
      <c r="H34" s="285">
        <f t="shared" ref="H34:H39" si="2">F34*G34</f>
        <v>141000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85">
        <f t="shared" si="2"/>
        <v>35000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85">
        <f t="shared" si="2"/>
        <v>1000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524</v>
      </c>
      <c r="D37" s="15">
        <f>C37*111</f>
        <v>58164</v>
      </c>
      <c r="E37" s="9"/>
      <c r="F37" s="15">
        <v>100</v>
      </c>
      <c r="G37" s="43">
        <v>1248</v>
      </c>
      <c r="H37" s="285">
        <f t="shared" si="2"/>
        <v>124800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231</v>
      </c>
      <c r="H38" s="285">
        <f t="shared" si="2"/>
        <v>11550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8</v>
      </c>
      <c r="H39" s="285">
        <f t="shared" si="2"/>
        <v>160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69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2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201</v>
      </c>
      <c r="H44" s="276">
        <v>123243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20</v>
      </c>
      <c r="D49" s="15">
        <f>C49*42</f>
        <v>840</v>
      </c>
      <c r="E49" s="9"/>
      <c r="F49" s="309" t="s">
        <v>86</v>
      </c>
      <c r="G49" s="261">
        <f>H34+H35+H36+H37+H38+H39+H40+H41+G42+H44+H45+H46</f>
        <v>436822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55</v>
      </c>
      <c r="D50" s="15">
        <f>C50*1.5</f>
        <v>82.5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-13762.25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60822.75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367D-E4C6-466B-BE76-9368BFFCAE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283</v>
      </c>
      <c r="D6" s="16">
        <f t="shared" ref="D6:D28" si="1">C6*L6</f>
        <v>208571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52</v>
      </c>
      <c r="D9" s="16">
        <f t="shared" si="1"/>
        <v>36764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13</v>
      </c>
      <c r="D13" s="52">
        <f t="shared" si="1"/>
        <v>3991</v>
      </c>
      <c r="E13" s="9"/>
      <c r="F13" s="234" t="s">
        <v>36</v>
      </c>
      <c r="G13" s="235"/>
      <c r="H13" s="236">
        <f>D29</f>
        <v>256008.33333333334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6</v>
      </c>
      <c r="D14" s="34">
        <f t="shared" si="1"/>
        <v>66</v>
      </c>
      <c r="E14" s="9"/>
      <c r="F14" s="239" t="s">
        <v>39</v>
      </c>
      <c r="G14" s="240"/>
      <c r="H14" s="241">
        <f>D54</f>
        <v>38857.5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217150.83333333334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1464</f>
        <v>1464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256008.33333333334</v>
      </c>
      <c r="E29" s="9"/>
      <c r="F29" s="257" t="s">
        <v>55</v>
      </c>
      <c r="G29" s="258"/>
      <c r="H29" s="261">
        <f>H15-H16-H17-H18-H19-H20-H22-H23-H24+H26+H27</f>
        <v>215686.83333333334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162</v>
      </c>
      <c r="H34" s="285">
        <f>F34*G34</f>
        <v>162000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75</v>
      </c>
      <c r="H35" s="285">
        <f t="shared" ref="H35:H39" si="2">F35*G35</f>
        <v>37500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328</v>
      </c>
      <c r="D37" s="15">
        <f>C37*111</f>
        <v>36408</v>
      </c>
      <c r="E37" s="9"/>
      <c r="F37" s="15">
        <v>100</v>
      </c>
      <c r="G37" s="43">
        <v>95</v>
      </c>
      <c r="H37" s="285">
        <f t="shared" si="2"/>
        <v>9500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67</v>
      </c>
      <c r="H38" s="285">
        <f t="shared" si="2"/>
        <v>3350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85">
        <v>1694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2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15</v>
      </c>
      <c r="D46" s="15">
        <f>C46*1.5</f>
        <v>22.5</v>
      </c>
      <c r="E46" s="9"/>
      <c r="F46" s="41"/>
      <c r="G46" s="151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214844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8</v>
      </c>
      <c r="D50" s="15">
        <f>C50*1.5</f>
        <v>12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202</v>
      </c>
      <c r="G51" s="335">
        <f>G49-H29</f>
        <v>-842.83333333334303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38857.5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7C06-42E6-40E5-A5AD-7AC75F2CD5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45779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216</v>
      </c>
      <c r="D6" s="16">
        <f t="shared" ref="D6:D28" si="1">C6*L6</f>
        <v>159192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12</v>
      </c>
      <c r="D9" s="16">
        <f t="shared" si="1"/>
        <v>8484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3</v>
      </c>
      <c r="D13" s="52">
        <f t="shared" si="1"/>
        <v>921</v>
      </c>
      <c r="E13" s="9"/>
      <c r="F13" s="234" t="s">
        <v>36</v>
      </c>
      <c r="G13" s="235"/>
      <c r="H13" s="236">
        <f>D29</f>
        <v>179748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3</v>
      </c>
      <c r="D14" s="34">
        <f t="shared" si="1"/>
        <v>33</v>
      </c>
      <c r="E14" s="9"/>
      <c r="F14" s="239" t="s">
        <v>39</v>
      </c>
      <c r="G14" s="240"/>
      <c r="H14" s="241">
        <f>D54</f>
        <v>36675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143073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1688</v>
      </c>
      <c r="H22" s="270">
        <v>60498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/>
      <c r="H26" s="276">
        <v>131318.5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83" t="s">
        <v>153</v>
      </c>
      <c r="G27" s="98"/>
      <c r="H27" s="277">
        <v>228797</v>
      </c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83" t="s">
        <v>152</v>
      </c>
      <c r="G28" s="68"/>
      <c r="H28" s="279">
        <v>110567</v>
      </c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179748</v>
      </c>
      <c r="E29" s="9"/>
      <c r="F29" s="257" t="s">
        <v>55</v>
      </c>
      <c r="G29" s="258"/>
      <c r="H29" s="261">
        <f>H15-H16-H17-H18-H19-H20-H22-H23-H24+H26+H27+H28</f>
        <v>553257.5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82</v>
      </c>
      <c r="H34" s="285">
        <f t="shared" ref="H34:H39" si="2">F34*G34</f>
        <v>82000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85">
        <f t="shared" si="2"/>
        <v>5500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85">
        <f t="shared" si="2"/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12</v>
      </c>
      <c r="H37" s="285">
        <f t="shared" si="2"/>
        <v>1200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20</v>
      </c>
      <c r="D38" s="15">
        <f>C38*84</f>
        <v>1680</v>
      </c>
      <c r="E38" s="9"/>
      <c r="F38" s="33">
        <v>50</v>
      </c>
      <c r="G38" s="43">
        <v>16</v>
      </c>
      <c r="H38" s="285">
        <f t="shared" si="2"/>
        <v>800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794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8</v>
      </c>
      <c r="D44" s="15">
        <f>C44*120</f>
        <v>960</v>
      </c>
      <c r="E44" s="9"/>
      <c r="F44" s="41" t="s">
        <v>148</v>
      </c>
      <c r="G44" s="69" t="s">
        <v>149</v>
      </c>
      <c r="H44" s="276">
        <v>131318.5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 t="s">
        <v>148</v>
      </c>
      <c r="G45" s="69" t="s">
        <v>150</v>
      </c>
      <c r="H45" s="276">
        <v>228797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37</v>
      </c>
      <c r="D46" s="15">
        <f>C46*1.5</f>
        <v>55.5</v>
      </c>
      <c r="E46" s="9"/>
      <c r="F46" s="41" t="s">
        <v>148</v>
      </c>
      <c r="G46" s="69" t="s">
        <v>151</v>
      </c>
      <c r="H46" s="276">
        <v>110567</v>
      </c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6</v>
      </c>
      <c r="D49" s="15">
        <f>C49*42</f>
        <v>252</v>
      </c>
      <c r="E49" s="9"/>
      <c r="F49" s="309" t="s">
        <v>86</v>
      </c>
      <c r="G49" s="261">
        <f>H34+H35+H36+H37+H38+H39+H40+H41+G42+H44+H45+H46</f>
        <v>561576.5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17</v>
      </c>
      <c r="D50" s="15">
        <f>C50*1.5</f>
        <v>25.5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8319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36675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A9E-D18A-42B0-8582-E45A905DC72B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49" t="s">
        <v>2</v>
      </c>
      <c r="Q1" s="14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45797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587</v>
      </c>
      <c r="D6" s="16">
        <f t="shared" ref="D6:D28" si="1">C6*L6</f>
        <v>432619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19</v>
      </c>
      <c r="D7" s="16">
        <f t="shared" si="1"/>
        <v>13775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43</v>
      </c>
      <c r="D9" s="16">
        <f t="shared" si="1"/>
        <v>30401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26</v>
      </c>
      <c r="D13" s="52">
        <f t="shared" si="1"/>
        <v>7982</v>
      </c>
      <c r="E13" s="9"/>
      <c r="F13" s="234" t="s">
        <v>36</v>
      </c>
      <c r="G13" s="235"/>
      <c r="H13" s="236">
        <f>D29</f>
        <v>494062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8</v>
      </c>
      <c r="D14" s="34">
        <f t="shared" si="1"/>
        <v>88</v>
      </c>
      <c r="E14" s="9"/>
      <c r="F14" s="239" t="s">
        <v>39</v>
      </c>
      <c r="G14" s="240"/>
      <c r="H14" s="241">
        <f>D54</f>
        <v>86579.25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407482.75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1290+1626</f>
        <v>2916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>
        <v>5</v>
      </c>
      <c r="D20" s="16">
        <f t="shared" si="1"/>
        <v>5510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158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494062</v>
      </c>
      <c r="E29" s="9"/>
      <c r="F29" s="257" t="s">
        <v>55</v>
      </c>
      <c r="G29" s="258"/>
      <c r="H29" s="261">
        <f>H15-H16-H17-H18-H19-H20-H22-H23-H24+H26+H27</f>
        <v>404566.75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69</v>
      </c>
      <c r="H34" s="285">
        <f>F34*G34</f>
        <v>69000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f>120+30</f>
        <v>150</v>
      </c>
      <c r="H35" s="285">
        <f>F35*G35</f>
        <v>75000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15</v>
      </c>
      <c r="H36" s="285">
        <f t="shared" ref="H36:H39" si="2">F36*G36</f>
        <v>3000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737</v>
      </c>
      <c r="D37" s="15">
        <f>C37*111</f>
        <v>81807</v>
      </c>
      <c r="E37" s="9"/>
      <c r="F37" s="15">
        <v>100</v>
      </c>
      <c r="G37" s="43">
        <f>576+49</f>
        <v>625</v>
      </c>
      <c r="H37" s="285">
        <f t="shared" si="2"/>
        <v>62500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f>307+305</f>
        <v>612</v>
      </c>
      <c r="H38" s="285">
        <f t="shared" si="2"/>
        <v>30600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85">
        <v>183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2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203</v>
      </c>
      <c r="H44" s="276">
        <v>162627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8</v>
      </c>
      <c r="D49" s="15">
        <f>C49*42</f>
        <v>336</v>
      </c>
      <c r="E49" s="9"/>
      <c r="F49" s="309" t="s">
        <v>86</v>
      </c>
      <c r="G49" s="261">
        <f>H34+H35+H36+H37+H38+H39+H40+H41+G42+H44+H45+H46</f>
        <v>402910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9</v>
      </c>
      <c r="D50" s="15">
        <f>C50*1.5</f>
        <v>13.5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-1656.75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86579.25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C18-C132-4F5C-8526-88E3650A2C6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17AA-558A-4604-B0F8-4A72A33E18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164</v>
      </c>
      <c r="D6" s="16">
        <f t="shared" ref="D6:D28" si="1">C6*L6</f>
        <v>120868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30</v>
      </c>
      <c r="D9" s="16">
        <f t="shared" si="1"/>
        <v>21210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2</v>
      </c>
      <c r="D11" s="16">
        <f t="shared" si="1"/>
        <v>2250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10</v>
      </c>
      <c r="D13" s="52">
        <f t="shared" si="1"/>
        <v>3070</v>
      </c>
      <c r="E13" s="9"/>
      <c r="F13" s="234" t="s">
        <v>36</v>
      </c>
      <c r="G13" s="235"/>
      <c r="H13" s="236">
        <f>D29</f>
        <v>164053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24753.75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139299.25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53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164053</v>
      </c>
      <c r="E29" s="9"/>
      <c r="F29" s="257" t="s">
        <v>55</v>
      </c>
      <c r="G29" s="258"/>
      <c r="H29" s="261">
        <f>H15-H16-H17-H18-H19-H20-H22-H23-H24+H26+H27+H28</f>
        <v>139299.25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117</v>
      </c>
      <c r="H34" s="285">
        <f t="shared" ref="H34:H39" si="2">F34*G34</f>
        <v>117000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</v>
      </c>
      <c r="H35" s="285">
        <f t="shared" si="2"/>
        <v>16500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193</v>
      </c>
      <c r="D37" s="15">
        <f>C37*111</f>
        <v>21423</v>
      </c>
      <c r="E37" s="9"/>
      <c r="F37" s="15">
        <v>100</v>
      </c>
      <c r="G37" s="43">
        <v>50</v>
      </c>
      <c r="H37" s="285">
        <f t="shared" si="2"/>
        <v>5000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18</v>
      </c>
      <c r="H38" s="285">
        <f t="shared" si="2"/>
        <v>900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3</v>
      </c>
      <c r="H39" s="285">
        <f t="shared" si="2"/>
        <v>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85">
        <v>51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3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139911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22</v>
      </c>
      <c r="D50" s="15">
        <f>C50*1.5</f>
        <v>33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611.75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24753.75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6323-76DC-43A3-9B17-8A2A3753AE2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308</v>
      </c>
      <c r="D6" s="16">
        <f t="shared" ref="D6:D28" si="1">C6*L6</f>
        <v>226996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/>
      <c r="D7" s="16">
        <f t="shared" si="1"/>
        <v>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14</v>
      </c>
      <c r="D9" s="16">
        <f t="shared" si="1"/>
        <v>9898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15</v>
      </c>
      <c r="D13" s="52">
        <f t="shared" si="1"/>
        <v>4605</v>
      </c>
      <c r="E13" s="9"/>
      <c r="F13" s="234" t="s">
        <v>36</v>
      </c>
      <c r="G13" s="235"/>
      <c r="H13" s="236">
        <f>D29</f>
        <v>244296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8</v>
      </c>
      <c r="D14" s="34">
        <f t="shared" si="1"/>
        <v>88</v>
      </c>
      <c r="E14" s="9"/>
      <c r="F14" s="239" t="s">
        <v>39</v>
      </c>
      <c r="G14" s="240"/>
      <c r="H14" s="241">
        <f>D54</f>
        <v>37374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206922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2025</f>
        <v>2025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626*3</f>
        <v>1878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244296</v>
      </c>
      <c r="E29" s="9"/>
      <c r="F29" s="257" t="s">
        <v>55</v>
      </c>
      <c r="G29" s="258"/>
      <c r="H29" s="261">
        <f>H15-H16-H17-H18-H19-H20-H22-H23-H24+H26+H27</f>
        <v>203019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51</v>
      </c>
      <c r="H34" s="285">
        <f>F34*G34</f>
        <v>51000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85">
        <f t="shared" ref="H35:H39" si="2">F35*G35</f>
        <v>10000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317</v>
      </c>
      <c r="D37" s="15">
        <f>C37*111</f>
        <v>35187</v>
      </c>
      <c r="E37" s="9"/>
      <c r="F37" s="15">
        <v>100</v>
      </c>
      <c r="G37" s="43">
        <v>52</v>
      </c>
      <c r="H37" s="285">
        <f t="shared" si="2"/>
        <v>5200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85">
        <f t="shared" si="2"/>
        <v>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85">
        <v>182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204</v>
      </c>
      <c r="H44" s="276">
        <v>134970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54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16</v>
      </c>
      <c r="D49" s="15">
        <f>C49*42</f>
        <v>672</v>
      </c>
      <c r="E49" s="9"/>
      <c r="F49" s="309" t="s">
        <v>86</v>
      </c>
      <c r="G49" s="261">
        <f>H34+H35+H36+H37+H38+H39+H40+H41+G42+H44+H45+H46</f>
        <v>202242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</v>
      </c>
      <c r="D50" s="15">
        <f>C50*1.5</f>
        <v>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-777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37374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61A-FA3C-4CF4-85E8-9E0093E5698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55" t="s">
        <v>2</v>
      </c>
      <c r="Q1" s="15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45798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174</v>
      </c>
      <c r="D6" s="16">
        <f t="shared" ref="D6:D28" si="1">C6*L6</f>
        <v>128238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8</v>
      </c>
      <c r="D7" s="16">
        <f t="shared" si="1"/>
        <v>5800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55</v>
      </c>
      <c r="D9" s="16">
        <f t="shared" si="1"/>
        <v>38885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15</v>
      </c>
      <c r="D13" s="52">
        <f t="shared" si="1"/>
        <v>4605</v>
      </c>
      <c r="E13" s="9"/>
      <c r="F13" s="234" t="s">
        <v>36</v>
      </c>
      <c r="G13" s="235"/>
      <c r="H13" s="236">
        <f>D29</f>
        <v>187458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12</v>
      </c>
      <c r="D14" s="34">
        <f t="shared" si="1"/>
        <v>132</v>
      </c>
      <c r="E14" s="9"/>
      <c r="F14" s="239" t="s">
        <v>39</v>
      </c>
      <c r="G14" s="240"/>
      <c r="H14" s="241">
        <f>D54</f>
        <v>29291.25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158166.75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624</f>
        <v>624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/>
      <c r="H22" s="270">
        <v>8715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187458</v>
      </c>
      <c r="E29" s="9"/>
      <c r="F29" s="257" t="s">
        <v>55</v>
      </c>
      <c r="G29" s="258"/>
      <c r="H29" s="261">
        <f>H15-H16-H17-H18-H19-H20-H22-H23-H24+H26+H27</f>
        <v>148827.75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86</v>
      </c>
      <c r="H34" s="285">
        <f>F34*G34</f>
        <v>86000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85">
        <f>F35*G35</f>
        <v>35000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8</v>
      </c>
      <c r="H36" s="285">
        <f t="shared" ref="H36:H39" si="2">F36*G36</f>
        <v>1600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236</v>
      </c>
      <c r="D37" s="15">
        <f>C37*111</f>
        <v>26196</v>
      </c>
      <c r="E37" s="9"/>
      <c r="F37" s="15">
        <v>100</v>
      </c>
      <c r="G37" s="43">
        <v>258</v>
      </c>
      <c r="H37" s="285">
        <f t="shared" si="2"/>
        <v>25800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36</v>
      </c>
      <c r="H38" s="285">
        <f t="shared" si="2"/>
        <v>1800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85">
        <v>119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5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</v>
      </c>
      <c r="D49" s="15">
        <f>C49*42</f>
        <v>168</v>
      </c>
      <c r="E49" s="9"/>
      <c r="F49" s="309" t="s">
        <v>86</v>
      </c>
      <c r="G49" s="261">
        <f>H34+H35+H36+H37+H38+H39+H40+H41+G42+H44+H45+H46</f>
        <v>150359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9</v>
      </c>
      <c r="D50" s="15">
        <f>C50*1.5</f>
        <v>13.5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1531.25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29291.25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12E1-4B03-4C80-962D-EB85DF9128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C77-E852-4DCA-8504-D1E0E4FBB5C2}">
  <dimension ref="A1:R59"/>
  <sheetViews>
    <sheetView topLeftCell="A31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45799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403</v>
      </c>
      <c r="D6" s="16">
        <f t="shared" ref="D6:D28" si="1">C6*L6</f>
        <v>297011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</v>
      </c>
      <c r="D8" s="16">
        <f t="shared" si="1"/>
        <v>1033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20</v>
      </c>
      <c r="D9" s="16">
        <f t="shared" si="1"/>
        <v>14140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1+1+1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331738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23</v>
      </c>
      <c r="D14" s="34">
        <f t="shared" si="1"/>
        <v>253</v>
      </c>
      <c r="E14" s="9"/>
      <c r="F14" s="239" t="s">
        <v>39</v>
      </c>
      <c r="G14" s="240"/>
      <c r="H14" s="241">
        <f>D54</f>
        <v>50059.5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281678.5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2025</f>
        <v>2025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f>626*2</f>
        <v>1252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1840</v>
      </c>
      <c r="H26" s="276">
        <v>76820</v>
      </c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60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331738</v>
      </c>
      <c r="E29" s="9"/>
      <c r="F29" s="257" t="s">
        <v>55</v>
      </c>
      <c r="G29" s="258"/>
      <c r="H29" s="261">
        <f>H15-H16-H17-H18-H19-H20-H22-H23-H24+H26+H27+H28</f>
        <v>355221.5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300</v>
      </c>
      <c r="H34" s="285">
        <f t="shared" ref="H34:H39" si="2">F34*G34</f>
        <v>300000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46</v>
      </c>
      <c r="H35" s="285">
        <f t="shared" si="2"/>
        <v>23000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431</v>
      </c>
      <c r="D37" s="15">
        <f>C37*111</f>
        <v>47841</v>
      </c>
      <c r="E37" s="9"/>
      <c r="F37" s="15">
        <v>100</v>
      </c>
      <c r="G37" s="43">
        <v>252</v>
      </c>
      <c r="H37" s="285">
        <f t="shared" si="2"/>
        <v>25200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89</v>
      </c>
      <c r="H38" s="285">
        <f t="shared" si="2"/>
        <v>4450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85">
        <f t="shared" si="2"/>
        <v>260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435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0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25</v>
      </c>
      <c r="D46" s="15">
        <f>C46*1.5</f>
        <v>37.5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9</v>
      </c>
      <c r="D49" s="15">
        <f>C49*42</f>
        <v>378</v>
      </c>
      <c r="E49" s="9"/>
      <c r="F49" s="309" t="s">
        <v>86</v>
      </c>
      <c r="G49" s="261">
        <f>H34+H35+H36+H37+H38+H39+H40+H41+G42+H44+H45+H46</f>
        <v>353745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/>
      <c r="D50" s="15">
        <f>C50*1.5</f>
        <v>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-1476.5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50059.5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7A1A-9772-41CD-9BAF-9027FB64FA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45799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142</v>
      </c>
      <c r="D6" s="16">
        <f t="shared" ref="D6:D28" si="1">C6*L6</f>
        <v>104654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34</v>
      </c>
      <c r="D9" s="16">
        <f t="shared" si="1"/>
        <v>24038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5</v>
      </c>
      <c r="D12" s="52">
        <f t="shared" si="1"/>
        <v>4760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6</v>
      </c>
      <c r="D13" s="52">
        <f t="shared" si="1"/>
        <v>1842</v>
      </c>
      <c r="E13" s="9"/>
      <c r="F13" s="234" t="s">
        <v>36</v>
      </c>
      <c r="G13" s="235"/>
      <c r="H13" s="236">
        <f>D29</f>
        <v>139903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14</v>
      </c>
      <c r="D14" s="34">
        <f t="shared" si="1"/>
        <v>154</v>
      </c>
      <c r="E14" s="9"/>
      <c r="F14" s="239" t="s">
        <v>39</v>
      </c>
      <c r="G14" s="240"/>
      <c r="H14" s="241">
        <f>D54</f>
        <v>21828.75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118074.25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22*626</f>
        <v>13772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139903</v>
      </c>
      <c r="E29" s="9"/>
      <c r="F29" s="257" t="s">
        <v>55</v>
      </c>
      <c r="G29" s="258"/>
      <c r="H29" s="261">
        <f>H15-H16-H17-H18-H19-H20-H22-H23-H24+H26+H27</f>
        <v>104302.25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76</v>
      </c>
      <c r="H34" s="285">
        <f>F34*G34</f>
        <v>76000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62</v>
      </c>
      <c r="H35" s="285">
        <f t="shared" ref="H35:H39" si="2">F35*G35</f>
        <v>31000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181</v>
      </c>
      <c r="D37" s="15">
        <f>C37*111</f>
        <v>20091</v>
      </c>
      <c r="E37" s="9"/>
      <c r="F37" s="15">
        <v>100</v>
      </c>
      <c r="G37" s="43">
        <v>16</v>
      </c>
      <c r="H37" s="285">
        <f t="shared" si="2"/>
        <v>1600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4</v>
      </c>
      <c r="H38" s="285">
        <f t="shared" si="2"/>
        <v>200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10</v>
      </c>
      <c r="H39" s="285">
        <f t="shared" si="2"/>
        <v>200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418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0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</v>
      </c>
      <c r="D46" s="15">
        <f>C46*1.5</f>
        <v>3</v>
      </c>
      <c r="E46" s="9"/>
      <c r="F46" s="41"/>
      <c r="G46" s="15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110218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14</v>
      </c>
      <c r="D50" s="15">
        <f>C50*1.5</f>
        <v>21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5915.75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21828.75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B70-5999-453A-AD76-F2A60C53C4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57" t="s">
        <v>2</v>
      </c>
      <c r="Q1" s="15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45799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537</v>
      </c>
      <c r="D6" s="16">
        <f t="shared" ref="D6:D28" si="1">C6*L6</f>
        <v>395769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50</v>
      </c>
      <c r="D7" s="16">
        <f t="shared" si="1"/>
        <v>36250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>
        <v>5</v>
      </c>
      <c r="D8" s="16">
        <f t="shared" si="1"/>
        <v>5165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137</v>
      </c>
      <c r="D9" s="16">
        <f t="shared" si="1"/>
        <v>96859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10</v>
      </c>
      <c r="D10" s="16">
        <f t="shared" si="1"/>
        <v>9720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f>36+2+10</f>
        <v>48</v>
      </c>
      <c r="D12" s="52">
        <f t="shared" si="1"/>
        <v>45696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11</v>
      </c>
      <c r="D13" s="52">
        <f t="shared" si="1"/>
        <v>3377</v>
      </c>
      <c r="E13" s="9"/>
      <c r="F13" s="234" t="s">
        <v>36</v>
      </c>
      <c r="G13" s="235"/>
      <c r="H13" s="236">
        <f>D29</f>
        <v>712956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12</v>
      </c>
      <c r="D14" s="34">
        <f t="shared" si="1"/>
        <v>132</v>
      </c>
      <c r="E14" s="9"/>
      <c r="F14" s="239" t="s">
        <v>39</v>
      </c>
      <c r="G14" s="240"/>
      <c r="H14" s="241">
        <f>D54</f>
        <v>76510.5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>
        <v>10</v>
      </c>
      <c r="D15" s="34">
        <f t="shared" si="1"/>
        <v>6200</v>
      </c>
      <c r="E15" s="9"/>
      <c r="F15" s="244" t="s">
        <v>40</v>
      </c>
      <c r="G15" s="235"/>
      <c r="H15" s="245">
        <f>H13-H14</f>
        <v>636445.5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>
        <v>1</v>
      </c>
      <c r="D16" s="52">
        <f t="shared" si="1"/>
        <v>1567</v>
      </c>
      <c r="E16" s="9"/>
      <c r="F16" s="75" t="s">
        <v>42</v>
      </c>
      <c r="G16" s="74" t="s">
        <v>43</v>
      </c>
      <c r="H16" s="248">
        <f>318+438+876</f>
        <v>1632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10</v>
      </c>
      <c r="D18" s="52">
        <f t="shared" si="1"/>
        <v>6200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>
        <f>5+2+10</f>
        <v>17</v>
      </c>
      <c r="D19" s="52">
        <f t="shared" si="1"/>
        <v>18734</v>
      </c>
      <c r="E19" s="9"/>
      <c r="F19" s="62"/>
      <c r="G19" s="76" t="s">
        <v>50</v>
      </c>
      <c r="H19" s="334">
        <v>250</v>
      </c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110</v>
      </c>
      <c r="C20" s="53">
        <v>1</v>
      </c>
      <c r="D20" s="16">
        <f t="shared" si="1"/>
        <v>1142</v>
      </c>
      <c r="E20" s="9"/>
      <c r="F20" s="63"/>
      <c r="G20" s="78" t="s">
        <v>124</v>
      </c>
      <c r="H20" s="248"/>
      <c r="I20" s="248"/>
      <c r="J20" s="248"/>
      <c r="L20" s="6">
        <v>1142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10+10+10</f>
        <v>30</v>
      </c>
      <c r="D21" s="52">
        <f t="shared" si="1"/>
        <v>19500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206</v>
      </c>
      <c r="C22" s="53">
        <v>1</v>
      </c>
      <c r="D22" s="52">
        <f t="shared" si="1"/>
        <v>1447</v>
      </c>
      <c r="E22" s="9"/>
      <c r="F22" s="85"/>
      <c r="G22" s="81"/>
      <c r="H22" s="270"/>
      <c r="I22" s="270"/>
      <c r="J22" s="270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65" t="s">
        <v>208</v>
      </c>
      <c r="C23" s="53">
        <f>5+5+5</f>
        <v>15</v>
      </c>
      <c r="D23" s="52">
        <f t="shared" si="1"/>
        <v>17625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>
        <v>2</v>
      </c>
      <c r="D24" s="52">
        <f t="shared" si="1"/>
        <v>3334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205</v>
      </c>
      <c r="C25" s="53">
        <f>1</f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207</v>
      </c>
      <c r="C27" s="53">
        <v>1</v>
      </c>
      <c r="D27" s="48">
        <f t="shared" si="1"/>
        <v>1052</v>
      </c>
      <c r="E27" s="9"/>
      <c r="F27" s="88"/>
      <c r="G27" s="89"/>
      <c r="H27" s="324"/>
      <c r="I27" s="325"/>
      <c r="J27" s="326"/>
      <c r="L27" s="7">
        <v>1052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53</v>
      </c>
      <c r="D28" s="52">
        <f t="shared" si="1"/>
        <v>41605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712956</v>
      </c>
      <c r="E29" s="9"/>
      <c r="F29" s="257" t="s">
        <v>55</v>
      </c>
      <c r="G29" s="258"/>
      <c r="H29" s="261">
        <f>H15-H16-H17-H18-H19-H20-H22-H23-H24+H26+H27</f>
        <v>634563.5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47</v>
      </c>
      <c r="H34" s="285">
        <f>F34*G34</f>
        <v>47000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5</v>
      </c>
      <c r="D35" s="33">
        <f>C35*84</f>
        <v>420</v>
      </c>
      <c r="E35" s="9"/>
      <c r="F35" s="64">
        <v>500</v>
      </c>
      <c r="G35" s="45">
        <v>17</v>
      </c>
      <c r="H35" s="285">
        <f>F35*G35</f>
        <v>8500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85">
        <f t="shared" ref="H36:H39" si="2">F36*G36</f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323</v>
      </c>
      <c r="D37" s="15">
        <f>C37*111</f>
        <v>35853</v>
      </c>
      <c r="E37" s="9"/>
      <c r="F37" s="15">
        <v>100</v>
      </c>
      <c r="G37" s="43">
        <v>111</v>
      </c>
      <c r="H37" s="285">
        <f t="shared" si="2"/>
        <v>11100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363</v>
      </c>
      <c r="D38" s="15">
        <f>C38*84</f>
        <v>30492</v>
      </c>
      <c r="E38" s="9"/>
      <c r="F38" s="33">
        <v>50</v>
      </c>
      <c r="G38" s="43">
        <v>150</v>
      </c>
      <c r="H38" s="285">
        <f t="shared" si="2"/>
        <v>7500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37</v>
      </c>
      <c r="D41" s="15">
        <f>C41*84</f>
        <v>3108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85">
        <v>103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0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176</v>
      </c>
      <c r="G44" s="84" t="s">
        <v>209</v>
      </c>
      <c r="H44" s="276">
        <v>87538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64</v>
      </c>
      <c r="D45" s="15">
        <f>C45*84</f>
        <v>5376</v>
      </c>
      <c r="E45" s="9"/>
      <c r="F45" s="41" t="s">
        <v>148</v>
      </c>
      <c r="G45" s="84" t="s">
        <v>210</v>
      </c>
      <c r="H45" s="276">
        <v>472129</v>
      </c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634490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20</v>
      </c>
      <c r="D50" s="15">
        <f>C50*1.5</f>
        <v>30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-73.5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76510.5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4671-582B-4CAD-B933-CE49606A5F8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F5A4-2D09-4D6D-BE88-8685894981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45779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469</v>
      </c>
      <c r="D6" s="16">
        <f t="shared" ref="D6:D28" si="1">C6*L6</f>
        <v>345653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13</v>
      </c>
      <c r="D7" s="16">
        <f t="shared" si="1"/>
        <v>9425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39</v>
      </c>
      <c r="D9" s="16">
        <f t="shared" si="1"/>
        <v>27573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21</v>
      </c>
      <c r="D13" s="52">
        <f t="shared" si="1"/>
        <v>6447</v>
      </c>
      <c r="E13" s="9"/>
      <c r="F13" s="234" t="s">
        <v>36</v>
      </c>
      <c r="G13" s="235"/>
      <c r="H13" s="236">
        <f>D29</f>
        <v>393665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45481.5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2</v>
      </c>
      <c r="D15" s="34">
        <f t="shared" si="1"/>
        <v>1240</v>
      </c>
      <c r="E15" s="9"/>
      <c r="F15" s="244" t="s">
        <v>40</v>
      </c>
      <c r="G15" s="235"/>
      <c r="H15" s="245">
        <f>H13-H14</f>
        <v>348183.5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3834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393665</v>
      </c>
      <c r="E29" s="9"/>
      <c r="F29" s="257" t="s">
        <v>55</v>
      </c>
      <c r="G29" s="258"/>
      <c r="H29" s="261">
        <f>H15-H16-H17-H18-H19-H20-H22-H23-H24+H26+H27</f>
        <v>344349.5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158</v>
      </c>
      <c r="H34" s="285">
        <f>F34*G34</f>
        <v>158000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370</v>
      </c>
      <c r="H35" s="285">
        <f t="shared" ref="H35:H39" si="2">F35*G35</f>
        <v>185000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>
        <v>17</v>
      </c>
      <c r="H37" s="285">
        <f t="shared" si="2"/>
        <v>1700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5</v>
      </c>
      <c r="H38" s="285">
        <f t="shared" si="2"/>
        <v>250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8</v>
      </c>
      <c r="D41" s="15">
        <f>C41*84</f>
        <v>672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145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6</v>
      </c>
      <c r="D46" s="15">
        <f>C46*1.5</f>
        <v>9</v>
      </c>
      <c r="E46" s="9"/>
      <c r="F46" s="41"/>
      <c r="G46" s="9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15</v>
      </c>
      <c r="D49" s="15">
        <f>C49*42</f>
        <v>630</v>
      </c>
      <c r="E49" s="9"/>
      <c r="F49" s="309" t="s">
        <v>86</v>
      </c>
      <c r="G49" s="261">
        <f>H34+H35+H36+H37+H38+H39+H40+H41+G42+H44+H45+H46</f>
        <v>345335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11</v>
      </c>
      <c r="D50" s="15">
        <f>C50*1.5</f>
        <v>16.5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985.5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45481.5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196E-D22E-4577-B53F-78CA90176A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431</v>
      </c>
      <c r="D6" s="16">
        <f t="shared" ref="D6:D28" si="1">C6*L6</f>
        <v>317647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3</v>
      </c>
      <c r="D8" s="16">
        <f t="shared" si="1"/>
        <v>3099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21</v>
      </c>
      <c r="D9" s="16">
        <f t="shared" si="1"/>
        <v>14847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3</v>
      </c>
      <c r="D11" s="16">
        <f t="shared" si="1"/>
        <v>3375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2+1</f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16</v>
      </c>
      <c r="D13" s="52">
        <f t="shared" si="1"/>
        <v>4912</v>
      </c>
      <c r="E13" s="9"/>
      <c r="F13" s="234" t="s">
        <v>36</v>
      </c>
      <c r="G13" s="235"/>
      <c r="H13" s="236">
        <f>D29</f>
        <v>370751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14</v>
      </c>
      <c r="D14" s="34">
        <f t="shared" si="1"/>
        <v>154</v>
      </c>
      <c r="E14" s="9"/>
      <c r="F14" s="239" t="s">
        <v>39</v>
      </c>
      <c r="G14" s="240"/>
      <c r="H14" s="241">
        <f>D54</f>
        <v>59532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311219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2016</f>
        <v>2016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>
        <v>674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2339</v>
      </c>
      <c r="H22" s="270">
        <v>66073</v>
      </c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64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370751</v>
      </c>
      <c r="E29" s="9"/>
      <c r="F29" s="257" t="s">
        <v>55</v>
      </c>
      <c r="G29" s="258"/>
      <c r="H29" s="261">
        <f>H15-H16-H17-H18-H19-H20-H22-H23-H24+H26+H27+H28</f>
        <v>242456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72</v>
      </c>
      <c r="H34" s="285">
        <f t="shared" ref="H34:H39" si="2">F34*G34</f>
        <v>72000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31</v>
      </c>
      <c r="H35" s="285">
        <f t="shared" si="2"/>
        <v>15500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25</v>
      </c>
      <c r="D36" s="15">
        <f>C36*1.5</f>
        <v>37.5</v>
      </c>
      <c r="E36" s="9"/>
      <c r="F36" s="15">
        <v>200</v>
      </c>
      <c r="G36" s="41">
        <v>3</v>
      </c>
      <c r="H36" s="285">
        <f t="shared" si="2"/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98</v>
      </c>
      <c r="H37" s="285">
        <f t="shared" si="2"/>
        <v>9800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229</v>
      </c>
      <c r="H38" s="285">
        <f t="shared" si="2"/>
        <v>11450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85">
        <f t="shared" si="2"/>
        <v>260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85">
        <v>2149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4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12</v>
      </c>
      <c r="D44" s="15">
        <f>C44*120</f>
        <v>1440</v>
      </c>
      <c r="E44" s="9"/>
      <c r="F44" s="41" t="s">
        <v>148</v>
      </c>
      <c r="G44" s="69" t="s">
        <v>211</v>
      </c>
      <c r="H44" s="276">
        <v>130378.5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6</v>
      </c>
      <c r="D49" s="15">
        <f>C49*42</f>
        <v>252</v>
      </c>
      <c r="E49" s="9"/>
      <c r="F49" s="309" t="s">
        <v>86</v>
      </c>
      <c r="G49" s="261">
        <f>H34+H35+H36+H37+H38+H39+H40+H41+G42+H44+H45+H46</f>
        <v>242137.5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24</v>
      </c>
      <c r="D50" s="15">
        <f>C50*1.5</f>
        <v>36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135</v>
      </c>
      <c r="G51" s="313">
        <f>G49-H29</f>
        <v>-318.5</v>
      </c>
      <c r="H51" s="314"/>
      <c r="I51" s="314"/>
      <c r="J51" s="31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16"/>
      <c r="H52" s="317"/>
      <c r="I52" s="317"/>
      <c r="J52" s="31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59532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533-1EAE-4169-B415-21771E1D7FA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373</v>
      </c>
      <c r="D6" s="16">
        <f t="shared" ref="D6:D28" si="1">C6*L6</f>
        <v>274901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7</v>
      </c>
      <c r="D9" s="16">
        <f t="shared" si="1"/>
        <v>4949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15</v>
      </c>
      <c r="D13" s="52">
        <f t="shared" si="1"/>
        <v>4605</v>
      </c>
      <c r="E13" s="9"/>
      <c r="F13" s="234" t="s">
        <v>36</v>
      </c>
      <c r="G13" s="235"/>
      <c r="H13" s="236">
        <f>D29</f>
        <v>290528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44777.25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245750.75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3096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626*18</f>
        <v>11268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290528</v>
      </c>
      <c r="E29" s="9"/>
      <c r="F29" s="257" t="s">
        <v>55</v>
      </c>
      <c r="G29" s="258"/>
      <c r="H29" s="261">
        <f>H15-H16-H17-H18-H19-H20-H22-H23-H24+H26+H27</f>
        <v>231386.75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219</v>
      </c>
      <c r="H34" s="285">
        <f>F34*G34</f>
        <v>219000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85">
        <f t="shared" ref="H35:H39" si="2">F35*G35</f>
        <v>7000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385</v>
      </c>
      <c r="D37" s="15">
        <f>C37*111</f>
        <v>42735</v>
      </c>
      <c r="E37" s="9"/>
      <c r="F37" s="15">
        <v>100</v>
      </c>
      <c r="G37" s="43">
        <v>42</v>
      </c>
      <c r="H37" s="285">
        <f t="shared" si="2"/>
        <v>4200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15</v>
      </c>
      <c r="H38" s="285">
        <f t="shared" si="2"/>
        <v>750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85">
        <v>463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63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9</v>
      </c>
      <c r="D49" s="15">
        <f>C49*42</f>
        <v>378</v>
      </c>
      <c r="E49" s="9"/>
      <c r="F49" s="309" t="s">
        <v>86</v>
      </c>
      <c r="G49" s="261">
        <f>H34+H35+H36+H37+H38+H39+H40+H41+G42+H44+H45+H46</f>
        <v>231453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14</v>
      </c>
      <c r="D50" s="15">
        <f>C50*1.5</f>
        <v>21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66.25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44777.25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860-8A3E-4803-BFC7-47964E06C55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61" t="s">
        <v>2</v>
      </c>
      <c r="Q1" s="16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45800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181</v>
      </c>
      <c r="D6" s="16">
        <f t="shared" ref="D6:D28" si="1">C6*L6</f>
        <v>133397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105</v>
      </c>
      <c r="D9" s="16">
        <f t="shared" si="1"/>
        <v>74235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2</v>
      </c>
      <c r="D10" s="16">
        <f t="shared" si="1"/>
        <v>1944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19</v>
      </c>
      <c r="D13" s="52">
        <f t="shared" si="1"/>
        <v>5833</v>
      </c>
      <c r="E13" s="9"/>
      <c r="F13" s="234" t="s">
        <v>36</v>
      </c>
      <c r="G13" s="235"/>
      <c r="H13" s="236">
        <f>D29</f>
        <v>224865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11</v>
      </c>
      <c r="D14" s="34">
        <f t="shared" si="1"/>
        <v>121</v>
      </c>
      <c r="E14" s="9"/>
      <c r="F14" s="239" t="s">
        <v>39</v>
      </c>
      <c r="G14" s="240"/>
      <c r="H14" s="241">
        <f>D54</f>
        <v>36675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188190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624+1104</f>
        <v>1728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224865</v>
      </c>
      <c r="E29" s="9"/>
      <c r="F29" s="257" t="s">
        <v>55</v>
      </c>
      <c r="G29" s="258"/>
      <c r="H29" s="261">
        <f>H15-H16-H17-H18-H19-H20-H22-H23-H24+H26+H27</f>
        <v>186462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85">
        <f>F34*G34</f>
        <v>126000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</v>
      </c>
      <c r="H35" s="285">
        <f>F35*G35</f>
        <v>16000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ref="H36:H39" si="2">F36*G36</f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278</v>
      </c>
      <c r="H37" s="285">
        <f t="shared" si="2"/>
        <v>27800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347</v>
      </c>
      <c r="H38" s="285">
        <f t="shared" si="2"/>
        <v>17350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85">
        <f t="shared" si="2"/>
        <v>120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85">
        <v>94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11</v>
      </c>
      <c r="D46" s="15">
        <f>C46*1.5</f>
        <v>16.5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187764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/>
      <c r="D50" s="15">
        <f>C50*1.5</f>
        <v>0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1302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36675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9E1-DD60-4AC7-B397-8676486B7B2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7893-FF0D-4DD2-B950-F5141ED76E84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528</v>
      </c>
      <c r="D6" s="16">
        <f t="shared" ref="D6:D28" si="1">C6*L6</f>
        <v>389136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</v>
      </c>
      <c r="D7" s="16">
        <f t="shared" si="1"/>
        <v>2175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136</v>
      </c>
      <c r="D9" s="16">
        <f t="shared" si="1"/>
        <v>96152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22</v>
      </c>
      <c r="D12" s="52">
        <f t="shared" si="1"/>
        <v>20944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26</v>
      </c>
      <c r="D13" s="52">
        <f t="shared" si="1"/>
        <v>7982</v>
      </c>
      <c r="E13" s="9"/>
      <c r="F13" s="234" t="s">
        <v>36</v>
      </c>
      <c r="G13" s="235"/>
      <c r="H13" s="236">
        <f>D29</f>
        <v>516400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</v>
      </c>
      <c r="D14" s="34">
        <f t="shared" si="1"/>
        <v>11</v>
      </c>
      <c r="E14" s="9"/>
      <c r="F14" s="239" t="s">
        <v>39</v>
      </c>
      <c r="G14" s="240"/>
      <c r="H14" s="241">
        <f>D54</f>
        <v>92143.5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424256.5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4230</f>
        <v>4230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110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112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66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516400</v>
      </c>
      <c r="E29" s="9"/>
      <c r="F29" s="257" t="s">
        <v>55</v>
      </c>
      <c r="G29" s="258"/>
      <c r="H29" s="261">
        <f>H15-H16-H17-H18-H19-H20-H22-H23-H24+H26+H27+H28</f>
        <v>420026.5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10</v>
      </c>
      <c r="D34" s="33">
        <f>C34*120</f>
        <v>1200</v>
      </c>
      <c r="E34" s="9"/>
      <c r="F34" s="15">
        <v>1000</v>
      </c>
      <c r="G34" s="44">
        <v>102</v>
      </c>
      <c r="H34" s="285">
        <f t="shared" ref="H34:H39" si="2">F34*G34</f>
        <v>102000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63</v>
      </c>
      <c r="H35" s="285">
        <f t="shared" si="2"/>
        <v>31500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791</v>
      </c>
      <c r="D37" s="15">
        <f>C37*111</f>
        <v>87801</v>
      </c>
      <c r="E37" s="9"/>
      <c r="F37" s="15">
        <v>100</v>
      </c>
      <c r="G37" s="43">
        <v>85</v>
      </c>
      <c r="H37" s="285">
        <f t="shared" si="2"/>
        <v>8500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49</v>
      </c>
      <c r="H38" s="285">
        <f t="shared" si="2"/>
        <v>2450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85">
        <f t="shared" si="2"/>
        <v>120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98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6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11</v>
      </c>
      <c r="D44" s="15">
        <f>C44*120</f>
        <v>1320</v>
      </c>
      <c r="E44" s="9"/>
      <c r="F44" s="41" t="s">
        <v>148</v>
      </c>
      <c r="G44" s="69" t="s">
        <v>212</v>
      </c>
      <c r="H44" s="276">
        <v>276434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421502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23</v>
      </c>
      <c r="D50" s="15">
        <f>C50*1.5</f>
        <v>34.5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1475.5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92143.5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180B-4DB2-4341-9AE2-329CA7163D6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162</v>
      </c>
      <c r="D6" s="16">
        <f t="shared" ref="D6:D28" si="1">C6*L6</f>
        <v>119394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6</v>
      </c>
      <c r="D7" s="16">
        <f t="shared" si="1"/>
        <v>4350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24</v>
      </c>
      <c r="D9" s="16">
        <f t="shared" si="1"/>
        <v>16968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5</v>
      </c>
      <c r="D13" s="52">
        <f t="shared" si="1"/>
        <v>1535</v>
      </c>
      <c r="E13" s="9"/>
      <c r="F13" s="234" t="s">
        <v>36</v>
      </c>
      <c r="G13" s="235"/>
      <c r="H13" s="236">
        <f>D29</f>
        <v>145565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</v>
      </c>
      <c r="D14" s="34">
        <f t="shared" si="1"/>
        <v>11</v>
      </c>
      <c r="E14" s="9"/>
      <c r="F14" s="239" t="s">
        <v>39</v>
      </c>
      <c r="G14" s="240"/>
      <c r="H14" s="241">
        <f>D54</f>
        <v>22063.5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123501.5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626*5</f>
        <v>3130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145565</v>
      </c>
      <c r="E29" s="9"/>
      <c r="F29" s="257" t="s">
        <v>55</v>
      </c>
      <c r="G29" s="258"/>
      <c r="H29" s="261">
        <f>H15-H16-H17-H18-H19-H20-H22-H23-H24+H26+H27</f>
        <v>120371.5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85">
        <f>F34*G34</f>
        <v>89000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30</v>
      </c>
      <c r="H35" s="285">
        <f t="shared" ref="H35:H39" si="2">F35*G35</f>
        <v>15000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192</v>
      </c>
      <c r="D37" s="15">
        <f>C37*111</f>
        <v>21312</v>
      </c>
      <c r="E37" s="9"/>
      <c r="F37" s="15">
        <v>100</v>
      </c>
      <c r="G37" s="43">
        <v>103</v>
      </c>
      <c r="H37" s="285">
        <f t="shared" si="2"/>
        <v>10300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52</v>
      </c>
      <c r="H38" s="285">
        <f t="shared" si="2"/>
        <v>2600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115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6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167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2</v>
      </c>
      <c r="D49" s="15">
        <f>C49*42</f>
        <v>84</v>
      </c>
      <c r="E49" s="9"/>
      <c r="F49" s="309" t="s">
        <v>86</v>
      </c>
      <c r="G49" s="261">
        <f>H34+H35+H36+H37+H38+H39+H40+H41+G42+H44+H45+H46</f>
        <v>117435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11</v>
      </c>
      <c r="D50" s="15">
        <f>C50*1.5</f>
        <v>16.5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-2936.5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22063.5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BE9-AD6A-4FC7-899F-16B5476A8C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68" t="s">
        <v>2</v>
      </c>
      <c r="Q1" s="16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45801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319</v>
      </c>
      <c r="D6" s="16">
        <f t="shared" ref="D6:D28" si="1">C6*L6</f>
        <v>235103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10</v>
      </c>
      <c r="D7" s="16">
        <f t="shared" si="1"/>
        <v>7250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40</v>
      </c>
      <c r="D9" s="16">
        <f t="shared" si="1"/>
        <v>28280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14</v>
      </c>
      <c r="D13" s="52">
        <f t="shared" si="1"/>
        <v>4298</v>
      </c>
      <c r="E13" s="9"/>
      <c r="F13" s="234" t="s">
        <v>36</v>
      </c>
      <c r="G13" s="235"/>
      <c r="H13" s="236">
        <f>D29</f>
        <v>278346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8</v>
      </c>
      <c r="D14" s="34">
        <f t="shared" si="1"/>
        <v>88</v>
      </c>
      <c r="E14" s="9"/>
      <c r="F14" s="239" t="s">
        <v>39</v>
      </c>
      <c r="G14" s="240"/>
      <c r="H14" s="241">
        <f>D54</f>
        <v>55312.5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223033.5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504+528+810</f>
        <v>1842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278346</v>
      </c>
      <c r="E29" s="9"/>
      <c r="F29" s="257" t="s">
        <v>55</v>
      </c>
      <c r="G29" s="258"/>
      <c r="H29" s="261">
        <f>H15-H16-H17-H18-H19-H20-H22-H23-H24+H26+H27</f>
        <v>221191.5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85">
        <f>F34*G34</f>
        <v>81000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81</v>
      </c>
      <c r="H35" s="285">
        <f>F35*G35</f>
        <v>40500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85">
        <f t="shared" ref="H36:H39" si="2">F36*G36</f>
        <v>1800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468</v>
      </c>
      <c r="D37" s="15">
        <f>C37*111</f>
        <v>51948</v>
      </c>
      <c r="E37" s="9"/>
      <c r="F37" s="15">
        <v>100</v>
      </c>
      <c r="G37" s="43">
        <v>130</v>
      </c>
      <c r="H37" s="285">
        <f t="shared" si="2"/>
        <v>13000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>
        <v>83</v>
      </c>
      <c r="H38" s="285">
        <f t="shared" si="2"/>
        <v>4150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162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66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154</v>
      </c>
      <c r="G44" s="84" t="s">
        <v>213</v>
      </c>
      <c r="H44" s="276">
        <v>80359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</v>
      </c>
      <c r="D49" s="15">
        <f>C49*42</f>
        <v>168</v>
      </c>
      <c r="E49" s="9"/>
      <c r="F49" s="309" t="s">
        <v>86</v>
      </c>
      <c r="G49" s="261">
        <f>H34+H35+H36+H37+H38+H39+H40+H41+G42+H44+H45+H46</f>
        <v>220971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</v>
      </c>
      <c r="D50" s="15">
        <f>C50*1.5</f>
        <v>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-220.5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55312.5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9D72-0752-4621-A5C3-1F9BAED0329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46BB-C896-40EE-A0B8-99E643BF2769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398</v>
      </c>
      <c r="D6" s="16">
        <f t="shared" ref="D6:D28" si="1">C6*L6</f>
        <v>293326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22</v>
      </c>
      <c r="D7" s="16">
        <f t="shared" si="1"/>
        <v>15950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>
        <v>10</v>
      </c>
      <c r="D8" s="16">
        <f t="shared" si="1"/>
        <v>10330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163</v>
      </c>
      <c r="D9" s="16">
        <f t="shared" si="1"/>
        <v>115241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11</v>
      </c>
      <c r="D10" s="16">
        <f t="shared" si="1"/>
        <v>10692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5</v>
      </c>
      <c r="D11" s="16">
        <f t="shared" si="1"/>
        <v>5625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f>25+7</f>
        <v>32</v>
      </c>
      <c r="D12" s="52">
        <f t="shared" si="1"/>
        <v>30464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3</v>
      </c>
      <c r="D13" s="52">
        <f t="shared" si="1"/>
        <v>921</v>
      </c>
      <c r="E13" s="9"/>
      <c r="F13" s="234" t="s">
        <v>36</v>
      </c>
      <c r="G13" s="235"/>
      <c r="H13" s="236">
        <f>D29</f>
        <v>543651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5</v>
      </c>
      <c r="D14" s="34">
        <f t="shared" si="1"/>
        <v>55</v>
      </c>
      <c r="E14" s="9"/>
      <c r="F14" s="239" t="s">
        <v>39</v>
      </c>
      <c r="G14" s="240"/>
      <c r="H14" s="241">
        <f>D54</f>
        <v>52755.75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>
        <v>5</v>
      </c>
      <c r="D15" s="34">
        <f t="shared" si="1"/>
        <v>3100</v>
      </c>
      <c r="E15" s="9"/>
      <c r="F15" s="244" t="s">
        <v>40</v>
      </c>
      <c r="G15" s="235"/>
      <c r="H15" s="245">
        <f>H13-H14</f>
        <v>490895.25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>
        <f>2+5</f>
        <v>7</v>
      </c>
      <c r="D19" s="52">
        <f t="shared" si="1"/>
        <v>7714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>
        <f>5+5+2</f>
        <v>12</v>
      </c>
      <c r="D20" s="16">
        <f t="shared" si="1"/>
        <v>14100</v>
      </c>
      <c r="E20" s="9"/>
      <c r="F20" s="63"/>
      <c r="G20" s="78" t="s">
        <v>124</v>
      </c>
      <c r="H20" s="248">
        <f>674*2</f>
        <v>1348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>
        <f>1+1+1</f>
        <v>3</v>
      </c>
      <c r="D22" s="52">
        <f t="shared" si="1"/>
        <v>4746</v>
      </c>
      <c r="E22" s="9"/>
      <c r="F22" s="85"/>
      <c r="G22" s="81"/>
      <c r="H22" s="270"/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215</v>
      </c>
      <c r="C25" s="53">
        <v>1</v>
      </c>
      <c r="D25" s="52">
        <f t="shared" si="1"/>
        <v>1020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110</v>
      </c>
      <c r="C26" s="53">
        <v>1</v>
      </c>
      <c r="D26" s="52">
        <f t="shared" si="1"/>
        <v>1142</v>
      </c>
      <c r="E26" s="9"/>
      <c r="F26" s="83" t="s">
        <v>152</v>
      </c>
      <c r="G26" s="73">
        <v>2339</v>
      </c>
      <c r="H26" s="276">
        <v>66073</v>
      </c>
      <c r="I26" s="276"/>
      <c r="J26" s="2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73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f>25</f>
        <v>25</v>
      </c>
      <c r="D28" s="52">
        <f t="shared" si="1"/>
        <v>19625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543651</v>
      </c>
      <c r="E29" s="9"/>
      <c r="F29" s="257" t="s">
        <v>55</v>
      </c>
      <c r="G29" s="258"/>
      <c r="H29" s="261">
        <f>H15-H16-H17-H18-H19-H20-H22-H23-H24+H26+H27+H28</f>
        <v>555620.25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86</v>
      </c>
      <c r="H34" s="285">
        <f t="shared" ref="H34:H39" si="2">F34*G34</f>
        <v>86000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9</v>
      </c>
      <c r="D35" s="33">
        <f>C35*84</f>
        <v>756</v>
      </c>
      <c r="E35" s="9"/>
      <c r="F35" s="64">
        <v>500</v>
      </c>
      <c r="G35" s="45">
        <v>58</v>
      </c>
      <c r="H35" s="285">
        <f t="shared" si="2"/>
        <v>29000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11</v>
      </c>
      <c r="D36" s="15">
        <f>C36*1.5</f>
        <v>16.5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136</v>
      </c>
      <c r="D37" s="15">
        <f>C37*111</f>
        <v>15096</v>
      </c>
      <c r="E37" s="9"/>
      <c r="F37" s="15">
        <v>100</v>
      </c>
      <c r="G37" s="43">
        <v>175</v>
      </c>
      <c r="H37" s="285">
        <f t="shared" si="2"/>
        <v>17500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310</v>
      </c>
      <c r="D38" s="15">
        <f>C38*84</f>
        <v>26040</v>
      </c>
      <c r="E38" s="9"/>
      <c r="F38" s="33">
        <v>50</v>
      </c>
      <c r="G38" s="43">
        <v>87</v>
      </c>
      <c r="H38" s="285">
        <f t="shared" si="2"/>
        <v>4350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11</v>
      </c>
      <c r="H39" s="285">
        <f t="shared" si="2"/>
        <v>220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25</v>
      </c>
      <c r="D41" s="15">
        <f>C41*84</f>
        <v>2100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85">
        <v>2380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3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4</v>
      </c>
      <c r="D44" s="15">
        <f>C44*120</f>
        <v>480</v>
      </c>
      <c r="E44" s="9"/>
      <c r="F44" s="41" t="s">
        <v>148</v>
      </c>
      <c r="G44" s="69" t="s">
        <v>216</v>
      </c>
      <c r="H44" s="276">
        <v>417879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>
        <v>79</v>
      </c>
      <c r="D45" s="15">
        <f>C45*84</f>
        <v>6636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/>
      <c r="D49" s="15">
        <f>C49*42</f>
        <v>0</v>
      </c>
      <c r="E49" s="9"/>
      <c r="F49" s="309" t="s">
        <v>86</v>
      </c>
      <c r="G49" s="261">
        <f>H34+H35+H36+H37+H38+H39+H40+H41+G42+H44+H45+H46</f>
        <v>557529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</v>
      </c>
      <c r="D50" s="15">
        <f>C50*1.5</f>
        <v>3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1908.75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52755.75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54DC-A3E6-4063-BEBB-3895BC3EE5B5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346</v>
      </c>
      <c r="D6" s="16">
        <f t="shared" ref="D6:D28" si="1">C6*L6</f>
        <v>255002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5</v>
      </c>
      <c r="D7" s="16">
        <f t="shared" si="1"/>
        <v>3625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57</v>
      </c>
      <c r="D9" s="16">
        <f t="shared" si="1"/>
        <v>40299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2</v>
      </c>
      <c r="D12" s="52">
        <f t="shared" si="1"/>
        <v>1904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16</v>
      </c>
      <c r="D13" s="52">
        <f t="shared" si="1"/>
        <v>4912</v>
      </c>
      <c r="E13" s="9"/>
      <c r="F13" s="234" t="s">
        <v>36</v>
      </c>
      <c r="G13" s="235"/>
      <c r="H13" s="236">
        <f>D29</f>
        <v>308003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16</v>
      </c>
      <c r="D14" s="34">
        <f t="shared" si="1"/>
        <v>176</v>
      </c>
      <c r="E14" s="9"/>
      <c r="F14" s="239" t="s">
        <v>39</v>
      </c>
      <c r="G14" s="240"/>
      <c r="H14" s="241">
        <f>D54</f>
        <v>52592.25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255410.75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1040+1800</f>
        <v>2840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48">
        <f>626*10</f>
        <v>6260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308003</v>
      </c>
      <c r="E29" s="9"/>
      <c r="F29" s="257" t="s">
        <v>55</v>
      </c>
      <c r="G29" s="258"/>
      <c r="H29" s="261">
        <f>H15-H16-H17-H18-H19-H20-H22-H23-H24+H26+H27</f>
        <v>246310.75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123</v>
      </c>
      <c r="H34" s="285">
        <f>F34*G34</f>
        <v>123000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85">
        <f t="shared" ref="H35:H39" si="2">F35*G35</f>
        <v>5000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85">
        <f t="shared" si="2"/>
        <v>800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443</v>
      </c>
      <c r="D37" s="15">
        <f>C37*111</f>
        <v>49173</v>
      </c>
      <c r="E37" s="9"/>
      <c r="F37" s="15">
        <v>100</v>
      </c>
      <c r="G37" s="43">
        <v>53</v>
      </c>
      <c r="H37" s="285">
        <f t="shared" si="2"/>
        <v>5300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31</v>
      </c>
      <c r="H38" s="285">
        <f t="shared" si="2"/>
        <v>1550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85">
        <v>78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12</v>
      </c>
      <c r="D44" s="15">
        <f>C44*120</f>
        <v>1440</v>
      </c>
      <c r="E44" s="9"/>
      <c r="F44" s="41" t="s">
        <v>148</v>
      </c>
      <c r="G44" s="69" t="s">
        <v>217</v>
      </c>
      <c r="H44" s="276">
        <v>113723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</v>
      </c>
      <c r="D46" s="15">
        <f>C46*1.5</f>
        <v>4.5</v>
      </c>
      <c r="E46" s="9"/>
      <c r="F46" s="41"/>
      <c r="G46" s="172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13</v>
      </c>
      <c r="D49" s="15">
        <f>C49*42</f>
        <v>546</v>
      </c>
      <c r="E49" s="9"/>
      <c r="F49" s="309" t="s">
        <v>86</v>
      </c>
      <c r="G49" s="261">
        <f>H34+H35+H36+H37+H38+H39+H40+H41+G42+H44+H45+H46</f>
        <v>249451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29</v>
      </c>
      <c r="D50" s="15">
        <f>C50*1.5</f>
        <v>43.5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144</v>
      </c>
      <c r="G51" s="328">
        <f>G49-H29</f>
        <v>3140.25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52592.25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D13-1D78-484F-944D-6C23F7FA0B7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45779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113</v>
      </c>
      <c r="D6" s="16">
        <f t="shared" ref="D6:D28" si="1">C6*L6</f>
        <v>83281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9</v>
      </c>
      <c r="D7" s="16">
        <f t="shared" si="1"/>
        <v>6525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57</v>
      </c>
      <c r="D9" s="16">
        <f t="shared" si="1"/>
        <v>40299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6</v>
      </c>
      <c r="D13" s="52">
        <f t="shared" si="1"/>
        <v>1842</v>
      </c>
      <c r="E13" s="9"/>
      <c r="F13" s="234" t="s">
        <v>36</v>
      </c>
      <c r="G13" s="235"/>
      <c r="H13" s="236">
        <f>D29</f>
        <v>134500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</v>
      </c>
      <c r="D14" s="34">
        <f t="shared" si="1"/>
        <v>11</v>
      </c>
      <c r="E14" s="9"/>
      <c r="F14" s="239" t="s">
        <v>39</v>
      </c>
      <c r="G14" s="240"/>
      <c r="H14" s="241">
        <f>D54</f>
        <v>32305.5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102194.5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/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>
        <f>626*2</f>
        <v>1252</v>
      </c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134500</v>
      </c>
      <c r="E29" s="9"/>
      <c r="F29" s="257" t="s">
        <v>55</v>
      </c>
      <c r="G29" s="258"/>
      <c r="H29" s="261">
        <f>H15-H16-H17-H18-H19-H20-H22-H23-H24+H26+H27</f>
        <v>100942.5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101</v>
      </c>
      <c r="H34" s="285">
        <f>F34*G34</f>
        <v>101000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/>
      <c r="H35" s="285">
        <f>F35*G35</f>
        <v>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85">
        <f t="shared" ref="H36:H39" si="2">F36*G36</f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265</v>
      </c>
      <c r="D37" s="15">
        <f>C37*111</f>
        <v>29415</v>
      </c>
      <c r="E37" s="9"/>
      <c r="F37" s="15">
        <v>100</v>
      </c>
      <c r="G37" s="43">
        <v>1</v>
      </c>
      <c r="H37" s="285">
        <f t="shared" si="2"/>
        <v>100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</v>
      </c>
      <c r="H38" s="285">
        <f t="shared" si="2"/>
        <v>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85">
        <v>99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98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/>
      <c r="D49" s="15">
        <f>C49*42</f>
        <v>0</v>
      </c>
      <c r="E49" s="9"/>
      <c r="F49" s="309" t="s">
        <v>86</v>
      </c>
      <c r="G49" s="261">
        <f>H34+H35+H36+H37+H38+H39+H40+H41+G42+H44+H45+H46</f>
        <v>101249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34</v>
      </c>
      <c r="D50" s="15">
        <f>C50*1.5</f>
        <v>51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306.5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32305.5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202C-AC1C-44D9-99A9-78AC739432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70" t="s">
        <v>2</v>
      </c>
      <c r="Q1" s="17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45803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255</v>
      </c>
      <c r="D6" s="16">
        <f t="shared" ref="D6:D28" si="1">C6*L6</f>
        <v>187935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32</v>
      </c>
      <c r="D9" s="16">
        <f t="shared" si="1"/>
        <v>22624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9</v>
      </c>
      <c r="D13" s="52">
        <f t="shared" si="1"/>
        <v>2763</v>
      </c>
      <c r="E13" s="9"/>
      <c r="F13" s="234" t="s">
        <v>36</v>
      </c>
      <c r="G13" s="235"/>
      <c r="H13" s="236">
        <f>D29</f>
        <v>214959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17</v>
      </c>
      <c r="D14" s="34">
        <f t="shared" si="1"/>
        <v>187</v>
      </c>
      <c r="E14" s="9"/>
      <c r="F14" s="239" t="s">
        <v>39</v>
      </c>
      <c r="G14" s="240"/>
      <c r="H14" s="241">
        <f>D54</f>
        <v>64048.5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150910.5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624+1074</f>
        <v>1698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47">
        <v>50</v>
      </c>
      <c r="I19" s="347"/>
      <c r="J19" s="34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 t="s">
        <v>160</v>
      </c>
      <c r="G26" s="65"/>
      <c r="H26" s="321">
        <v>126412</v>
      </c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182" t="s">
        <v>163</v>
      </c>
      <c r="G27" s="89"/>
      <c r="H27" s="324">
        <v>77678</v>
      </c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214959</v>
      </c>
      <c r="E29" s="9"/>
      <c r="F29" s="257" t="s">
        <v>55</v>
      </c>
      <c r="G29" s="258"/>
      <c r="H29" s="261">
        <f>H15-H16-H17-H18-H19-H20-H22-H23-H24+H26+H27</f>
        <v>353252.5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241</v>
      </c>
      <c r="H34" s="285">
        <f>F34*G34</f>
        <v>241000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220</v>
      </c>
      <c r="H35" s="285">
        <f>F35*G35</f>
        <v>110000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85">
        <f t="shared" ref="H36:H39" si="2">F36*G36</f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549</v>
      </c>
      <c r="D37" s="15">
        <f>C37*111</f>
        <v>60939</v>
      </c>
      <c r="E37" s="9"/>
      <c r="F37" s="15">
        <v>100</v>
      </c>
      <c r="G37" s="43">
        <v>106</v>
      </c>
      <c r="H37" s="285">
        <f t="shared" si="2"/>
        <v>10600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15</v>
      </c>
      <c r="D38" s="15">
        <f>C38*84</f>
        <v>1260</v>
      </c>
      <c r="E38" s="9"/>
      <c r="F38" s="33">
        <v>50</v>
      </c>
      <c r="G38" s="43">
        <v>41</v>
      </c>
      <c r="H38" s="285">
        <f t="shared" si="2"/>
        <v>2050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6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3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3</v>
      </c>
      <c r="D44" s="15">
        <f>C44*120</f>
        <v>360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</v>
      </c>
      <c r="D46" s="15">
        <f>C46*1.5</f>
        <v>1.5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364296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10</v>
      </c>
      <c r="D50" s="15">
        <f>C50*1.5</f>
        <v>15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147</v>
      </c>
      <c r="G51" s="328">
        <f>G49-H29</f>
        <v>11043.5</v>
      </c>
      <c r="H51" s="329"/>
      <c r="I51" s="329"/>
      <c r="J51" s="33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1"/>
      <c r="H52" s="332"/>
      <c r="I52" s="332"/>
      <c r="J52" s="33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64048.5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72B6-C914-44F2-8E9E-D8F62897B2C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8690-5079-446C-BD55-7EED296ED51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6" t="s">
        <v>2</v>
      </c>
      <c r="Q1" s="17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854</v>
      </c>
      <c r="D6" s="16">
        <f t="shared" ref="D6:D28" si="1">C6*L6</f>
        <v>629398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34</v>
      </c>
      <c r="D7" s="16">
        <f t="shared" si="1"/>
        <v>24650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216</v>
      </c>
      <c r="D9" s="16">
        <f t="shared" si="1"/>
        <v>152712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1</v>
      </c>
      <c r="D10" s="16">
        <f t="shared" si="1"/>
        <v>972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>
        <v>2</v>
      </c>
      <c r="D11" s="16">
        <f t="shared" si="1"/>
        <v>2250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46</v>
      </c>
      <c r="D13" s="52">
        <f t="shared" si="1"/>
        <v>14122</v>
      </c>
      <c r="E13" s="9"/>
      <c r="F13" s="234" t="s">
        <v>36</v>
      </c>
      <c r="G13" s="235"/>
      <c r="H13" s="236">
        <f>D29</f>
        <v>826960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/>
      <c r="D14" s="34">
        <f t="shared" si="1"/>
        <v>0</v>
      </c>
      <c r="E14" s="9"/>
      <c r="F14" s="239" t="s">
        <v>39</v>
      </c>
      <c r="G14" s="240"/>
      <c r="H14" s="241">
        <f>D54</f>
        <v>51496.5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775463.5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9369</f>
        <v>9369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/>
      <c r="D22" s="52">
        <f t="shared" si="1"/>
        <v>0</v>
      </c>
      <c r="E22" s="9"/>
      <c r="F22" s="85" t="s">
        <v>152</v>
      </c>
      <c r="G22" s="81">
        <v>2468</v>
      </c>
      <c r="H22" s="270">
        <v>73099</v>
      </c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215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110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74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/>
      <c r="D28" s="52">
        <f t="shared" si="1"/>
        <v>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826960</v>
      </c>
      <c r="E29" s="9"/>
      <c r="F29" s="257" t="s">
        <v>55</v>
      </c>
      <c r="G29" s="258"/>
      <c r="H29" s="261">
        <f>H15-H16-H17-H18-H19-H20-H22-H23-H24+H26+H27+H28</f>
        <v>692995.5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/>
      <c r="H34" s="285">
        <f t="shared" ref="H34:H39" si="2">F34*G34</f>
        <v>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85">
        <f t="shared" si="2"/>
        <v>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437</v>
      </c>
      <c r="D37" s="15">
        <f>C37*111</f>
        <v>48507</v>
      </c>
      <c r="E37" s="9"/>
      <c r="F37" s="15">
        <v>100</v>
      </c>
      <c r="G37" s="43"/>
      <c r="H37" s="285">
        <f t="shared" si="2"/>
        <v>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/>
      <c r="H38" s="285">
        <f t="shared" si="2"/>
        <v>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85"/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4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8</v>
      </c>
      <c r="D44" s="15">
        <f>C44*120</f>
        <v>960</v>
      </c>
      <c r="E44" s="9"/>
      <c r="F44" s="41" t="s">
        <v>148</v>
      </c>
      <c r="G44" s="69" t="s">
        <v>219</v>
      </c>
      <c r="H44" s="276">
        <v>694554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/>
      <c r="D46" s="15">
        <f>C46*1.5</f>
        <v>0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7</v>
      </c>
      <c r="D49" s="15">
        <f>C49*42</f>
        <v>294</v>
      </c>
      <c r="E49" s="9"/>
      <c r="F49" s="309" t="s">
        <v>86</v>
      </c>
      <c r="G49" s="261">
        <f>H34+H35+H36+H37+H38+H39+H40+H41+G42+H44+H45+H46</f>
        <v>694554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13</v>
      </c>
      <c r="D50" s="15">
        <f>C50*1.5</f>
        <v>19.5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1558.5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51496.5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2DB1-37CB-48DD-B29E-56CD240D424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6" t="s">
        <v>2</v>
      </c>
      <c r="Q1" s="17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193</v>
      </c>
      <c r="D6" s="16">
        <f t="shared" ref="D6:D28" si="1">C6*L6</f>
        <v>142241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3</v>
      </c>
      <c r="D7" s="16">
        <f t="shared" si="1"/>
        <v>2175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83</v>
      </c>
      <c r="D9" s="16">
        <f t="shared" si="1"/>
        <v>58681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11</v>
      </c>
      <c r="D13" s="52">
        <f t="shared" si="1"/>
        <v>3377</v>
      </c>
      <c r="E13" s="9"/>
      <c r="F13" s="234" t="s">
        <v>36</v>
      </c>
      <c r="G13" s="235"/>
      <c r="H13" s="236">
        <f>D29</f>
        <v>208255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4</v>
      </c>
      <c r="D14" s="34">
        <f t="shared" si="1"/>
        <v>44</v>
      </c>
      <c r="E14" s="9"/>
      <c r="F14" s="239" t="s">
        <v>39</v>
      </c>
      <c r="G14" s="240"/>
      <c r="H14" s="241">
        <f>D54</f>
        <v>38056.5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170198.5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1872</f>
        <v>1872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208255</v>
      </c>
      <c r="E29" s="9"/>
      <c r="F29" s="257" t="s">
        <v>55</v>
      </c>
      <c r="G29" s="258"/>
      <c r="H29" s="261">
        <f>H15-H16-H17-H18-H19-H20-H22-H23-H24+H26+H27</f>
        <v>168326.5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</v>
      </c>
      <c r="H34" s="285">
        <f>F34*G34</f>
        <v>44000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85">
        <f t="shared" ref="H35:H39" si="2">F35*G35</f>
        <v>4500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/>
      <c r="H36" s="285">
        <f t="shared" si="2"/>
        <v>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324</v>
      </c>
      <c r="D37" s="15">
        <f>C37*111</f>
        <v>35964</v>
      </c>
      <c r="E37" s="9"/>
      <c r="F37" s="15">
        <v>100</v>
      </c>
      <c r="G37" s="43">
        <v>5</v>
      </c>
      <c r="H37" s="285">
        <f t="shared" si="2"/>
        <v>500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21</v>
      </c>
      <c r="H38" s="285">
        <f t="shared" si="2"/>
        <v>1050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85">
        <v>269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218</v>
      </c>
      <c r="H44" s="276">
        <v>117205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4</v>
      </c>
      <c r="D45" s="15">
        <f>C45*84</f>
        <v>336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17</v>
      </c>
      <c r="D46" s="15">
        <f>C46*1.5</f>
        <v>25.5</v>
      </c>
      <c r="E46" s="9"/>
      <c r="F46" s="41"/>
      <c r="G46" s="175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9</v>
      </c>
      <c r="D49" s="15">
        <f>C49*42</f>
        <v>378</v>
      </c>
      <c r="E49" s="9"/>
      <c r="F49" s="309" t="s">
        <v>86</v>
      </c>
      <c r="G49" s="261">
        <f>H34+H35+H36+H37+H38+H39+H40+H41+G42+H44+H45+H46</f>
        <v>167544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3</v>
      </c>
      <c r="D50" s="15">
        <f>C50*1.5</f>
        <v>4.5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-782.5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38056.5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D55E-CF35-4001-9EC7-7576D5A67AB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76" t="s">
        <v>2</v>
      </c>
      <c r="Q1" s="17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45804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443</v>
      </c>
      <c r="D6" s="16">
        <f t="shared" ref="D6:D28" si="1">C6*L6</f>
        <v>326491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116</v>
      </c>
      <c r="D9" s="16">
        <f t="shared" si="1"/>
        <v>82012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434472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16</v>
      </c>
      <c r="D14" s="34">
        <f t="shared" si="1"/>
        <v>176</v>
      </c>
      <c r="E14" s="9"/>
      <c r="F14" s="239" t="s">
        <v>39</v>
      </c>
      <c r="G14" s="240"/>
      <c r="H14" s="241">
        <f>D54</f>
        <v>32621.25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401850.75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666+342</f>
        <v>1008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>
        <v>2181</v>
      </c>
      <c r="H22" s="270">
        <v>230241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434472</v>
      </c>
      <c r="E29" s="9"/>
      <c r="F29" s="257" t="s">
        <v>55</v>
      </c>
      <c r="G29" s="258"/>
      <c r="H29" s="261">
        <f>H15-H16-H17-H18-H19-H20-H22-H23-H24+H26+H27</f>
        <v>170601.75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7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118</v>
      </c>
      <c r="H34" s="285">
        <f>F34*G34</f>
        <v>118000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51</v>
      </c>
      <c r="H35" s="285">
        <f>F35*G35</f>
        <v>25500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85">
        <f t="shared" ref="H36:H39" si="2">F36*G36</f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258</v>
      </c>
      <c r="D37" s="15">
        <f>C37*111</f>
        <v>28638</v>
      </c>
      <c r="E37" s="9"/>
      <c r="F37" s="15">
        <v>100</v>
      </c>
      <c r="G37" s="43">
        <v>111</v>
      </c>
      <c r="H37" s="285">
        <f t="shared" si="2"/>
        <v>11100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85</v>
      </c>
      <c r="H38" s="285">
        <f t="shared" si="2"/>
        <v>4250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85">
        <f t="shared" si="2"/>
        <v>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13</v>
      </c>
      <c r="D42" s="15">
        <f>C42*2.25</f>
        <v>29.25</v>
      </c>
      <c r="E42" s="9"/>
      <c r="F42" s="43" t="s">
        <v>79</v>
      </c>
      <c r="G42" s="285">
        <v>86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74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/>
      <c r="G44" s="84"/>
      <c r="H44" s="276"/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4</v>
      </c>
      <c r="D49" s="15">
        <f>C49*42</f>
        <v>168</v>
      </c>
      <c r="E49" s="9"/>
      <c r="F49" s="309" t="s">
        <v>86</v>
      </c>
      <c r="G49" s="261">
        <f>H34+H35+H36+H37+H38+H39+H40+H41+G42+H44+H45+H46</f>
        <v>159336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5</v>
      </c>
      <c r="D50" s="15">
        <f>C50*1.5</f>
        <v>7.5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-11265.75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32621.25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6B30-4B8C-4EB1-9998-DA38994BDEC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9A7F-E94C-4CDF-A1EB-DBECD09A0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8" t="s">
        <v>2</v>
      </c>
      <c r="Q1" s="17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1</v>
      </c>
      <c r="H4" s="203" t="s">
        <v>9</v>
      </c>
      <c r="I4" s="205">
        <v>45805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380</v>
      </c>
      <c r="D6" s="16">
        <f t="shared" ref="D6:D28" si="1">C6*L6</f>
        <v>280060</v>
      </c>
      <c r="E6" s="9"/>
      <c r="F6" s="212" t="s">
        <v>16</v>
      </c>
      <c r="G6" s="214" t="s">
        <v>128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21</v>
      </c>
      <c r="D7" s="16">
        <f t="shared" si="1"/>
        <v>15225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113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115</v>
      </c>
      <c r="D9" s="16">
        <f t="shared" si="1"/>
        <v>81305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>
        <v>21</v>
      </c>
      <c r="D10" s="16">
        <f t="shared" si="1"/>
        <v>20412</v>
      </c>
      <c r="E10" s="9"/>
      <c r="F10" s="212" t="s">
        <v>26</v>
      </c>
      <c r="G10" s="228" t="s">
        <v>132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/>
      <c r="D12" s="52">
        <f t="shared" si="1"/>
        <v>0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24</v>
      </c>
      <c r="D13" s="52">
        <f t="shared" si="1"/>
        <v>7368</v>
      </c>
      <c r="E13" s="9"/>
      <c r="F13" s="234" t="s">
        <v>36</v>
      </c>
      <c r="G13" s="235"/>
      <c r="H13" s="236">
        <f>D29</f>
        <v>411464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4</v>
      </c>
      <c r="D14" s="34">
        <f t="shared" si="1"/>
        <v>44</v>
      </c>
      <c r="E14" s="9"/>
      <c r="F14" s="239" t="s">
        <v>39</v>
      </c>
      <c r="G14" s="240"/>
      <c r="H14" s="241">
        <f>D54</f>
        <v>61476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349988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4455</f>
        <v>4455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21"/>
      <c r="I19" s="221"/>
      <c r="J19" s="221"/>
      <c r="L19" s="6">
        <v>1102</v>
      </c>
      <c r="Q19" s="4"/>
      <c r="R19" s="5">
        <f t="shared" si="0"/>
        <v>0</v>
      </c>
    </row>
    <row r="20" spans="1:18" ht="15.75" x14ac:dyDescent="0.25">
      <c r="A20" s="210"/>
      <c r="B20" s="97" t="s">
        <v>220</v>
      </c>
      <c r="C20" s="53">
        <v>1</v>
      </c>
      <c r="D20" s="16">
        <f t="shared" si="1"/>
        <v>1175</v>
      </c>
      <c r="E20" s="9"/>
      <c r="F20" s="63"/>
      <c r="G20" s="78" t="s">
        <v>124</v>
      </c>
      <c r="H20" s="248">
        <f>674*3</f>
        <v>2022</v>
      </c>
      <c r="I20" s="248"/>
      <c r="J20" s="24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214</v>
      </c>
      <c r="C22" s="53"/>
      <c r="D22" s="52">
        <f t="shared" si="1"/>
        <v>0</v>
      </c>
      <c r="E22" s="9"/>
      <c r="F22" s="85"/>
      <c r="G22" s="81"/>
      <c r="H22" s="270"/>
      <c r="I22" s="270"/>
      <c r="J22" s="270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125</v>
      </c>
      <c r="C23" s="53"/>
      <c r="D23" s="52">
        <f t="shared" si="1"/>
        <v>0</v>
      </c>
      <c r="E23" s="9"/>
      <c r="F23" s="85"/>
      <c r="G23" s="87"/>
      <c r="H23" s="271"/>
      <c r="I23" s="272"/>
      <c r="J23" s="272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126</v>
      </c>
      <c r="C24" s="53"/>
      <c r="D24" s="52">
        <f t="shared" si="1"/>
        <v>0</v>
      </c>
      <c r="E24" s="9"/>
      <c r="F24" s="85"/>
      <c r="G24" s="87"/>
      <c r="H24" s="271"/>
      <c r="I24" s="272"/>
      <c r="J24" s="272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215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110</v>
      </c>
      <c r="C26" s="53"/>
      <c r="D26" s="52">
        <f t="shared" si="1"/>
        <v>0</v>
      </c>
      <c r="E26" s="9"/>
      <c r="F26" s="83"/>
      <c r="G26" s="73"/>
      <c r="H26" s="276"/>
      <c r="I26" s="276"/>
      <c r="J26" s="2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120</v>
      </c>
      <c r="C27" s="53"/>
      <c r="D27" s="48">
        <f t="shared" si="1"/>
        <v>0</v>
      </c>
      <c r="E27" s="9"/>
      <c r="F27" s="79"/>
      <c r="G27" s="181"/>
      <c r="H27" s="277"/>
      <c r="I27" s="278"/>
      <c r="J27" s="27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411464</v>
      </c>
      <c r="E29" s="9"/>
      <c r="F29" s="257" t="s">
        <v>55</v>
      </c>
      <c r="G29" s="258"/>
      <c r="H29" s="261">
        <f>H15-H16-H17-H18-H19-H20-H22-H23-H24+H26+H27+H28</f>
        <v>343511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7</v>
      </c>
      <c r="D34" s="33">
        <f>C34*120</f>
        <v>840</v>
      </c>
      <c r="E34" s="9"/>
      <c r="F34" s="15">
        <v>1000</v>
      </c>
      <c r="G34" s="44">
        <v>25</v>
      </c>
      <c r="H34" s="285">
        <f t="shared" ref="H34:H39" si="2">F34*G34</f>
        <v>25000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33</v>
      </c>
      <c r="H35" s="285">
        <f t="shared" si="2"/>
        <v>16500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38</v>
      </c>
      <c r="D36" s="15">
        <f>C36*1.5</f>
        <v>57</v>
      </c>
      <c r="E36" s="9"/>
      <c r="F36" s="15">
        <v>200</v>
      </c>
      <c r="G36" s="41">
        <v>1</v>
      </c>
      <c r="H36" s="285">
        <f t="shared" si="2"/>
        <v>200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490</v>
      </c>
      <c r="D37" s="15">
        <f>C37*111</f>
        <v>54390</v>
      </c>
      <c r="E37" s="9"/>
      <c r="F37" s="15">
        <v>100</v>
      </c>
      <c r="G37" s="43">
        <v>27</v>
      </c>
      <c r="H37" s="285">
        <f t="shared" si="2"/>
        <v>2700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15</v>
      </c>
      <c r="H38" s="285">
        <f t="shared" si="2"/>
        <v>750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43</v>
      </c>
      <c r="D40" s="15">
        <f>C40*111</f>
        <v>4773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/>
      <c r="D42" s="15">
        <f>C42*2.25</f>
        <v>0</v>
      </c>
      <c r="E42" s="9"/>
      <c r="F42" s="43" t="s">
        <v>79</v>
      </c>
      <c r="G42" s="285">
        <v>50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1" t="s">
        <v>83</v>
      </c>
      <c r="H43" s="291" t="s">
        <v>13</v>
      </c>
      <c r="I43" s="292"/>
      <c r="J43" s="293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89"/>
      <c r="B44" s="30" t="s">
        <v>66</v>
      </c>
      <c r="C44" s="53">
        <v>5</v>
      </c>
      <c r="D44" s="15">
        <f>C44*120</f>
        <v>600</v>
      </c>
      <c r="E44" s="9"/>
      <c r="F44" s="41" t="s">
        <v>148</v>
      </c>
      <c r="G44" s="69" t="s">
        <v>221</v>
      </c>
      <c r="H44" s="276">
        <v>301133</v>
      </c>
      <c r="I44" s="276"/>
      <c r="J44" s="27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89"/>
      <c r="B45" s="30" t="s">
        <v>68</v>
      </c>
      <c r="C45" s="90"/>
      <c r="D45" s="15">
        <f>C45*84</f>
        <v>0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76"/>
      <c r="I46" s="276"/>
      <c r="J46" s="276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3</v>
      </c>
      <c r="D49" s="15">
        <f>C49*42</f>
        <v>126</v>
      </c>
      <c r="E49" s="9"/>
      <c r="F49" s="309" t="s">
        <v>86</v>
      </c>
      <c r="G49" s="261">
        <f>H34+H35+H36+H37+H38+H39+H40+H41+G42+H44+H45+H46</f>
        <v>346353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8</v>
      </c>
      <c r="D50" s="15">
        <f>C50*1.5</f>
        <v>12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147</v>
      </c>
      <c r="G51" s="341">
        <f>G49-H29</f>
        <v>2842</v>
      </c>
      <c r="H51" s="342"/>
      <c r="I51" s="342"/>
      <c r="J51" s="34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44"/>
      <c r="H52" s="345"/>
      <c r="I52" s="345"/>
      <c r="J52" s="34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61476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7F29-B927-4E16-99BC-708295E7535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95" t="s">
        <v>1</v>
      </c>
      <c r="O1" s="195"/>
      <c r="P1" s="178" t="s">
        <v>2</v>
      </c>
      <c r="Q1" s="17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2</v>
      </c>
      <c r="H4" s="203" t="s">
        <v>9</v>
      </c>
      <c r="I4" s="205">
        <v>45805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0"/>
      <c r="B6" s="19" t="s">
        <v>15</v>
      </c>
      <c r="C6" s="53">
        <v>315</v>
      </c>
      <c r="D6" s="16">
        <f t="shared" ref="D6:D28" si="1">C6*L6</f>
        <v>232155</v>
      </c>
      <c r="E6" s="9"/>
      <c r="F6" s="212" t="s">
        <v>16</v>
      </c>
      <c r="G6" s="214" t="s">
        <v>127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0"/>
      <c r="B7" s="19" t="s">
        <v>18</v>
      </c>
      <c r="C7" s="53">
        <v>2</v>
      </c>
      <c r="D7" s="16">
        <f t="shared" si="1"/>
        <v>1450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115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0"/>
      <c r="B9" s="19" t="s">
        <v>23</v>
      </c>
      <c r="C9" s="53">
        <v>55</v>
      </c>
      <c r="D9" s="16">
        <f t="shared" si="1"/>
        <v>38885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0"/>
      <c r="B10" s="11" t="s">
        <v>25</v>
      </c>
      <c r="C10" s="53"/>
      <c r="D10" s="16">
        <f t="shared" si="1"/>
        <v>0</v>
      </c>
      <c r="E10" s="9"/>
      <c r="F10" s="212" t="s">
        <v>26</v>
      </c>
      <c r="G10" s="228" t="s">
        <v>116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8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0"/>
      <c r="B12" s="20" t="s">
        <v>30</v>
      </c>
      <c r="C12" s="53">
        <v>3</v>
      </c>
      <c r="D12" s="52">
        <f t="shared" si="1"/>
        <v>2856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0"/>
      <c r="B13" s="20" t="s">
        <v>32</v>
      </c>
      <c r="C13" s="53">
        <v>13</v>
      </c>
      <c r="D13" s="52">
        <f t="shared" si="1"/>
        <v>3991</v>
      </c>
      <c r="E13" s="9"/>
      <c r="F13" s="234" t="s">
        <v>36</v>
      </c>
      <c r="G13" s="235"/>
      <c r="H13" s="236">
        <f>D29</f>
        <v>282484.33333333331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0"/>
      <c r="B14" s="17" t="s">
        <v>35</v>
      </c>
      <c r="C14" s="53">
        <v>15</v>
      </c>
      <c r="D14" s="34">
        <f t="shared" si="1"/>
        <v>165</v>
      </c>
      <c r="E14" s="9"/>
      <c r="F14" s="239" t="s">
        <v>39</v>
      </c>
      <c r="G14" s="240"/>
      <c r="H14" s="241">
        <f>D54</f>
        <v>46182.75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236301.58333333331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v>2619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48">
        <v>20</v>
      </c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1"/>
      <c r="I20" s="221"/>
      <c r="J20" s="22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0"/>
      <c r="G22" s="81"/>
      <c r="H22" s="270"/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28"/>
      <c r="G23" s="41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133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134</v>
      </c>
      <c r="C25" s="53">
        <v>1</v>
      </c>
      <c r="D25" s="52">
        <f t="shared" si="1"/>
        <v>112.33333333333333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13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67"/>
      <c r="G27" s="67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282484.33333333331</v>
      </c>
      <c r="E29" s="9"/>
      <c r="F29" s="257" t="s">
        <v>55</v>
      </c>
      <c r="G29" s="258"/>
      <c r="H29" s="261">
        <f>H15-H16-H17-H18-H19-H20-H22-H23-H24+H26+H27</f>
        <v>233662.58333333331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45</v>
      </c>
      <c r="H34" s="285">
        <f>F34*G34</f>
        <v>45000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17</v>
      </c>
      <c r="H35" s="285">
        <f t="shared" ref="H35:H39" si="2">F35*G35</f>
        <v>8500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85">
        <f t="shared" si="2"/>
        <v>400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400</v>
      </c>
      <c r="D37" s="15">
        <f>C37*111</f>
        <v>44400</v>
      </c>
      <c r="E37" s="9"/>
      <c r="F37" s="15">
        <v>100</v>
      </c>
      <c r="G37" s="43">
        <v>46</v>
      </c>
      <c r="H37" s="285">
        <f t="shared" si="2"/>
        <v>4600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29</v>
      </c>
      <c r="H38" s="285">
        <f t="shared" si="2"/>
        <v>1450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85">
        <f t="shared" si="2"/>
        <v>20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85">
        <v>279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1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222</v>
      </c>
      <c r="H44" s="276">
        <v>171886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5</v>
      </c>
      <c r="D46" s="15">
        <f>C46*1.5</f>
        <v>7.5</v>
      </c>
      <c r="E46" s="9"/>
      <c r="F46" s="41"/>
      <c r="G46" s="180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10</v>
      </c>
      <c r="D49" s="15">
        <f>C49*42</f>
        <v>420</v>
      </c>
      <c r="E49" s="9"/>
      <c r="F49" s="309" t="s">
        <v>86</v>
      </c>
      <c r="G49" s="261">
        <f>H34+H35+H36+H37+H38+H39+H40+H41+G42+H44+H45+H46</f>
        <v>232135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7</v>
      </c>
      <c r="D50" s="15">
        <f>C50*1.5</f>
        <v>10.5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13"/>
      <c r="D51" s="34"/>
      <c r="E51" s="9"/>
      <c r="F51" s="311" t="s">
        <v>157</v>
      </c>
      <c r="G51" s="335">
        <f>G49-H29</f>
        <v>-1527.5833333333139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46182.75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6585-CEFB-4091-AC9A-BA6DD903C5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95" t="s">
        <v>1</v>
      </c>
      <c r="O1" s="195"/>
      <c r="P1" s="178" t="s">
        <v>2</v>
      </c>
      <c r="Q1" s="17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96" t="s">
        <v>7</v>
      </c>
      <c r="B4" s="197"/>
      <c r="C4" s="197"/>
      <c r="D4" s="198"/>
      <c r="E4" s="9"/>
      <c r="F4" s="199" t="s">
        <v>8</v>
      </c>
      <c r="G4" s="201">
        <v>3</v>
      </c>
      <c r="H4" s="203" t="s">
        <v>9</v>
      </c>
      <c r="I4" s="205">
        <v>45805</v>
      </c>
      <c r="J4" s="206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9" t="s">
        <v>7</v>
      </c>
      <c r="B5" s="18" t="s">
        <v>11</v>
      </c>
      <c r="C5" s="12" t="s">
        <v>12</v>
      </c>
      <c r="D5" s="28" t="s">
        <v>13</v>
      </c>
      <c r="E5" s="9"/>
      <c r="F5" s="200"/>
      <c r="G5" s="202"/>
      <c r="H5" s="204"/>
      <c r="I5" s="207"/>
      <c r="J5" s="208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0"/>
      <c r="B6" s="19" t="s">
        <v>15</v>
      </c>
      <c r="C6" s="53">
        <v>446</v>
      </c>
      <c r="D6" s="16">
        <f t="shared" ref="D6:D28" si="1">C6*L6</f>
        <v>328702</v>
      </c>
      <c r="E6" s="9"/>
      <c r="F6" s="212" t="s">
        <v>16</v>
      </c>
      <c r="G6" s="214" t="s">
        <v>111</v>
      </c>
      <c r="H6" s="215"/>
      <c r="I6" s="215"/>
      <c r="J6" s="21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0"/>
      <c r="B7" s="19" t="s">
        <v>18</v>
      </c>
      <c r="C7" s="53">
        <v>20</v>
      </c>
      <c r="D7" s="16">
        <f t="shared" si="1"/>
        <v>14500</v>
      </c>
      <c r="E7" s="9"/>
      <c r="F7" s="213"/>
      <c r="G7" s="217"/>
      <c r="H7" s="218"/>
      <c r="I7" s="218"/>
      <c r="J7" s="219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0"/>
      <c r="B8" s="19" t="s">
        <v>20</v>
      </c>
      <c r="C8" s="53"/>
      <c r="D8" s="16">
        <f t="shared" si="1"/>
        <v>0</v>
      </c>
      <c r="E8" s="9"/>
      <c r="F8" s="220" t="s">
        <v>21</v>
      </c>
      <c r="G8" s="222" t="s">
        <v>122</v>
      </c>
      <c r="H8" s="223"/>
      <c r="I8" s="223"/>
      <c r="J8" s="224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0"/>
      <c r="B9" s="19" t="s">
        <v>23</v>
      </c>
      <c r="C9" s="53">
        <v>162</v>
      </c>
      <c r="D9" s="16">
        <f t="shared" si="1"/>
        <v>114534</v>
      </c>
      <c r="E9" s="9"/>
      <c r="F9" s="213"/>
      <c r="G9" s="225"/>
      <c r="H9" s="226"/>
      <c r="I9" s="226"/>
      <c r="J9" s="227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0"/>
      <c r="B10" s="11" t="s">
        <v>25</v>
      </c>
      <c r="C10" s="53">
        <v>3</v>
      </c>
      <c r="D10" s="16">
        <f t="shared" si="1"/>
        <v>2916</v>
      </c>
      <c r="E10" s="9"/>
      <c r="F10" s="212" t="s">
        <v>26</v>
      </c>
      <c r="G10" s="228" t="s">
        <v>123</v>
      </c>
      <c r="H10" s="229"/>
      <c r="I10" s="229"/>
      <c r="J10" s="230"/>
      <c r="K10" s="10"/>
      <c r="L10" s="6">
        <f>R36</f>
        <v>972</v>
      </c>
      <c r="P10" s="4"/>
      <c r="Q10" s="4"/>
      <c r="R10" s="5"/>
    </row>
    <row r="11" spans="1:19" ht="15.75" x14ac:dyDescent="0.25">
      <c r="A11" s="210"/>
      <c r="B11" s="20" t="s">
        <v>28</v>
      </c>
      <c r="C11" s="53"/>
      <c r="D11" s="16">
        <f t="shared" si="1"/>
        <v>0</v>
      </c>
      <c r="E11" s="9"/>
      <c r="F11" s="213"/>
      <c r="G11" s="225"/>
      <c r="H11" s="226"/>
      <c r="I11" s="226"/>
      <c r="J11" s="227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0"/>
      <c r="B12" s="20" t="s">
        <v>30</v>
      </c>
      <c r="C12" s="53">
        <v>1</v>
      </c>
      <c r="D12" s="52">
        <f t="shared" si="1"/>
        <v>952</v>
      </c>
      <c r="E12" s="9"/>
      <c r="F12" s="231" t="s">
        <v>33</v>
      </c>
      <c r="G12" s="232"/>
      <c r="H12" s="232"/>
      <c r="I12" s="232"/>
      <c r="J12" s="233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0"/>
      <c r="B13" s="20" t="s">
        <v>32</v>
      </c>
      <c r="C13" s="53">
        <v>11</v>
      </c>
      <c r="D13" s="52">
        <f t="shared" si="1"/>
        <v>3377</v>
      </c>
      <c r="E13" s="9"/>
      <c r="F13" s="234" t="s">
        <v>36</v>
      </c>
      <c r="G13" s="235"/>
      <c r="H13" s="236">
        <f>D29</f>
        <v>475734</v>
      </c>
      <c r="I13" s="237"/>
      <c r="J13" s="238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0"/>
      <c r="B14" s="17" t="s">
        <v>35</v>
      </c>
      <c r="C14" s="53">
        <v>3</v>
      </c>
      <c r="D14" s="34">
        <f t="shared" si="1"/>
        <v>33</v>
      </c>
      <c r="E14" s="9"/>
      <c r="F14" s="239" t="s">
        <v>39</v>
      </c>
      <c r="G14" s="240"/>
      <c r="H14" s="241">
        <f>D54</f>
        <v>63394.5</v>
      </c>
      <c r="I14" s="242"/>
      <c r="J14" s="243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0"/>
      <c r="B15" s="17" t="s">
        <v>38</v>
      </c>
      <c r="C15" s="53"/>
      <c r="D15" s="34">
        <f t="shared" si="1"/>
        <v>0</v>
      </c>
      <c r="E15" s="9"/>
      <c r="F15" s="244" t="s">
        <v>40</v>
      </c>
      <c r="G15" s="235"/>
      <c r="H15" s="245">
        <f>H13-H14</f>
        <v>412339.5</v>
      </c>
      <c r="I15" s="246"/>
      <c r="J15" s="247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0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48">
        <f>930+2052</f>
        <v>2982</v>
      </c>
      <c r="I16" s="248"/>
      <c r="J16" s="24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0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21"/>
      <c r="I17" s="221"/>
      <c r="J17" s="22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0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1"/>
      <c r="I18" s="221"/>
      <c r="J18" s="22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0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34"/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0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48"/>
      <c r="I20" s="248"/>
      <c r="J20" s="24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0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67" t="s">
        <v>13</v>
      </c>
      <c r="I21" s="268"/>
      <c r="J21" s="26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0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1988</v>
      </c>
      <c r="H22" s="270">
        <v>96445</v>
      </c>
      <c r="I22" s="270"/>
      <c r="J22" s="270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0"/>
      <c r="B23" s="17" t="s">
        <v>107</v>
      </c>
      <c r="C23" s="53"/>
      <c r="D23" s="52">
        <f t="shared" si="1"/>
        <v>0</v>
      </c>
      <c r="E23" s="9"/>
      <c r="F23" s="86"/>
      <c r="G23" s="87"/>
      <c r="H23" s="320"/>
      <c r="I23" s="276"/>
      <c r="J23" s="27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0"/>
      <c r="B24" s="17" t="s">
        <v>101</v>
      </c>
      <c r="C24" s="53"/>
      <c r="D24" s="52">
        <f t="shared" si="1"/>
        <v>0</v>
      </c>
      <c r="E24" s="9"/>
      <c r="F24" s="42"/>
      <c r="G24" s="41"/>
      <c r="H24" s="320"/>
      <c r="I24" s="276"/>
      <c r="J24" s="27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10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73" t="s">
        <v>13</v>
      </c>
      <c r="I25" s="274"/>
      <c r="J25" s="275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10"/>
      <c r="B26" s="17" t="s">
        <v>105</v>
      </c>
      <c r="C26" s="53"/>
      <c r="D26" s="52">
        <f t="shared" si="1"/>
        <v>0</v>
      </c>
      <c r="E26" s="9"/>
      <c r="F26" s="72"/>
      <c r="G26" s="65"/>
      <c r="H26" s="321"/>
      <c r="I26" s="322"/>
      <c r="J26" s="32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0"/>
      <c r="B27" s="17" t="s">
        <v>109</v>
      </c>
      <c r="C27" s="53"/>
      <c r="D27" s="48">
        <f t="shared" si="1"/>
        <v>0</v>
      </c>
      <c r="E27" s="9"/>
      <c r="F27" s="88"/>
      <c r="G27" s="89"/>
      <c r="H27" s="324"/>
      <c r="I27" s="325"/>
      <c r="J27" s="32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11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79"/>
      <c r="I28" s="280"/>
      <c r="J28" s="28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49" t="s">
        <v>36</v>
      </c>
      <c r="B29" s="250"/>
      <c r="C29" s="251"/>
      <c r="D29" s="255">
        <f>SUM(D6:D28)</f>
        <v>475734</v>
      </c>
      <c r="E29" s="9"/>
      <c r="F29" s="257" t="s">
        <v>55</v>
      </c>
      <c r="G29" s="258"/>
      <c r="H29" s="261">
        <f>H15-H16-H17-H18-H19-H20-H22-H23-H24+H26+H27</f>
        <v>312912.5</v>
      </c>
      <c r="I29" s="262"/>
      <c r="J29" s="26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52"/>
      <c r="B30" s="253"/>
      <c r="C30" s="254"/>
      <c r="D30" s="256"/>
      <c r="E30" s="9"/>
      <c r="F30" s="259"/>
      <c r="G30" s="260"/>
      <c r="H30" s="264"/>
      <c r="I30" s="265"/>
      <c r="J30" s="266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96" t="s">
        <v>58</v>
      </c>
      <c r="B32" s="197"/>
      <c r="C32" s="197"/>
      <c r="D32" s="198"/>
      <c r="E32" s="11"/>
      <c r="F32" s="282" t="s">
        <v>59</v>
      </c>
      <c r="G32" s="283"/>
      <c r="H32" s="283"/>
      <c r="I32" s="283"/>
      <c r="J32" s="28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9" t="s">
        <v>63</v>
      </c>
      <c r="H33" s="282" t="s">
        <v>13</v>
      </c>
      <c r="I33" s="283"/>
      <c r="J33" s="28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9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52</v>
      </c>
      <c r="H34" s="285">
        <f>F34*G34</f>
        <v>52000</v>
      </c>
      <c r="I34" s="286"/>
      <c r="J34" s="28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0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53</v>
      </c>
      <c r="H35" s="285">
        <f>F35*G35</f>
        <v>26500</v>
      </c>
      <c r="I35" s="286"/>
      <c r="J35" s="28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11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3</v>
      </c>
      <c r="H36" s="285">
        <f t="shared" ref="H36:H39" si="2">F36*G36</f>
        <v>600</v>
      </c>
      <c r="I36" s="286"/>
      <c r="J36" s="28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9" t="s">
        <v>72</v>
      </c>
      <c r="B37" s="31" t="s">
        <v>66</v>
      </c>
      <c r="C37" s="58">
        <v>551</v>
      </c>
      <c r="D37" s="15">
        <f>C37*111</f>
        <v>61161</v>
      </c>
      <c r="E37" s="9"/>
      <c r="F37" s="15">
        <v>100</v>
      </c>
      <c r="G37" s="43">
        <v>187</v>
      </c>
      <c r="H37" s="285">
        <f t="shared" si="2"/>
        <v>18700</v>
      </c>
      <c r="I37" s="286"/>
      <c r="J37" s="28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0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68</v>
      </c>
      <c r="H38" s="285">
        <f t="shared" si="2"/>
        <v>3400</v>
      </c>
      <c r="I38" s="286"/>
      <c r="J38" s="28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1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85">
        <f t="shared" si="2"/>
        <v>40</v>
      </c>
      <c r="I39" s="286"/>
      <c r="J39" s="28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9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85"/>
      <c r="I40" s="286"/>
      <c r="J40" s="28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0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85"/>
      <c r="I41" s="286"/>
      <c r="J41" s="28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1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85">
        <v>104</v>
      </c>
      <c r="H42" s="286"/>
      <c r="I42" s="286"/>
      <c r="J42" s="28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88" t="s">
        <v>81</v>
      </c>
      <c r="C43" s="71"/>
      <c r="D43" s="15"/>
      <c r="E43" s="9"/>
      <c r="F43" s="65" t="s">
        <v>82</v>
      </c>
      <c r="G43" s="181" t="s">
        <v>83</v>
      </c>
      <c r="H43" s="291" t="s">
        <v>13</v>
      </c>
      <c r="I43" s="292"/>
      <c r="J43" s="293"/>
      <c r="K43" s="24"/>
      <c r="P43" s="4"/>
      <c r="Q43" s="4"/>
      <c r="R43" s="5"/>
    </row>
    <row r="44" spans="1:18" ht="15.75" x14ac:dyDescent="0.25">
      <c r="A44" s="289"/>
      <c r="B44" s="30" t="s">
        <v>66</v>
      </c>
      <c r="C44" s="53"/>
      <c r="D44" s="15">
        <f>C44*120</f>
        <v>0</v>
      </c>
      <c r="E44" s="9"/>
      <c r="F44" s="41" t="s">
        <v>148</v>
      </c>
      <c r="G44" s="84" t="s">
        <v>223</v>
      </c>
      <c r="H44" s="276">
        <v>209298</v>
      </c>
      <c r="I44" s="276"/>
      <c r="J44" s="276"/>
      <c r="K44" s="24"/>
      <c r="P44" s="4"/>
      <c r="Q44" s="4"/>
      <c r="R44" s="5"/>
    </row>
    <row r="45" spans="1:18" ht="15.75" x14ac:dyDescent="0.25">
      <c r="A45" s="289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76"/>
      <c r="I45" s="276"/>
      <c r="J45" s="276"/>
      <c r="K45" s="24"/>
      <c r="P45" s="4"/>
      <c r="Q45" s="4"/>
      <c r="R45" s="5"/>
    </row>
    <row r="46" spans="1:18" ht="15.75" x14ac:dyDescent="0.25">
      <c r="A46" s="289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327"/>
      <c r="I46" s="327"/>
      <c r="J46" s="327"/>
      <c r="K46" s="24"/>
      <c r="P46" s="4"/>
      <c r="Q46" s="4"/>
      <c r="R46" s="5"/>
    </row>
    <row r="47" spans="1:18" ht="15.75" x14ac:dyDescent="0.25">
      <c r="A47" s="290"/>
      <c r="B47" s="30"/>
      <c r="C47" s="71"/>
      <c r="D47" s="15"/>
      <c r="E47" s="9"/>
      <c r="F47" s="65"/>
      <c r="G47" s="65"/>
      <c r="H47" s="294"/>
      <c r="I47" s="295"/>
      <c r="J47" s="296"/>
      <c r="K47" s="24"/>
      <c r="P47" s="4"/>
      <c r="Q47" s="4"/>
      <c r="R47" s="5"/>
    </row>
    <row r="48" spans="1:18" ht="15" customHeight="1" x14ac:dyDescent="0.25">
      <c r="A48" s="288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94"/>
      <c r="I48" s="295"/>
      <c r="J48" s="296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89"/>
      <c r="B49" s="32" t="s">
        <v>68</v>
      </c>
      <c r="C49" s="90">
        <v>1</v>
      </c>
      <c r="D49" s="15">
        <f>C49*42</f>
        <v>42</v>
      </c>
      <c r="E49" s="9"/>
      <c r="F49" s="309" t="s">
        <v>86</v>
      </c>
      <c r="G49" s="261">
        <f>H34+H35+H36+H37+H38+H39+H40+H41+G42+H44+H45+H46</f>
        <v>310642</v>
      </c>
      <c r="H49" s="262"/>
      <c r="I49" s="262"/>
      <c r="J49" s="263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89"/>
      <c r="B50" s="35" t="s">
        <v>70</v>
      </c>
      <c r="C50" s="71">
        <v>14</v>
      </c>
      <c r="D50" s="15">
        <f>C50*1.5</f>
        <v>21</v>
      </c>
      <c r="E50" s="9"/>
      <c r="F50" s="310"/>
      <c r="G50" s="264"/>
      <c r="H50" s="265"/>
      <c r="I50" s="265"/>
      <c r="J50" s="266"/>
      <c r="K50" s="9"/>
      <c r="P50" s="4"/>
      <c r="Q50" s="4"/>
      <c r="R50" s="5"/>
    </row>
    <row r="51" spans="1:18" ht="15" customHeight="1" x14ac:dyDescent="0.25">
      <c r="A51" s="289"/>
      <c r="B51" s="30"/>
      <c r="C51" s="53"/>
      <c r="D51" s="34"/>
      <c r="E51" s="9"/>
      <c r="F51" s="311" t="s">
        <v>135</v>
      </c>
      <c r="G51" s="335">
        <f>G49-H29</f>
        <v>-2270.5</v>
      </c>
      <c r="H51" s="336"/>
      <c r="I51" s="336"/>
      <c r="J51" s="33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89"/>
      <c r="B52" s="32"/>
      <c r="C52" s="36"/>
      <c r="D52" s="49"/>
      <c r="E52" s="9"/>
      <c r="F52" s="312"/>
      <c r="G52" s="338"/>
      <c r="H52" s="339"/>
      <c r="I52" s="339"/>
      <c r="J52" s="34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0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57" t="s">
        <v>90</v>
      </c>
      <c r="B54" s="297"/>
      <c r="C54" s="298"/>
      <c r="D54" s="301">
        <f>SUM(D34:D53)</f>
        <v>63394.5</v>
      </c>
      <c r="E54" s="9"/>
      <c r="F54" s="24"/>
      <c r="G54" s="9"/>
      <c r="H54" s="9"/>
      <c r="I54" s="9"/>
      <c r="J54" s="37"/>
    </row>
    <row r="55" spans="1:18" x14ac:dyDescent="0.25">
      <c r="A55" s="259"/>
      <c r="B55" s="299"/>
      <c r="C55" s="300"/>
      <c r="D55" s="302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303" t="s">
        <v>91</v>
      </c>
      <c r="B58" s="304"/>
      <c r="C58" s="304"/>
      <c r="D58" s="305"/>
      <c r="E58" s="9"/>
      <c r="F58" s="303" t="s">
        <v>92</v>
      </c>
      <c r="G58" s="304"/>
      <c r="H58" s="304"/>
      <c r="I58" s="304"/>
      <c r="J58" s="305"/>
    </row>
    <row r="59" spans="1:18" x14ac:dyDescent="0.25">
      <c r="A59" s="306"/>
      <c r="B59" s="307"/>
      <c r="C59" s="307"/>
      <c r="D59" s="308"/>
      <c r="E59" s="9"/>
      <c r="F59" s="306"/>
      <c r="G59" s="307"/>
      <c r="H59" s="307"/>
      <c r="I59" s="307"/>
      <c r="J59" s="30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B323-ABC8-4157-86FE-167EE104E1C8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82</vt:i4>
      </vt:variant>
    </vt:vector>
  </HeadingPairs>
  <TitlesOfParts>
    <vt:vector size="192" baseType="lpstr">
      <vt:lpstr>(May 2025)</vt:lpstr>
      <vt:lpstr>(1)</vt:lpstr>
      <vt:lpstr>1,05 R1</vt:lpstr>
      <vt:lpstr>1,05 R2</vt:lpstr>
      <vt:lpstr>1,05 R3</vt:lpstr>
      <vt:lpstr>(2)</vt:lpstr>
      <vt:lpstr>2,05 R1</vt:lpstr>
      <vt:lpstr>2,05 R2</vt:lpstr>
      <vt:lpstr>2,05 R3</vt:lpstr>
      <vt:lpstr>(3)</vt:lpstr>
      <vt:lpstr>3,05 R1</vt:lpstr>
      <vt:lpstr>3,05 R2</vt:lpstr>
      <vt:lpstr>3,05 R3</vt:lpstr>
      <vt:lpstr>(5)</vt:lpstr>
      <vt:lpstr>5,05 R1</vt:lpstr>
      <vt:lpstr>5,05 R2</vt:lpstr>
      <vt:lpstr>5,05 R3</vt:lpstr>
      <vt:lpstr>(6)</vt:lpstr>
      <vt:lpstr>6,05 R1</vt:lpstr>
      <vt:lpstr>6,05 R2</vt:lpstr>
      <vt:lpstr>6,05 R3</vt:lpstr>
      <vt:lpstr>(7)</vt:lpstr>
      <vt:lpstr>7,05 R1</vt:lpstr>
      <vt:lpstr>7,05 R2</vt:lpstr>
      <vt:lpstr>7,05 R3</vt:lpstr>
      <vt:lpstr>(8)</vt:lpstr>
      <vt:lpstr>8,05 R1</vt:lpstr>
      <vt:lpstr>8,05 R2</vt:lpstr>
      <vt:lpstr>8,05 R3</vt:lpstr>
      <vt:lpstr>(9)</vt:lpstr>
      <vt:lpstr>9,05 R1</vt:lpstr>
      <vt:lpstr>9,05 R2</vt:lpstr>
      <vt:lpstr>9,05 R3</vt:lpstr>
      <vt:lpstr>(10)</vt:lpstr>
      <vt:lpstr>10,05 R1</vt:lpstr>
      <vt:lpstr>10,05 R2</vt:lpstr>
      <vt:lpstr>10,05 R3</vt:lpstr>
      <vt:lpstr>(13)</vt:lpstr>
      <vt:lpstr>13,05 R1</vt:lpstr>
      <vt:lpstr>13,05 R2</vt:lpstr>
      <vt:lpstr>13,05 R3</vt:lpstr>
      <vt:lpstr>(14)</vt:lpstr>
      <vt:lpstr>14,05 R1</vt:lpstr>
      <vt:lpstr>14,05 R2</vt:lpstr>
      <vt:lpstr>14,05 R3 a</vt:lpstr>
      <vt:lpstr>14,05 R3 b</vt:lpstr>
      <vt:lpstr>(15)</vt:lpstr>
      <vt:lpstr>15,05 R1</vt:lpstr>
      <vt:lpstr>15,05 R2</vt:lpstr>
      <vt:lpstr>15,05 R3</vt:lpstr>
      <vt:lpstr>(16)</vt:lpstr>
      <vt:lpstr>16,05 R1</vt:lpstr>
      <vt:lpstr>16,05 R2</vt:lpstr>
      <vt:lpstr>16,05 R3</vt:lpstr>
      <vt:lpstr>(17)</vt:lpstr>
      <vt:lpstr>17,05 R1</vt:lpstr>
      <vt:lpstr>17,05 R2</vt:lpstr>
      <vt:lpstr>17,05 R3</vt:lpstr>
      <vt:lpstr>(18)</vt:lpstr>
      <vt:lpstr>18,05 R1</vt:lpstr>
      <vt:lpstr>18,05 R2</vt:lpstr>
      <vt:lpstr>18,05 R3</vt:lpstr>
      <vt:lpstr>(19)</vt:lpstr>
      <vt:lpstr>19,05 R1</vt:lpstr>
      <vt:lpstr>19,05 R2</vt:lpstr>
      <vt:lpstr>19,05 R3</vt:lpstr>
      <vt:lpstr>(20)</vt:lpstr>
      <vt:lpstr>20,05 R1</vt:lpstr>
      <vt:lpstr>20,05 R2</vt:lpstr>
      <vt:lpstr>20,05 R3</vt:lpstr>
      <vt:lpstr>(21)</vt:lpstr>
      <vt:lpstr>21,05 R1</vt:lpstr>
      <vt:lpstr>21,05 R2</vt:lpstr>
      <vt:lpstr>21,05 R3</vt:lpstr>
      <vt:lpstr>(22)</vt:lpstr>
      <vt:lpstr>22,05 R1</vt:lpstr>
      <vt:lpstr>22,05 R2</vt:lpstr>
      <vt:lpstr>22,05 R3</vt:lpstr>
      <vt:lpstr>(23)</vt:lpstr>
      <vt:lpstr>23,05 R1</vt:lpstr>
      <vt:lpstr>23,05 R2</vt:lpstr>
      <vt:lpstr>23,05 R3</vt:lpstr>
      <vt:lpstr>(24)</vt:lpstr>
      <vt:lpstr>24,05 R1</vt:lpstr>
      <vt:lpstr>24,05 R2</vt:lpstr>
      <vt:lpstr>24,05 R3</vt:lpstr>
      <vt:lpstr>(26)</vt:lpstr>
      <vt:lpstr>26,05 R1</vt:lpstr>
      <vt:lpstr>26,05 R2</vt:lpstr>
      <vt:lpstr>26,05 R3</vt:lpstr>
      <vt:lpstr>(27)</vt:lpstr>
      <vt:lpstr>27,05 R1</vt:lpstr>
      <vt:lpstr>27,05 R2</vt:lpstr>
      <vt:lpstr>27,05 R3</vt:lpstr>
      <vt:lpstr>(28)</vt:lpstr>
      <vt:lpstr>28,05 R1</vt:lpstr>
      <vt:lpstr>28,05 R2</vt:lpstr>
      <vt:lpstr>28,05 R3</vt:lpstr>
      <vt:lpstr>(29)</vt:lpstr>
      <vt:lpstr>29,05 R1</vt:lpstr>
      <vt:lpstr>29,05 R2</vt:lpstr>
      <vt:lpstr>29,05 R3</vt:lpstr>
      <vt:lpstr>(30)</vt:lpstr>
      <vt:lpstr>30,05 R1</vt:lpstr>
      <vt:lpstr>30,05 R2</vt:lpstr>
      <vt:lpstr>30,05 R3</vt:lpstr>
      <vt:lpstr>(31)</vt:lpstr>
      <vt:lpstr>31,05 R1</vt:lpstr>
      <vt:lpstr>31,05 R2</vt:lpstr>
      <vt:lpstr>31,05 R3</vt:lpstr>
      <vt:lpstr>'1,05 R1'!Print_Area</vt:lpstr>
      <vt:lpstr>'1,05 R2'!Print_Area</vt:lpstr>
      <vt:lpstr>'1,05 R3'!Print_Area</vt:lpstr>
      <vt:lpstr>'10,05 R1'!Print_Area</vt:lpstr>
      <vt:lpstr>'10,05 R2'!Print_Area</vt:lpstr>
      <vt:lpstr>'10,05 R3'!Print_Area</vt:lpstr>
      <vt:lpstr>'13,05 R1'!Print_Area</vt:lpstr>
      <vt:lpstr>'13,05 R2'!Print_Area</vt:lpstr>
      <vt:lpstr>'13,05 R3'!Print_Area</vt:lpstr>
      <vt:lpstr>'14,05 R1'!Print_Area</vt:lpstr>
      <vt:lpstr>'14,05 R2'!Print_Area</vt:lpstr>
      <vt:lpstr>'14,05 R3 a'!Print_Area</vt:lpstr>
      <vt:lpstr>'14,05 R3 b'!Print_Area</vt:lpstr>
      <vt:lpstr>'15,05 R1'!Print_Area</vt:lpstr>
      <vt:lpstr>'15,05 R2'!Print_Area</vt:lpstr>
      <vt:lpstr>'15,05 R3'!Print_Area</vt:lpstr>
      <vt:lpstr>'16,05 R1'!Print_Area</vt:lpstr>
      <vt:lpstr>'16,05 R2'!Print_Area</vt:lpstr>
      <vt:lpstr>'16,05 R3'!Print_Area</vt:lpstr>
      <vt:lpstr>'17,05 R1'!Print_Area</vt:lpstr>
      <vt:lpstr>'17,05 R2'!Print_Area</vt:lpstr>
      <vt:lpstr>'17,05 R3'!Print_Area</vt:lpstr>
      <vt:lpstr>'18,05 R1'!Print_Area</vt:lpstr>
      <vt:lpstr>'18,05 R2'!Print_Area</vt:lpstr>
      <vt:lpstr>'18,05 R3'!Print_Area</vt:lpstr>
      <vt:lpstr>'19,05 R1'!Print_Area</vt:lpstr>
      <vt:lpstr>'19,05 R2'!Print_Area</vt:lpstr>
      <vt:lpstr>'19,05 R3'!Print_Area</vt:lpstr>
      <vt:lpstr>'2,05 R1'!Print_Area</vt:lpstr>
      <vt:lpstr>'2,05 R2'!Print_Area</vt:lpstr>
      <vt:lpstr>'2,05 R3'!Print_Area</vt:lpstr>
      <vt:lpstr>'20,05 R1'!Print_Area</vt:lpstr>
      <vt:lpstr>'20,05 R2'!Print_Area</vt:lpstr>
      <vt:lpstr>'20,05 R3'!Print_Area</vt:lpstr>
      <vt:lpstr>'21,05 R1'!Print_Area</vt:lpstr>
      <vt:lpstr>'21,05 R2'!Print_Area</vt:lpstr>
      <vt:lpstr>'21,05 R3'!Print_Area</vt:lpstr>
      <vt:lpstr>'22,05 R1'!Print_Area</vt:lpstr>
      <vt:lpstr>'22,05 R2'!Print_Area</vt:lpstr>
      <vt:lpstr>'22,05 R3'!Print_Area</vt:lpstr>
      <vt:lpstr>'23,05 R1'!Print_Area</vt:lpstr>
      <vt:lpstr>'23,05 R2'!Print_Area</vt:lpstr>
      <vt:lpstr>'23,05 R3'!Print_Area</vt:lpstr>
      <vt:lpstr>'24,05 R1'!Print_Area</vt:lpstr>
      <vt:lpstr>'24,05 R2'!Print_Area</vt:lpstr>
      <vt:lpstr>'24,05 R3'!Print_Area</vt:lpstr>
      <vt:lpstr>'26,05 R1'!Print_Area</vt:lpstr>
      <vt:lpstr>'26,05 R2'!Print_Area</vt:lpstr>
      <vt:lpstr>'26,05 R3'!Print_Area</vt:lpstr>
      <vt:lpstr>'27,05 R1'!Print_Area</vt:lpstr>
      <vt:lpstr>'27,05 R2'!Print_Area</vt:lpstr>
      <vt:lpstr>'27,05 R3'!Print_Area</vt:lpstr>
      <vt:lpstr>'28,05 R1'!Print_Area</vt:lpstr>
      <vt:lpstr>'28,05 R2'!Print_Area</vt:lpstr>
      <vt:lpstr>'28,05 R3'!Print_Area</vt:lpstr>
      <vt:lpstr>'29,05 R1'!Print_Area</vt:lpstr>
      <vt:lpstr>'29,05 R2'!Print_Area</vt:lpstr>
      <vt:lpstr>'29,05 R3'!Print_Area</vt:lpstr>
      <vt:lpstr>'3,05 R1'!Print_Area</vt:lpstr>
      <vt:lpstr>'3,05 R2'!Print_Area</vt:lpstr>
      <vt:lpstr>'3,05 R3'!Print_Area</vt:lpstr>
      <vt:lpstr>'30,05 R1'!Print_Area</vt:lpstr>
      <vt:lpstr>'30,05 R2'!Print_Area</vt:lpstr>
      <vt:lpstr>'30,05 R3'!Print_Area</vt:lpstr>
      <vt:lpstr>'31,05 R1'!Print_Area</vt:lpstr>
      <vt:lpstr>'31,05 R2'!Print_Area</vt:lpstr>
      <vt:lpstr>'31,05 R3'!Print_Area</vt:lpstr>
      <vt:lpstr>'5,05 R1'!Print_Area</vt:lpstr>
      <vt:lpstr>'5,05 R2'!Print_Area</vt:lpstr>
      <vt:lpstr>'5,05 R3'!Print_Area</vt:lpstr>
      <vt:lpstr>'6,05 R1'!Print_Area</vt:lpstr>
      <vt:lpstr>'6,05 R2'!Print_Area</vt:lpstr>
      <vt:lpstr>'6,05 R3'!Print_Area</vt:lpstr>
      <vt:lpstr>'7,05 R1'!Print_Area</vt:lpstr>
      <vt:lpstr>'7,05 R2'!Print_Area</vt:lpstr>
      <vt:lpstr>'7,05 R3'!Print_Area</vt:lpstr>
      <vt:lpstr>'8,05 R1'!Print_Area</vt:lpstr>
      <vt:lpstr>'8,05 R2'!Print_Area</vt:lpstr>
      <vt:lpstr>'8,05 R3'!Print_Area</vt:lpstr>
      <vt:lpstr>'9,05 R1'!Print_Area</vt:lpstr>
      <vt:lpstr>'9,05 R2'!Print_Area</vt:lpstr>
      <vt:lpstr>'9,05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2025-06-03T01:54:30Z</cp:lastPrinted>
  <dcterms:created xsi:type="dcterms:W3CDTF">2024-09-01T23:36:50Z</dcterms:created>
  <dcterms:modified xsi:type="dcterms:W3CDTF">2025-06-27T23:59:02Z</dcterms:modified>
</cp:coreProperties>
</file>