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JUNE FILES 2025\"/>
    </mc:Choice>
  </mc:AlternateContent>
  <xr:revisionPtr revIDLastSave="0" documentId="13_ncr:1_{3E3428FA-0904-452C-A50B-5800A0C9AD6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, JUNE 2025" sheetId="6" r:id="rId1"/>
  </sheets>
  <definedNames>
    <definedName name="_xlnm.Print_Area" localSheetId="0">'PE, JUNE 2025'!#REF!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6" l="1"/>
  <c r="I31" i="6"/>
  <c r="M32" i="6"/>
  <c r="K32" i="6" s="1"/>
  <c r="L32" i="6" s="1"/>
  <c r="M31" i="6"/>
  <c r="K31" i="6" s="1"/>
  <c r="L31" i="6" s="1"/>
  <c r="A31" i="6"/>
  <c r="A32" i="6" s="1"/>
  <c r="I30" i="6" l="1"/>
  <c r="M30" i="6" s="1"/>
  <c r="K30" i="6" s="1"/>
  <c r="L30" i="6" s="1"/>
  <c r="I29" i="6"/>
  <c r="M29" i="6" s="1"/>
  <c r="K29" i="6" s="1"/>
  <c r="L29" i="6" s="1"/>
  <c r="I28" i="6" l="1"/>
  <c r="M28" i="6" s="1"/>
  <c r="K28" i="6" s="1"/>
  <c r="L28" i="6" s="1"/>
  <c r="I27" i="6" l="1"/>
  <c r="M27" i="6" s="1"/>
  <c r="K27" i="6" s="1"/>
  <c r="L27" i="6" s="1"/>
  <c r="I26" i="6"/>
  <c r="I25" i="6"/>
  <c r="I24" i="6" l="1"/>
  <c r="I23" i="6" l="1"/>
  <c r="I22" i="6" l="1"/>
  <c r="I21" i="6" l="1"/>
  <c r="I20" i="6" l="1"/>
  <c r="I19" i="6" l="1"/>
  <c r="I18" i="6" l="1"/>
  <c r="I14" i="6" l="1"/>
  <c r="I17" i="6"/>
  <c r="I16" i="6"/>
  <c r="I13" i="6" l="1"/>
  <c r="I12" i="6" l="1"/>
  <c r="I11" i="6" l="1"/>
  <c r="I10" i="6" l="1"/>
  <c r="I9" i="6" l="1"/>
  <c r="I8" i="6" l="1"/>
  <c r="I7" i="6"/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M7" i="6" l="1"/>
  <c r="K7" i="6" s="1"/>
  <c r="I67" i="6" l="1"/>
  <c r="M61" i="6"/>
  <c r="K61" i="6" s="1"/>
  <c r="L61" i="6" s="1"/>
  <c r="M60" i="6"/>
  <c r="K60" i="6" s="1"/>
  <c r="L60" i="6" s="1"/>
  <c r="M59" i="6"/>
  <c r="K59" i="6" s="1"/>
  <c r="L59" i="6" s="1"/>
  <c r="M58" i="6"/>
  <c r="K58" i="6" s="1"/>
  <c r="L58" i="6" s="1"/>
  <c r="M57" i="6"/>
  <c r="K57" i="6" s="1"/>
  <c r="L57" i="6" s="1"/>
  <c r="M56" i="6"/>
  <c r="K56" i="6" s="1"/>
  <c r="L56" i="6" s="1"/>
  <c r="M55" i="6"/>
  <c r="K55" i="6" s="1"/>
  <c r="L55" i="6" s="1"/>
  <c r="M54" i="6"/>
  <c r="K54" i="6" s="1"/>
  <c r="L54" i="6" s="1"/>
  <c r="M53" i="6"/>
  <c r="K53" i="6" s="1"/>
  <c r="L53" i="6" s="1"/>
  <c r="M52" i="6"/>
  <c r="K52" i="6" s="1"/>
  <c r="L52" i="6" s="1"/>
  <c r="M51" i="6"/>
  <c r="K51" i="6" s="1"/>
  <c r="L51" i="6" s="1"/>
  <c r="M50" i="6"/>
  <c r="K50" i="6" s="1"/>
  <c r="L50" i="6" s="1"/>
  <c r="M49" i="6"/>
  <c r="K49" i="6" s="1"/>
  <c r="L49" i="6" s="1"/>
  <c r="M48" i="6"/>
  <c r="K48" i="6" s="1"/>
  <c r="L48" i="6" s="1"/>
  <c r="M47" i="6"/>
  <c r="K47" i="6" s="1"/>
  <c r="L47" i="6" s="1"/>
  <c r="M46" i="6"/>
  <c r="K46" i="6" s="1"/>
  <c r="L46" i="6" s="1"/>
  <c r="M45" i="6"/>
  <c r="K45" i="6" s="1"/>
  <c r="L45" i="6" s="1"/>
  <c r="M44" i="6"/>
  <c r="K44" i="6" s="1"/>
  <c r="L44" i="6" s="1"/>
  <c r="M43" i="6"/>
  <c r="K43" i="6" s="1"/>
  <c r="L43" i="6" s="1"/>
  <c r="M42" i="6"/>
  <c r="K42" i="6" s="1"/>
  <c r="K67" i="6" l="1"/>
  <c r="L42" i="6"/>
  <c r="L67" i="6" s="1"/>
  <c r="M67" i="6"/>
  <c r="L7" i="6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4" i="6" l="1"/>
  <c r="L34" i="6" l="1"/>
  <c r="K34" i="6"/>
  <c r="I34" i="6"/>
</calcChain>
</file>

<file path=xl/sharedStrings.xml><?xml version="1.0" encoding="utf-8"?>
<sst xmlns="http://schemas.openxmlformats.org/spreadsheetml/2006/main" count="130" uniqueCount="33">
  <si>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</si>
  <si>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</si>
  <si>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</si>
  <si>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</si>
  <si>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</si>
  <si>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</si>
  <si>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</si>
  <si>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</si>
  <si>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</si>
  <si>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</si>
  <si>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</si>
  <si>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</si>
  <si>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</si>
  <si>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</si>
  <si>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GUILLERMO BEVERAGE DISTRIBUTION SERVIVES</t>
  </si>
  <si>
    <t>SAN MIGUEL BREWERY INC.</t>
  </si>
  <si>
    <t>LILOY SALES OFFICE, BAYBAY, LILOY, ZAMBOANGA DEL NORTE</t>
  </si>
  <si>
    <t>NO</t>
  </si>
  <si>
    <t>166-562-025-0000</t>
  </si>
  <si>
    <t>MAY 2025</t>
  </si>
  <si>
    <t>06/16/2025</t>
  </si>
  <si>
    <t>06/18/2025</t>
  </si>
  <si>
    <t>06/19/2025</t>
  </si>
  <si>
    <t>06/20/2025</t>
  </si>
  <si>
    <t>06/21/2025</t>
  </si>
  <si>
    <t>06/23/2025</t>
  </si>
  <si>
    <t>06/24/2025</t>
  </si>
  <si>
    <t>06/25/2025</t>
  </si>
  <si>
    <t>06/26/2025</t>
  </si>
  <si>
    <t>06/28/2025</t>
  </si>
  <si>
    <t>06/27/2025</t>
  </si>
  <si>
    <t>06/30/2025</t>
  </si>
  <si>
    <t>JUNE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</si>
</sst>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4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0" fontId="9" fillId="0" borderId="1" xfId="0" applyFont="1" applyBorder="1"/>
    <xf numFmtId="164" fontId="9" fillId="2" borderId="0" xfId="0" applyNumberFormat="1" applyFont="1" applyFill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7"/>
  <sheetViews>
    <sheetView tabSelected="1" zoomScaleNormal="100" workbookViewId="0">
      <selection activeCell="A31" sqref="A31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32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29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14</v>
      </c>
      <c r="D1" s="4"/>
      <c r="E1" s="4"/>
      <c r="F1" s="1"/>
      <c r="G1" s="1"/>
      <c r="H1" s="1"/>
      <c r="I1" s="1"/>
      <c r="K1" s="1"/>
      <c r="L1" s="1"/>
      <c r="M1" s="20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1"/>
    </row>
    <row r="3" spans="1:15" ht="15.75" x14ac:dyDescent="0.25">
      <c r="C3" s="5" t="s">
        <v>0</v>
      </c>
      <c r="D3" s="6"/>
      <c r="E3" s="6"/>
      <c r="F3" s="7" t="s">
        <v>32</v>
      </c>
      <c r="G3" s="1"/>
      <c r="H3" s="1"/>
      <c r="I3" s="1"/>
      <c r="K3" s="1"/>
      <c r="L3" s="1"/>
      <c r="M3" s="20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22"/>
    </row>
    <row r="5" spans="1:15" x14ac:dyDescent="0.25">
      <c r="C5" s="9"/>
      <c r="D5" s="9"/>
      <c r="E5" s="9"/>
      <c r="F5" s="1"/>
      <c r="G5" s="9" t="s">
        <v>1</v>
      </c>
      <c r="H5" s="9"/>
      <c r="I5" s="10" t="s">
        <v>2</v>
      </c>
      <c r="K5" s="10"/>
      <c r="L5" s="10" t="s">
        <v>3</v>
      </c>
      <c r="M5" s="23"/>
    </row>
    <row r="6" spans="1:15" x14ac:dyDescent="0.25">
      <c r="A6" t="s">
        <v>17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10" t="s">
        <v>10</v>
      </c>
      <c r="K6" s="10" t="s">
        <v>11</v>
      </c>
      <c r="L6" s="10" t="s">
        <v>12</v>
      </c>
      <c r="M6" s="24">
        <v>2307</v>
      </c>
    </row>
    <row r="7" spans="1:15" x14ac:dyDescent="0.25">
      <c r="A7">
        <v>1</v>
      </c>
      <c r="B7" s="16">
        <v>1</v>
      </c>
      <c r="C7" s="13">
        <v>45722</v>
      </c>
      <c r="D7" s="14" t="s">
        <v>15</v>
      </c>
      <c r="E7" s="11"/>
      <c r="F7" s="14" t="s">
        <v>16</v>
      </c>
      <c r="G7" s="14">
        <v>517581793</v>
      </c>
      <c r="H7" s="14" t="s">
        <v>18</v>
      </c>
      <c r="I7" s="15">
        <f>132624-12403.46</f>
        <v>120220.54000000001</v>
      </c>
      <c r="K7" s="15">
        <f>M7*12</f>
        <v>12880.772142857146</v>
      </c>
      <c r="L7" s="19">
        <f>I7-K7</f>
        <v>107339.76785714287</v>
      </c>
      <c r="M7" s="25">
        <f>I7/112</f>
        <v>1073.3976785714287</v>
      </c>
      <c r="N7" s="18"/>
      <c r="O7" s="18"/>
    </row>
    <row r="8" spans="1:15" x14ac:dyDescent="0.25">
      <c r="A8">
        <f>A7+1</f>
        <v>2</v>
      </c>
      <c r="B8" s="16">
        <f>B7+1</f>
        <v>2</v>
      </c>
      <c r="C8" s="13">
        <v>45722</v>
      </c>
      <c r="D8" s="14" t="s">
        <v>15</v>
      </c>
      <c r="E8" s="14"/>
      <c r="F8" s="14" t="s">
        <v>16</v>
      </c>
      <c r="G8" s="14">
        <v>517581771</v>
      </c>
      <c r="H8" s="14" t="s">
        <v>18</v>
      </c>
      <c r="I8" s="15">
        <f>875556-36400.32</f>
        <v>839155.68</v>
      </c>
      <c r="K8" s="15">
        <f>M8*12</f>
        <v>89909.537142857153</v>
      </c>
      <c r="L8" s="19">
        <f>I8-K8</f>
        <v>749246.14285714296</v>
      </c>
      <c r="M8" s="25">
        <f t="shared" ref="M8:M26" si="0">I8/112</f>
        <v>7492.4614285714288</v>
      </c>
    </row>
    <row r="9" spans="1:15" x14ac:dyDescent="0.25">
      <c r="A9">
        <f t="shared" ref="A9:B28" si="1">A8+1</f>
        <v>3</v>
      </c>
      <c r="B9" s="16">
        <f t="shared" si="1"/>
        <v>3</v>
      </c>
      <c r="C9" s="13">
        <v>45844</v>
      </c>
      <c r="D9" s="14" t="s">
        <v>15</v>
      </c>
      <c r="E9" s="14"/>
      <c r="F9" s="14" t="s">
        <v>16</v>
      </c>
      <c r="G9" s="14">
        <v>517594537</v>
      </c>
      <c r="H9" s="14" t="s">
        <v>18</v>
      </c>
      <c r="I9" s="15">
        <f>1353132-56255.04</f>
        <v>1296876.96</v>
      </c>
      <c r="K9" s="15">
        <f t="shared" ref="K9:K26" si="2">M9*12</f>
        <v>138951.10285714286</v>
      </c>
      <c r="L9" s="19">
        <f t="shared" ref="L9:L26" si="3">I9-K9</f>
        <v>1157925.857142857</v>
      </c>
      <c r="M9" s="25">
        <f t="shared" si="0"/>
        <v>11579.258571428571</v>
      </c>
    </row>
    <row r="10" spans="1:15" x14ac:dyDescent="0.25">
      <c r="A10">
        <f t="shared" si="1"/>
        <v>4</v>
      </c>
      <c r="B10" s="16">
        <f t="shared" si="1"/>
        <v>4</v>
      </c>
      <c r="C10" s="13">
        <v>45906</v>
      </c>
      <c r="D10" s="14" t="s">
        <v>15</v>
      </c>
      <c r="E10" s="14"/>
      <c r="F10" s="14" t="s">
        <v>16</v>
      </c>
      <c r="G10" s="14">
        <v>517597103</v>
      </c>
      <c r="H10" s="14" t="s">
        <v>18</v>
      </c>
      <c r="I10" s="15">
        <f>1353132-56255.04</f>
        <v>1296876.96</v>
      </c>
      <c r="K10" s="15">
        <f t="shared" si="2"/>
        <v>138951.10285714286</v>
      </c>
      <c r="L10" s="19">
        <f t="shared" si="3"/>
        <v>1157925.857142857</v>
      </c>
      <c r="M10" s="25">
        <f t="shared" si="0"/>
        <v>11579.258571428571</v>
      </c>
    </row>
    <row r="11" spans="1:15" x14ac:dyDescent="0.25">
      <c r="A11">
        <f t="shared" si="1"/>
        <v>5</v>
      </c>
      <c r="B11" s="16">
        <f t="shared" si="1"/>
        <v>5</v>
      </c>
      <c r="C11" s="13">
        <v>45936</v>
      </c>
      <c r="D11" s="14" t="s">
        <v>15</v>
      </c>
      <c r="E11" s="14"/>
      <c r="F11" s="14" t="s">
        <v>16</v>
      </c>
      <c r="G11" s="14">
        <v>517600989</v>
      </c>
      <c r="H11" s="14" t="s">
        <v>18</v>
      </c>
      <c r="I11" s="15">
        <f>1353132-56255.04</f>
        <v>1296876.96</v>
      </c>
      <c r="K11" s="15">
        <f t="shared" si="2"/>
        <v>138951.10285714286</v>
      </c>
      <c r="L11" s="19">
        <f t="shared" si="3"/>
        <v>1157925.857142857</v>
      </c>
      <c r="M11" s="25">
        <f t="shared" si="0"/>
        <v>11579.258571428571</v>
      </c>
    </row>
    <row r="12" spans="1:15" x14ac:dyDescent="0.25">
      <c r="A12">
        <f t="shared" si="1"/>
        <v>6</v>
      </c>
      <c r="B12" s="16">
        <f t="shared" si="1"/>
        <v>6</v>
      </c>
      <c r="C12" s="13">
        <v>45997</v>
      </c>
      <c r="D12" s="14" t="s">
        <v>15</v>
      </c>
      <c r="E12" s="14"/>
      <c r="F12" s="14" t="s">
        <v>16</v>
      </c>
      <c r="G12" s="14">
        <v>517608208</v>
      </c>
      <c r="H12" s="14" t="s">
        <v>18</v>
      </c>
      <c r="I12" s="15">
        <f>1330518-56342.52</f>
        <v>1274175.48</v>
      </c>
      <c r="K12" s="15">
        <f t="shared" si="2"/>
        <v>136518.80142857143</v>
      </c>
      <c r="L12" s="19">
        <f t="shared" si="3"/>
        <v>1137656.6785714286</v>
      </c>
      <c r="M12" s="25">
        <f t="shared" si="0"/>
        <v>11376.566785714285</v>
      </c>
    </row>
    <row r="13" spans="1:15" x14ac:dyDescent="0.25">
      <c r="A13">
        <f t="shared" si="1"/>
        <v>7</v>
      </c>
      <c r="B13" s="16">
        <f t="shared" si="1"/>
        <v>7</v>
      </c>
      <c r="C13" s="13" t="s">
        <v>20</v>
      </c>
      <c r="D13" s="14" t="s">
        <v>15</v>
      </c>
      <c r="E13" s="14"/>
      <c r="F13" s="14" t="s">
        <v>16</v>
      </c>
      <c r="G13" s="14">
        <v>517619089</v>
      </c>
      <c r="H13" s="14" t="s">
        <v>18</v>
      </c>
      <c r="I13" s="15">
        <f>932472-39709.44</f>
        <v>892762.56</v>
      </c>
      <c r="K13" s="15">
        <f t="shared" si="2"/>
        <v>95653.131428571432</v>
      </c>
      <c r="L13" s="19">
        <f>I13-K13</f>
        <v>797109.42857142864</v>
      </c>
      <c r="M13" s="25">
        <f>I13/112</f>
        <v>7971.0942857142863</v>
      </c>
    </row>
    <row r="14" spans="1:15" x14ac:dyDescent="0.25">
      <c r="A14">
        <f t="shared" si="1"/>
        <v>8</v>
      </c>
      <c r="B14" s="16">
        <f t="shared" si="1"/>
        <v>8</v>
      </c>
      <c r="C14" s="13" t="s">
        <v>20</v>
      </c>
      <c r="D14" s="14" t="s">
        <v>15</v>
      </c>
      <c r="E14" s="14"/>
      <c r="F14" s="14" t="s">
        <v>16</v>
      </c>
      <c r="G14" s="14">
        <v>517619082</v>
      </c>
      <c r="H14" s="14" t="s">
        <v>18</v>
      </c>
      <c r="I14" s="30">
        <f>110520-9201.6</f>
        <v>101318.39999999999</v>
      </c>
      <c r="K14" s="15">
        <f t="shared" si="2"/>
        <v>10855.542857142857</v>
      </c>
      <c r="L14" s="19">
        <f t="shared" si="3"/>
        <v>90462.85714285713</v>
      </c>
      <c r="M14" s="25">
        <f t="shared" si="0"/>
        <v>904.62857142857138</v>
      </c>
    </row>
    <row r="15" spans="1:15" x14ac:dyDescent="0.25">
      <c r="A15">
        <f t="shared" si="1"/>
        <v>9</v>
      </c>
      <c r="B15" s="16">
        <f t="shared" si="1"/>
        <v>9</v>
      </c>
      <c r="C15" s="13" t="s">
        <v>20</v>
      </c>
      <c r="D15" s="14" t="s">
        <v>15</v>
      </c>
      <c r="E15" s="14"/>
      <c r="F15" s="14" t="s">
        <v>16</v>
      </c>
      <c r="G15" s="14">
        <v>517619028</v>
      </c>
      <c r="H15" s="14" t="s">
        <v>18</v>
      </c>
      <c r="I15" s="15">
        <v>1283916.96</v>
      </c>
      <c r="K15" s="15">
        <f t="shared" si="2"/>
        <v>137562.53142857144</v>
      </c>
      <c r="L15" s="19">
        <f>I15-K15</f>
        <v>1146354.4285714286</v>
      </c>
      <c r="M15" s="25">
        <f>I15/112</f>
        <v>11463.544285714286</v>
      </c>
    </row>
    <row r="16" spans="1:15" x14ac:dyDescent="0.25">
      <c r="A16">
        <f t="shared" si="1"/>
        <v>10</v>
      </c>
      <c r="B16" s="16">
        <f t="shared" si="1"/>
        <v>10</v>
      </c>
      <c r="C16" s="13" t="s">
        <v>21</v>
      </c>
      <c r="D16" s="14" t="s">
        <v>15</v>
      </c>
      <c r="E16" s="14"/>
      <c r="F16" s="14" t="s">
        <v>16</v>
      </c>
      <c r="G16" s="14">
        <v>517627318</v>
      </c>
      <c r="H16" s="14" t="s">
        <v>18</v>
      </c>
      <c r="I16" s="15">
        <f>1034748-43018.56</f>
        <v>991729.44</v>
      </c>
      <c r="K16" s="15">
        <f t="shared" si="2"/>
        <v>106256.72571428571</v>
      </c>
      <c r="L16" s="19">
        <f t="shared" si="3"/>
        <v>885472.7142857142</v>
      </c>
      <c r="M16" s="25">
        <f t="shared" si="0"/>
        <v>8854.7271428571421</v>
      </c>
    </row>
    <row r="17" spans="1:13" x14ac:dyDescent="0.25">
      <c r="A17">
        <f t="shared" si="1"/>
        <v>11</v>
      </c>
      <c r="B17" s="16">
        <f t="shared" si="1"/>
        <v>11</v>
      </c>
      <c r="C17" s="13" t="s">
        <v>21</v>
      </c>
      <c r="D17" s="14" t="s">
        <v>15</v>
      </c>
      <c r="E17" s="14"/>
      <c r="F17" s="14" t="s">
        <v>16</v>
      </c>
      <c r="G17" s="14">
        <v>517627313</v>
      </c>
      <c r="H17" s="14" t="s">
        <v>18</v>
      </c>
      <c r="I17" s="15">
        <f>88416-7361.28</f>
        <v>81054.720000000001</v>
      </c>
      <c r="K17" s="15">
        <f t="shared" si="2"/>
        <v>8684.4342857142856</v>
      </c>
      <c r="L17" s="19">
        <f t="shared" si="3"/>
        <v>72370.28571428571</v>
      </c>
      <c r="M17" s="25">
        <f t="shared" si="0"/>
        <v>723.70285714285717</v>
      </c>
    </row>
    <row r="18" spans="1:13" x14ac:dyDescent="0.25">
      <c r="A18">
        <f t="shared" si="1"/>
        <v>12</v>
      </c>
      <c r="B18" s="16">
        <f t="shared" si="1"/>
        <v>12</v>
      </c>
      <c r="C18" s="13" t="s">
        <v>22</v>
      </c>
      <c r="D18" s="14" t="s">
        <v>15</v>
      </c>
      <c r="E18" s="14"/>
      <c r="F18" s="14" t="s">
        <v>16</v>
      </c>
      <c r="G18" s="14">
        <v>517631385</v>
      </c>
      <c r="H18" s="14" t="s">
        <v>18</v>
      </c>
      <c r="I18" s="15">
        <f>1311012-56255.04</f>
        <v>1254756.96</v>
      </c>
      <c r="K18" s="15">
        <f t="shared" si="2"/>
        <v>134438.2457142857</v>
      </c>
      <c r="L18" s="19">
        <f t="shared" si="3"/>
        <v>1120318.7142857143</v>
      </c>
      <c r="M18" s="25">
        <f t="shared" si="0"/>
        <v>11203.187142857143</v>
      </c>
    </row>
    <row r="19" spans="1:13" x14ac:dyDescent="0.25">
      <c r="A19">
        <f t="shared" si="1"/>
        <v>13</v>
      </c>
      <c r="B19" s="16">
        <f t="shared" si="1"/>
        <v>13</v>
      </c>
      <c r="C19" s="13" t="s">
        <v>23</v>
      </c>
      <c r="D19" s="14" t="s">
        <v>15</v>
      </c>
      <c r="E19" s="14"/>
      <c r="F19" s="14" t="s">
        <v>16</v>
      </c>
      <c r="G19" s="14">
        <v>517635415</v>
      </c>
      <c r="H19" s="14" t="s">
        <v>18</v>
      </c>
      <c r="I19" s="15">
        <f>1353132-56255.04</f>
        <v>1296876.96</v>
      </c>
      <c r="K19" s="15">
        <f t="shared" si="2"/>
        <v>138951.10285714286</v>
      </c>
      <c r="L19" s="19">
        <f t="shared" si="3"/>
        <v>1157925.857142857</v>
      </c>
      <c r="M19" s="25">
        <f t="shared" si="0"/>
        <v>11579.258571428571</v>
      </c>
    </row>
    <row r="20" spans="1:13" x14ac:dyDescent="0.25">
      <c r="A20">
        <f t="shared" si="1"/>
        <v>14</v>
      </c>
      <c r="B20" s="16">
        <f t="shared" si="1"/>
        <v>14</v>
      </c>
      <c r="C20" s="13" t="s">
        <v>24</v>
      </c>
      <c r="D20" s="14" t="s">
        <v>15</v>
      </c>
      <c r="E20" s="14"/>
      <c r="F20" s="14" t="s">
        <v>16</v>
      </c>
      <c r="G20" s="14">
        <v>517639738</v>
      </c>
      <c r="H20" s="14" t="s">
        <v>18</v>
      </c>
      <c r="I20" s="15">
        <f>1353132-56255.04</f>
        <v>1296876.96</v>
      </c>
      <c r="K20" s="15">
        <f t="shared" si="2"/>
        <v>138951.10285714286</v>
      </c>
      <c r="L20" s="19">
        <f t="shared" si="3"/>
        <v>1157925.857142857</v>
      </c>
      <c r="M20" s="25">
        <f t="shared" si="0"/>
        <v>11579.258571428571</v>
      </c>
    </row>
    <row r="21" spans="1:13" x14ac:dyDescent="0.25">
      <c r="A21">
        <f t="shared" si="1"/>
        <v>15</v>
      </c>
      <c r="B21" s="16">
        <f t="shared" si="1"/>
        <v>15</v>
      </c>
      <c r="C21" s="13" t="s">
        <v>25</v>
      </c>
      <c r="D21" s="14" t="s">
        <v>15</v>
      </c>
      <c r="E21" s="14"/>
      <c r="F21" s="14" t="s">
        <v>16</v>
      </c>
      <c r="G21" s="14">
        <v>517642829</v>
      </c>
      <c r="H21" s="14" t="s">
        <v>18</v>
      </c>
      <c r="I21" s="15">
        <f>1353132-56255.04</f>
        <v>1296876.96</v>
      </c>
      <c r="K21" s="15">
        <f t="shared" si="2"/>
        <v>138951.10285714286</v>
      </c>
      <c r="L21" s="19">
        <f t="shared" si="3"/>
        <v>1157925.857142857</v>
      </c>
      <c r="M21" s="25">
        <f t="shared" si="0"/>
        <v>11579.258571428571</v>
      </c>
    </row>
    <row r="22" spans="1:13" x14ac:dyDescent="0.25">
      <c r="A22">
        <f t="shared" si="1"/>
        <v>16</v>
      </c>
      <c r="B22" s="16">
        <f t="shared" si="1"/>
        <v>16</v>
      </c>
      <c r="C22" s="13" t="s">
        <v>26</v>
      </c>
      <c r="D22" s="14" t="s">
        <v>15</v>
      </c>
      <c r="E22" s="14"/>
      <c r="F22" s="14" t="s">
        <v>16</v>
      </c>
      <c r="G22" s="14">
        <v>517647137</v>
      </c>
      <c r="H22" s="14" t="s">
        <v>18</v>
      </c>
      <c r="I22" s="15">
        <f>1353132-56255.04</f>
        <v>1296876.96</v>
      </c>
      <c r="K22" s="15">
        <f t="shared" si="2"/>
        <v>138951.10285714286</v>
      </c>
      <c r="L22" s="19">
        <f t="shared" si="3"/>
        <v>1157925.857142857</v>
      </c>
      <c r="M22" s="25">
        <f t="shared" si="0"/>
        <v>11579.258571428571</v>
      </c>
    </row>
    <row r="23" spans="1:13" x14ac:dyDescent="0.25">
      <c r="A23">
        <f t="shared" si="1"/>
        <v>17</v>
      </c>
      <c r="B23" s="16">
        <f t="shared" si="1"/>
        <v>17</v>
      </c>
      <c r="C23" s="13" t="s">
        <v>27</v>
      </c>
      <c r="D23" s="14" t="s">
        <v>15</v>
      </c>
      <c r="E23" s="14"/>
      <c r="F23" s="14" t="s">
        <v>16</v>
      </c>
      <c r="G23" s="14">
        <v>517651128</v>
      </c>
      <c r="H23" s="14" t="s">
        <v>18</v>
      </c>
      <c r="I23" s="15">
        <f>1364180-56522.68</f>
        <v>1307657.32</v>
      </c>
      <c r="K23" s="15">
        <f t="shared" si="2"/>
        <v>140106.14142857143</v>
      </c>
      <c r="L23" s="19">
        <f t="shared" si="3"/>
        <v>1167551.1785714286</v>
      </c>
      <c r="M23" s="25">
        <f t="shared" si="0"/>
        <v>11675.511785714287</v>
      </c>
    </row>
    <row r="24" spans="1:13" x14ac:dyDescent="0.25">
      <c r="A24">
        <f t="shared" si="1"/>
        <v>18</v>
      </c>
      <c r="B24" s="16">
        <f t="shared" si="1"/>
        <v>18</v>
      </c>
      <c r="C24" s="13" t="s">
        <v>27</v>
      </c>
      <c r="D24" s="14" t="s">
        <v>15</v>
      </c>
      <c r="E24" s="14"/>
      <c r="F24" s="14" t="s">
        <v>16</v>
      </c>
      <c r="G24" s="14">
        <v>517651383</v>
      </c>
      <c r="H24" s="14" t="s">
        <v>18</v>
      </c>
      <c r="I24" s="15">
        <f>1353132-56255.04</f>
        <v>1296876.96</v>
      </c>
      <c r="K24" s="15">
        <f t="shared" si="2"/>
        <v>138951.10285714286</v>
      </c>
      <c r="L24" s="19">
        <f t="shared" si="3"/>
        <v>1157925.857142857</v>
      </c>
      <c r="M24" s="25">
        <f t="shared" si="0"/>
        <v>11579.258571428571</v>
      </c>
    </row>
    <row r="25" spans="1:13" x14ac:dyDescent="0.25">
      <c r="A25">
        <f t="shared" si="1"/>
        <v>19</v>
      </c>
      <c r="B25" s="16">
        <f t="shared" si="1"/>
        <v>19</v>
      </c>
      <c r="C25" s="13" t="s">
        <v>28</v>
      </c>
      <c r="D25" s="14" t="s">
        <v>15</v>
      </c>
      <c r="E25" s="14"/>
      <c r="F25" s="14" t="s">
        <v>16</v>
      </c>
      <c r="G25" s="14">
        <v>517655522</v>
      </c>
      <c r="H25" s="14" t="s">
        <v>18</v>
      </c>
      <c r="I25" s="15">
        <f>1338066-55145.97</f>
        <v>1282920.03</v>
      </c>
      <c r="K25" s="15">
        <f t="shared" si="2"/>
        <v>137455.7175</v>
      </c>
      <c r="L25" s="19">
        <f t="shared" si="3"/>
        <v>1145464.3125</v>
      </c>
      <c r="M25" s="25">
        <f t="shared" si="0"/>
        <v>11454.643125000001</v>
      </c>
    </row>
    <row r="26" spans="1:13" x14ac:dyDescent="0.25">
      <c r="A26">
        <f t="shared" si="1"/>
        <v>20</v>
      </c>
      <c r="B26" s="16">
        <f t="shared" si="1"/>
        <v>20</v>
      </c>
      <c r="C26" s="13" t="s">
        <v>28</v>
      </c>
      <c r="D26" s="14" t="s">
        <v>15</v>
      </c>
      <c r="E26" s="14"/>
      <c r="F26" s="14" t="s">
        <v>16</v>
      </c>
      <c r="G26" s="14">
        <v>517655638</v>
      </c>
      <c r="H26" s="14" t="s">
        <v>18</v>
      </c>
      <c r="I26" s="15">
        <f>1310736-55931.52</f>
        <v>1254804.48</v>
      </c>
      <c r="K26" s="15">
        <f t="shared" si="2"/>
        <v>134443.33714285714</v>
      </c>
      <c r="L26" s="19">
        <f t="shared" si="3"/>
        <v>1120361.1428571427</v>
      </c>
      <c r="M26" s="25">
        <f t="shared" si="0"/>
        <v>11203.611428571428</v>
      </c>
    </row>
    <row r="27" spans="1:13" x14ac:dyDescent="0.25">
      <c r="A27">
        <f t="shared" si="1"/>
        <v>21</v>
      </c>
      <c r="B27">
        <f t="shared" si="1"/>
        <v>21</v>
      </c>
      <c r="C27" s="13" t="s">
        <v>28</v>
      </c>
      <c r="D27" s="14" t="s">
        <v>15</v>
      </c>
      <c r="E27" s="14"/>
      <c r="F27" s="14" t="s">
        <v>16</v>
      </c>
      <c r="G27" s="14">
        <v>517655863</v>
      </c>
      <c r="H27" s="14" t="s">
        <v>18</v>
      </c>
      <c r="I27" s="15">
        <f>1353132-56255.04</f>
        <v>1296876.96</v>
      </c>
      <c r="K27" s="15">
        <f t="shared" ref="K27" si="4">M27*12</f>
        <v>138951.10285714286</v>
      </c>
      <c r="L27" s="19">
        <f t="shared" ref="L27" si="5">I27-K27</f>
        <v>1157925.857142857</v>
      </c>
      <c r="M27" s="25">
        <f t="shared" ref="M27" si="6">I27/112</f>
        <v>11579.258571428571</v>
      </c>
    </row>
    <row r="28" spans="1:13" x14ac:dyDescent="0.25">
      <c r="A28">
        <f t="shared" si="1"/>
        <v>22</v>
      </c>
      <c r="B28">
        <f t="shared" si="1"/>
        <v>22</v>
      </c>
      <c r="C28" s="13" t="s">
        <v>30</v>
      </c>
      <c r="D28" s="14" t="s">
        <v>15</v>
      </c>
      <c r="E28" s="14"/>
      <c r="F28" s="14" t="s">
        <v>16</v>
      </c>
      <c r="G28" s="14">
        <v>517660585</v>
      </c>
      <c r="H28" s="14" t="s">
        <v>18</v>
      </c>
      <c r="I28" s="15">
        <f>1353132-56255.04</f>
        <v>1296876.96</v>
      </c>
      <c r="K28" s="15">
        <f t="shared" ref="K28" si="7">M28*12</f>
        <v>138951.10285714286</v>
      </c>
      <c r="L28" s="19">
        <f t="shared" ref="L28" si="8">I28-K28</f>
        <v>1157925.857142857</v>
      </c>
      <c r="M28" s="25">
        <f t="shared" ref="M28" si="9">I28/112</f>
        <v>11579.258571428571</v>
      </c>
    </row>
    <row r="29" spans="1:13" x14ac:dyDescent="0.25">
      <c r="A29">
        <f t="shared" ref="A29" si="10">A28+1</f>
        <v>23</v>
      </c>
      <c r="C29" s="13" t="s">
        <v>29</v>
      </c>
      <c r="D29" s="14" t="s">
        <v>15</v>
      </c>
      <c r="E29" s="14"/>
      <c r="F29" s="14" t="s">
        <v>16</v>
      </c>
      <c r="G29" s="14">
        <v>517665496</v>
      </c>
      <c r="H29" s="14" t="s">
        <v>18</v>
      </c>
      <c r="I29" s="15">
        <f>465263-18687.33</f>
        <v>446575.67</v>
      </c>
      <c r="K29" s="15">
        <f t="shared" ref="K29" si="11">M29*12</f>
        <v>47847.393214285708</v>
      </c>
      <c r="L29" s="19">
        <f t="shared" ref="L29" si="12">I29-K29</f>
        <v>398728.27678571426</v>
      </c>
      <c r="M29" s="25">
        <f t="shared" ref="M29" si="13">I29/112</f>
        <v>3987.2827678571425</v>
      </c>
    </row>
    <row r="30" spans="1:13" x14ac:dyDescent="0.25">
      <c r="A30">
        <f>A29+1</f>
        <v>24</v>
      </c>
      <c r="C30" s="13" t="s">
        <v>29</v>
      </c>
      <c r="D30" s="14" t="s">
        <v>15</v>
      </c>
      <c r="E30" s="14"/>
      <c r="F30" s="14" t="s">
        <v>16</v>
      </c>
      <c r="G30" s="14">
        <v>517665483</v>
      </c>
      <c r="H30" s="14" t="s">
        <v>18</v>
      </c>
      <c r="I30" s="15">
        <f>243144-20243.52</f>
        <v>222900.48000000001</v>
      </c>
      <c r="K30" s="15">
        <f t="shared" ref="K30" si="14">M30*12</f>
        <v>23882.194285714286</v>
      </c>
      <c r="L30" s="19">
        <f t="shared" ref="L30" si="15">I30-K30</f>
        <v>199018.28571428574</v>
      </c>
      <c r="M30" s="25">
        <f t="shared" ref="M30" si="16">I30/112</f>
        <v>1990.1828571428573</v>
      </c>
    </row>
    <row r="31" spans="1:13" x14ac:dyDescent="0.25">
      <c r="A31">
        <f t="shared" ref="A31:A32" si="17">A30+1</f>
        <v>25</v>
      </c>
      <c r="C31" s="13" t="s">
        <v>31</v>
      </c>
      <c r="D31" s="14" t="s">
        <v>15</v>
      </c>
      <c r="E31" s="14"/>
      <c r="F31" s="14" t="s">
        <v>16</v>
      </c>
      <c r="G31" s="14">
        <v>517671683</v>
      </c>
      <c r="H31" s="14" t="s">
        <v>18</v>
      </c>
      <c r="I31" s="15">
        <f>1383236-56986.64</f>
        <v>1326249.3600000001</v>
      </c>
      <c r="K31" s="15">
        <f t="shared" ref="K31" si="18">M31*12</f>
        <v>142098.14571428573</v>
      </c>
      <c r="L31" s="19">
        <f t="shared" ref="L31" si="19">I31-K31</f>
        <v>1184151.2142857143</v>
      </c>
      <c r="M31" s="25">
        <f t="shared" ref="M31" si="20">I31/112</f>
        <v>11841.512142857144</v>
      </c>
    </row>
    <row r="32" spans="1:13" x14ac:dyDescent="0.25">
      <c r="A32">
        <f t="shared" si="17"/>
        <v>26</v>
      </c>
      <c r="C32" s="13" t="s">
        <v>31</v>
      </c>
      <c r="D32" s="14" t="s">
        <v>15</v>
      </c>
      <c r="E32" s="14"/>
      <c r="F32" s="14" t="s">
        <v>16</v>
      </c>
      <c r="G32" s="14">
        <v>517672473</v>
      </c>
      <c r="H32" s="14" t="s">
        <v>18</v>
      </c>
      <c r="I32" s="15">
        <f>1340916-52785.81</f>
        <v>1288130.19</v>
      </c>
      <c r="K32" s="15">
        <f t="shared" ref="K32" si="21">M32*12</f>
        <v>138013.94892857142</v>
      </c>
      <c r="L32" s="19">
        <f t="shared" ref="L32" si="22">I32-K32</f>
        <v>1150116.2410714286</v>
      </c>
      <c r="M32" s="25">
        <f t="shared" ref="M32" si="23">I32/112</f>
        <v>11501.162410714285</v>
      </c>
    </row>
    <row r="33" spans="1:13" x14ac:dyDescent="0.25">
      <c r="C33" s="16"/>
      <c r="D33" s="16"/>
      <c r="E33" s="16"/>
      <c r="F33" s="16"/>
      <c r="G33" s="16"/>
      <c r="H33" s="16"/>
      <c r="I33" s="17"/>
      <c r="K33" s="16"/>
      <c r="L33" s="16"/>
      <c r="M33" s="27"/>
    </row>
    <row r="34" spans="1:13" x14ac:dyDescent="0.25">
      <c r="G34"/>
      <c r="I34" s="12">
        <f>SUM(I7:I33)</f>
        <v>26937097.870000012</v>
      </c>
      <c r="K34" s="12">
        <f>SUM(K7:K33)</f>
        <v>2886117.6289285715</v>
      </c>
      <c r="L34" s="12">
        <f>SUM(L7:L33)</f>
        <v>24050980.241071425</v>
      </c>
      <c r="M34" s="28">
        <f>SUM(M7:M33)</f>
        <v>240509.80241071424</v>
      </c>
    </row>
    <row r="35" spans="1:13" x14ac:dyDescent="0.25">
      <c r="G35"/>
    </row>
    <row r="36" spans="1:13" x14ac:dyDescent="0.25">
      <c r="C36" s="3" t="s">
        <v>14</v>
      </c>
      <c r="D36" s="4"/>
      <c r="E36" s="4"/>
      <c r="F36" s="1"/>
      <c r="G36" s="1"/>
      <c r="H36" s="1"/>
      <c r="I36" s="1"/>
      <c r="K36" s="1"/>
      <c r="L36" s="1"/>
      <c r="M36" s="20"/>
    </row>
    <row r="37" spans="1:13" x14ac:dyDescent="0.25">
      <c r="C37" s="2"/>
      <c r="D37" s="2"/>
      <c r="E37" s="2"/>
      <c r="F37" s="2"/>
      <c r="G37" s="2"/>
      <c r="H37" s="2"/>
      <c r="I37" s="2"/>
      <c r="K37" s="2"/>
      <c r="L37" s="2"/>
      <c r="M37" s="21"/>
    </row>
    <row r="38" spans="1:13" ht="15.75" x14ac:dyDescent="0.25">
      <c r="C38" s="5" t="s">
        <v>13</v>
      </c>
      <c r="D38" s="6"/>
      <c r="E38" s="6"/>
      <c r="F38" s="7" t="s">
        <v>19</v>
      </c>
      <c r="G38" s="1"/>
      <c r="H38" s="1"/>
      <c r="I38" s="1"/>
      <c r="K38" s="1"/>
      <c r="L38" s="1"/>
      <c r="M38" s="20"/>
    </row>
    <row r="39" spans="1:13" x14ac:dyDescent="0.25">
      <c r="C39" s="8"/>
      <c r="D39" s="8"/>
      <c r="E39" s="8"/>
      <c r="F39" s="8"/>
      <c r="G39" s="8"/>
      <c r="H39" s="8"/>
      <c r="I39" s="8"/>
      <c r="K39" s="8"/>
      <c r="L39" s="8"/>
      <c r="M39" s="22"/>
    </row>
    <row r="40" spans="1:13" x14ac:dyDescent="0.25">
      <c r="C40" s="9"/>
      <c r="D40" s="9"/>
      <c r="E40" s="9"/>
      <c r="F40" s="1"/>
      <c r="G40" s="9" t="s">
        <v>1</v>
      </c>
      <c r="H40" s="9"/>
      <c r="I40" s="10" t="s">
        <v>2</v>
      </c>
      <c r="K40" s="10"/>
      <c r="L40" s="10" t="s">
        <v>3</v>
      </c>
      <c r="M40" s="23"/>
    </row>
    <row r="41" spans="1:13" x14ac:dyDescent="0.25">
      <c r="A41" t="s">
        <v>17</v>
      </c>
      <c r="C41" s="9" t="s">
        <v>4</v>
      </c>
      <c r="D41" s="9" t="s">
        <v>5</v>
      </c>
      <c r="E41" s="9" t="s">
        <v>6</v>
      </c>
      <c r="F41" s="9" t="s">
        <v>7</v>
      </c>
      <c r="G41" s="9" t="s">
        <v>8</v>
      </c>
      <c r="H41" s="9" t="s">
        <v>9</v>
      </c>
      <c r="I41" s="10" t="s">
        <v>10</v>
      </c>
      <c r="K41" s="10" t="s">
        <v>11</v>
      </c>
      <c r="L41" s="10" t="s">
        <v>12</v>
      </c>
      <c r="M41" s="24">
        <v>2307</v>
      </c>
    </row>
    <row r="42" spans="1:13" x14ac:dyDescent="0.25">
      <c r="A42">
        <v>2</v>
      </c>
      <c r="C42" s="13"/>
      <c r="D42" s="14"/>
      <c r="E42" s="11"/>
      <c r="F42" s="14"/>
      <c r="G42" s="31"/>
      <c r="H42" s="14"/>
      <c r="I42" s="15"/>
      <c r="K42" s="15">
        <f t="shared" ref="K42:K61" si="24">M42*12</f>
        <v>0</v>
      </c>
      <c r="L42" s="19">
        <f>I42-K42</f>
        <v>0</v>
      </c>
      <c r="M42" s="25">
        <f t="shared" ref="M42:M61" si="25">I42/112</f>
        <v>0</v>
      </c>
    </row>
    <row r="43" spans="1:13" x14ac:dyDescent="0.25">
      <c r="A43">
        <v>3</v>
      </c>
      <c r="C43" s="13"/>
      <c r="D43" s="14"/>
      <c r="E43" s="14"/>
      <c r="F43" s="14"/>
      <c r="G43" s="31"/>
      <c r="H43" s="14"/>
      <c r="I43" s="15"/>
      <c r="K43" s="15">
        <f t="shared" si="24"/>
        <v>0</v>
      </c>
      <c r="L43" s="19">
        <f t="shared" ref="L43:L61" si="26">I43-K43</f>
        <v>0</v>
      </c>
      <c r="M43" s="25">
        <f t="shared" si="25"/>
        <v>0</v>
      </c>
    </row>
    <row r="44" spans="1:13" x14ac:dyDescent="0.25">
      <c r="A44">
        <v>4</v>
      </c>
      <c r="C44" s="13"/>
      <c r="D44" s="14"/>
      <c r="E44" s="14"/>
      <c r="F44" s="14"/>
      <c r="G44" s="31"/>
      <c r="H44" s="14"/>
      <c r="I44" s="15"/>
      <c r="K44" s="15">
        <f t="shared" si="24"/>
        <v>0</v>
      </c>
      <c r="L44" s="19">
        <f t="shared" si="26"/>
        <v>0</v>
      </c>
      <c r="M44" s="25">
        <f t="shared" si="25"/>
        <v>0</v>
      </c>
    </row>
    <row r="45" spans="1:13" x14ac:dyDescent="0.25">
      <c r="A45">
        <v>5</v>
      </c>
      <c r="C45" s="13"/>
      <c r="D45" s="14"/>
      <c r="E45" s="14"/>
      <c r="F45" s="14"/>
      <c r="G45" s="31"/>
      <c r="H45" s="14"/>
      <c r="I45" s="15"/>
      <c r="K45" s="15">
        <f t="shared" si="24"/>
        <v>0</v>
      </c>
      <c r="L45" s="19">
        <f t="shared" si="26"/>
        <v>0</v>
      </c>
      <c r="M45" s="25">
        <f t="shared" si="25"/>
        <v>0</v>
      </c>
    </row>
    <row r="46" spans="1:13" x14ac:dyDescent="0.25">
      <c r="A46">
        <v>6</v>
      </c>
      <c r="C46" s="13"/>
      <c r="D46" s="14"/>
      <c r="E46" s="14"/>
      <c r="F46" s="14"/>
      <c r="G46" s="31"/>
      <c r="H46" s="14"/>
      <c r="I46" s="15"/>
      <c r="K46" s="15">
        <f t="shared" si="24"/>
        <v>0</v>
      </c>
      <c r="L46" s="19">
        <f t="shared" si="26"/>
        <v>0</v>
      </c>
      <c r="M46" s="25">
        <f t="shared" si="25"/>
        <v>0</v>
      </c>
    </row>
    <row r="47" spans="1:13" x14ac:dyDescent="0.25">
      <c r="A47">
        <v>7</v>
      </c>
      <c r="C47" s="13"/>
      <c r="D47" s="14"/>
      <c r="E47" s="14"/>
      <c r="F47" s="14"/>
      <c r="G47" s="31"/>
      <c r="H47" s="14"/>
      <c r="I47" s="15"/>
      <c r="K47" s="15">
        <f t="shared" si="24"/>
        <v>0</v>
      </c>
      <c r="L47" s="19">
        <f t="shared" si="26"/>
        <v>0</v>
      </c>
      <c r="M47" s="25">
        <f t="shared" si="25"/>
        <v>0</v>
      </c>
    </row>
    <row r="48" spans="1:13" x14ac:dyDescent="0.25">
      <c r="A48">
        <v>8</v>
      </c>
      <c r="C48" s="13"/>
      <c r="D48" s="14"/>
      <c r="E48" s="14"/>
      <c r="F48" s="14"/>
      <c r="G48" s="31"/>
      <c r="H48" s="14"/>
      <c r="I48" s="15"/>
      <c r="K48" s="15">
        <f t="shared" si="24"/>
        <v>0</v>
      </c>
      <c r="L48" s="19">
        <f t="shared" si="26"/>
        <v>0</v>
      </c>
      <c r="M48" s="25">
        <f t="shared" si="25"/>
        <v>0</v>
      </c>
    </row>
    <row r="49" spans="1:13" x14ac:dyDescent="0.25">
      <c r="A49">
        <v>9</v>
      </c>
      <c r="C49" s="13"/>
      <c r="D49" s="14"/>
      <c r="E49" s="14"/>
      <c r="F49" s="14"/>
      <c r="G49" s="31"/>
      <c r="H49" s="14"/>
      <c r="I49" s="15"/>
      <c r="K49" s="15">
        <f t="shared" si="24"/>
        <v>0</v>
      </c>
      <c r="L49" s="19">
        <f t="shared" si="26"/>
        <v>0</v>
      </c>
      <c r="M49" s="25">
        <f t="shared" si="25"/>
        <v>0</v>
      </c>
    </row>
    <row r="50" spans="1:13" x14ac:dyDescent="0.25">
      <c r="A50">
        <v>10</v>
      </c>
      <c r="C50" s="13"/>
      <c r="D50" s="14"/>
      <c r="E50" s="14"/>
      <c r="F50" s="14"/>
      <c r="G50" s="31"/>
      <c r="H50" s="14"/>
      <c r="I50" s="15"/>
      <c r="K50" s="15">
        <f t="shared" si="24"/>
        <v>0</v>
      </c>
      <c r="L50" s="19">
        <f t="shared" si="26"/>
        <v>0</v>
      </c>
      <c r="M50" s="25">
        <f t="shared" si="25"/>
        <v>0</v>
      </c>
    </row>
    <row r="51" spans="1:13" x14ac:dyDescent="0.25">
      <c r="A51">
        <v>11</v>
      </c>
      <c r="C51" s="13"/>
      <c r="D51" s="14"/>
      <c r="E51" s="14"/>
      <c r="F51" s="14"/>
      <c r="G51" s="31"/>
      <c r="H51" s="14"/>
      <c r="I51" s="15"/>
      <c r="K51" s="15">
        <f t="shared" si="24"/>
        <v>0</v>
      </c>
      <c r="L51" s="19">
        <f t="shared" si="26"/>
        <v>0</v>
      </c>
      <c r="M51" s="25">
        <f t="shared" si="25"/>
        <v>0</v>
      </c>
    </row>
    <row r="52" spans="1:13" x14ac:dyDescent="0.25">
      <c r="A52">
        <v>12</v>
      </c>
      <c r="C52" s="13"/>
      <c r="D52" s="14"/>
      <c r="E52" s="14"/>
      <c r="F52" s="14"/>
      <c r="G52" s="31"/>
      <c r="H52" s="14"/>
      <c r="I52" s="15"/>
      <c r="K52" s="15">
        <f t="shared" si="24"/>
        <v>0</v>
      </c>
      <c r="L52" s="19">
        <f t="shared" si="26"/>
        <v>0</v>
      </c>
      <c r="M52" s="25">
        <f t="shared" si="25"/>
        <v>0</v>
      </c>
    </row>
    <row r="53" spans="1:13" x14ac:dyDescent="0.25">
      <c r="A53">
        <v>13</v>
      </c>
      <c r="C53" s="13"/>
      <c r="D53" s="14"/>
      <c r="E53" s="14"/>
      <c r="F53" s="14"/>
      <c r="G53" s="31"/>
      <c r="H53" s="14"/>
      <c r="I53" s="15"/>
      <c r="K53" s="15">
        <f t="shared" si="24"/>
        <v>0</v>
      </c>
      <c r="L53" s="19">
        <f t="shared" si="26"/>
        <v>0</v>
      </c>
      <c r="M53" s="25">
        <f t="shared" si="25"/>
        <v>0</v>
      </c>
    </row>
    <row r="54" spans="1:13" x14ac:dyDescent="0.25">
      <c r="A54">
        <v>14</v>
      </c>
      <c r="C54" s="13"/>
      <c r="D54" s="14"/>
      <c r="E54" s="14"/>
      <c r="F54" s="14"/>
      <c r="G54" s="31"/>
      <c r="H54" s="14"/>
      <c r="I54" s="15"/>
      <c r="K54" s="15">
        <f t="shared" si="24"/>
        <v>0</v>
      </c>
      <c r="L54" s="19">
        <f t="shared" si="26"/>
        <v>0</v>
      </c>
      <c r="M54" s="25">
        <f t="shared" si="25"/>
        <v>0</v>
      </c>
    </row>
    <row r="55" spans="1:13" x14ac:dyDescent="0.25">
      <c r="A55">
        <v>15</v>
      </c>
      <c r="C55" s="13"/>
      <c r="D55" s="14"/>
      <c r="E55" s="14"/>
      <c r="F55" s="14"/>
      <c r="G55" s="31"/>
      <c r="H55" s="14"/>
      <c r="I55" s="15"/>
      <c r="K55" s="15">
        <f t="shared" si="24"/>
        <v>0</v>
      </c>
      <c r="L55" s="19">
        <f t="shared" si="26"/>
        <v>0</v>
      </c>
      <c r="M55" s="25">
        <f t="shared" si="25"/>
        <v>0</v>
      </c>
    </row>
    <row r="56" spans="1:13" x14ac:dyDescent="0.25">
      <c r="A56">
        <v>16</v>
      </c>
      <c r="C56" s="13"/>
      <c r="D56" s="14"/>
      <c r="E56" s="14"/>
      <c r="F56" s="14"/>
      <c r="G56" s="31"/>
      <c r="H56" s="14"/>
      <c r="I56" s="15"/>
      <c r="K56" s="15">
        <f t="shared" si="24"/>
        <v>0</v>
      </c>
      <c r="L56" s="19">
        <f t="shared" si="26"/>
        <v>0</v>
      </c>
      <c r="M56" s="25">
        <f t="shared" si="25"/>
        <v>0</v>
      </c>
    </row>
    <row r="57" spans="1:13" x14ac:dyDescent="0.25">
      <c r="A57">
        <v>17</v>
      </c>
      <c r="C57" s="13"/>
      <c r="D57" s="14"/>
      <c r="E57" s="14"/>
      <c r="F57" s="14"/>
      <c r="G57" s="31"/>
      <c r="H57" s="14"/>
      <c r="I57" s="15"/>
      <c r="K57" s="15">
        <f t="shared" si="24"/>
        <v>0</v>
      </c>
      <c r="L57" s="19">
        <f t="shared" si="26"/>
        <v>0</v>
      </c>
      <c r="M57" s="25">
        <f t="shared" si="25"/>
        <v>0</v>
      </c>
    </row>
    <row r="58" spans="1:13" x14ac:dyDescent="0.25">
      <c r="A58">
        <v>18</v>
      </c>
      <c r="C58" s="13"/>
      <c r="D58" s="14"/>
      <c r="E58" s="14"/>
      <c r="F58" s="14"/>
      <c r="G58" s="31"/>
      <c r="H58" s="14"/>
      <c r="I58" s="15"/>
      <c r="K58" s="15">
        <f t="shared" si="24"/>
        <v>0</v>
      </c>
      <c r="L58" s="19">
        <f t="shared" si="26"/>
        <v>0</v>
      </c>
      <c r="M58" s="25">
        <f t="shared" si="25"/>
        <v>0</v>
      </c>
    </row>
    <row r="59" spans="1:13" x14ac:dyDescent="0.25">
      <c r="A59">
        <v>19</v>
      </c>
      <c r="C59" s="13"/>
      <c r="D59" s="14"/>
      <c r="E59" s="14"/>
      <c r="F59" s="14"/>
      <c r="G59" s="31"/>
      <c r="H59" s="14"/>
      <c r="I59" s="15"/>
      <c r="K59" s="15">
        <f t="shared" si="24"/>
        <v>0</v>
      </c>
      <c r="L59" s="19">
        <f t="shared" si="26"/>
        <v>0</v>
      </c>
      <c r="M59" s="25">
        <f t="shared" si="25"/>
        <v>0</v>
      </c>
    </row>
    <row r="60" spans="1:13" x14ac:dyDescent="0.25">
      <c r="A60">
        <v>20</v>
      </c>
      <c r="C60" s="13"/>
      <c r="D60" s="14"/>
      <c r="E60" s="14"/>
      <c r="F60" s="14"/>
      <c r="G60" s="31"/>
      <c r="H60" s="14"/>
      <c r="I60" s="15"/>
      <c r="K60" s="15">
        <f t="shared" si="24"/>
        <v>0</v>
      </c>
      <c r="L60" s="19">
        <f t="shared" si="26"/>
        <v>0</v>
      </c>
      <c r="M60" s="25">
        <f t="shared" si="25"/>
        <v>0</v>
      </c>
    </row>
    <row r="61" spans="1:13" x14ac:dyDescent="0.25">
      <c r="A61">
        <v>21</v>
      </c>
      <c r="C61" s="13"/>
      <c r="D61" s="14"/>
      <c r="E61" s="14"/>
      <c r="F61" s="14"/>
      <c r="G61" s="31"/>
      <c r="H61" s="14"/>
      <c r="I61" s="15"/>
      <c r="K61" s="15">
        <f t="shared" si="24"/>
        <v>0</v>
      </c>
      <c r="L61" s="19">
        <f t="shared" si="26"/>
        <v>0</v>
      </c>
      <c r="M61" s="25">
        <f t="shared" si="25"/>
        <v>0</v>
      </c>
    </row>
    <row r="62" spans="1:13" x14ac:dyDescent="0.25">
      <c r="A62">
        <v>22</v>
      </c>
      <c r="C62" s="13"/>
      <c r="D62" s="14"/>
      <c r="E62" s="14"/>
      <c r="F62" s="14"/>
      <c r="G62" s="31"/>
      <c r="H62" s="14"/>
      <c r="I62" s="15"/>
      <c r="K62" s="15"/>
      <c r="L62" s="15"/>
      <c r="M62" s="25"/>
    </row>
    <row r="63" spans="1:13" x14ac:dyDescent="0.25">
      <c r="M63" s="26"/>
    </row>
    <row r="64" spans="1:13" x14ac:dyDescent="0.25">
      <c r="M64" s="26"/>
    </row>
    <row r="65" spans="3:13" x14ac:dyDescent="0.25">
      <c r="M65" s="26"/>
    </row>
    <row r="66" spans="3:13" x14ac:dyDescent="0.25">
      <c r="C66" s="16"/>
      <c r="D66" s="16"/>
      <c r="E66" s="16"/>
      <c r="F66" s="16"/>
      <c r="G66" s="33"/>
      <c r="H66" s="16"/>
      <c r="I66" s="17"/>
      <c r="K66" s="16"/>
      <c r="L66" s="16"/>
      <c r="M66" s="27"/>
    </row>
    <row r="67" spans="3:13" x14ac:dyDescent="0.25">
      <c r="I67" s="12">
        <f>SUM(I42:I66)</f>
        <v>0</v>
      </c>
      <c r="K67" s="12">
        <f>SUM(K42:K66)</f>
        <v>0</v>
      </c>
      <c r="L67" s="12">
        <f>SUM(L42:L66)</f>
        <v>0</v>
      </c>
      <c r="M67" s="28">
        <f>SUM(M42:M66)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PE, JUNE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2025-07-01T04:30:35Z</dcterms:modified>
</cp:coreProperties>
</file>