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2025\6 GBDS JUNE FILES 2025\"/>
    </mc:Choice>
  </mc:AlternateContent>
  <xr:revisionPtr revIDLastSave="0" documentId="13_ncr:1_{9962DD36-11AC-4CC1-B76D-9B39263D2EF8}" xr6:coauthVersionLast="45" xr6:coauthVersionMax="45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(June 2025)" sheetId="814" r:id="rId1"/>
    <sheet name="(2)" sheetId="929" r:id="rId2"/>
    <sheet name="02,06 R1" sheetId="930" r:id="rId3"/>
    <sheet name="02,06 R2" sheetId="931" r:id="rId4"/>
    <sheet name="02,06 R3" sheetId="932" r:id="rId5"/>
    <sheet name="(3)" sheetId="933" r:id="rId6"/>
    <sheet name="03,06 R1" sheetId="934" r:id="rId7"/>
    <sheet name="03,06 R2" sheetId="935" r:id="rId8"/>
    <sheet name="03,06 R3" sheetId="936" r:id="rId9"/>
    <sheet name="(4)" sheetId="937" r:id="rId10"/>
    <sheet name="04,06 R1" sheetId="938" r:id="rId11"/>
    <sheet name="04,06 R2" sheetId="939" r:id="rId12"/>
    <sheet name="04,06 R3" sheetId="940" r:id="rId13"/>
    <sheet name="(5)" sheetId="941" r:id="rId14"/>
    <sheet name="05,06 R1" sheetId="942" r:id="rId15"/>
    <sheet name="05,06 R2" sheetId="943" r:id="rId16"/>
    <sheet name="05,06 R3" sheetId="944" r:id="rId17"/>
    <sheet name="(6)" sheetId="945" r:id="rId18"/>
    <sheet name="06,06 R1" sheetId="950" r:id="rId19"/>
    <sheet name="06,06 R2" sheetId="951" r:id="rId20"/>
    <sheet name="06,06 R3" sheetId="952" r:id="rId21"/>
    <sheet name="(7)" sheetId="953" r:id="rId22"/>
    <sheet name="07,06 R1" sheetId="954" r:id="rId23"/>
    <sheet name="07,06 R2" sheetId="955" r:id="rId24"/>
    <sheet name="07,06 R3" sheetId="956" r:id="rId25"/>
    <sheet name="(9)" sheetId="957" r:id="rId26"/>
    <sheet name="09,06 R1" sheetId="958" r:id="rId27"/>
    <sheet name="09,06 R2" sheetId="959" r:id="rId28"/>
    <sheet name="09,06 R3" sheetId="960" r:id="rId29"/>
    <sheet name="(10)" sheetId="961" r:id="rId30"/>
    <sheet name="10,06 R1" sheetId="962" r:id="rId31"/>
    <sheet name="10,06 R2" sheetId="963" r:id="rId32"/>
    <sheet name="10,06 R3" sheetId="964" r:id="rId33"/>
    <sheet name="(11)" sheetId="965" r:id="rId34"/>
    <sheet name="11,06 R1" sheetId="966" r:id="rId35"/>
    <sheet name="11,06 R2" sheetId="967" r:id="rId36"/>
    <sheet name="11,06 R3" sheetId="968" r:id="rId37"/>
    <sheet name="(12)" sheetId="969" r:id="rId38"/>
    <sheet name="12,06 R1" sheetId="970" r:id="rId39"/>
    <sheet name="12,06 R2" sheetId="971" r:id="rId40"/>
    <sheet name="12,06 R3" sheetId="972" r:id="rId41"/>
    <sheet name="(13)" sheetId="973" r:id="rId42"/>
    <sheet name="13,06 R1" sheetId="974" r:id="rId43"/>
    <sheet name="13,06 R2" sheetId="975" r:id="rId44"/>
    <sheet name="13,06 R3" sheetId="976" r:id="rId45"/>
    <sheet name="(14)" sheetId="977" r:id="rId46"/>
    <sheet name="14,06 R1" sheetId="978" r:id="rId47"/>
    <sheet name="14,06 R2" sheetId="979" r:id="rId48"/>
    <sheet name="14,06 R3" sheetId="980" r:id="rId49"/>
    <sheet name="(16)" sheetId="981" r:id="rId50"/>
    <sheet name="16,06 R1" sheetId="982" r:id="rId51"/>
    <sheet name="16,06 R2" sheetId="983" r:id="rId52"/>
    <sheet name="16,06 R3" sheetId="984" r:id="rId53"/>
    <sheet name="(17)" sheetId="985" r:id="rId54"/>
    <sheet name="17,06 R1" sheetId="986" r:id="rId55"/>
    <sheet name="17,06 R2" sheetId="987" r:id="rId56"/>
    <sheet name="17,06 R3" sheetId="988" r:id="rId57"/>
    <sheet name="(18)" sheetId="989" r:id="rId58"/>
    <sheet name="18,06 R1" sheetId="990" r:id="rId59"/>
    <sheet name="18,06 R2" sheetId="991" r:id="rId60"/>
    <sheet name="18,06 R3" sheetId="992" r:id="rId61"/>
    <sheet name="(19)" sheetId="993" r:id="rId62"/>
    <sheet name="19,06 R1" sheetId="994" r:id="rId63"/>
    <sheet name="19,06 R2" sheetId="995" r:id="rId64"/>
    <sheet name="19,06 R3" sheetId="996" r:id="rId65"/>
    <sheet name="(20)" sheetId="997" r:id="rId66"/>
    <sheet name="20,06 R1" sheetId="998" r:id="rId67"/>
    <sheet name="20,06 R2" sheetId="999" r:id="rId68"/>
    <sheet name="20,06 R3" sheetId="1000" r:id="rId69"/>
    <sheet name="(21)" sheetId="1001" r:id="rId70"/>
    <sheet name="21,06 R1" sheetId="1002" r:id="rId71"/>
    <sheet name="21,06 R2" sheetId="1003" r:id="rId72"/>
    <sheet name="21,06 R3" sheetId="1004" r:id="rId73"/>
    <sheet name="(23)" sheetId="1005" r:id="rId74"/>
    <sheet name="23,06 R1" sheetId="1006" r:id="rId75"/>
    <sheet name="23,06 R2" sheetId="1007" r:id="rId76"/>
    <sheet name="23,06 R3" sheetId="1008" r:id="rId77"/>
    <sheet name="(24)" sheetId="1009" r:id="rId78"/>
    <sheet name="24,06 R1" sheetId="1010" r:id="rId79"/>
    <sheet name="24,06 R2" sheetId="1011" r:id="rId80"/>
    <sheet name="24,06 R3" sheetId="1016" r:id="rId81"/>
    <sheet name="(25)" sheetId="1013" r:id="rId82"/>
    <sheet name="25,06 R1" sheetId="1014" r:id="rId83"/>
    <sheet name="25,06 R2" sheetId="1015" r:id="rId84"/>
    <sheet name="25,06 R3" sheetId="1012" r:id="rId85"/>
    <sheet name="(26)" sheetId="1017" r:id="rId86"/>
    <sheet name="26,06 R1" sheetId="1018" r:id="rId87"/>
    <sheet name="26,06 R2" sheetId="1019" r:id="rId88"/>
    <sheet name="26,06 R3" sheetId="1020" r:id="rId89"/>
    <sheet name="(27)" sheetId="1021" r:id="rId90"/>
    <sheet name="27,06 R1" sheetId="1022" r:id="rId91"/>
    <sheet name="27,06 R2" sheetId="1023" r:id="rId92"/>
    <sheet name="27,06 R3" sheetId="1024" r:id="rId93"/>
    <sheet name="(28)" sheetId="1025" r:id="rId94"/>
    <sheet name="28,06 R1" sheetId="1026" r:id="rId95"/>
    <sheet name="28,06 R2" sheetId="1027" r:id="rId96"/>
    <sheet name="28,06 R3" sheetId="1028" r:id="rId97"/>
    <sheet name="(30)" sheetId="1029" r:id="rId98"/>
    <sheet name="30,06 R1" sheetId="1030" r:id="rId99"/>
    <sheet name="30,06 R2" sheetId="1031" r:id="rId100"/>
    <sheet name="30,06 R3" sheetId="1032" r:id="rId101"/>
  </sheets>
  <definedNames>
    <definedName name="_xlnm.Print_Area" localSheetId="2">'02,06 R1'!$A$1:$J$60</definedName>
    <definedName name="_xlnm.Print_Area" localSheetId="3">'02,06 R2'!$A$1:$J$60</definedName>
    <definedName name="_xlnm.Print_Area" localSheetId="4">'02,06 R3'!$A$1:$J$60</definedName>
    <definedName name="_xlnm.Print_Area" localSheetId="6">'03,06 R1'!$A$1:$J$60</definedName>
    <definedName name="_xlnm.Print_Area" localSheetId="7">'03,06 R2'!$A$1:$J$60</definedName>
    <definedName name="_xlnm.Print_Area" localSheetId="8">'03,06 R3'!$A$1:$J$60</definedName>
    <definedName name="_xlnm.Print_Area" localSheetId="10">'04,06 R1'!$A$1:$J$60</definedName>
    <definedName name="_xlnm.Print_Area" localSheetId="11">'04,06 R2'!$A$1:$J$60</definedName>
    <definedName name="_xlnm.Print_Area" localSheetId="12">'04,06 R3'!$A$1:$J$60</definedName>
    <definedName name="_xlnm.Print_Area" localSheetId="14">'05,06 R1'!$A$1:$J$60</definedName>
    <definedName name="_xlnm.Print_Area" localSheetId="15">'05,06 R2'!$A$1:$J$60</definedName>
    <definedName name="_xlnm.Print_Area" localSheetId="16">'05,06 R3'!$A$1:$J$60</definedName>
    <definedName name="_xlnm.Print_Area" localSheetId="18">'06,06 R1'!$A$1:$J$60</definedName>
    <definedName name="_xlnm.Print_Area" localSheetId="19">'06,06 R2'!$A$1:$J$60</definedName>
    <definedName name="_xlnm.Print_Area" localSheetId="20">'06,06 R3'!$A$1:$J$60</definedName>
    <definedName name="_xlnm.Print_Area" localSheetId="22">'07,06 R1'!$A$1:$J$60</definedName>
    <definedName name="_xlnm.Print_Area" localSheetId="23">'07,06 R2'!$A$1:$J$60</definedName>
    <definedName name="_xlnm.Print_Area" localSheetId="24">'07,06 R3'!$A$1:$J$60</definedName>
    <definedName name="_xlnm.Print_Area" localSheetId="26">'09,06 R1'!$A$1:$J$60</definedName>
    <definedName name="_xlnm.Print_Area" localSheetId="27">'09,06 R2'!$A$1:$J$60</definedName>
    <definedName name="_xlnm.Print_Area" localSheetId="28">'09,06 R3'!$A$1:$J$60</definedName>
    <definedName name="_xlnm.Print_Area" localSheetId="30">'10,06 R1'!$A$1:$J$60</definedName>
    <definedName name="_xlnm.Print_Area" localSheetId="31">'10,06 R2'!$A$1:$J$60</definedName>
    <definedName name="_xlnm.Print_Area" localSheetId="32">'10,06 R3'!$A$1:$J$60</definedName>
    <definedName name="_xlnm.Print_Area" localSheetId="34">'11,06 R1'!$A$1:$J$60</definedName>
    <definedName name="_xlnm.Print_Area" localSheetId="35">'11,06 R2'!$A$1:$J$60</definedName>
    <definedName name="_xlnm.Print_Area" localSheetId="36">'11,06 R3'!$A$1:$J$60</definedName>
    <definedName name="_xlnm.Print_Area" localSheetId="38">'12,06 R1'!$A$1:$J$60</definedName>
    <definedName name="_xlnm.Print_Area" localSheetId="39">'12,06 R2'!$A$1:$J$60</definedName>
    <definedName name="_xlnm.Print_Area" localSheetId="40">'12,06 R3'!$A$1:$J$60</definedName>
    <definedName name="_xlnm.Print_Area" localSheetId="42">'13,06 R1'!$A$1:$J$60</definedName>
    <definedName name="_xlnm.Print_Area" localSheetId="43">'13,06 R2'!$A$1:$J$60</definedName>
    <definedName name="_xlnm.Print_Area" localSheetId="44">'13,06 R3'!$A$1:$J$60</definedName>
    <definedName name="_xlnm.Print_Area" localSheetId="46">'14,06 R1'!$A$1:$J$60</definedName>
    <definedName name="_xlnm.Print_Area" localSheetId="47">'14,06 R2'!$A$1:$J$60</definedName>
    <definedName name="_xlnm.Print_Area" localSheetId="48">'14,06 R3'!$A$1:$J$60</definedName>
    <definedName name="_xlnm.Print_Area" localSheetId="50">'16,06 R1'!$A$1:$J$60</definedName>
    <definedName name="_xlnm.Print_Area" localSheetId="51">'16,06 R2'!$A$1:$J$60</definedName>
    <definedName name="_xlnm.Print_Area" localSheetId="52">'16,06 R3'!$A$1:$J$60</definedName>
    <definedName name="_xlnm.Print_Area" localSheetId="54">'17,06 R1'!$A$1:$J$60</definedName>
    <definedName name="_xlnm.Print_Area" localSheetId="55">'17,06 R2'!$A$1:$J$60</definedName>
    <definedName name="_xlnm.Print_Area" localSheetId="56">'17,06 R3'!$A$1:$J$60</definedName>
    <definedName name="_xlnm.Print_Area" localSheetId="58">'18,06 R1'!$A$1:$J$60</definedName>
    <definedName name="_xlnm.Print_Area" localSheetId="59">'18,06 R2'!$A$1:$J$60</definedName>
    <definedName name="_xlnm.Print_Area" localSheetId="60">'18,06 R3'!$A$1:$J$60</definedName>
    <definedName name="_xlnm.Print_Area" localSheetId="62">'19,06 R1'!$A$1:$J$60</definedName>
    <definedName name="_xlnm.Print_Area" localSheetId="63">'19,06 R2'!$A$1:$J$60</definedName>
    <definedName name="_xlnm.Print_Area" localSheetId="64">'19,06 R3'!$A$1:$J$60</definedName>
    <definedName name="_xlnm.Print_Area" localSheetId="66">'20,06 R1'!$A$1:$J$60</definedName>
    <definedName name="_xlnm.Print_Area" localSheetId="67">'20,06 R2'!$A$1:$J$60</definedName>
    <definedName name="_xlnm.Print_Area" localSheetId="68">'20,06 R3'!$A$1:$J$60</definedName>
    <definedName name="_xlnm.Print_Area" localSheetId="70">'21,06 R1'!$A$1:$J$60</definedName>
    <definedName name="_xlnm.Print_Area" localSheetId="71">'21,06 R2'!$A$1:$J$60</definedName>
    <definedName name="_xlnm.Print_Area" localSheetId="72">'21,06 R3'!$A$1:$J$60</definedName>
    <definedName name="_xlnm.Print_Area" localSheetId="74">'23,06 R1'!$A$1:$J$60</definedName>
    <definedName name="_xlnm.Print_Area" localSheetId="75">'23,06 R2'!$A$1:$J$60</definedName>
    <definedName name="_xlnm.Print_Area" localSheetId="76">'23,06 R3'!$A$1:$J$60</definedName>
    <definedName name="_xlnm.Print_Area" localSheetId="78">'24,06 R1'!$A$1:$J$60</definedName>
    <definedName name="_xlnm.Print_Area" localSheetId="79">'24,06 R2'!$A$1:$J$60</definedName>
    <definedName name="_xlnm.Print_Area" localSheetId="80">'24,06 R3'!$A$1:$J$60</definedName>
    <definedName name="_xlnm.Print_Area" localSheetId="82">'25,06 R1'!$A$1:$J$60</definedName>
    <definedName name="_xlnm.Print_Area" localSheetId="83">'25,06 R2'!$A$1:$J$60</definedName>
    <definedName name="_xlnm.Print_Area" localSheetId="84">'25,06 R3'!$A$1:$J$60</definedName>
    <definedName name="_xlnm.Print_Area" localSheetId="86">'26,06 R1'!$A$1:$J$60</definedName>
    <definedName name="_xlnm.Print_Area" localSheetId="87">'26,06 R2'!$A$1:$J$60</definedName>
    <definedName name="_xlnm.Print_Area" localSheetId="88">'26,06 R3'!$A$1:$J$60</definedName>
    <definedName name="_xlnm.Print_Area" localSheetId="90">'27,06 R1'!$A$1:$J$60</definedName>
    <definedName name="_xlnm.Print_Area" localSheetId="91">'27,06 R2'!$A$1:$J$60</definedName>
    <definedName name="_xlnm.Print_Area" localSheetId="92">'27,06 R3'!$A$1:$J$60</definedName>
    <definedName name="_xlnm.Print_Area" localSheetId="94">'28,06 R1'!$A$1:$J$60</definedName>
    <definedName name="_xlnm.Print_Area" localSheetId="95">'28,06 R2'!$A$1:$J$60</definedName>
    <definedName name="_xlnm.Print_Area" localSheetId="96">'28,06 R3'!$A$1:$J$60</definedName>
    <definedName name="_xlnm.Print_Area" localSheetId="98">'30,06 R1'!$A$1:$J$60</definedName>
    <definedName name="_xlnm.Print_Area" localSheetId="99">'30,06 R2'!$A$1:$J$60</definedName>
    <definedName name="_xlnm.Print_Area" localSheetId="100">'30,06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015" l="1"/>
  <c r="H16" i="1030" l="1"/>
  <c r="H20" i="1030"/>
  <c r="H16" i="1031"/>
  <c r="H20" i="1031"/>
  <c r="H16" i="1032"/>
  <c r="H20" i="1026" l="1"/>
  <c r="H16" i="1028" l="1"/>
  <c r="H16" i="1027"/>
  <c r="C21" i="1027"/>
  <c r="H16" i="1024" l="1"/>
  <c r="H16" i="1022"/>
  <c r="C21" i="1022"/>
  <c r="H20" i="1019" l="1"/>
  <c r="H16" i="1019" l="1"/>
  <c r="H16" i="1020" l="1"/>
  <c r="H20" i="1020"/>
  <c r="H16" i="1018" l="1"/>
  <c r="H20" i="1018"/>
  <c r="R52" i="1032" l="1"/>
  <c r="R51" i="1032"/>
  <c r="D50" i="1032"/>
  <c r="R49" i="1032"/>
  <c r="D49" i="1032"/>
  <c r="R48" i="1032"/>
  <c r="D48" i="1032"/>
  <c r="D46" i="1032"/>
  <c r="D45" i="1032"/>
  <c r="D44" i="1032"/>
  <c r="R42" i="1032"/>
  <c r="L6" i="1032" s="1"/>
  <c r="D6" i="1032" s="1"/>
  <c r="D42" i="1032"/>
  <c r="R41" i="1032"/>
  <c r="L7" i="1032" s="1"/>
  <c r="D7" i="1032" s="1"/>
  <c r="D41" i="1032"/>
  <c r="R40" i="1032"/>
  <c r="D40" i="1032"/>
  <c r="R39" i="1032"/>
  <c r="H39" i="1032"/>
  <c r="D39" i="1032"/>
  <c r="R38" i="1032"/>
  <c r="H38" i="1032"/>
  <c r="D38" i="1032"/>
  <c r="R37" i="1032"/>
  <c r="H37" i="1032"/>
  <c r="D37" i="1032"/>
  <c r="R36" i="1032"/>
  <c r="L10" i="1032" s="1"/>
  <c r="D10" i="1032" s="1"/>
  <c r="H36" i="1032"/>
  <c r="D36" i="1032"/>
  <c r="R35" i="1032"/>
  <c r="L19" i="1032" s="1"/>
  <c r="D19" i="1032" s="1"/>
  <c r="H35" i="1032"/>
  <c r="D35" i="1032"/>
  <c r="R34" i="1032"/>
  <c r="H34" i="1032"/>
  <c r="D34" i="1032"/>
  <c r="R33" i="1032"/>
  <c r="R32" i="1032"/>
  <c r="R31" i="1032"/>
  <c r="R30" i="1032"/>
  <c r="R29" i="1032"/>
  <c r="R28" i="1032"/>
  <c r="L16" i="1032" s="1"/>
  <c r="D16" i="1032" s="1"/>
  <c r="D28" i="1032"/>
  <c r="R27" i="1032"/>
  <c r="D27" i="1032"/>
  <c r="R26" i="1032"/>
  <c r="L26" i="1032"/>
  <c r="D26" i="1032"/>
  <c r="R25" i="1032"/>
  <c r="L25" i="1032"/>
  <c r="D25" i="1032" s="1"/>
  <c r="R24" i="1032"/>
  <c r="D24" i="1032"/>
  <c r="R23" i="1032"/>
  <c r="L23" i="1032"/>
  <c r="D23" i="1032"/>
  <c r="R22" i="1032"/>
  <c r="L22" i="1032"/>
  <c r="D22" i="1032"/>
  <c r="R21" i="1032"/>
  <c r="D21" i="1032"/>
  <c r="R20" i="1032"/>
  <c r="L20" i="1032"/>
  <c r="D20" i="1032"/>
  <c r="R19" i="1032"/>
  <c r="R18" i="1032"/>
  <c r="D18" i="1032"/>
  <c r="R17" i="1032"/>
  <c r="D17" i="1032"/>
  <c r="R16" i="1032"/>
  <c r="S15" i="1032"/>
  <c r="R15" i="1032"/>
  <c r="D15" i="1032"/>
  <c r="S14" i="1032"/>
  <c r="R14" i="1032"/>
  <c r="D14" i="1032"/>
  <c r="R13" i="1032"/>
  <c r="D13" i="1032"/>
  <c r="R12" i="1032"/>
  <c r="L12" i="1032"/>
  <c r="D12" i="1032"/>
  <c r="R11" i="1032"/>
  <c r="L11" i="1032"/>
  <c r="D11" i="1032"/>
  <c r="L9" i="1032"/>
  <c r="D9" i="1032"/>
  <c r="L8" i="1032"/>
  <c r="D8" i="1032" s="1"/>
  <c r="R6" i="1032"/>
  <c r="R5" i="1032"/>
  <c r="R4" i="1032"/>
  <c r="R52" i="1031"/>
  <c r="R51" i="1031"/>
  <c r="D50" i="1031"/>
  <c r="R49" i="1031"/>
  <c r="D49" i="1031"/>
  <c r="R48" i="1031"/>
  <c r="D48" i="1031"/>
  <c r="D46" i="1031"/>
  <c r="D45" i="1031"/>
  <c r="D44" i="1031"/>
  <c r="R42" i="1031"/>
  <c r="L6" i="1031" s="1"/>
  <c r="D6" i="1031" s="1"/>
  <c r="D42" i="1031"/>
  <c r="R41" i="1031"/>
  <c r="D41" i="1031"/>
  <c r="R40" i="1031"/>
  <c r="D40" i="1031"/>
  <c r="R39" i="1031"/>
  <c r="H39" i="1031"/>
  <c r="D39" i="1031"/>
  <c r="R38" i="1031"/>
  <c r="H38" i="1031"/>
  <c r="D38" i="1031"/>
  <c r="R37" i="1031"/>
  <c r="H37" i="1031"/>
  <c r="D37" i="1031"/>
  <c r="R36" i="1031"/>
  <c r="L10" i="1031" s="1"/>
  <c r="D10" i="1031" s="1"/>
  <c r="H36" i="1031"/>
  <c r="D36" i="1031"/>
  <c r="R35" i="1031"/>
  <c r="H35" i="1031"/>
  <c r="D35" i="1031"/>
  <c r="R34" i="1031"/>
  <c r="L12" i="1031" s="1"/>
  <c r="D12" i="1031" s="1"/>
  <c r="H34" i="1031"/>
  <c r="D34" i="1031"/>
  <c r="R33" i="1031"/>
  <c r="L23" i="1031" s="1"/>
  <c r="D23" i="1031" s="1"/>
  <c r="R32" i="1031"/>
  <c r="R31" i="1031"/>
  <c r="R30" i="1031"/>
  <c r="R29" i="1031"/>
  <c r="R28" i="1031"/>
  <c r="D28" i="1031"/>
  <c r="R27" i="1031"/>
  <c r="D27" i="1031"/>
  <c r="R26" i="1031"/>
  <c r="L26" i="1031"/>
  <c r="D26" i="1031"/>
  <c r="R25" i="1031"/>
  <c r="L25" i="1031"/>
  <c r="D25" i="1031"/>
  <c r="R24" i="1031"/>
  <c r="L24" i="1031"/>
  <c r="D24" i="1031"/>
  <c r="R23" i="1031"/>
  <c r="R22" i="1031"/>
  <c r="L22" i="1031"/>
  <c r="D22" i="1031" s="1"/>
  <c r="R21" i="1031"/>
  <c r="D21" i="1031"/>
  <c r="R20" i="1031"/>
  <c r="L20" i="1031"/>
  <c r="D20" i="1031" s="1"/>
  <c r="R19" i="1031"/>
  <c r="L19" i="1031"/>
  <c r="D19" i="1031" s="1"/>
  <c r="R18" i="1031"/>
  <c r="D18" i="1031"/>
  <c r="R17" i="1031"/>
  <c r="L17" i="1031"/>
  <c r="D17" i="1031"/>
  <c r="R16" i="1031"/>
  <c r="L16" i="1031"/>
  <c r="D16" i="1031" s="1"/>
  <c r="R15" i="1031"/>
  <c r="D15" i="1031"/>
  <c r="R14" i="1031"/>
  <c r="D14" i="1031"/>
  <c r="R13" i="1031"/>
  <c r="D13" i="1031"/>
  <c r="R12" i="1031"/>
  <c r="R11" i="1031"/>
  <c r="L11" i="1031"/>
  <c r="D11" i="1031" s="1"/>
  <c r="L9" i="1031"/>
  <c r="D9" i="1031"/>
  <c r="L8" i="1031"/>
  <c r="D8" i="1031" s="1"/>
  <c r="L7" i="1031"/>
  <c r="D7" i="1031"/>
  <c r="R6" i="1031"/>
  <c r="R5" i="1031"/>
  <c r="R4" i="1031"/>
  <c r="R52" i="1030"/>
  <c r="R51" i="1030"/>
  <c r="D50" i="1030"/>
  <c r="R49" i="1030"/>
  <c r="D49" i="1030"/>
  <c r="R48" i="1030"/>
  <c r="D48" i="1030"/>
  <c r="D46" i="1030"/>
  <c r="D45" i="1030"/>
  <c r="P44" i="1030"/>
  <c r="R44" i="1030" s="1"/>
  <c r="D44" i="1030"/>
  <c r="R42" i="1030"/>
  <c r="D42" i="1030"/>
  <c r="R41" i="1030"/>
  <c r="L7" i="1030" s="1"/>
  <c r="D7" i="1030" s="1"/>
  <c r="D41" i="1030"/>
  <c r="R40" i="1030"/>
  <c r="D40" i="1030"/>
  <c r="R39" i="1030"/>
  <c r="L20" i="1030" s="1"/>
  <c r="D20" i="1030" s="1"/>
  <c r="H39" i="1030"/>
  <c r="D39" i="1030"/>
  <c r="R38" i="1030"/>
  <c r="L9" i="1030" s="1"/>
  <c r="D9" i="1030" s="1"/>
  <c r="H38" i="1030"/>
  <c r="D38" i="1030"/>
  <c r="R37" i="1030"/>
  <c r="H37" i="1030"/>
  <c r="D37" i="1030"/>
  <c r="R36" i="1030"/>
  <c r="H36" i="1030"/>
  <c r="D36" i="1030"/>
  <c r="R35" i="1030"/>
  <c r="H35" i="1030"/>
  <c r="D35" i="1030"/>
  <c r="R34" i="1030"/>
  <c r="L12" i="1030" s="1"/>
  <c r="D12" i="1030" s="1"/>
  <c r="H34" i="1030"/>
  <c r="D34" i="1030"/>
  <c r="R33" i="1030"/>
  <c r="R32" i="1030"/>
  <c r="L11" i="1030" s="1"/>
  <c r="D11" i="1030" s="1"/>
  <c r="R31" i="1030"/>
  <c r="R30" i="1030"/>
  <c r="R29" i="1030"/>
  <c r="R28" i="1030"/>
  <c r="D28" i="1030"/>
  <c r="R27" i="1030"/>
  <c r="L27" i="1030"/>
  <c r="D27" i="1030"/>
  <c r="R26" i="1030"/>
  <c r="L26" i="1030"/>
  <c r="D26" i="1030"/>
  <c r="R25" i="1030"/>
  <c r="D25" i="1030"/>
  <c r="R24" i="1030"/>
  <c r="L24" i="1030"/>
  <c r="D24" i="1030"/>
  <c r="R23" i="1030"/>
  <c r="L23" i="1030"/>
  <c r="D23" i="1030"/>
  <c r="R22" i="1030"/>
  <c r="D22" i="1030"/>
  <c r="R21" i="1030"/>
  <c r="D21" i="1030"/>
  <c r="R20" i="1030"/>
  <c r="R19" i="1030"/>
  <c r="D19" i="1030"/>
  <c r="R18" i="1030"/>
  <c r="D18" i="1030"/>
  <c r="R17" i="1030"/>
  <c r="L17" i="1030"/>
  <c r="D17" i="1030"/>
  <c r="R16" i="1030"/>
  <c r="L16" i="1030"/>
  <c r="D16" i="1030" s="1"/>
  <c r="R15" i="1030"/>
  <c r="D15" i="1030"/>
  <c r="R14" i="1030"/>
  <c r="D14" i="1030"/>
  <c r="R13" i="1030"/>
  <c r="D13" i="1030"/>
  <c r="R12" i="1030"/>
  <c r="R11" i="1030"/>
  <c r="L10" i="1030"/>
  <c r="D10" i="1030"/>
  <c r="L8" i="1030"/>
  <c r="D8" i="1030" s="1"/>
  <c r="R6" i="1030"/>
  <c r="L6" i="1030"/>
  <c r="D6" i="1030"/>
  <c r="R5" i="1030"/>
  <c r="R4" i="1030"/>
  <c r="R52" i="1028"/>
  <c r="R51" i="1028"/>
  <c r="D50" i="1028"/>
  <c r="R49" i="1028"/>
  <c r="D49" i="1028"/>
  <c r="R48" i="1028"/>
  <c r="D48" i="1028"/>
  <c r="D46" i="1028"/>
  <c r="D45" i="1028"/>
  <c r="D44" i="1028"/>
  <c r="R42" i="1028"/>
  <c r="L6" i="1028" s="1"/>
  <c r="D6" i="1028" s="1"/>
  <c r="D42" i="1028"/>
  <c r="R41" i="1028"/>
  <c r="L7" i="1028" s="1"/>
  <c r="D7" i="1028" s="1"/>
  <c r="D41" i="1028"/>
  <c r="R40" i="1028"/>
  <c r="D40" i="1028"/>
  <c r="R39" i="1028"/>
  <c r="H39" i="1028"/>
  <c r="D39" i="1028"/>
  <c r="R38" i="1028"/>
  <c r="H38" i="1028"/>
  <c r="D38" i="1028"/>
  <c r="R37" i="1028"/>
  <c r="H37" i="1028"/>
  <c r="D37" i="1028"/>
  <c r="R36" i="1028"/>
  <c r="L10" i="1028" s="1"/>
  <c r="D10" i="1028" s="1"/>
  <c r="H36" i="1028"/>
  <c r="D36" i="1028"/>
  <c r="R35" i="1028"/>
  <c r="L19" i="1028" s="1"/>
  <c r="D19" i="1028" s="1"/>
  <c r="H35" i="1028"/>
  <c r="D35" i="1028"/>
  <c r="R34" i="1028"/>
  <c r="L12" i="1028" s="1"/>
  <c r="D12" i="1028" s="1"/>
  <c r="H34" i="1028"/>
  <c r="G49" i="1028" s="1"/>
  <c r="D34" i="1028"/>
  <c r="R33" i="1028"/>
  <c r="R32" i="1028"/>
  <c r="R31" i="1028"/>
  <c r="R30" i="1028"/>
  <c r="R29" i="1028"/>
  <c r="R28" i="1028"/>
  <c r="L16" i="1028" s="1"/>
  <c r="D16" i="1028" s="1"/>
  <c r="D28" i="1028"/>
  <c r="R27" i="1028"/>
  <c r="D27" i="1028"/>
  <c r="R26" i="1028"/>
  <c r="L26" i="1028"/>
  <c r="D26" i="1028"/>
  <c r="R25" i="1028"/>
  <c r="L25" i="1028"/>
  <c r="D25" i="1028"/>
  <c r="R24" i="1028"/>
  <c r="D24" i="1028"/>
  <c r="R23" i="1028"/>
  <c r="L23" i="1028"/>
  <c r="D23" i="1028"/>
  <c r="R22" i="1028"/>
  <c r="L22" i="1028"/>
  <c r="D22" i="1028" s="1"/>
  <c r="R21" i="1028"/>
  <c r="D21" i="1028"/>
  <c r="R20" i="1028"/>
  <c r="L20" i="1028"/>
  <c r="D20" i="1028"/>
  <c r="R19" i="1028"/>
  <c r="R18" i="1028"/>
  <c r="D18" i="1028"/>
  <c r="R17" i="1028"/>
  <c r="D17" i="1028"/>
  <c r="R16" i="1028"/>
  <c r="S15" i="1028"/>
  <c r="R15" i="1028"/>
  <c r="D15" i="1028"/>
  <c r="S14" i="1028"/>
  <c r="R14" i="1028"/>
  <c r="D14" i="1028"/>
  <c r="R13" i="1028"/>
  <c r="D13" i="1028"/>
  <c r="R12" i="1028"/>
  <c r="R11" i="1028"/>
  <c r="L11" i="1028"/>
  <c r="D11" i="1028" s="1"/>
  <c r="L9" i="1028"/>
  <c r="D9" i="1028" s="1"/>
  <c r="L8" i="1028"/>
  <c r="D8" i="1028"/>
  <c r="R6" i="1028"/>
  <c r="R5" i="1028"/>
  <c r="R4" i="1028"/>
  <c r="R52" i="1027"/>
  <c r="R51" i="1027"/>
  <c r="D50" i="1027"/>
  <c r="R49" i="1027"/>
  <c r="D49" i="1027"/>
  <c r="R48" i="1027"/>
  <c r="D48" i="1027"/>
  <c r="D46" i="1027"/>
  <c r="D45" i="1027"/>
  <c r="D44" i="1027"/>
  <c r="R42" i="1027"/>
  <c r="D42" i="1027"/>
  <c r="R41" i="1027"/>
  <c r="L7" i="1027" s="1"/>
  <c r="D7" i="1027" s="1"/>
  <c r="D41" i="1027"/>
  <c r="R40" i="1027"/>
  <c r="D40" i="1027"/>
  <c r="R39" i="1027"/>
  <c r="H39" i="1027"/>
  <c r="D39" i="1027"/>
  <c r="R38" i="1027"/>
  <c r="H38" i="1027"/>
  <c r="D38" i="1027"/>
  <c r="R37" i="1027"/>
  <c r="H37" i="1027"/>
  <c r="D37" i="1027"/>
  <c r="R36" i="1027"/>
  <c r="H36" i="1027"/>
  <c r="D36" i="1027"/>
  <c r="R35" i="1027"/>
  <c r="H35" i="1027"/>
  <c r="D35" i="1027"/>
  <c r="R34" i="1027"/>
  <c r="L12" i="1027" s="1"/>
  <c r="D12" i="1027" s="1"/>
  <c r="H34" i="1027"/>
  <c r="D34" i="1027"/>
  <c r="R33" i="1027"/>
  <c r="L23" i="1027" s="1"/>
  <c r="D23" i="1027" s="1"/>
  <c r="R32" i="1027"/>
  <c r="R31" i="1027"/>
  <c r="R30" i="1027"/>
  <c r="R29" i="1027"/>
  <c r="R28" i="1027"/>
  <c r="D28" i="1027"/>
  <c r="R27" i="1027"/>
  <c r="D27" i="1027"/>
  <c r="R26" i="1027"/>
  <c r="L26" i="1027"/>
  <c r="D26" i="1027"/>
  <c r="R25" i="1027"/>
  <c r="L25" i="1027"/>
  <c r="D25" i="1027"/>
  <c r="R24" i="1027"/>
  <c r="L24" i="1027"/>
  <c r="D24" i="1027" s="1"/>
  <c r="R23" i="1027"/>
  <c r="R22" i="1027"/>
  <c r="L22" i="1027"/>
  <c r="D22" i="1027"/>
  <c r="R21" i="1027"/>
  <c r="L17" i="1027" s="1"/>
  <c r="D17" i="1027" s="1"/>
  <c r="D21" i="1027"/>
  <c r="R20" i="1027"/>
  <c r="L20" i="1027"/>
  <c r="D20" i="1027" s="1"/>
  <c r="R19" i="1027"/>
  <c r="L19" i="1027"/>
  <c r="D19" i="1027" s="1"/>
  <c r="R18" i="1027"/>
  <c r="D18" i="1027"/>
  <c r="R17" i="1027"/>
  <c r="R16" i="1027"/>
  <c r="L16" i="1027"/>
  <c r="D16" i="1027"/>
  <c r="R15" i="1027"/>
  <c r="D15" i="1027"/>
  <c r="R14" i="1027"/>
  <c r="D14" i="1027"/>
  <c r="R13" i="1027"/>
  <c r="D13" i="1027"/>
  <c r="R12" i="1027"/>
  <c r="R11" i="1027"/>
  <c r="L11" i="1027"/>
  <c r="D11" i="1027"/>
  <c r="L10" i="1027"/>
  <c r="D10" i="1027"/>
  <c r="L9" i="1027"/>
  <c r="D9" i="1027"/>
  <c r="L8" i="1027"/>
  <c r="D8" i="1027" s="1"/>
  <c r="R6" i="1027"/>
  <c r="L6" i="1027"/>
  <c r="D6" i="1027" s="1"/>
  <c r="R5" i="1027"/>
  <c r="R4" i="1027"/>
  <c r="R52" i="1026"/>
  <c r="R51" i="1026"/>
  <c r="D50" i="1026"/>
  <c r="R49" i="1026"/>
  <c r="D49" i="1026"/>
  <c r="R48" i="1026"/>
  <c r="D48" i="1026"/>
  <c r="D46" i="1026"/>
  <c r="D45" i="1026"/>
  <c r="P44" i="1026"/>
  <c r="R44" i="1026" s="1"/>
  <c r="D44" i="1026"/>
  <c r="R42" i="1026"/>
  <c r="L6" i="1026" s="1"/>
  <c r="D6" i="1026" s="1"/>
  <c r="D42" i="1026"/>
  <c r="R41" i="1026"/>
  <c r="D41" i="1026"/>
  <c r="R40" i="1026"/>
  <c r="D40" i="1026"/>
  <c r="R39" i="1026"/>
  <c r="L20" i="1026" s="1"/>
  <c r="D20" i="1026" s="1"/>
  <c r="H39" i="1026"/>
  <c r="D39" i="1026"/>
  <c r="R38" i="1026"/>
  <c r="L9" i="1026" s="1"/>
  <c r="D9" i="1026" s="1"/>
  <c r="H38" i="1026"/>
  <c r="D38" i="1026"/>
  <c r="R37" i="1026"/>
  <c r="H37" i="1026"/>
  <c r="D37" i="1026"/>
  <c r="R36" i="1026"/>
  <c r="H36" i="1026"/>
  <c r="D36" i="1026"/>
  <c r="R35" i="1026"/>
  <c r="H35" i="1026"/>
  <c r="D35" i="1026"/>
  <c r="R34" i="1026"/>
  <c r="H34" i="1026"/>
  <c r="D34" i="1026"/>
  <c r="R33" i="1026"/>
  <c r="R32" i="1026"/>
  <c r="R31" i="1026"/>
  <c r="R30" i="1026"/>
  <c r="R29" i="1026"/>
  <c r="R28" i="1026"/>
  <c r="L16" i="1026" s="1"/>
  <c r="D16" i="1026" s="1"/>
  <c r="D28" i="1026"/>
  <c r="R27" i="1026"/>
  <c r="L27" i="1026"/>
  <c r="D27" i="1026" s="1"/>
  <c r="R26" i="1026"/>
  <c r="L26" i="1026"/>
  <c r="D26" i="1026" s="1"/>
  <c r="R25" i="1026"/>
  <c r="D25" i="1026"/>
  <c r="R24" i="1026"/>
  <c r="L24" i="1026"/>
  <c r="D24" i="1026" s="1"/>
  <c r="R23" i="1026"/>
  <c r="L23" i="1026"/>
  <c r="D23" i="1026"/>
  <c r="R22" i="1026"/>
  <c r="D22" i="1026"/>
  <c r="R21" i="1026"/>
  <c r="D21" i="1026"/>
  <c r="R20" i="1026"/>
  <c r="R19" i="1026"/>
  <c r="D19" i="1026"/>
  <c r="R18" i="1026"/>
  <c r="D18" i="1026"/>
  <c r="R17" i="1026"/>
  <c r="L17" i="1026"/>
  <c r="D17" i="1026"/>
  <c r="R16" i="1026"/>
  <c r="R15" i="1026"/>
  <c r="D15" i="1026"/>
  <c r="R14" i="1026"/>
  <c r="D14" i="1026"/>
  <c r="R13" i="1026"/>
  <c r="D13" i="1026"/>
  <c r="R12" i="1026"/>
  <c r="L12" i="1026"/>
  <c r="D12" i="1026" s="1"/>
  <c r="R11" i="1026"/>
  <c r="L11" i="1026"/>
  <c r="D11" i="1026"/>
  <c r="L10" i="1026"/>
  <c r="D10" i="1026"/>
  <c r="L8" i="1026"/>
  <c r="D8" i="1026" s="1"/>
  <c r="L7" i="1026"/>
  <c r="D7" i="1026" s="1"/>
  <c r="R6" i="1026"/>
  <c r="R5" i="1026"/>
  <c r="R4" i="1026"/>
  <c r="R52" i="1024"/>
  <c r="R51" i="1024"/>
  <c r="D50" i="1024"/>
  <c r="R49" i="1024"/>
  <c r="D49" i="1024"/>
  <c r="R48" i="1024"/>
  <c r="D48" i="1024"/>
  <c r="D46" i="1024"/>
  <c r="D45" i="1024"/>
  <c r="D44" i="1024"/>
  <c r="R42" i="1024"/>
  <c r="L6" i="1024" s="1"/>
  <c r="D6" i="1024" s="1"/>
  <c r="D42" i="1024"/>
  <c r="R41" i="1024"/>
  <c r="L7" i="1024" s="1"/>
  <c r="D7" i="1024" s="1"/>
  <c r="D41" i="1024"/>
  <c r="R40" i="1024"/>
  <c r="L8" i="1024" s="1"/>
  <c r="D8" i="1024" s="1"/>
  <c r="D40" i="1024"/>
  <c r="R39" i="1024"/>
  <c r="H39" i="1024"/>
  <c r="D39" i="1024"/>
  <c r="R38" i="1024"/>
  <c r="H38" i="1024"/>
  <c r="D38" i="1024"/>
  <c r="R37" i="1024"/>
  <c r="H37" i="1024"/>
  <c r="D37" i="1024"/>
  <c r="R36" i="1024"/>
  <c r="L10" i="1024" s="1"/>
  <c r="D10" i="1024" s="1"/>
  <c r="H36" i="1024"/>
  <c r="D36" i="1024"/>
  <c r="R35" i="1024"/>
  <c r="L19" i="1024" s="1"/>
  <c r="D19" i="1024" s="1"/>
  <c r="H35" i="1024"/>
  <c r="D35" i="1024"/>
  <c r="R34" i="1024"/>
  <c r="H34" i="1024"/>
  <c r="D34" i="1024"/>
  <c r="R33" i="1024"/>
  <c r="L23" i="1024" s="1"/>
  <c r="D23" i="1024" s="1"/>
  <c r="R32" i="1024"/>
  <c r="R31" i="1024"/>
  <c r="R30" i="1024"/>
  <c r="R29" i="1024"/>
  <c r="R28" i="1024"/>
  <c r="L16" i="1024" s="1"/>
  <c r="D16" i="1024" s="1"/>
  <c r="D28" i="1024"/>
  <c r="R27" i="1024"/>
  <c r="D27" i="1024"/>
  <c r="R26" i="1024"/>
  <c r="L26" i="1024"/>
  <c r="D26" i="1024" s="1"/>
  <c r="R25" i="1024"/>
  <c r="L25" i="1024"/>
  <c r="D25" i="1024"/>
  <c r="R24" i="1024"/>
  <c r="D24" i="1024"/>
  <c r="R23" i="1024"/>
  <c r="R22" i="1024"/>
  <c r="L22" i="1024"/>
  <c r="D22" i="1024"/>
  <c r="R21" i="1024"/>
  <c r="D21" i="1024"/>
  <c r="R20" i="1024"/>
  <c r="L20" i="1024"/>
  <c r="D20" i="1024" s="1"/>
  <c r="R19" i="1024"/>
  <c r="R18" i="1024"/>
  <c r="D18" i="1024"/>
  <c r="R17" i="1024"/>
  <c r="D17" i="1024"/>
  <c r="R16" i="1024"/>
  <c r="S15" i="1024"/>
  <c r="R15" i="1024"/>
  <c r="D15" i="1024"/>
  <c r="S14" i="1024"/>
  <c r="R14" i="1024"/>
  <c r="D14" i="1024"/>
  <c r="R13" i="1024"/>
  <c r="D13" i="1024"/>
  <c r="R12" i="1024"/>
  <c r="L12" i="1024"/>
  <c r="D12" i="1024"/>
  <c r="R11" i="1024"/>
  <c r="L11" i="1024"/>
  <c r="D11" i="1024"/>
  <c r="L9" i="1024"/>
  <c r="D9" i="1024"/>
  <c r="R6" i="1024"/>
  <c r="R5" i="1024"/>
  <c r="R4" i="1024"/>
  <c r="R52" i="1023"/>
  <c r="R51" i="1023"/>
  <c r="D50" i="1023"/>
  <c r="R49" i="1023"/>
  <c r="D49" i="1023"/>
  <c r="R48" i="1023"/>
  <c r="D48" i="1023"/>
  <c r="D46" i="1023"/>
  <c r="D45" i="1023"/>
  <c r="D44" i="1023"/>
  <c r="R42" i="1023"/>
  <c r="D42" i="1023"/>
  <c r="R41" i="1023"/>
  <c r="D41" i="1023"/>
  <c r="R40" i="1023"/>
  <c r="D40" i="1023"/>
  <c r="R39" i="1023"/>
  <c r="H39" i="1023"/>
  <c r="D39" i="1023"/>
  <c r="R38" i="1023"/>
  <c r="L9" i="1023" s="1"/>
  <c r="D9" i="1023" s="1"/>
  <c r="H38" i="1023"/>
  <c r="D38" i="1023"/>
  <c r="R37" i="1023"/>
  <c r="H37" i="1023"/>
  <c r="D37" i="1023"/>
  <c r="R36" i="1023"/>
  <c r="H36" i="1023"/>
  <c r="D36" i="1023"/>
  <c r="R35" i="1023"/>
  <c r="H35" i="1023"/>
  <c r="D35" i="1023"/>
  <c r="R34" i="1023"/>
  <c r="L12" i="1023" s="1"/>
  <c r="D12" i="1023" s="1"/>
  <c r="H34" i="1023"/>
  <c r="D34" i="1023"/>
  <c r="R33" i="1023"/>
  <c r="L23" i="1023" s="1"/>
  <c r="D23" i="1023" s="1"/>
  <c r="R32" i="1023"/>
  <c r="L11" i="1023" s="1"/>
  <c r="D11" i="1023" s="1"/>
  <c r="R31" i="1023"/>
  <c r="R30" i="1023"/>
  <c r="R29" i="1023"/>
  <c r="R28" i="1023"/>
  <c r="D28" i="1023"/>
  <c r="R27" i="1023"/>
  <c r="D27" i="1023"/>
  <c r="R26" i="1023"/>
  <c r="L26" i="1023"/>
  <c r="D26" i="1023"/>
  <c r="R25" i="1023"/>
  <c r="L25" i="1023"/>
  <c r="D25" i="1023"/>
  <c r="R24" i="1023"/>
  <c r="L24" i="1023"/>
  <c r="D24" i="1023"/>
  <c r="R23" i="1023"/>
  <c r="R22" i="1023"/>
  <c r="L22" i="1023"/>
  <c r="D22" i="1023"/>
  <c r="R21" i="1023"/>
  <c r="L17" i="1023" s="1"/>
  <c r="D17" i="1023" s="1"/>
  <c r="D21" i="1023"/>
  <c r="R20" i="1023"/>
  <c r="L20" i="1023"/>
  <c r="D20" i="1023" s="1"/>
  <c r="R19" i="1023"/>
  <c r="L19" i="1023"/>
  <c r="D19" i="1023"/>
  <c r="R18" i="1023"/>
  <c r="D18" i="1023"/>
  <c r="R17" i="1023"/>
  <c r="R16" i="1023"/>
  <c r="L16" i="1023"/>
  <c r="D16" i="1023"/>
  <c r="R15" i="1023"/>
  <c r="D15" i="1023"/>
  <c r="R14" i="1023"/>
  <c r="D14" i="1023"/>
  <c r="R13" i="1023"/>
  <c r="D13" i="1023"/>
  <c r="R12" i="1023"/>
  <c r="R11" i="1023"/>
  <c r="L10" i="1023"/>
  <c r="D10" i="1023" s="1"/>
  <c r="L8" i="1023"/>
  <c r="D8" i="1023" s="1"/>
  <c r="L7" i="1023"/>
  <c r="D7" i="1023"/>
  <c r="R6" i="1023"/>
  <c r="L6" i="1023"/>
  <c r="D6" i="1023"/>
  <c r="R5" i="1023"/>
  <c r="R4" i="1023"/>
  <c r="R52" i="1022"/>
  <c r="R51" i="1022"/>
  <c r="D50" i="1022"/>
  <c r="R49" i="1022"/>
  <c r="D49" i="1022"/>
  <c r="R48" i="1022"/>
  <c r="D48" i="1022"/>
  <c r="D46" i="1022"/>
  <c r="D45" i="1022"/>
  <c r="P44" i="1022"/>
  <c r="R44" i="1022" s="1"/>
  <c r="D44" i="1022"/>
  <c r="R42" i="1022"/>
  <c r="L6" i="1022" s="1"/>
  <c r="D6" i="1022" s="1"/>
  <c r="D42" i="1022"/>
  <c r="R41" i="1022"/>
  <c r="D41" i="1022"/>
  <c r="R40" i="1022"/>
  <c r="L8" i="1022" s="1"/>
  <c r="D8" i="1022" s="1"/>
  <c r="D40" i="1022"/>
  <c r="R39" i="1022"/>
  <c r="L20" i="1022" s="1"/>
  <c r="D20" i="1022" s="1"/>
  <c r="H39" i="1022"/>
  <c r="D39" i="1022"/>
  <c r="R38" i="1022"/>
  <c r="H38" i="1022"/>
  <c r="D38" i="1022"/>
  <c r="R37" i="1022"/>
  <c r="H37" i="1022"/>
  <c r="D37" i="1022"/>
  <c r="R36" i="1022"/>
  <c r="H36" i="1022"/>
  <c r="D36" i="1022"/>
  <c r="R35" i="1022"/>
  <c r="H35" i="1022"/>
  <c r="D35" i="1022"/>
  <c r="R34" i="1022"/>
  <c r="L12" i="1022" s="1"/>
  <c r="D12" i="1022" s="1"/>
  <c r="H34" i="1022"/>
  <c r="D34" i="1022"/>
  <c r="R33" i="1022"/>
  <c r="R32" i="1022"/>
  <c r="R31" i="1022"/>
  <c r="R30" i="1022"/>
  <c r="R29" i="1022"/>
  <c r="R28" i="1022"/>
  <c r="L16" i="1022" s="1"/>
  <c r="D16" i="1022" s="1"/>
  <c r="D28" i="1022"/>
  <c r="R27" i="1022"/>
  <c r="L27" i="1022"/>
  <c r="D27" i="1022"/>
  <c r="R26" i="1022"/>
  <c r="L26" i="1022"/>
  <c r="D26" i="1022"/>
  <c r="R25" i="1022"/>
  <c r="D25" i="1022"/>
  <c r="R24" i="1022"/>
  <c r="L24" i="1022"/>
  <c r="D24" i="1022" s="1"/>
  <c r="R23" i="1022"/>
  <c r="L23" i="1022"/>
  <c r="D23" i="1022"/>
  <c r="R22" i="1022"/>
  <c r="D22" i="1022"/>
  <c r="R21" i="1022"/>
  <c r="D21" i="1022"/>
  <c r="R20" i="1022"/>
  <c r="R19" i="1022"/>
  <c r="D19" i="1022"/>
  <c r="R18" i="1022"/>
  <c r="D18" i="1022"/>
  <c r="R17" i="1022"/>
  <c r="L17" i="1022"/>
  <c r="D17" i="1022"/>
  <c r="R16" i="1022"/>
  <c r="R15" i="1022"/>
  <c r="D15" i="1022"/>
  <c r="R14" i="1022"/>
  <c r="D14" i="1022"/>
  <c r="R13" i="1022"/>
  <c r="D13" i="1022"/>
  <c r="R12" i="1022"/>
  <c r="R11" i="1022"/>
  <c r="L11" i="1022"/>
  <c r="D11" i="1022"/>
  <c r="L10" i="1022"/>
  <c r="D10" i="1022"/>
  <c r="L9" i="1022"/>
  <c r="D9" i="1022"/>
  <c r="L7" i="1022"/>
  <c r="D7" i="1022"/>
  <c r="R6" i="1022"/>
  <c r="R5" i="1022"/>
  <c r="R4" i="1022"/>
  <c r="G49" i="1030" l="1"/>
  <c r="G49" i="1031"/>
  <c r="G49" i="1032"/>
  <c r="D54" i="1032"/>
  <c r="H14" i="1032" s="1"/>
  <c r="D54" i="1031"/>
  <c r="H14" i="1031" s="1"/>
  <c r="D54" i="1030"/>
  <c r="H14" i="1030" s="1"/>
  <c r="G49" i="1026"/>
  <c r="G49" i="1027"/>
  <c r="D54" i="1028"/>
  <c r="H14" i="1028" s="1"/>
  <c r="D54" i="1027"/>
  <c r="H14" i="1027" s="1"/>
  <c r="D54" i="1026"/>
  <c r="H14" i="1026" s="1"/>
  <c r="G49" i="1024"/>
  <c r="G49" i="1023"/>
  <c r="G49" i="1022"/>
  <c r="D54" i="1024"/>
  <c r="H14" i="1024" s="1"/>
  <c r="D54" i="1023"/>
  <c r="H14" i="1023" s="1"/>
  <c r="D54" i="1022"/>
  <c r="H14" i="1022" s="1"/>
  <c r="D29" i="1032"/>
  <c r="H13" i="1032" s="1"/>
  <c r="D29" i="1031"/>
  <c r="H13" i="1031" s="1"/>
  <c r="D29" i="1030"/>
  <c r="H13" i="1030" s="1"/>
  <c r="D29" i="1028"/>
  <c r="H13" i="1028" s="1"/>
  <c r="D29" i="1027"/>
  <c r="H13" i="1027" s="1"/>
  <c r="D29" i="1026"/>
  <c r="H13" i="1026" s="1"/>
  <c r="D29" i="1024"/>
  <c r="H13" i="1024" s="1"/>
  <c r="D29" i="1023"/>
  <c r="H13" i="1023" s="1"/>
  <c r="D29" i="1022"/>
  <c r="H13" i="1022" s="1"/>
  <c r="H20" i="1012"/>
  <c r="H16" i="1014"/>
  <c r="C21" i="1015"/>
  <c r="C19" i="1014"/>
  <c r="C21" i="1014"/>
  <c r="R52" i="1020"/>
  <c r="R51" i="1020"/>
  <c r="D50" i="1020"/>
  <c r="R49" i="1020"/>
  <c r="D49" i="1020"/>
  <c r="R48" i="1020"/>
  <c r="D48" i="1020"/>
  <c r="D46" i="1020"/>
  <c r="D45" i="1020"/>
  <c r="D44" i="1020"/>
  <c r="R42" i="1020"/>
  <c r="L6" i="1020" s="1"/>
  <c r="D6" i="1020" s="1"/>
  <c r="D42" i="1020"/>
  <c r="R41" i="1020"/>
  <c r="L7" i="1020" s="1"/>
  <c r="D7" i="1020" s="1"/>
  <c r="D41" i="1020"/>
  <c r="R40" i="1020"/>
  <c r="D40" i="1020"/>
  <c r="R39" i="1020"/>
  <c r="H39" i="1020"/>
  <c r="D39" i="1020"/>
  <c r="R38" i="1020"/>
  <c r="H38" i="1020"/>
  <c r="D38" i="1020"/>
  <c r="R37" i="1020"/>
  <c r="H37" i="1020"/>
  <c r="D37" i="1020"/>
  <c r="R36" i="1020"/>
  <c r="H36" i="1020"/>
  <c r="D36" i="1020"/>
  <c r="R35" i="1020"/>
  <c r="L19" i="1020" s="1"/>
  <c r="D19" i="1020" s="1"/>
  <c r="H35" i="1020"/>
  <c r="D35" i="1020"/>
  <c r="R34" i="1020"/>
  <c r="H34" i="1020"/>
  <c r="D34" i="1020"/>
  <c r="R33" i="1020"/>
  <c r="R32" i="1020"/>
  <c r="R31" i="1020"/>
  <c r="R30" i="1020"/>
  <c r="R29" i="1020"/>
  <c r="R28" i="1020"/>
  <c r="L16" i="1020" s="1"/>
  <c r="D16" i="1020" s="1"/>
  <c r="D28" i="1020"/>
  <c r="R27" i="1020"/>
  <c r="D27" i="1020"/>
  <c r="R26" i="1020"/>
  <c r="L26" i="1020"/>
  <c r="D26" i="1020"/>
  <c r="R25" i="1020"/>
  <c r="L25" i="1020"/>
  <c r="D25" i="1020"/>
  <c r="R24" i="1020"/>
  <c r="D24" i="1020"/>
  <c r="R23" i="1020"/>
  <c r="L23" i="1020"/>
  <c r="D23" i="1020"/>
  <c r="R22" i="1020"/>
  <c r="L22" i="1020"/>
  <c r="D22" i="1020"/>
  <c r="R21" i="1020"/>
  <c r="D21" i="1020"/>
  <c r="R20" i="1020"/>
  <c r="L20" i="1020"/>
  <c r="D20" i="1020"/>
  <c r="R19" i="1020"/>
  <c r="R18" i="1020"/>
  <c r="D18" i="1020"/>
  <c r="R17" i="1020"/>
  <c r="D17" i="1020"/>
  <c r="R16" i="1020"/>
  <c r="S15" i="1020"/>
  <c r="R15" i="1020"/>
  <c r="D15" i="1020"/>
  <c r="S14" i="1020"/>
  <c r="R14" i="1020"/>
  <c r="D14" i="1020"/>
  <c r="R13" i="1020"/>
  <c r="D13" i="1020"/>
  <c r="R12" i="1020"/>
  <c r="L12" i="1020"/>
  <c r="D12" i="1020"/>
  <c r="R11" i="1020"/>
  <c r="L11" i="1020"/>
  <c r="D11" i="1020"/>
  <c r="L10" i="1020"/>
  <c r="D10" i="1020"/>
  <c r="L9" i="1020"/>
  <c r="D9" i="1020" s="1"/>
  <c r="L8" i="1020"/>
  <c r="D8" i="1020"/>
  <c r="R6" i="1020"/>
  <c r="R5" i="1020"/>
  <c r="R4" i="1020"/>
  <c r="R52" i="1019"/>
  <c r="R51" i="1019"/>
  <c r="D50" i="1019"/>
  <c r="R49" i="1019"/>
  <c r="D49" i="1019"/>
  <c r="R48" i="1019"/>
  <c r="D48" i="1019"/>
  <c r="D46" i="1019"/>
  <c r="D45" i="1019"/>
  <c r="D44" i="1019"/>
  <c r="R42" i="1019"/>
  <c r="L6" i="1019" s="1"/>
  <c r="D6" i="1019" s="1"/>
  <c r="D42" i="1019"/>
  <c r="R41" i="1019"/>
  <c r="L7" i="1019" s="1"/>
  <c r="D7" i="1019" s="1"/>
  <c r="D41" i="1019"/>
  <c r="R40" i="1019"/>
  <c r="D40" i="1019"/>
  <c r="R39" i="1019"/>
  <c r="L20" i="1019" s="1"/>
  <c r="D20" i="1019" s="1"/>
  <c r="H39" i="1019"/>
  <c r="D39" i="1019"/>
  <c r="R38" i="1019"/>
  <c r="H38" i="1019"/>
  <c r="D38" i="1019"/>
  <c r="R37" i="1019"/>
  <c r="H37" i="1019"/>
  <c r="D37" i="1019"/>
  <c r="R36" i="1019"/>
  <c r="H36" i="1019"/>
  <c r="D36" i="1019"/>
  <c r="R35" i="1019"/>
  <c r="L19" i="1019" s="1"/>
  <c r="D19" i="1019" s="1"/>
  <c r="H35" i="1019"/>
  <c r="D35" i="1019"/>
  <c r="R34" i="1019"/>
  <c r="H34" i="1019"/>
  <c r="D34" i="1019"/>
  <c r="R33" i="1019"/>
  <c r="R32" i="1019"/>
  <c r="R31" i="1019"/>
  <c r="R30" i="1019"/>
  <c r="R29" i="1019"/>
  <c r="R28" i="1019"/>
  <c r="D28" i="1019"/>
  <c r="R27" i="1019"/>
  <c r="D27" i="1019"/>
  <c r="R26" i="1019"/>
  <c r="L26" i="1019"/>
  <c r="D26" i="1019"/>
  <c r="R25" i="1019"/>
  <c r="L25" i="1019"/>
  <c r="D25" i="1019"/>
  <c r="R24" i="1019"/>
  <c r="L24" i="1019"/>
  <c r="D24" i="1019"/>
  <c r="R23" i="1019"/>
  <c r="L23" i="1019"/>
  <c r="D23" i="1019"/>
  <c r="R22" i="1019"/>
  <c r="L22" i="1019"/>
  <c r="D22" i="1019"/>
  <c r="R21" i="1019"/>
  <c r="L17" i="1019" s="1"/>
  <c r="D17" i="1019" s="1"/>
  <c r="D21" i="1019"/>
  <c r="R20" i="1019"/>
  <c r="R19" i="1019"/>
  <c r="R18" i="1019"/>
  <c r="D18" i="1019"/>
  <c r="R17" i="1019"/>
  <c r="R16" i="1019"/>
  <c r="L16" i="1019"/>
  <c r="D16" i="1019"/>
  <c r="R15" i="1019"/>
  <c r="D15" i="1019"/>
  <c r="R14" i="1019"/>
  <c r="D14" i="1019"/>
  <c r="R13" i="1019"/>
  <c r="D13" i="1019"/>
  <c r="R12" i="1019"/>
  <c r="L12" i="1019"/>
  <c r="D12" i="1019"/>
  <c r="R11" i="1019"/>
  <c r="L11" i="1019"/>
  <c r="D11" i="1019"/>
  <c r="L10" i="1019"/>
  <c r="D10" i="1019"/>
  <c r="L9" i="1019"/>
  <c r="D9" i="1019" s="1"/>
  <c r="L8" i="1019"/>
  <c r="D8" i="1019"/>
  <c r="R6" i="1019"/>
  <c r="R5" i="1019"/>
  <c r="R4" i="1019"/>
  <c r="R52" i="1018"/>
  <c r="R51" i="1018"/>
  <c r="D50" i="1018"/>
  <c r="R49" i="1018"/>
  <c r="D49" i="1018"/>
  <c r="R48" i="1018"/>
  <c r="D48" i="1018"/>
  <c r="D46" i="1018"/>
  <c r="D45" i="1018"/>
  <c r="P44" i="1018"/>
  <c r="R44" i="1018" s="1"/>
  <c r="D44" i="1018"/>
  <c r="R42" i="1018"/>
  <c r="L6" i="1018" s="1"/>
  <c r="D6" i="1018" s="1"/>
  <c r="D42" i="1018"/>
  <c r="R41" i="1018"/>
  <c r="D41" i="1018"/>
  <c r="R40" i="1018"/>
  <c r="L8" i="1018" s="1"/>
  <c r="D8" i="1018" s="1"/>
  <c r="D40" i="1018"/>
  <c r="R39" i="1018"/>
  <c r="L20" i="1018" s="1"/>
  <c r="D20" i="1018" s="1"/>
  <c r="H39" i="1018"/>
  <c r="D39" i="1018"/>
  <c r="R38" i="1018"/>
  <c r="H38" i="1018"/>
  <c r="D38" i="1018"/>
  <c r="R37" i="1018"/>
  <c r="H37" i="1018"/>
  <c r="D37" i="1018"/>
  <c r="R36" i="1018"/>
  <c r="H36" i="1018"/>
  <c r="D36" i="1018"/>
  <c r="R35" i="1018"/>
  <c r="H35" i="1018"/>
  <c r="D35" i="1018"/>
  <c r="R34" i="1018"/>
  <c r="L12" i="1018" s="1"/>
  <c r="D12" i="1018" s="1"/>
  <c r="H34" i="1018"/>
  <c r="D34" i="1018"/>
  <c r="R33" i="1018"/>
  <c r="R32" i="1018"/>
  <c r="R31" i="1018"/>
  <c r="R30" i="1018"/>
  <c r="R29" i="1018"/>
  <c r="R28" i="1018"/>
  <c r="L16" i="1018" s="1"/>
  <c r="D16" i="1018" s="1"/>
  <c r="D28" i="1018"/>
  <c r="R27" i="1018"/>
  <c r="L27" i="1018"/>
  <c r="D27" i="1018"/>
  <c r="R26" i="1018"/>
  <c r="L26" i="1018"/>
  <c r="D26" i="1018"/>
  <c r="R25" i="1018"/>
  <c r="D25" i="1018"/>
  <c r="R24" i="1018"/>
  <c r="L24" i="1018"/>
  <c r="D24" i="1018"/>
  <c r="R23" i="1018"/>
  <c r="L23" i="1018"/>
  <c r="D23" i="1018"/>
  <c r="R22" i="1018"/>
  <c r="D22" i="1018"/>
  <c r="R21" i="1018"/>
  <c r="D21" i="1018"/>
  <c r="R20" i="1018"/>
  <c r="R19" i="1018"/>
  <c r="D19" i="1018"/>
  <c r="R18" i="1018"/>
  <c r="D18" i="1018"/>
  <c r="R17" i="1018"/>
  <c r="L17" i="1018"/>
  <c r="D17" i="1018"/>
  <c r="R16" i="1018"/>
  <c r="R15" i="1018"/>
  <c r="D15" i="1018"/>
  <c r="R14" i="1018"/>
  <c r="D14" i="1018"/>
  <c r="R13" i="1018"/>
  <c r="D13" i="1018"/>
  <c r="R12" i="1018"/>
  <c r="R11" i="1018"/>
  <c r="L11" i="1018"/>
  <c r="D11" i="1018"/>
  <c r="L10" i="1018"/>
  <c r="D10" i="1018"/>
  <c r="L9" i="1018"/>
  <c r="D9" i="1018" s="1"/>
  <c r="L7" i="1018"/>
  <c r="D7" i="1018"/>
  <c r="R6" i="1018"/>
  <c r="R5" i="1018"/>
  <c r="R4" i="1018"/>
  <c r="H15" i="1032" l="1"/>
  <c r="H29" i="1032" s="1"/>
  <c r="G51" i="1032" s="1"/>
  <c r="H15" i="1031"/>
  <c r="H29" i="1031" s="1"/>
  <c r="G51" i="1031" s="1"/>
  <c r="H15" i="1030"/>
  <c r="H29" i="1030" s="1"/>
  <c r="G51" i="1030" s="1"/>
  <c r="H15" i="1028"/>
  <c r="H29" i="1028" s="1"/>
  <c r="G51" i="1028" s="1"/>
  <c r="H15" i="1027"/>
  <c r="H29" i="1027" s="1"/>
  <c r="G51" i="1027" s="1"/>
  <c r="H15" i="1026"/>
  <c r="H29" i="1026" s="1"/>
  <c r="G51" i="1026" s="1"/>
  <c r="H15" i="1024"/>
  <c r="H29" i="1024" s="1"/>
  <c r="G51" i="1024" s="1"/>
  <c r="H15" i="1023"/>
  <c r="H29" i="1023" s="1"/>
  <c r="G51" i="1023" s="1"/>
  <c r="H15" i="1022"/>
  <c r="H29" i="1022" s="1"/>
  <c r="G51" i="1022" s="1"/>
  <c r="G49" i="1019"/>
  <c r="G49" i="1020"/>
  <c r="D54" i="1020"/>
  <c r="H14" i="1020" s="1"/>
  <c r="D54" i="1019"/>
  <c r="H14" i="1019" s="1"/>
  <c r="D29" i="1019"/>
  <c r="H13" i="1019" s="1"/>
  <c r="G49" i="1018"/>
  <c r="D54" i="1018"/>
  <c r="H14" i="1018" s="1"/>
  <c r="D29" i="1020"/>
  <c r="H13" i="1020" s="1"/>
  <c r="D29" i="1018"/>
  <c r="H13" i="1018" s="1"/>
  <c r="H20" i="1016"/>
  <c r="H15" i="1020" l="1"/>
  <c r="H29" i="1020" s="1"/>
  <c r="G51" i="1020" s="1"/>
  <c r="H15" i="1019"/>
  <c r="H29" i="1019" s="1"/>
  <c r="G51" i="1019" s="1"/>
  <c r="H15" i="1018"/>
  <c r="H29" i="1018" s="1"/>
  <c r="G51" i="1018" s="1"/>
  <c r="H16" i="1016"/>
  <c r="L24" i="1016"/>
  <c r="L25" i="1010"/>
  <c r="H16" i="1007" l="1"/>
  <c r="H16" i="1008" l="1"/>
  <c r="H29" i="1008"/>
  <c r="H20" i="1006"/>
  <c r="H16" i="1004" l="1"/>
  <c r="H16" i="1003"/>
  <c r="C21" i="1003"/>
  <c r="R52" i="1016" l="1"/>
  <c r="R51" i="1016"/>
  <c r="D50" i="1016"/>
  <c r="R49" i="1016"/>
  <c r="D49" i="1016"/>
  <c r="R48" i="1016"/>
  <c r="D48" i="1016"/>
  <c r="D46" i="1016"/>
  <c r="D45" i="1016"/>
  <c r="D44" i="1016"/>
  <c r="R42" i="1016"/>
  <c r="D42" i="1016"/>
  <c r="R41" i="1016"/>
  <c r="D41" i="1016"/>
  <c r="R40" i="1016"/>
  <c r="D40" i="1016"/>
  <c r="R39" i="1016"/>
  <c r="H39" i="1016"/>
  <c r="D39" i="1016"/>
  <c r="R38" i="1016"/>
  <c r="H38" i="1016"/>
  <c r="D38" i="1016"/>
  <c r="R37" i="1016"/>
  <c r="H37" i="1016"/>
  <c r="D37" i="1016"/>
  <c r="R36" i="1016"/>
  <c r="L10" i="1016" s="1"/>
  <c r="D10" i="1016" s="1"/>
  <c r="H36" i="1016"/>
  <c r="D36" i="1016"/>
  <c r="R35" i="1016"/>
  <c r="H35" i="1016"/>
  <c r="D35" i="1016"/>
  <c r="R34" i="1016"/>
  <c r="L12" i="1016" s="1"/>
  <c r="D12" i="1016" s="1"/>
  <c r="H34" i="1016"/>
  <c r="D34" i="1016"/>
  <c r="R33" i="1016"/>
  <c r="R32" i="1016"/>
  <c r="R31" i="1016"/>
  <c r="R30" i="1016"/>
  <c r="R29" i="1016"/>
  <c r="R28" i="1016"/>
  <c r="L16" i="1016" s="1"/>
  <c r="D16" i="1016" s="1"/>
  <c r="D28" i="1016"/>
  <c r="R27" i="1016"/>
  <c r="D27" i="1016"/>
  <c r="R26" i="1016"/>
  <c r="L26" i="1016"/>
  <c r="D26" i="1016"/>
  <c r="R25" i="1016"/>
  <c r="L25" i="1016"/>
  <c r="D25" i="1016" s="1"/>
  <c r="R24" i="1016"/>
  <c r="D24" i="1016"/>
  <c r="R23" i="1016"/>
  <c r="L23" i="1016"/>
  <c r="D23" i="1016"/>
  <c r="R22" i="1016"/>
  <c r="L22" i="1016"/>
  <c r="D22" i="1016" s="1"/>
  <c r="R21" i="1016"/>
  <c r="D21" i="1016"/>
  <c r="R20" i="1016"/>
  <c r="L20" i="1016"/>
  <c r="D20" i="1016"/>
  <c r="R19" i="1016"/>
  <c r="L19" i="1016"/>
  <c r="D19" i="1016" s="1"/>
  <c r="R18" i="1016"/>
  <c r="D18" i="1016"/>
  <c r="R17" i="1016"/>
  <c r="D17" i="1016"/>
  <c r="R16" i="1016"/>
  <c r="S15" i="1016"/>
  <c r="R15" i="1016"/>
  <c r="D15" i="1016"/>
  <c r="S14" i="1016"/>
  <c r="R14" i="1016"/>
  <c r="D14" i="1016"/>
  <c r="R13" i="1016"/>
  <c r="D13" i="1016"/>
  <c r="R12" i="1016"/>
  <c r="R11" i="1016"/>
  <c r="L11" i="1016"/>
  <c r="D11" i="1016" s="1"/>
  <c r="L9" i="1016"/>
  <c r="D9" i="1016"/>
  <c r="L8" i="1016"/>
  <c r="D8" i="1016"/>
  <c r="L7" i="1016"/>
  <c r="D7" i="1016" s="1"/>
  <c r="R6" i="1016"/>
  <c r="L6" i="1016"/>
  <c r="D6" i="1016"/>
  <c r="R5" i="1016"/>
  <c r="R4" i="1016"/>
  <c r="R52" i="1015"/>
  <c r="R51" i="1015"/>
  <c r="D50" i="1015"/>
  <c r="R49" i="1015"/>
  <c r="D49" i="1015"/>
  <c r="R48" i="1015"/>
  <c r="D48" i="1015"/>
  <c r="D46" i="1015"/>
  <c r="D45" i="1015"/>
  <c r="D44" i="1015"/>
  <c r="R42" i="1015"/>
  <c r="L6" i="1015" s="1"/>
  <c r="D6" i="1015" s="1"/>
  <c r="D42" i="1015"/>
  <c r="R41" i="1015"/>
  <c r="L7" i="1015" s="1"/>
  <c r="D7" i="1015" s="1"/>
  <c r="D41" i="1015"/>
  <c r="R40" i="1015"/>
  <c r="L8" i="1015" s="1"/>
  <c r="D8" i="1015" s="1"/>
  <c r="D40" i="1015"/>
  <c r="R39" i="1015"/>
  <c r="H39" i="1015"/>
  <c r="D39" i="1015"/>
  <c r="R38" i="1015"/>
  <c r="H38" i="1015"/>
  <c r="D38" i="1015"/>
  <c r="R37" i="1015"/>
  <c r="H37" i="1015"/>
  <c r="D37" i="1015"/>
  <c r="R36" i="1015"/>
  <c r="H36" i="1015"/>
  <c r="D36" i="1015"/>
  <c r="R35" i="1015"/>
  <c r="L19" i="1015" s="1"/>
  <c r="D19" i="1015" s="1"/>
  <c r="H35" i="1015"/>
  <c r="D35" i="1015"/>
  <c r="R34" i="1015"/>
  <c r="H34" i="1015"/>
  <c r="D34" i="1015"/>
  <c r="R33" i="1015"/>
  <c r="R32" i="1015"/>
  <c r="R31" i="1015"/>
  <c r="R30" i="1015"/>
  <c r="R29" i="1015"/>
  <c r="R28" i="1015"/>
  <c r="D28" i="1015"/>
  <c r="R27" i="1015"/>
  <c r="D27" i="1015"/>
  <c r="R26" i="1015"/>
  <c r="L26" i="1015"/>
  <c r="D26" i="1015" s="1"/>
  <c r="R25" i="1015"/>
  <c r="L25" i="1015"/>
  <c r="D25" i="1015" s="1"/>
  <c r="R24" i="1015"/>
  <c r="L24" i="1015"/>
  <c r="D24" i="1015"/>
  <c r="R23" i="1015"/>
  <c r="L23" i="1015"/>
  <c r="D23" i="1015"/>
  <c r="R22" i="1015"/>
  <c r="L22" i="1015"/>
  <c r="D22" i="1015" s="1"/>
  <c r="R21" i="1015"/>
  <c r="L17" i="1015" s="1"/>
  <c r="D17" i="1015" s="1"/>
  <c r="D21" i="1015"/>
  <c r="R20" i="1015"/>
  <c r="L20" i="1015"/>
  <c r="D20" i="1015" s="1"/>
  <c r="R19" i="1015"/>
  <c r="R18" i="1015"/>
  <c r="D18" i="1015"/>
  <c r="R17" i="1015"/>
  <c r="R16" i="1015"/>
  <c r="L16" i="1015"/>
  <c r="D16" i="1015" s="1"/>
  <c r="R15" i="1015"/>
  <c r="D15" i="1015"/>
  <c r="R14" i="1015"/>
  <c r="D14" i="1015"/>
  <c r="R13" i="1015"/>
  <c r="D13" i="1015"/>
  <c r="R12" i="1015"/>
  <c r="L12" i="1015"/>
  <c r="D12" i="1015" s="1"/>
  <c r="R11" i="1015"/>
  <c r="L11" i="1015"/>
  <c r="D11" i="1015"/>
  <c r="L10" i="1015"/>
  <c r="D10" i="1015"/>
  <c r="L9" i="1015"/>
  <c r="D9" i="1015"/>
  <c r="R6" i="1015"/>
  <c r="R5" i="1015"/>
  <c r="R4" i="1015"/>
  <c r="R52" i="1014"/>
  <c r="R51" i="1014"/>
  <c r="D50" i="1014"/>
  <c r="R49" i="1014"/>
  <c r="D49" i="1014"/>
  <c r="R48" i="1014"/>
  <c r="D48" i="1014"/>
  <c r="D46" i="1014"/>
  <c r="D45" i="1014"/>
  <c r="P44" i="1014"/>
  <c r="R44" i="1014" s="1"/>
  <c r="D44" i="1014"/>
  <c r="R42" i="1014"/>
  <c r="L6" i="1014" s="1"/>
  <c r="D6" i="1014" s="1"/>
  <c r="D42" i="1014"/>
  <c r="R41" i="1014"/>
  <c r="L7" i="1014" s="1"/>
  <c r="D7" i="1014" s="1"/>
  <c r="D41" i="1014"/>
  <c r="R40" i="1014"/>
  <c r="L8" i="1014" s="1"/>
  <c r="D8" i="1014" s="1"/>
  <c r="D40" i="1014"/>
  <c r="R39" i="1014"/>
  <c r="H39" i="1014"/>
  <c r="D39" i="1014"/>
  <c r="R38" i="1014"/>
  <c r="L9" i="1014" s="1"/>
  <c r="D9" i="1014" s="1"/>
  <c r="H38" i="1014"/>
  <c r="D38" i="1014"/>
  <c r="R37" i="1014"/>
  <c r="H37" i="1014"/>
  <c r="D37" i="1014"/>
  <c r="R36" i="1014"/>
  <c r="L10" i="1014" s="1"/>
  <c r="D10" i="1014" s="1"/>
  <c r="H36" i="1014"/>
  <c r="D36" i="1014"/>
  <c r="R35" i="1014"/>
  <c r="H35" i="1014"/>
  <c r="D35" i="1014"/>
  <c r="R34" i="1014"/>
  <c r="H34" i="1014"/>
  <c r="D34" i="1014"/>
  <c r="R33" i="1014"/>
  <c r="R32" i="1014"/>
  <c r="R31" i="1014"/>
  <c r="R30" i="1014"/>
  <c r="R29" i="1014"/>
  <c r="R28" i="1014"/>
  <c r="L16" i="1014" s="1"/>
  <c r="D16" i="1014" s="1"/>
  <c r="D28" i="1014"/>
  <c r="R27" i="1014"/>
  <c r="L27" i="1014"/>
  <c r="D27" i="1014" s="1"/>
  <c r="R26" i="1014"/>
  <c r="L26" i="1014"/>
  <c r="D26" i="1014"/>
  <c r="R25" i="1014"/>
  <c r="D25" i="1014"/>
  <c r="R24" i="1014"/>
  <c r="L24" i="1014"/>
  <c r="D24" i="1014"/>
  <c r="R23" i="1014"/>
  <c r="L23" i="1014"/>
  <c r="D23" i="1014"/>
  <c r="R22" i="1014"/>
  <c r="D22" i="1014"/>
  <c r="R21" i="1014"/>
  <c r="D21" i="1014"/>
  <c r="R20" i="1014"/>
  <c r="L20" i="1014"/>
  <c r="D20" i="1014" s="1"/>
  <c r="R19" i="1014"/>
  <c r="D19" i="1014"/>
  <c r="R18" i="1014"/>
  <c r="D18" i="1014"/>
  <c r="R17" i="1014"/>
  <c r="L17" i="1014"/>
  <c r="D17" i="1014"/>
  <c r="R16" i="1014"/>
  <c r="R15" i="1014"/>
  <c r="D15" i="1014"/>
  <c r="R14" i="1014"/>
  <c r="D14" i="1014"/>
  <c r="R13" i="1014"/>
  <c r="D13" i="1014"/>
  <c r="R12" i="1014"/>
  <c r="L12" i="1014"/>
  <c r="D12" i="1014"/>
  <c r="R11" i="1014"/>
  <c r="L11" i="1014"/>
  <c r="D11" i="1014"/>
  <c r="R6" i="1014"/>
  <c r="R5" i="1014"/>
  <c r="R4" i="1014"/>
  <c r="G49" i="1015" l="1"/>
  <c r="G49" i="1014"/>
  <c r="D54" i="1015"/>
  <c r="H14" i="1015" s="1"/>
  <c r="D54" i="1014"/>
  <c r="H14" i="1014" s="1"/>
  <c r="G49" i="1016"/>
  <c r="D54" i="1016"/>
  <c r="H14" i="1016" s="1"/>
  <c r="D29" i="1016"/>
  <c r="H13" i="1016" s="1"/>
  <c r="D29" i="1015"/>
  <c r="H13" i="1015" s="1"/>
  <c r="D29" i="1014"/>
  <c r="H13" i="1014" s="1"/>
  <c r="H16" i="998"/>
  <c r="C20" i="998"/>
  <c r="H15" i="1015" l="1"/>
  <c r="H29" i="1015" s="1"/>
  <c r="G51" i="1015" s="1"/>
  <c r="H15" i="1014"/>
  <c r="H29" i="1014" s="1"/>
  <c r="G51" i="1014" s="1"/>
  <c r="H15" i="1016"/>
  <c r="H29" i="1016" s="1"/>
  <c r="G51" i="1016" s="1"/>
  <c r="H16" i="1000"/>
  <c r="H16" i="999"/>
  <c r="C21" i="1000"/>
  <c r="R52" i="1012" l="1"/>
  <c r="R51" i="1012"/>
  <c r="D50" i="1012"/>
  <c r="R49" i="1012"/>
  <c r="D49" i="1012"/>
  <c r="R48" i="1012"/>
  <c r="D48" i="1012"/>
  <c r="D46" i="1012"/>
  <c r="D45" i="1012"/>
  <c r="D44" i="1012"/>
  <c r="R42" i="1012"/>
  <c r="L6" i="1012" s="1"/>
  <c r="D6" i="1012" s="1"/>
  <c r="D42" i="1012"/>
  <c r="R41" i="1012"/>
  <c r="D41" i="1012"/>
  <c r="R40" i="1012"/>
  <c r="D40" i="1012"/>
  <c r="R39" i="1012"/>
  <c r="H39" i="1012"/>
  <c r="D39" i="1012"/>
  <c r="R38" i="1012"/>
  <c r="L9" i="1012" s="1"/>
  <c r="D9" i="1012" s="1"/>
  <c r="H38" i="1012"/>
  <c r="D38" i="1012"/>
  <c r="R37" i="1012"/>
  <c r="H37" i="1012"/>
  <c r="D37" i="1012"/>
  <c r="R36" i="1012"/>
  <c r="L10" i="1012" s="1"/>
  <c r="D10" i="1012" s="1"/>
  <c r="H36" i="1012"/>
  <c r="D36" i="1012"/>
  <c r="R35" i="1012"/>
  <c r="H35" i="1012"/>
  <c r="G49" i="1012" s="1"/>
  <c r="D35" i="1012"/>
  <c r="R34" i="1012"/>
  <c r="L12" i="1012" s="1"/>
  <c r="D12" i="1012" s="1"/>
  <c r="H34" i="1012"/>
  <c r="D34" i="1012"/>
  <c r="R33" i="1012"/>
  <c r="L23" i="1012" s="1"/>
  <c r="D23" i="1012" s="1"/>
  <c r="R32" i="1012"/>
  <c r="L11" i="1012" s="1"/>
  <c r="D11" i="1012" s="1"/>
  <c r="R31" i="1012"/>
  <c r="R30" i="1012"/>
  <c r="R29" i="1012"/>
  <c r="R28" i="1012"/>
  <c r="L16" i="1012" s="1"/>
  <c r="D16" i="1012" s="1"/>
  <c r="D28" i="1012"/>
  <c r="R27" i="1012"/>
  <c r="D27" i="1012"/>
  <c r="R26" i="1012"/>
  <c r="L26" i="1012"/>
  <c r="D26" i="1012"/>
  <c r="R25" i="1012"/>
  <c r="L25" i="1012"/>
  <c r="D25" i="1012"/>
  <c r="R24" i="1012"/>
  <c r="D24" i="1012"/>
  <c r="R23" i="1012"/>
  <c r="R22" i="1012"/>
  <c r="L22" i="1012"/>
  <c r="D22" i="1012"/>
  <c r="R21" i="1012"/>
  <c r="D21" i="1012"/>
  <c r="R20" i="1012"/>
  <c r="L20" i="1012"/>
  <c r="D20" i="1012"/>
  <c r="R19" i="1012"/>
  <c r="L19" i="1012"/>
  <c r="D19" i="1012"/>
  <c r="R18" i="1012"/>
  <c r="D18" i="1012"/>
  <c r="R17" i="1012"/>
  <c r="D17" i="1012"/>
  <c r="R16" i="1012"/>
  <c r="S15" i="1012"/>
  <c r="R15" i="1012"/>
  <c r="D15" i="1012"/>
  <c r="S14" i="1012"/>
  <c r="R14" i="1012"/>
  <c r="D14" i="1012"/>
  <c r="R13" i="1012"/>
  <c r="D13" i="1012"/>
  <c r="R12" i="1012"/>
  <c r="R11" i="1012"/>
  <c r="L8" i="1012"/>
  <c r="D8" i="1012"/>
  <c r="L7" i="1012"/>
  <c r="D7" i="1012"/>
  <c r="R6" i="1012"/>
  <c r="R5" i="1012"/>
  <c r="R4" i="1012"/>
  <c r="R52" i="1011"/>
  <c r="R51" i="1011"/>
  <c r="D50" i="1011"/>
  <c r="R49" i="1011"/>
  <c r="D49" i="1011"/>
  <c r="R48" i="1011"/>
  <c r="D48" i="1011"/>
  <c r="D46" i="1011"/>
  <c r="D45" i="1011"/>
  <c r="D44" i="1011"/>
  <c r="R42" i="1011"/>
  <c r="D42" i="1011"/>
  <c r="R41" i="1011"/>
  <c r="D41" i="1011"/>
  <c r="R40" i="1011"/>
  <c r="D40" i="1011"/>
  <c r="R39" i="1011"/>
  <c r="L20" i="1011" s="1"/>
  <c r="D20" i="1011" s="1"/>
  <c r="H39" i="1011"/>
  <c r="D39" i="1011"/>
  <c r="R38" i="1011"/>
  <c r="L9" i="1011" s="1"/>
  <c r="D9" i="1011" s="1"/>
  <c r="H38" i="1011"/>
  <c r="D38" i="1011"/>
  <c r="R37" i="1011"/>
  <c r="H37" i="1011"/>
  <c r="D37" i="1011"/>
  <c r="R36" i="1011"/>
  <c r="H36" i="1011"/>
  <c r="D36" i="1011"/>
  <c r="R35" i="1011"/>
  <c r="H35" i="1011"/>
  <c r="D35" i="1011"/>
  <c r="R34" i="1011"/>
  <c r="L12" i="1011" s="1"/>
  <c r="D12" i="1011" s="1"/>
  <c r="H34" i="1011"/>
  <c r="D34" i="1011"/>
  <c r="R33" i="1011"/>
  <c r="L23" i="1011" s="1"/>
  <c r="D23" i="1011" s="1"/>
  <c r="R32" i="1011"/>
  <c r="L11" i="1011" s="1"/>
  <c r="D11" i="1011" s="1"/>
  <c r="R31" i="1011"/>
  <c r="R30" i="1011"/>
  <c r="R29" i="1011"/>
  <c r="R28" i="1011"/>
  <c r="D28" i="1011"/>
  <c r="R27" i="1011"/>
  <c r="D27" i="1011"/>
  <c r="R26" i="1011"/>
  <c r="L26" i="1011"/>
  <c r="D26" i="1011"/>
  <c r="R25" i="1011"/>
  <c r="L25" i="1011"/>
  <c r="D25" i="1011"/>
  <c r="R24" i="1011"/>
  <c r="L24" i="1011"/>
  <c r="D24" i="1011" s="1"/>
  <c r="R23" i="1011"/>
  <c r="R22" i="1011"/>
  <c r="L22" i="1011"/>
  <c r="D22" i="1011"/>
  <c r="R21" i="1011"/>
  <c r="D21" i="1011"/>
  <c r="R20" i="1011"/>
  <c r="R19" i="1011"/>
  <c r="L19" i="1011"/>
  <c r="D19" i="1011"/>
  <c r="R18" i="1011"/>
  <c r="D18" i="1011"/>
  <c r="R17" i="1011"/>
  <c r="L17" i="1011"/>
  <c r="D17" i="1011"/>
  <c r="R16" i="1011"/>
  <c r="L16" i="1011"/>
  <c r="D16" i="1011" s="1"/>
  <c r="R15" i="1011"/>
  <c r="D15" i="1011"/>
  <c r="R14" i="1011"/>
  <c r="D14" i="1011"/>
  <c r="R13" i="1011"/>
  <c r="D13" i="1011"/>
  <c r="R12" i="1011"/>
  <c r="R11" i="1011"/>
  <c r="L10" i="1011"/>
  <c r="D10" i="1011"/>
  <c r="L8" i="1011"/>
  <c r="D8" i="1011"/>
  <c r="L7" i="1011"/>
  <c r="D7" i="1011"/>
  <c r="R6" i="1011"/>
  <c r="L6" i="1011"/>
  <c r="D6" i="1011" s="1"/>
  <c r="R5" i="1011"/>
  <c r="R4" i="1011"/>
  <c r="R52" i="1010"/>
  <c r="R51" i="1010"/>
  <c r="D50" i="1010"/>
  <c r="R49" i="1010"/>
  <c r="D49" i="1010"/>
  <c r="R48" i="1010"/>
  <c r="D48" i="1010"/>
  <c r="D46" i="1010"/>
  <c r="D45" i="1010"/>
  <c r="P44" i="1010"/>
  <c r="R44" i="1010" s="1"/>
  <c r="D44" i="1010"/>
  <c r="R42" i="1010"/>
  <c r="D42" i="1010"/>
  <c r="R41" i="1010"/>
  <c r="D41" i="1010"/>
  <c r="R40" i="1010"/>
  <c r="L8" i="1010" s="1"/>
  <c r="D8" i="1010" s="1"/>
  <c r="D40" i="1010"/>
  <c r="R39" i="1010"/>
  <c r="H39" i="1010"/>
  <c r="D39" i="1010"/>
  <c r="R38" i="1010"/>
  <c r="H38" i="1010"/>
  <c r="D38" i="1010"/>
  <c r="R37" i="1010"/>
  <c r="H37" i="1010"/>
  <c r="D37" i="1010"/>
  <c r="R36" i="1010"/>
  <c r="H36" i="1010"/>
  <c r="D36" i="1010"/>
  <c r="R35" i="1010"/>
  <c r="H35" i="1010"/>
  <c r="D35" i="1010"/>
  <c r="R34" i="1010"/>
  <c r="L12" i="1010" s="1"/>
  <c r="D12" i="1010" s="1"/>
  <c r="H34" i="1010"/>
  <c r="D34" i="1010"/>
  <c r="R33" i="1010"/>
  <c r="R32" i="1010"/>
  <c r="R31" i="1010"/>
  <c r="R30" i="1010"/>
  <c r="R29" i="1010"/>
  <c r="R28" i="1010"/>
  <c r="D28" i="1010"/>
  <c r="R27" i="1010"/>
  <c r="L27" i="1010"/>
  <c r="D27" i="1010"/>
  <c r="R26" i="1010"/>
  <c r="L26" i="1010"/>
  <c r="D26" i="1010" s="1"/>
  <c r="R25" i="1010"/>
  <c r="D25" i="1010"/>
  <c r="R24" i="1010"/>
  <c r="L24" i="1010"/>
  <c r="D24" i="1010"/>
  <c r="R23" i="1010"/>
  <c r="L23" i="1010"/>
  <c r="D23" i="1010"/>
  <c r="R22" i="1010"/>
  <c r="D22" i="1010"/>
  <c r="R21" i="1010"/>
  <c r="D21" i="1010"/>
  <c r="R20" i="1010"/>
  <c r="L20" i="1010"/>
  <c r="D20" i="1010"/>
  <c r="R19" i="1010"/>
  <c r="D19" i="1010"/>
  <c r="R18" i="1010"/>
  <c r="D18" i="1010"/>
  <c r="R17" i="1010"/>
  <c r="L17" i="1010"/>
  <c r="D17" i="1010"/>
  <c r="R16" i="1010"/>
  <c r="L16" i="1010"/>
  <c r="D16" i="1010" s="1"/>
  <c r="R15" i="1010"/>
  <c r="D15" i="1010"/>
  <c r="R14" i="1010"/>
  <c r="D14" i="1010"/>
  <c r="R13" i="1010"/>
  <c r="D13" i="1010"/>
  <c r="R12" i="1010"/>
  <c r="R11" i="1010"/>
  <c r="L11" i="1010"/>
  <c r="D11" i="1010"/>
  <c r="L10" i="1010"/>
  <c r="D10" i="1010"/>
  <c r="L9" i="1010"/>
  <c r="D9" i="1010"/>
  <c r="L7" i="1010"/>
  <c r="D7" i="1010" s="1"/>
  <c r="R6" i="1010"/>
  <c r="L6" i="1010"/>
  <c r="D6" i="1010"/>
  <c r="R5" i="1010"/>
  <c r="R4" i="1010"/>
  <c r="R52" i="1008"/>
  <c r="R51" i="1008"/>
  <c r="D50" i="1008"/>
  <c r="R49" i="1008"/>
  <c r="D49" i="1008"/>
  <c r="R48" i="1008"/>
  <c r="D48" i="1008"/>
  <c r="D46" i="1008"/>
  <c r="D45" i="1008"/>
  <c r="D44" i="1008"/>
  <c r="R42" i="1008"/>
  <c r="D42" i="1008"/>
  <c r="R41" i="1008"/>
  <c r="D41" i="1008"/>
  <c r="R40" i="1008"/>
  <c r="D40" i="1008"/>
  <c r="R39" i="1008"/>
  <c r="H39" i="1008"/>
  <c r="D39" i="1008"/>
  <c r="R38" i="1008"/>
  <c r="L9" i="1008" s="1"/>
  <c r="D9" i="1008" s="1"/>
  <c r="H38" i="1008"/>
  <c r="D38" i="1008"/>
  <c r="R37" i="1008"/>
  <c r="H37" i="1008"/>
  <c r="D37" i="1008"/>
  <c r="R36" i="1008"/>
  <c r="L10" i="1008" s="1"/>
  <c r="D10" i="1008" s="1"/>
  <c r="H36" i="1008"/>
  <c r="D36" i="1008"/>
  <c r="R35" i="1008"/>
  <c r="H35" i="1008"/>
  <c r="D35" i="1008"/>
  <c r="R34" i="1008"/>
  <c r="H34" i="1008"/>
  <c r="D34" i="1008"/>
  <c r="R33" i="1008"/>
  <c r="R32" i="1008"/>
  <c r="R31" i="1008"/>
  <c r="R30" i="1008"/>
  <c r="R29" i="1008"/>
  <c r="R28" i="1008"/>
  <c r="D28" i="1008"/>
  <c r="R27" i="1008"/>
  <c r="D27" i="1008"/>
  <c r="R26" i="1008"/>
  <c r="L26" i="1008"/>
  <c r="D26" i="1008" s="1"/>
  <c r="R25" i="1008"/>
  <c r="L25" i="1008"/>
  <c r="D25" i="1008" s="1"/>
  <c r="R24" i="1008"/>
  <c r="D24" i="1008"/>
  <c r="R23" i="1008"/>
  <c r="L23" i="1008"/>
  <c r="D23" i="1008" s="1"/>
  <c r="R22" i="1008"/>
  <c r="L22" i="1008"/>
  <c r="D22" i="1008" s="1"/>
  <c r="R21" i="1008"/>
  <c r="D21" i="1008"/>
  <c r="R20" i="1008"/>
  <c r="L20" i="1008"/>
  <c r="D20" i="1008" s="1"/>
  <c r="R19" i="1008"/>
  <c r="L19" i="1008"/>
  <c r="D19" i="1008" s="1"/>
  <c r="R18" i="1008"/>
  <c r="D18" i="1008"/>
  <c r="R17" i="1008"/>
  <c r="D17" i="1008"/>
  <c r="R16" i="1008"/>
  <c r="L16" i="1008"/>
  <c r="D16" i="1008" s="1"/>
  <c r="S15" i="1008"/>
  <c r="R15" i="1008"/>
  <c r="D15" i="1008"/>
  <c r="S14" i="1008"/>
  <c r="R14" i="1008"/>
  <c r="D14" i="1008"/>
  <c r="R13" i="1008"/>
  <c r="D13" i="1008"/>
  <c r="R12" i="1008"/>
  <c r="L12" i="1008"/>
  <c r="D12" i="1008" s="1"/>
  <c r="R11" i="1008"/>
  <c r="L11" i="1008"/>
  <c r="D11" i="1008" s="1"/>
  <c r="L8" i="1008"/>
  <c r="D8" i="1008"/>
  <c r="L7" i="1008"/>
  <c r="D7" i="1008" s="1"/>
  <c r="R6" i="1008"/>
  <c r="L6" i="1008"/>
  <c r="D6" i="1008" s="1"/>
  <c r="R5" i="1008"/>
  <c r="R4" i="1008"/>
  <c r="R52" i="1007"/>
  <c r="R51" i="1007"/>
  <c r="D50" i="1007"/>
  <c r="R49" i="1007"/>
  <c r="D49" i="1007"/>
  <c r="R48" i="1007"/>
  <c r="D48" i="1007"/>
  <c r="D46" i="1007"/>
  <c r="D45" i="1007"/>
  <c r="D44" i="1007"/>
  <c r="R42" i="1007"/>
  <c r="D42" i="1007"/>
  <c r="R41" i="1007"/>
  <c r="D41" i="1007"/>
  <c r="R40" i="1007"/>
  <c r="L8" i="1007" s="1"/>
  <c r="D8" i="1007" s="1"/>
  <c r="D40" i="1007"/>
  <c r="R39" i="1007"/>
  <c r="L20" i="1007" s="1"/>
  <c r="D20" i="1007" s="1"/>
  <c r="H39" i="1007"/>
  <c r="D39" i="1007"/>
  <c r="R38" i="1007"/>
  <c r="H38" i="1007"/>
  <c r="D38" i="1007"/>
  <c r="R37" i="1007"/>
  <c r="H37" i="1007"/>
  <c r="D37" i="1007"/>
  <c r="R36" i="1007"/>
  <c r="H36" i="1007"/>
  <c r="D36" i="1007"/>
  <c r="R35" i="1007"/>
  <c r="H35" i="1007"/>
  <c r="D35" i="1007"/>
  <c r="R34" i="1007"/>
  <c r="H34" i="1007"/>
  <c r="D34" i="1007"/>
  <c r="R33" i="1007"/>
  <c r="L23" i="1007" s="1"/>
  <c r="D23" i="1007" s="1"/>
  <c r="R32" i="1007"/>
  <c r="R31" i="1007"/>
  <c r="R30" i="1007"/>
  <c r="R29" i="1007"/>
  <c r="R28" i="1007"/>
  <c r="D28" i="1007"/>
  <c r="R27" i="1007"/>
  <c r="D27" i="1007"/>
  <c r="R26" i="1007"/>
  <c r="L26" i="1007"/>
  <c r="D26" i="1007" s="1"/>
  <c r="R25" i="1007"/>
  <c r="L25" i="1007"/>
  <c r="D25" i="1007"/>
  <c r="R24" i="1007"/>
  <c r="L24" i="1007"/>
  <c r="D24" i="1007" s="1"/>
  <c r="R23" i="1007"/>
  <c r="R22" i="1007"/>
  <c r="L22" i="1007"/>
  <c r="D22" i="1007"/>
  <c r="R21" i="1007"/>
  <c r="L17" i="1007" s="1"/>
  <c r="D17" i="1007" s="1"/>
  <c r="D21" i="1007"/>
  <c r="R20" i="1007"/>
  <c r="R19" i="1007"/>
  <c r="L19" i="1007"/>
  <c r="D19" i="1007" s="1"/>
  <c r="R18" i="1007"/>
  <c r="D18" i="1007"/>
  <c r="R17" i="1007"/>
  <c r="R16" i="1007"/>
  <c r="L16" i="1007"/>
  <c r="D16" i="1007"/>
  <c r="R15" i="1007"/>
  <c r="D15" i="1007"/>
  <c r="R14" i="1007"/>
  <c r="D14" i="1007"/>
  <c r="R13" i="1007"/>
  <c r="D13" i="1007"/>
  <c r="R12" i="1007"/>
  <c r="L12" i="1007"/>
  <c r="D12" i="1007" s="1"/>
  <c r="R11" i="1007"/>
  <c r="L11" i="1007"/>
  <c r="D11" i="1007"/>
  <c r="L10" i="1007"/>
  <c r="D10" i="1007"/>
  <c r="L9" i="1007"/>
  <c r="D9" i="1007"/>
  <c r="L7" i="1007"/>
  <c r="D7" i="1007"/>
  <c r="R6" i="1007"/>
  <c r="L6" i="1007"/>
  <c r="D6" i="1007" s="1"/>
  <c r="R5" i="1007"/>
  <c r="R4" i="1007"/>
  <c r="R52" i="1006"/>
  <c r="R51" i="1006"/>
  <c r="D50" i="1006"/>
  <c r="R49" i="1006"/>
  <c r="D49" i="1006"/>
  <c r="R48" i="1006"/>
  <c r="D48" i="1006"/>
  <c r="D46" i="1006"/>
  <c r="D45" i="1006"/>
  <c r="P44" i="1006"/>
  <c r="R44" i="1006" s="1"/>
  <c r="D44" i="1006"/>
  <c r="R42" i="1006"/>
  <c r="L6" i="1006" s="1"/>
  <c r="D6" i="1006" s="1"/>
  <c r="D42" i="1006"/>
  <c r="R41" i="1006"/>
  <c r="L7" i="1006" s="1"/>
  <c r="D7" i="1006" s="1"/>
  <c r="D41" i="1006"/>
  <c r="R40" i="1006"/>
  <c r="D40" i="1006"/>
  <c r="R39" i="1006"/>
  <c r="H39" i="1006"/>
  <c r="D39" i="1006"/>
  <c r="R38" i="1006"/>
  <c r="H38" i="1006"/>
  <c r="D38" i="1006"/>
  <c r="R37" i="1006"/>
  <c r="H37" i="1006"/>
  <c r="D37" i="1006"/>
  <c r="R36" i="1006"/>
  <c r="L10" i="1006" s="1"/>
  <c r="D10" i="1006" s="1"/>
  <c r="H36" i="1006"/>
  <c r="D36" i="1006"/>
  <c r="R35" i="1006"/>
  <c r="H35" i="1006"/>
  <c r="D35" i="1006"/>
  <c r="R34" i="1006"/>
  <c r="H34" i="1006"/>
  <c r="D34" i="1006"/>
  <c r="R33" i="1006"/>
  <c r="R32" i="1006"/>
  <c r="R31" i="1006"/>
  <c r="R30" i="1006"/>
  <c r="R29" i="1006"/>
  <c r="R28" i="1006"/>
  <c r="L16" i="1006" s="1"/>
  <c r="D16" i="1006" s="1"/>
  <c r="D28" i="1006"/>
  <c r="R27" i="1006"/>
  <c r="L27" i="1006"/>
  <c r="D27" i="1006" s="1"/>
  <c r="R26" i="1006"/>
  <c r="L26" i="1006"/>
  <c r="D26" i="1006" s="1"/>
  <c r="R25" i="1006"/>
  <c r="D25" i="1006"/>
  <c r="R24" i="1006"/>
  <c r="L24" i="1006"/>
  <c r="D24" i="1006"/>
  <c r="R23" i="1006"/>
  <c r="L23" i="1006"/>
  <c r="D23" i="1006"/>
  <c r="R22" i="1006"/>
  <c r="D22" i="1006"/>
  <c r="R21" i="1006"/>
  <c r="D21" i="1006"/>
  <c r="R20" i="1006"/>
  <c r="L20" i="1006"/>
  <c r="D20" i="1006"/>
  <c r="R19" i="1006"/>
  <c r="D19" i="1006"/>
  <c r="R18" i="1006"/>
  <c r="D18" i="1006"/>
  <c r="R17" i="1006"/>
  <c r="L17" i="1006"/>
  <c r="D17" i="1006"/>
  <c r="R16" i="1006"/>
  <c r="R15" i="1006"/>
  <c r="D15" i="1006"/>
  <c r="R14" i="1006"/>
  <c r="D14" i="1006"/>
  <c r="R13" i="1006"/>
  <c r="D13" i="1006"/>
  <c r="R12" i="1006"/>
  <c r="L12" i="1006"/>
  <c r="D12" i="1006"/>
  <c r="R11" i="1006"/>
  <c r="L11" i="1006"/>
  <c r="D11" i="1006"/>
  <c r="L9" i="1006"/>
  <c r="D9" i="1006"/>
  <c r="L8" i="1006"/>
  <c r="D8" i="1006" s="1"/>
  <c r="R6" i="1006"/>
  <c r="R5" i="1006"/>
  <c r="R4" i="1006"/>
  <c r="D54" i="1012" l="1"/>
  <c r="H14" i="1012" s="1"/>
  <c r="G49" i="1011"/>
  <c r="G49" i="1010"/>
  <c r="D54" i="1011"/>
  <c r="H14" i="1011" s="1"/>
  <c r="D29" i="1011"/>
  <c r="H13" i="1011" s="1"/>
  <c r="D54" i="1010"/>
  <c r="H14" i="1010" s="1"/>
  <c r="G49" i="1008"/>
  <c r="G49" i="1007"/>
  <c r="G49" i="1006"/>
  <c r="D54" i="1008"/>
  <c r="H14" i="1008" s="1"/>
  <c r="D54" i="1007"/>
  <c r="H14" i="1007" s="1"/>
  <c r="D54" i="1006"/>
  <c r="H14" i="1006" s="1"/>
  <c r="D29" i="1012"/>
  <c r="H13" i="1012" s="1"/>
  <c r="D29" i="1010"/>
  <c r="H13" i="1010" s="1"/>
  <c r="D29" i="1008"/>
  <c r="H13" i="1008" s="1"/>
  <c r="D29" i="1007"/>
  <c r="H13" i="1007" s="1"/>
  <c r="D29" i="1006"/>
  <c r="H13" i="1006" s="1"/>
  <c r="H16" i="995"/>
  <c r="H15" i="1012" l="1"/>
  <c r="H29" i="1012" s="1"/>
  <c r="G51" i="1012" s="1"/>
  <c r="H15" i="1011"/>
  <c r="H29" i="1011" s="1"/>
  <c r="G51" i="1011" s="1"/>
  <c r="H15" i="1010"/>
  <c r="H29" i="1010" s="1"/>
  <c r="G51" i="1010" s="1"/>
  <c r="H15" i="1008"/>
  <c r="G51" i="1008" s="1"/>
  <c r="H15" i="1007"/>
  <c r="H29" i="1007" s="1"/>
  <c r="G51" i="1007" s="1"/>
  <c r="H15" i="1006"/>
  <c r="H29" i="1006" s="1"/>
  <c r="G51" i="1006" s="1"/>
  <c r="H16" i="996"/>
  <c r="H20" i="996"/>
  <c r="L25" i="994"/>
  <c r="H20" i="991" l="1"/>
  <c r="H16" i="991"/>
  <c r="H16" i="992" l="1"/>
  <c r="L25" i="990"/>
  <c r="C21" i="990"/>
  <c r="H16" i="988" l="1"/>
  <c r="H16" i="984" l="1"/>
  <c r="H20" i="982"/>
  <c r="H20" i="983"/>
  <c r="H16" i="983"/>
  <c r="C21" i="983"/>
  <c r="R52" i="1004" l="1"/>
  <c r="R51" i="1004"/>
  <c r="D50" i="1004"/>
  <c r="R49" i="1004"/>
  <c r="D49" i="1004"/>
  <c r="R48" i="1004"/>
  <c r="D48" i="1004"/>
  <c r="D46" i="1004"/>
  <c r="D45" i="1004"/>
  <c r="D44" i="1004"/>
  <c r="R42" i="1004"/>
  <c r="L6" i="1004" s="1"/>
  <c r="D6" i="1004" s="1"/>
  <c r="D42" i="1004"/>
  <c r="R41" i="1004"/>
  <c r="L7" i="1004" s="1"/>
  <c r="D7" i="1004" s="1"/>
  <c r="D41" i="1004"/>
  <c r="R40" i="1004"/>
  <c r="D40" i="1004"/>
  <c r="R39" i="1004"/>
  <c r="H39" i="1004"/>
  <c r="D39" i="1004"/>
  <c r="R38" i="1004"/>
  <c r="L9" i="1004" s="1"/>
  <c r="D9" i="1004" s="1"/>
  <c r="H38" i="1004"/>
  <c r="D38" i="1004"/>
  <c r="R37" i="1004"/>
  <c r="H37" i="1004"/>
  <c r="D37" i="1004"/>
  <c r="R36" i="1004"/>
  <c r="L10" i="1004" s="1"/>
  <c r="D10" i="1004" s="1"/>
  <c r="H36" i="1004"/>
  <c r="D36" i="1004"/>
  <c r="R35" i="1004"/>
  <c r="L19" i="1004" s="1"/>
  <c r="D19" i="1004" s="1"/>
  <c r="H35" i="1004"/>
  <c r="D35" i="1004"/>
  <c r="R34" i="1004"/>
  <c r="L12" i="1004" s="1"/>
  <c r="D12" i="1004" s="1"/>
  <c r="H34" i="1004"/>
  <c r="D34" i="1004"/>
  <c r="R33" i="1004"/>
  <c r="L23" i="1004" s="1"/>
  <c r="D23" i="1004" s="1"/>
  <c r="R32" i="1004"/>
  <c r="R31" i="1004"/>
  <c r="R30" i="1004"/>
  <c r="R29" i="1004"/>
  <c r="R28" i="1004"/>
  <c r="L16" i="1004" s="1"/>
  <c r="D16" i="1004" s="1"/>
  <c r="D28" i="1004"/>
  <c r="R27" i="1004"/>
  <c r="D27" i="1004"/>
  <c r="R26" i="1004"/>
  <c r="L26" i="1004"/>
  <c r="D26" i="1004"/>
  <c r="R25" i="1004"/>
  <c r="L25" i="1004"/>
  <c r="D25" i="1004" s="1"/>
  <c r="R24" i="1004"/>
  <c r="D24" i="1004"/>
  <c r="R23" i="1004"/>
  <c r="R22" i="1004"/>
  <c r="L22" i="1004"/>
  <c r="D22" i="1004" s="1"/>
  <c r="R21" i="1004"/>
  <c r="D21" i="1004"/>
  <c r="R20" i="1004"/>
  <c r="L20" i="1004"/>
  <c r="D20" i="1004"/>
  <c r="R19" i="1004"/>
  <c r="R18" i="1004"/>
  <c r="D18" i="1004"/>
  <c r="R17" i="1004"/>
  <c r="D17" i="1004"/>
  <c r="R16" i="1004"/>
  <c r="S15" i="1004"/>
  <c r="R15" i="1004"/>
  <c r="D15" i="1004"/>
  <c r="S14" i="1004"/>
  <c r="R14" i="1004"/>
  <c r="D14" i="1004"/>
  <c r="R13" i="1004"/>
  <c r="D13" i="1004"/>
  <c r="R12" i="1004"/>
  <c r="R11" i="1004"/>
  <c r="L11" i="1004"/>
  <c r="D11" i="1004" s="1"/>
  <c r="L8" i="1004"/>
  <c r="D8" i="1004"/>
  <c r="R6" i="1004"/>
  <c r="R5" i="1004"/>
  <c r="R4" i="1004"/>
  <c r="R52" i="1003"/>
  <c r="R51" i="1003"/>
  <c r="D50" i="1003"/>
  <c r="R49" i="1003"/>
  <c r="D49" i="1003"/>
  <c r="R48" i="1003"/>
  <c r="D48" i="1003"/>
  <c r="D46" i="1003"/>
  <c r="D45" i="1003"/>
  <c r="D44" i="1003"/>
  <c r="R42" i="1003"/>
  <c r="L6" i="1003" s="1"/>
  <c r="D6" i="1003" s="1"/>
  <c r="D42" i="1003"/>
  <c r="R41" i="1003"/>
  <c r="D41" i="1003"/>
  <c r="R40" i="1003"/>
  <c r="D40" i="1003"/>
  <c r="R39" i="1003"/>
  <c r="H39" i="1003"/>
  <c r="D39" i="1003"/>
  <c r="R38" i="1003"/>
  <c r="H38" i="1003"/>
  <c r="D38" i="1003"/>
  <c r="R37" i="1003"/>
  <c r="H37" i="1003"/>
  <c r="D37" i="1003"/>
  <c r="R36" i="1003"/>
  <c r="L10" i="1003" s="1"/>
  <c r="D10" i="1003" s="1"/>
  <c r="H36" i="1003"/>
  <c r="D36" i="1003"/>
  <c r="R35" i="1003"/>
  <c r="H35" i="1003"/>
  <c r="D35" i="1003"/>
  <c r="R34" i="1003"/>
  <c r="L12" i="1003" s="1"/>
  <c r="D12" i="1003" s="1"/>
  <c r="H34" i="1003"/>
  <c r="D34" i="1003"/>
  <c r="R33" i="1003"/>
  <c r="R32" i="1003"/>
  <c r="R31" i="1003"/>
  <c r="R30" i="1003"/>
  <c r="R29" i="1003"/>
  <c r="R28" i="1003"/>
  <c r="D28" i="1003"/>
  <c r="R27" i="1003"/>
  <c r="D27" i="1003"/>
  <c r="R26" i="1003"/>
  <c r="L26" i="1003"/>
  <c r="D26" i="1003"/>
  <c r="R25" i="1003"/>
  <c r="L25" i="1003"/>
  <c r="D25" i="1003"/>
  <c r="R24" i="1003"/>
  <c r="L24" i="1003"/>
  <c r="D24" i="1003"/>
  <c r="R23" i="1003"/>
  <c r="L23" i="1003"/>
  <c r="D23" i="1003" s="1"/>
  <c r="R22" i="1003"/>
  <c r="L22" i="1003"/>
  <c r="D22" i="1003" s="1"/>
  <c r="R21" i="1003"/>
  <c r="D21" i="1003"/>
  <c r="R20" i="1003"/>
  <c r="L20" i="1003"/>
  <c r="D20" i="1003" s="1"/>
  <c r="R19" i="1003"/>
  <c r="L19" i="1003"/>
  <c r="D19" i="1003" s="1"/>
  <c r="R18" i="1003"/>
  <c r="D18" i="1003"/>
  <c r="R17" i="1003"/>
  <c r="L17" i="1003"/>
  <c r="D17" i="1003" s="1"/>
  <c r="R16" i="1003"/>
  <c r="L16" i="1003"/>
  <c r="D16" i="1003" s="1"/>
  <c r="R15" i="1003"/>
  <c r="D15" i="1003"/>
  <c r="R14" i="1003"/>
  <c r="D14" i="1003"/>
  <c r="R13" i="1003"/>
  <c r="D13" i="1003"/>
  <c r="R12" i="1003"/>
  <c r="R11" i="1003"/>
  <c r="L11" i="1003"/>
  <c r="D11" i="1003"/>
  <c r="L9" i="1003"/>
  <c r="D9" i="1003"/>
  <c r="L8" i="1003"/>
  <c r="D8" i="1003" s="1"/>
  <c r="L7" i="1003"/>
  <c r="D7" i="1003"/>
  <c r="R6" i="1003"/>
  <c r="R5" i="1003"/>
  <c r="R4" i="1003"/>
  <c r="R52" i="1002"/>
  <c r="R51" i="1002"/>
  <c r="D50" i="1002"/>
  <c r="R49" i="1002"/>
  <c r="D49" i="1002"/>
  <c r="R48" i="1002"/>
  <c r="D48" i="1002"/>
  <c r="D46" i="1002"/>
  <c r="D45" i="1002"/>
  <c r="P44" i="1002"/>
  <c r="R44" i="1002" s="1"/>
  <c r="D44" i="1002"/>
  <c r="R42" i="1002"/>
  <c r="L6" i="1002" s="1"/>
  <c r="D6" i="1002" s="1"/>
  <c r="D42" i="1002"/>
  <c r="R41" i="1002"/>
  <c r="L7" i="1002" s="1"/>
  <c r="D7" i="1002" s="1"/>
  <c r="D41" i="1002"/>
  <c r="R40" i="1002"/>
  <c r="D40" i="1002"/>
  <c r="R39" i="1002"/>
  <c r="L20" i="1002" s="1"/>
  <c r="D20" i="1002" s="1"/>
  <c r="H39" i="1002"/>
  <c r="D39" i="1002"/>
  <c r="R38" i="1002"/>
  <c r="H38" i="1002"/>
  <c r="D38" i="1002"/>
  <c r="R37" i="1002"/>
  <c r="H37" i="1002"/>
  <c r="D37" i="1002"/>
  <c r="R36" i="1002"/>
  <c r="H36" i="1002"/>
  <c r="D36" i="1002"/>
  <c r="R35" i="1002"/>
  <c r="H35" i="1002"/>
  <c r="D35" i="1002"/>
  <c r="R34" i="1002"/>
  <c r="H34" i="1002"/>
  <c r="D34" i="1002"/>
  <c r="R33" i="1002"/>
  <c r="R32" i="1002"/>
  <c r="L11" i="1002" s="1"/>
  <c r="D11" i="1002" s="1"/>
  <c r="R31" i="1002"/>
  <c r="R30" i="1002"/>
  <c r="R29" i="1002"/>
  <c r="R28" i="1002"/>
  <c r="D28" i="1002"/>
  <c r="R27" i="1002"/>
  <c r="L27" i="1002"/>
  <c r="D27" i="1002"/>
  <c r="R26" i="1002"/>
  <c r="L26" i="1002"/>
  <c r="D26" i="1002"/>
  <c r="R25" i="1002"/>
  <c r="D25" i="1002"/>
  <c r="R24" i="1002"/>
  <c r="L24" i="1002"/>
  <c r="D24" i="1002"/>
  <c r="R23" i="1002"/>
  <c r="L23" i="1002"/>
  <c r="D23" i="1002"/>
  <c r="R22" i="1002"/>
  <c r="D22" i="1002"/>
  <c r="R21" i="1002"/>
  <c r="D21" i="1002"/>
  <c r="R20" i="1002"/>
  <c r="R19" i="1002"/>
  <c r="D19" i="1002"/>
  <c r="R18" i="1002"/>
  <c r="D18" i="1002"/>
  <c r="R17" i="1002"/>
  <c r="L17" i="1002"/>
  <c r="D17" i="1002" s="1"/>
  <c r="R16" i="1002"/>
  <c r="L16" i="1002"/>
  <c r="D16" i="1002" s="1"/>
  <c r="R15" i="1002"/>
  <c r="D15" i="1002"/>
  <c r="R14" i="1002"/>
  <c r="D14" i="1002"/>
  <c r="R13" i="1002"/>
  <c r="D13" i="1002"/>
  <c r="R12" i="1002"/>
  <c r="L12" i="1002"/>
  <c r="D12" i="1002"/>
  <c r="R11" i="1002"/>
  <c r="L10" i="1002"/>
  <c r="D10" i="1002"/>
  <c r="L9" i="1002"/>
  <c r="D9" i="1002"/>
  <c r="L8" i="1002"/>
  <c r="D8" i="1002" s="1"/>
  <c r="R6" i="1002"/>
  <c r="R5" i="1002"/>
  <c r="R4" i="1002"/>
  <c r="R52" i="1000"/>
  <c r="R51" i="1000"/>
  <c r="D50" i="1000"/>
  <c r="R49" i="1000"/>
  <c r="D49" i="1000"/>
  <c r="R48" i="1000"/>
  <c r="D48" i="1000"/>
  <c r="D46" i="1000"/>
  <c r="D45" i="1000"/>
  <c r="D44" i="1000"/>
  <c r="R42" i="1000"/>
  <c r="L6" i="1000" s="1"/>
  <c r="D6" i="1000" s="1"/>
  <c r="D42" i="1000"/>
  <c r="R41" i="1000"/>
  <c r="L7" i="1000" s="1"/>
  <c r="D7" i="1000" s="1"/>
  <c r="D41" i="1000"/>
  <c r="R40" i="1000"/>
  <c r="D40" i="1000"/>
  <c r="R39" i="1000"/>
  <c r="H39" i="1000"/>
  <c r="D39" i="1000"/>
  <c r="R38" i="1000"/>
  <c r="H38" i="1000"/>
  <c r="D38" i="1000"/>
  <c r="R37" i="1000"/>
  <c r="H37" i="1000"/>
  <c r="D37" i="1000"/>
  <c r="R36" i="1000"/>
  <c r="H36" i="1000"/>
  <c r="D36" i="1000"/>
  <c r="R35" i="1000"/>
  <c r="L19" i="1000" s="1"/>
  <c r="D19" i="1000" s="1"/>
  <c r="H35" i="1000"/>
  <c r="D35" i="1000"/>
  <c r="R34" i="1000"/>
  <c r="H34" i="1000"/>
  <c r="D34" i="1000"/>
  <c r="R33" i="1000"/>
  <c r="R32" i="1000"/>
  <c r="R31" i="1000"/>
  <c r="R30" i="1000"/>
  <c r="R29" i="1000"/>
  <c r="R28" i="1000"/>
  <c r="D28" i="1000"/>
  <c r="R27" i="1000"/>
  <c r="D27" i="1000"/>
  <c r="R26" i="1000"/>
  <c r="L26" i="1000"/>
  <c r="D26" i="1000" s="1"/>
  <c r="R25" i="1000"/>
  <c r="L25" i="1000"/>
  <c r="D25" i="1000"/>
  <c r="R24" i="1000"/>
  <c r="D24" i="1000"/>
  <c r="R23" i="1000"/>
  <c r="L23" i="1000"/>
  <c r="D23" i="1000" s="1"/>
  <c r="R22" i="1000"/>
  <c r="L22" i="1000"/>
  <c r="D22" i="1000"/>
  <c r="R21" i="1000"/>
  <c r="D21" i="1000"/>
  <c r="R20" i="1000"/>
  <c r="L20" i="1000"/>
  <c r="D20" i="1000" s="1"/>
  <c r="R19" i="1000"/>
  <c r="R18" i="1000"/>
  <c r="D18" i="1000"/>
  <c r="R17" i="1000"/>
  <c r="D17" i="1000"/>
  <c r="R16" i="1000"/>
  <c r="L16" i="1000"/>
  <c r="D16" i="1000" s="1"/>
  <c r="S15" i="1000"/>
  <c r="R15" i="1000"/>
  <c r="D15" i="1000"/>
  <c r="S14" i="1000"/>
  <c r="R14" i="1000"/>
  <c r="D14" i="1000"/>
  <c r="R13" i="1000"/>
  <c r="D13" i="1000"/>
  <c r="R12" i="1000"/>
  <c r="L12" i="1000"/>
  <c r="D12" i="1000" s="1"/>
  <c r="R11" i="1000"/>
  <c r="L11" i="1000"/>
  <c r="D11" i="1000"/>
  <c r="L10" i="1000"/>
  <c r="D10" i="1000"/>
  <c r="L9" i="1000"/>
  <c r="D9" i="1000" s="1"/>
  <c r="L8" i="1000"/>
  <c r="D8" i="1000" s="1"/>
  <c r="R6" i="1000"/>
  <c r="R5" i="1000"/>
  <c r="R4" i="1000"/>
  <c r="R52" i="999"/>
  <c r="R51" i="999"/>
  <c r="D50" i="999"/>
  <c r="R49" i="999"/>
  <c r="D49" i="999"/>
  <c r="R48" i="999"/>
  <c r="D48" i="999"/>
  <c r="D46" i="999"/>
  <c r="D45" i="999"/>
  <c r="D44" i="999"/>
  <c r="R42" i="999"/>
  <c r="L6" i="999" s="1"/>
  <c r="D6" i="999" s="1"/>
  <c r="D42" i="999"/>
  <c r="R41" i="999"/>
  <c r="D41" i="999"/>
  <c r="R40" i="999"/>
  <c r="L8" i="999" s="1"/>
  <c r="D8" i="999" s="1"/>
  <c r="D40" i="999"/>
  <c r="R39" i="999"/>
  <c r="L20" i="999" s="1"/>
  <c r="D20" i="999" s="1"/>
  <c r="H39" i="999"/>
  <c r="D39" i="999"/>
  <c r="R38" i="999"/>
  <c r="H38" i="999"/>
  <c r="D38" i="999"/>
  <c r="R37" i="999"/>
  <c r="H37" i="999"/>
  <c r="D37" i="999"/>
  <c r="R36" i="999"/>
  <c r="L10" i="999" s="1"/>
  <c r="D10" i="999" s="1"/>
  <c r="H36" i="999"/>
  <c r="D36" i="999"/>
  <c r="R35" i="999"/>
  <c r="L19" i="999" s="1"/>
  <c r="D19" i="999" s="1"/>
  <c r="H35" i="999"/>
  <c r="D35" i="999"/>
  <c r="R34" i="999"/>
  <c r="H34" i="999"/>
  <c r="D34" i="999"/>
  <c r="R33" i="999"/>
  <c r="R32" i="999"/>
  <c r="R31" i="999"/>
  <c r="R30" i="999"/>
  <c r="R29" i="999"/>
  <c r="R28" i="999"/>
  <c r="D28" i="999"/>
  <c r="R27" i="999"/>
  <c r="D27" i="999"/>
  <c r="R26" i="999"/>
  <c r="L26" i="999"/>
  <c r="D26" i="999" s="1"/>
  <c r="R25" i="999"/>
  <c r="L25" i="999"/>
  <c r="D25" i="999" s="1"/>
  <c r="R24" i="999"/>
  <c r="L24" i="999"/>
  <c r="D24" i="999" s="1"/>
  <c r="R23" i="999"/>
  <c r="L23" i="999"/>
  <c r="D23" i="999"/>
  <c r="R22" i="999"/>
  <c r="L22" i="999"/>
  <c r="D22" i="999" s="1"/>
  <c r="R21" i="999"/>
  <c r="L17" i="999" s="1"/>
  <c r="D17" i="999" s="1"/>
  <c r="D21" i="999"/>
  <c r="R20" i="999"/>
  <c r="R19" i="999"/>
  <c r="R18" i="999"/>
  <c r="D18" i="999"/>
  <c r="R17" i="999"/>
  <c r="R16" i="999"/>
  <c r="L16" i="999"/>
  <c r="D16" i="999" s="1"/>
  <c r="R15" i="999"/>
  <c r="D15" i="999"/>
  <c r="R14" i="999"/>
  <c r="D14" i="999"/>
  <c r="R13" i="999"/>
  <c r="D13" i="999"/>
  <c r="R12" i="999"/>
  <c r="L12" i="999"/>
  <c r="D12" i="999"/>
  <c r="R11" i="999"/>
  <c r="L11" i="999"/>
  <c r="D11" i="999"/>
  <c r="L9" i="999"/>
  <c r="D9" i="999"/>
  <c r="L7" i="999"/>
  <c r="D7" i="999" s="1"/>
  <c r="R6" i="999"/>
  <c r="R5" i="999"/>
  <c r="R4" i="999"/>
  <c r="R52" i="998"/>
  <c r="R51" i="998"/>
  <c r="D50" i="998"/>
  <c r="R49" i="998"/>
  <c r="D49" i="998"/>
  <c r="R48" i="998"/>
  <c r="D48" i="998"/>
  <c r="D46" i="998"/>
  <c r="D45" i="998"/>
  <c r="R44" i="998"/>
  <c r="P44" i="998"/>
  <c r="D44" i="998"/>
  <c r="R42" i="998"/>
  <c r="D42" i="998"/>
  <c r="R41" i="998"/>
  <c r="D41" i="998"/>
  <c r="R40" i="998"/>
  <c r="L8" i="998" s="1"/>
  <c r="D8" i="998" s="1"/>
  <c r="D40" i="998"/>
  <c r="R39" i="998"/>
  <c r="H39" i="998"/>
  <c r="D39" i="998"/>
  <c r="R38" i="998"/>
  <c r="L9" i="998" s="1"/>
  <c r="D9" i="998" s="1"/>
  <c r="H38" i="998"/>
  <c r="D38" i="998"/>
  <c r="R37" i="998"/>
  <c r="H37" i="998"/>
  <c r="D37" i="998"/>
  <c r="R36" i="998"/>
  <c r="H36" i="998"/>
  <c r="D36" i="998"/>
  <c r="R35" i="998"/>
  <c r="H35" i="998"/>
  <c r="D35" i="998"/>
  <c r="R34" i="998"/>
  <c r="L12" i="998" s="1"/>
  <c r="D12" i="998" s="1"/>
  <c r="H34" i="998"/>
  <c r="D34" i="998"/>
  <c r="R33" i="998"/>
  <c r="R32" i="998"/>
  <c r="L11" i="998" s="1"/>
  <c r="D11" i="998" s="1"/>
  <c r="R31" i="998"/>
  <c r="R30" i="998"/>
  <c r="R29" i="998"/>
  <c r="R28" i="998"/>
  <c r="L16" i="998" s="1"/>
  <c r="D16" i="998" s="1"/>
  <c r="D28" i="998"/>
  <c r="R27" i="998"/>
  <c r="L27" i="998"/>
  <c r="D27" i="998"/>
  <c r="R26" i="998"/>
  <c r="L26" i="998"/>
  <c r="D26" i="998" s="1"/>
  <c r="R25" i="998"/>
  <c r="D25" i="998"/>
  <c r="R24" i="998"/>
  <c r="L24" i="998"/>
  <c r="D24" i="998"/>
  <c r="R23" i="998"/>
  <c r="L23" i="998"/>
  <c r="D23" i="998" s="1"/>
  <c r="R22" i="998"/>
  <c r="D22" i="998"/>
  <c r="R21" i="998"/>
  <c r="D21" i="998"/>
  <c r="R20" i="998"/>
  <c r="L20" i="998"/>
  <c r="D20" i="998"/>
  <c r="R19" i="998"/>
  <c r="D19" i="998"/>
  <c r="R18" i="998"/>
  <c r="D18" i="998"/>
  <c r="R17" i="998"/>
  <c r="L17" i="998"/>
  <c r="D17" i="998" s="1"/>
  <c r="R16" i="998"/>
  <c r="R15" i="998"/>
  <c r="D15" i="998"/>
  <c r="R14" i="998"/>
  <c r="D14" i="998"/>
  <c r="R13" i="998"/>
  <c r="D13" i="998"/>
  <c r="R12" i="998"/>
  <c r="R11" i="998"/>
  <c r="L10" i="998"/>
  <c r="D10" i="998"/>
  <c r="L7" i="998"/>
  <c r="D7" i="998" s="1"/>
  <c r="R6" i="998"/>
  <c r="L6" i="998"/>
  <c r="D6" i="998"/>
  <c r="R5" i="998"/>
  <c r="R4" i="998"/>
  <c r="R52" i="996"/>
  <c r="R51" i="996"/>
  <c r="D50" i="996"/>
  <c r="R49" i="996"/>
  <c r="D49" i="996"/>
  <c r="R48" i="996"/>
  <c r="D48" i="996"/>
  <c r="D46" i="996"/>
  <c r="D45" i="996"/>
  <c r="D44" i="996"/>
  <c r="R42" i="996"/>
  <c r="D42" i="996"/>
  <c r="R41" i="996"/>
  <c r="L7" i="996" s="1"/>
  <c r="D7" i="996" s="1"/>
  <c r="D41" i="996"/>
  <c r="R40" i="996"/>
  <c r="D40" i="996"/>
  <c r="R39" i="996"/>
  <c r="H39" i="996"/>
  <c r="D39" i="996"/>
  <c r="R38" i="996"/>
  <c r="H38" i="996"/>
  <c r="D38" i="996"/>
  <c r="R37" i="996"/>
  <c r="H37" i="996"/>
  <c r="D37" i="996"/>
  <c r="R36" i="996"/>
  <c r="L10" i="996" s="1"/>
  <c r="D10" i="996" s="1"/>
  <c r="H36" i="996"/>
  <c r="D36" i="996"/>
  <c r="R35" i="996"/>
  <c r="L19" i="996" s="1"/>
  <c r="D19" i="996" s="1"/>
  <c r="H35" i="996"/>
  <c r="D35" i="996"/>
  <c r="R34" i="996"/>
  <c r="L12" i="996" s="1"/>
  <c r="D12" i="996" s="1"/>
  <c r="H34" i="996"/>
  <c r="D34" i="996"/>
  <c r="R33" i="996"/>
  <c r="R32" i="996"/>
  <c r="R31" i="996"/>
  <c r="R30" i="996"/>
  <c r="R29" i="996"/>
  <c r="R28" i="996"/>
  <c r="L16" i="996" s="1"/>
  <c r="D16" i="996" s="1"/>
  <c r="D28" i="996"/>
  <c r="R27" i="996"/>
  <c r="D27" i="996"/>
  <c r="R26" i="996"/>
  <c r="L26" i="996"/>
  <c r="D26" i="996"/>
  <c r="R25" i="996"/>
  <c r="L25" i="996"/>
  <c r="D25" i="996"/>
  <c r="R24" i="996"/>
  <c r="D24" i="996"/>
  <c r="R23" i="996"/>
  <c r="L23" i="996"/>
  <c r="D23" i="996"/>
  <c r="R22" i="996"/>
  <c r="L22" i="996"/>
  <c r="D22" i="996" s="1"/>
  <c r="R21" i="996"/>
  <c r="D21" i="996"/>
  <c r="R20" i="996"/>
  <c r="L20" i="996"/>
  <c r="D20" i="996"/>
  <c r="R19" i="996"/>
  <c r="R18" i="996"/>
  <c r="D18" i="996"/>
  <c r="R17" i="996"/>
  <c r="D17" i="996"/>
  <c r="R16" i="996"/>
  <c r="S15" i="996"/>
  <c r="R15" i="996"/>
  <c r="D15" i="996"/>
  <c r="S14" i="996"/>
  <c r="R14" i="996"/>
  <c r="D14" i="996"/>
  <c r="R13" i="996"/>
  <c r="D13" i="996"/>
  <c r="R12" i="996"/>
  <c r="R11" i="996"/>
  <c r="L11" i="996"/>
  <c r="D11" i="996" s="1"/>
  <c r="L9" i="996"/>
  <c r="D9" i="996"/>
  <c r="L8" i="996"/>
  <c r="D8" i="996"/>
  <c r="R6" i="996"/>
  <c r="L6" i="996"/>
  <c r="D6" i="996"/>
  <c r="R5" i="996"/>
  <c r="R4" i="996"/>
  <c r="R52" i="995"/>
  <c r="R51" i="995"/>
  <c r="D50" i="995"/>
  <c r="R49" i="995"/>
  <c r="D49" i="995"/>
  <c r="R48" i="995"/>
  <c r="D48" i="995"/>
  <c r="D46" i="995"/>
  <c r="D45" i="995"/>
  <c r="D44" i="995"/>
  <c r="R42" i="995"/>
  <c r="L6" i="995" s="1"/>
  <c r="D6" i="995" s="1"/>
  <c r="D42" i="995"/>
  <c r="R41" i="995"/>
  <c r="D41" i="995"/>
  <c r="R40" i="995"/>
  <c r="D40" i="995"/>
  <c r="R39" i="995"/>
  <c r="L20" i="995" s="1"/>
  <c r="D20" i="995" s="1"/>
  <c r="H39" i="995"/>
  <c r="D39" i="995"/>
  <c r="R38" i="995"/>
  <c r="H38" i="995"/>
  <c r="D38" i="995"/>
  <c r="R37" i="995"/>
  <c r="H37" i="995"/>
  <c r="D37" i="995"/>
  <c r="R36" i="995"/>
  <c r="L10" i="995" s="1"/>
  <c r="D10" i="995" s="1"/>
  <c r="H36" i="995"/>
  <c r="D36" i="995"/>
  <c r="R35" i="995"/>
  <c r="L19" i="995" s="1"/>
  <c r="D19" i="995" s="1"/>
  <c r="H35" i="995"/>
  <c r="D35" i="995"/>
  <c r="R34" i="995"/>
  <c r="L12" i="995" s="1"/>
  <c r="D12" i="995" s="1"/>
  <c r="H34" i="995"/>
  <c r="D34" i="995"/>
  <c r="R33" i="995"/>
  <c r="R32" i="995"/>
  <c r="R31" i="995"/>
  <c r="R30" i="995"/>
  <c r="R29" i="995"/>
  <c r="R28" i="995"/>
  <c r="L16" i="995" s="1"/>
  <c r="D16" i="995" s="1"/>
  <c r="D28" i="995"/>
  <c r="R27" i="995"/>
  <c r="D27" i="995"/>
  <c r="R26" i="995"/>
  <c r="L26" i="995"/>
  <c r="D26" i="995"/>
  <c r="R25" i="995"/>
  <c r="L25" i="995"/>
  <c r="D25" i="995" s="1"/>
  <c r="R24" i="995"/>
  <c r="L24" i="995"/>
  <c r="D24" i="995"/>
  <c r="R23" i="995"/>
  <c r="L23" i="995"/>
  <c r="D23" i="995"/>
  <c r="R22" i="995"/>
  <c r="L22" i="995"/>
  <c r="D22" i="995" s="1"/>
  <c r="R21" i="995"/>
  <c r="D21" i="995"/>
  <c r="R20" i="995"/>
  <c r="R19" i="995"/>
  <c r="R18" i="995"/>
  <c r="D18" i="995"/>
  <c r="R17" i="995"/>
  <c r="L17" i="995"/>
  <c r="D17" i="995"/>
  <c r="R16" i="995"/>
  <c r="R15" i="995"/>
  <c r="D15" i="995"/>
  <c r="R14" i="995"/>
  <c r="D14" i="995"/>
  <c r="R13" i="995"/>
  <c r="D13" i="995"/>
  <c r="R12" i="995"/>
  <c r="R11" i="995"/>
  <c r="L11" i="995"/>
  <c r="D11" i="995" s="1"/>
  <c r="L9" i="995"/>
  <c r="D9" i="995" s="1"/>
  <c r="L8" i="995"/>
  <c r="D8" i="995"/>
  <c r="L7" i="995"/>
  <c r="D7" i="995" s="1"/>
  <c r="R6" i="995"/>
  <c r="R5" i="995"/>
  <c r="R4" i="995"/>
  <c r="R52" i="994"/>
  <c r="R51" i="994"/>
  <c r="D50" i="994"/>
  <c r="R49" i="994"/>
  <c r="D49" i="994"/>
  <c r="R48" i="994"/>
  <c r="D48" i="994"/>
  <c r="D46" i="994"/>
  <c r="D45" i="994"/>
  <c r="P44" i="994"/>
  <c r="R44" i="994" s="1"/>
  <c r="D44" i="994"/>
  <c r="R42" i="994"/>
  <c r="L6" i="994" s="1"/>
  <c r="D6" i="994" s="1"/>
  <c r="D42" i="994"/>
  <c r="R41" i="994"/>
  <c r="D41" i="994"/>
  <c r="R40" i="994"/>
  <c r="L8" i="994" s="1"/>
  <c r="D8" i="994" s="1"/>
  <c r="D40" i="994"/>
  <c r="R39" i="994"/>
  <c r="H39" i="994"/>
  <c r="D39" i="994"/>
  <c r="R38" i="994"/>
  <c r="L9" i="994" s="1"/>
  <c r="D9" i="994" s="1"/>
  <c r="H38" i="994"/>
  <c r="D38" i="994"/>
  <c r="R37" i="994"/>
  <c r="H37" i="994"/>
  <c r="D37" i="994"/>
  <c r="R36" i="994"/>
  <c r="L10" i="994" s="1"/>
  <c r="D10" i="994" s="1"/>
  <c r="H36" i="994"/>
  <c r="D36" i="994"/>
  <c r="R35" i="994"/>
  <c r="H35" i="994"/>
  <c r="D35" i="994"/>
  <c r="R34" i="994"/>
  <c r="H34" i="994"/>
  <c r="D34" i="994"/>
  <c r="R33" i="994"/>
  <c r="R32" i="994"/>
  <c r="L11" i="994" s="1"/>
  <c r="D11" i="994" s="1"/>
  <c r="R31" i="994"/>
  <c r="R30" i="994"/>
  <c r="R29" i="994"/>
  <c r="R28" i="994"/>
  <c r="L16" i="994" s="1"/>
  <c r="D16" i="994" s="1"/>
  <c r="D28" i="994"/>
  <c r="R27" i="994"/>
  <c r="L27" i="994"/>
  <c r="D27" i="994"/>
  <c r="R26" i="994"/>
  <c r="L26" i="994"/>
  <c r="D26" i="994" s="1"/>
  <c r="R25" i="994"/>
  <c r="D25" i="994"/>
  <c r="R24" i="994"/>
  <c r="L24" i="994"/>
  <c r="D24" i="994"/>
  <c r="R23" i="994"/>
  <c r="L23" i="994"/>
  <c r="D23" i="994"/>
  <c r="R22" i="994"/>
  <c r="D22" i="994"/>
  <c r="R21" i="994"/>
  <c r="D21" i="994"/>
  <c r="R20" i="994"/>
  <c r="L20" i="994"/>
  <c r="D20" i="994" s="1"/>
  <c r="R19" i="994"/>
  <c r="D19" i="994"/>
  <c r="R18" i="994"/>
  <c r="D18" i="994"/>
  <c r="R17" i="994"/>
  <c r="L17" i="994"/>
  <c r="D17" i="994" s="1"/>
  <c r="R16" i="994"/>
  <c r="R15" i="994"/>
  <c r="D15" i="994"/>
  <c r="R14" i="994"/>
  <c r="D14" i="994"/>
  <c r="R13" i="994"/>
  <c r="D13" i="994"/>
  <c r="R12" i="994"/>
  <c r="L12" i="994"/>
  <c r="D12" i="994"/>
  <c r="R11" i="994"/>
  <c r="L7" i="994"/>
  <c r="D7" i="994" s="1"/>
  <c r="R6" i="994"/>
  <c r="R5" i="994"/>
  <c r="R4" i="994"/>
  <c r="R52" i="992"/>
  <c r="R51" i="992"/>
  <c r="D50" i="992"/>
  <c r="R49" i="992"/>
  <c r="D49" i="992"/>
  <c r="R48" i="992"/>
  <c r="D48" i="992"/>
  <c r="D46" i="992"/>
  <c r="D45" i="992"/>
  <c r="D44" i="992"/>
  <c r="R42" i="992"/>
  <c r="L6" i="992" s="1"/>
  <c r="D6" i="992" s="1"/>
  <c r="D42" i="992"/>
  <c r="R41" i="992"/>
  <c r="D41" i="992"/>
  <c r="R40" i="992"/>
  <c r="L8" i="992" s="1"/>
  <c r="D8" i="992" s="1"/>
  <c r="D40" i="992"/>
  <c r="R39" i="992"/>
  <c r="H39" i="992"/>
  <c r="D39" i="992"/>
  <c r="R38" i="992"/>
  <c r="L9" i="992" s="1"/>
  <c r="D9" i="992" s="1"/>
  <c r="H38" i="992"/>
  <c r="D38" i="992"/>
  <c r="R37" i="992"/>
  <c r="H37" i="992"/>
  <c r="D37" i="992"/>
  <c r="R36" i="992"/>
  <c r="H36" i="992"/>
  <c r="D36" i="992"/>
  <c r="R35" i="992"/>
  <c r="H35" i="992"/>
  <c r="D35" i="992"/>
  <c r="R34" i="992"/>
  <c r="H34" i="992"/>
  <c r="D34" i="992"/>
  <c r="R33" i="992"/>
  <c r="R32" i="992"/>
  <c r="L11" i="992" s="1"/>
  <c r="D11" i="992" s="1"/>
  <c r="R31" i="992"/>
  <c r="R30" i="992"/>
  <c r="R29" i="992"/>
  <c r="R28" i="992"/>
  <c r="D28" i="992"/>
  <c r="R27" i="992"/>
  <c r="D27" i="992"/>
  <c r="R26" i="992"/>
  <c r="L26" i="992"/>
  <c r="D26" i="992" s="1"/>
  <c r="R25" i="992"/>
  <c r="L25" i="992"/>
  <c r="D25" i="992" s="1"/>
  <c r="R24" i="992"/>
  <c r="D24" i="992"/>
  <c r="R23" i="992"/>
  <c r="L23" i="992"/>
  <c r="D23" i="992"/>
  <c r="R22" i="992"/>
  <c r="L22" i="992"/>
  <c r="D22" i="992"/>
  <c r="R21" i="992"/>
  <c r="D21" i="992"/>
  <c r="R20" i="992"/>
  <c r="L20" i="992"/>
  <c r="D20" i="992" s="1"/>
  <c r="R19" i="992"/>
  <c r="L19" i="992"/>
  <c r="D19" i="992" s="1"/>
  <c r="R18" i="992"/>
  <c r="D18" i="992"/>
  <c r="R17" i="992"/>
  <c r="D17" i="992"/>
  <c r="R16" i="992"/>
  <c r="L16" i="992"/>
  <c r="D16" i="992" s="1"/>
  <c r="S15" i="992"/>
  <c r="R15" i="992"/>
  <c r="D15" i="992"/>
  <c r="S14" i="992"/>
  <c r="R14" i="992"/>
  <c r="D14" i="992"/>
  <c r="R13" i="992"/>
  <c r="D13" i="992"/>
  <c r="R12" i="992"/>
  <c r="L12" i="992"/>
  <c r="D12" i="992"/>
  <c r="R11" i="992"/>
  <c r="L10" i="992"/>
  <c r="D10" i="992"/>
  <c r="L7" i="992"/>
  <c r="D7" i="992" s="1"/>
  <c r="R6" i="992"/>
  <c r="R5" i="992"/>
  <c r="R4" i="992"/>
  <c r="R52" i="991"/>
  <c r="R51" i="991"/>
  <c r="D50" i="991"/>
  <c r="R49" i="991"/>
  <c r="D49" i="991"/>
  <c r="R48" i="991"/>
  <c r="D48" i="991"/>
  <c r="D46" i="991"/>
  <c r="D45" i="991"/>
  <c r="D44" i="991"/>
  <c r="R42" i="991"/>
  <c r="L6" i="991" s="1"/>
  <c r="D6" i="991" s="1"/>
  <c r="D42" i="991"/>
  <c r="R41" i="991"/>
  <c r="D41" i="991"/>
  <c r="R40" i="991"/>
  <c r="L8" i="991" s="1"/>
  <c r="D8" i="991" s="1"/>
  <c r="D40" i="991"/>
  <c r="R39" i="991"/>
  <c r="H39" i="991"/>
  <c r="D39" i="991"/>
  <c r="R38" i="991"/>
  <c r="L9" i="991" s="1"/>
  <c r="D9" i="991" s="1"/>
  <c r="H38" i="991"/>
  <c r="D38" i="991"/>
  <c r="R37" i="991"/>
  <c r="H37" i="991"/>
  <c r="D37" i="991"/>
  <c r="R36" i="991"/>
  <c r="L10" i="991" s="1"/>
  <c r="D10" i="991" s="1"/>
  <c r="H36" i="991"/>
  <c r="D36" i="991"/>
  <c r="R35" i="991"/>
  <c r="L19" i="991" s="1"/>
  <c r="D19" i="991" s="1"/>
  <c r="H35" i="991"/>
  <c r="D35" i="991"/>
  <c r="R34" i="991"/>
  <c r="H34" i="991"/>
  <c r="D34" i="991"/>
  <c r="R33" i="991"/>
  <c r="R32" i="991"/>
  <c r="L11" i="991" s="1"/>
  <c r="D11" i="991" s="1"/>
  <c r="R31" i="991"/>
  <c r="R30" i="991"/>
  <c r="R29" i="991"/>
  <c r="R28" i="991"/>
  <c r="D28" i="991"/>
  <c r="R27" i="991"/>
  <c r="D27" i="991"/>
  <c r="R26" i="991"/>
  <c r="L26" i="991"/>
  <c r="D26" i="991" s="1"/>
  <c r="R25" i="991"/>
  <c r="L25" i="991"/>
  <c r="D25" i="991" s="1"/>
  <c r="R24" i="991"/>
  <c r="L24" i="991"/>
  <c r="D24" i="991"/>
  <c r="R23" i="991"/>
  <c r="L23" i="991"/>
  <c r="D23" i="991" s="1"/>
  <c r="R22" i="991"/>
  <c r="L22" i="991"/>
  <c r="D22" i="991" s="1"/>
  <c r="R21" i="991"/>
  <c r="L17" i="991" s="1"/>
  <c r="D17" i="991" s="1"/>
  <c r="D21" i="991"/>
  <c r="R20" i="991"/>
  <c r="L20" i="991"/>
  <c r="D20" i="991" s="1"/>
  <c r="R19" i="991"/>
  <c r="R18" i="991"/>
  <c r="D18" i="991"/>
  <c r="R17" i="991"/>
  <c r="R16" i="991"/>
  <c r="L16" i="991"/>
  <c r="D16" i="991" s="1"/>
  <c r="R15" i="991"/>
  <c r="D15" i="991"/>
  <c r="R14" i="991"/>
  <c r="D14" i="991"/>
  <c r="R13" i="991"/>
  <c r="D13" i="991"/>
  <c r="R12" i="991"/>
  <c r="L12" i="991"/>
  <c r="D12" i="991"/>
  <c r="R11" i="991"/>
  <c r="L7" i="991"/>
  <c r="D7" i="991" s="1"/>
  <c r="R6" i="991"/>
  <c r="R5" i="991"/>
  <c r="R4" i="991"/>
  <c r="R52" i="990"/>
  <c r="R51" i="990"/>
  <c r="D50" i="990"/>
  <c r="R49" i="990"/>
  <c r="D49" i="990"/>
  <c r="R48" i="990"/>
  <c r="D48" i="990"/>
  <c r="D46" i="990"/>
  <c r="D45" i="990"/>
  <c r="P44" i="990"/>
  <c r="R44" i="990" s="1"/>
  <c r="D44" i="990"/>
  <c r="R42" i="990"/>
  <c r="L6" i="990" s="1"/>
  <c r="D6" i="990" s="1"/>
  <c r="D42" i="990"/>
  <c r="R41" i="990"/>
  <c r="D41" i="990"/>
  <c r="R40" i="990"/>
  <c r="L8" i="990" s="1"/>
  <c r="D8" i="990" s="1"/>
  <c r="D40" i="990"/>
  <c r="R39" i="990"/>
  <c r="L20" i="990" s="1"/>
  <c r="D20" i="990" s="1"/>
  <c r="H39" i="990"/>
  <c r="D39" i="990"/>
  <c r="R38" i="990"/>
  <c r="H38" i="990"/>
  <c r="D38" i="990"/>
  <c r="R37" i="990"/>
  <c r="H37" i="990"/>
  <c r="D37" i="990"/>
  <c r="R36" i="990"/>
  <c r="H36" i="990"/>
  <c r="D36" i="990"/>
  <c r="R35" i="990"/>
  <c r="H35" i="990"/>
  <c r="D35" i="990"/>
  <c r="R34" i="990"/>
  <c r="L12" i="990" s="1"/>
  <c r="D12" i="990" s="1"/>
  <c r="H34" i="990"/>
  <c r="D34" i="990"/>
  <c r="R33" i="990"/>
  <c r="R32" i="990"/>
  <c r="R31" i="990"/>
  <c r="R30" i="990"/>
  <c r="R29" i="990"/>
  <c r="R28" i="990"/>
  <c r="D28" i="990"/>
  <c r="R27" i="990"/>
  <c r="L27" i="990"/>
  <c r="D27" i="990"/>
  <c r="R26" i="990"/>
  <c r="L26" i="990"/>
  <c r="D26" i="990"/>
  <c r="R25" i="990"/>
  <c r="D25" i="990"/>
  <c r="R24" i="990"/>
  <c r="L24" i="990"/>
  <c r="D24" i="990"/>
  <c r="R23" i="990"/>
  <c r="L23" i="990"/>
  <c r="D23" i="990"/>
  <c r="R22" i="990"/>
  <c r="D22" i="990"/>
  <c r="R21" i="990"/>
  <c r="D21" i="990"/>
  <c r="R20" i="990"/>
  <c r="R19" i="990"/>
  <c r="D19" i="990"/>
  <c r="R18" i="990"/>
  <c r="D18" i="990"/>
  <c r="R17" i="990"/>
  <c r="L17" i="990"/>
  <c r="D17" i="990" s="1"/>
  <c r="R16" i="990"/>
  <c r="L16" i="990"/>
  <c r="D16" i="990" s="1"/>
  <c r="R15" i="990"/>
  <c r="D15" i="990"/>
  <c r="R14" i="990"/>
  <c r="D14" i="990"/>
  <c r="R13" i="990"/>
  <c r="D13" i="990"/>
  <c r="R12" i="990"/>
  <c r="R11" i="990"/>
  <c r="L11" i="990"/>
  <c r="D11" i="990"/>
  <c r="L10" i="990"/>
  <c r="D10" i="990"/>
  <c r="L9" i="990"/>
  <c r="D9" i="990"/>
  <c r="L7" i="990"/>
  <c r="D7" i="990"/>
  <c r="R6" i="990"/>
  <c r="R5" i="990"/>
  <c r="R4" i="990"/>
  <c r="G49" i="1004" l="1"/>
  <c r="G49" i="1002"/>
  <c r="G49" i="1003"/>
  <c r="D54" i="1004"/>
  <c r="H14" i="1004" s="1"/>
  <c r="D54" i="1003"/>
  <c r="H14" i="1003" s="1"/>
  <c r="D54" i="1002"/>
  <c r="H14" i="1002" s="1"/>
  <c r="G49" i="1000"/>
  <c r="G49" i="999"/>
  <c r="G49" i="998"/>
  <c r="D54" i="1000"/>
  <c r="H14" i="1000" s="1"/>
  <c r="D54" i="999"/>
  <c r="H14" i="999" s="1"/>
  <c r="D54" i="998"/>
  <c r="H14" i="998" s="1"/>
  <c r="D29" i="998"/>
  <c r="H13" i="998" s="1"/>
  <c r="G49" i="996"/>
  <c r="D54" i="996"/>
  <c r="H14" i="996" s="1"/>
  <c r="G49" i="994"/>
  <c r="D54" i="994"/>
  <c r="H14" i="994" s="1"/>
  <c r="G49" i="995"/>
  <c r="D54" i="995"/>
  <c r="H14" i="995" s="1"/>
  <c r="G49" i="991"/>
  <c r="G49" i="992"/>
  <c r="G49" i="990"/>
  <c r="D54" i="992"/>
  <c r="H14" i="992" s="1"/>
  <c r="D54" i="991"/>
  <c r="H14" i="991" s="1"/>
  <c r="D54" i="990"/>
  <c r="H14" i="990" s="1"/>
  <c r="D29" i="1004"/>
  <c r="H13" i="1004" s="1"/>
  <c r="D29" i="1003"/>
  <c r="H13" i="1003" s="1"/>
  <c r="D29" i="1002"/>
  <c r="H13" i="1002" s="1"/>
  <c r="D29" i="1000"/>
  <c r="H13" i="1000" s="1"/>
  <c r="D29" i="999"/>
  <c r="H13" i="999" s="1"/>
  <c r="D29" i="996"/>
  <c r="H13" i="996" s="1"/>
  <c r="D29" i="995"/>
  <c r="H13" i="995" s="1"/>
  <c r="D29" i="994"/>
  <c r="H13" i="994" s="1"/>
  <c r="D29" i="992"/>
  <c r="H13" i="992" s="1"/>
  <c r="D29" i="991"/>
  <c r="H13" i="991" s="1"/>
  <c r="D29" i="990"/>
  <c r="H13" i="990" s="1"/>
  <c r="H16" i="979"/>
  <c r="H15" i="1004" l="1"/>
  <c r="H29" i="1004" s="1"/>
  <c r="G51" i="1004" s="1"/>
  <c r="H15" i="1003"/>
  <c r="H29" i="1003" s="1"/>
  <c r="G51" i="1003" s="1"/>
  <c r="H15" i="1002"/>
  <c r="H29" i="1002" s="1"/>
  <c r="G51" i="1002" s="1"/>
  <c r="H15" i="1000"/>
  <c r="H29" i="1000" s="1"/>
  <c r="G51" i="1000" s="1"/>
  <c r="H15" i="999"/>
  <c r="H29" i="999" s="1"/>
  <c r="G51" i="999" s="1"/>
  <c r="H15" i="998"/>
  <c r="H29" i="998" s="1"/>
  <c r="G51" i="998" s="1"/>
  <c r="H15" i="996"/>
  <c r="H29" i="996" s="1"/>
  <c r="G51" i="996" s="1"/>
  <c r="H15" i="994"/>
  <c r="H29" i="994" s="1"/>
  <c r="G51" i="994" s="1"/>
  <c r="H15" i="995"/>
  <c r="H29" i="995" s="1"/>
  <c r="G51" i="995" s="1"/>
  <c r="H15" i="992"/>
  <c r="H29" i="992" s="1"/>
  <c r="G51" i="992" s="1"/>
  <c r="H15" i="991"/>
  <c r="H29" i="991" s="1"/>
  <c r="G51" i="991" s="1"/>
  <c r="H15" i="990"/>
  <c r="H29" i="990" s="1"/>
  <c r="G51" i="990" s="1"/>
  <c r="H20" i="978"/>
  <c r="H16" i="980"/>
  <c r="H20" i="980"/>
  <c r="C21" i="978"/>
  <c r="R52" i="988" l="1"/>
  <c r="R51" i="988"/>
  <c r="D50" i="988"/>
  <c r="R49" i="988"/>
  <c r="D49" i="988"/>
  <c r="R48" i="988"/>
  <c r="D48" i="988"/>
  <c r="D46" i="988"/>
  <c r="D45" i="988"/>
  <c r="D44" i="988"/>
  <c r="R42" i="988"/>
  <c r="D42" i="988"/>
  <c r="R41" i="988"/>
  <c r="D41" i="988"/>
  <c r="R40" i="988"/>
  <c r="D40" i="988"/>
  <c r="R39" i="988"/>
  <c r="H39" i="988"/>
  <c r="D39" i="988"/>
  <c r="R38" i="988"/>
  <c r="L9" i="988" s="1"/>
  <c r="D9" i="988" s="1"/>
  <c r="H38" i="988"/>
  <c r="D38" i="988"/>
  <c r="R37" i="988"/>
  <c r="H37" i="988"/>
  <c r="D37" i="988"/>
  <c r="R36" i="988"/>
  <c r="H36" i="988"/>
  <c r="D36" i="988"/>
  <c r="R35" i="988"/>
  <c r="H35" i="988"/>
  <c r="D35" i="988"/>
  <c r="R34" i="988"/>
  <c r="H34" i="988"/>
  <c r="D34" i="988"/>
  <c r="R33" i="988"/>
  <c r="R32" i="988"/>
  <c r="L11" i="988" s="1"/>
  <c r="D11" i="988" s="1"/>
  <c r="R31" i="988"/>
  <c r="R30" i="988"/>
  <c r="R29" i="988"/>
  <c r="R28" i="988"/>
  <c r="D28" i="988"/>
  <c r="R27" i="988"/>
  <c r="D27" i="988"/>
  <c r="R26" i="988"/>
  <c r="L26" i="988"/>
  <c r="D26" i="988"/>
  <c r="R25" i="988"/>
  <c r="L25" i="988"/>
  <c r="D25" i="988" s="1"/>
  <c r="R24" i="988"/>
  <c r="D24" i="988"/>
  <c r="R23" i="988"/>
  <c r="L23" i="988"/>
  <c r="D23" i="988"/>
  <c r="R22" i="988"/>
  <c r="L22" i="988"/>
  <c r="D22" i="988" s="1"/>
  <c r="R21" i="988"/>
  <c r="D21" i="988"/>
  <c r="R20" i="988"/>
  <c r="L20" i="988"/>
  <c r="D20" i="988" s="1"/>
  <c r="R19" i="988"/>
  <c r="L19" i="988"/>
  <c r="D19" i="988" s="1"/>
  <c r="R18" i="988"/>
  <c r="D18" i="988"/>
  <c r="R17" i="988"/>
  <c r="D17" i="988"/>
  <c r="R16" i="988"/>
  <c r="L16" i="988"/>
  <c r="D16" i="988" s="1"/>
  <c r="S15" i="988"/>
  <c r="R15" i="988"/>
  <c r="D15" i="988"/>
  <c r="S14" i="988"/>
  <c r="R14" i="988"/>
  <c r="D14" i="988"/>
  <c r="R13" i="988"/>
  <c r="D13" i="988"/>
  <c r="R12" i="988"/>
  <c r="L12" i="988"/>
  <c r="D12" i="988"/>
  <c r="R11" i="988"/>
  <c r="L10" i="988"/>
  <c r="D10" i="988"/>
  <c r="L8" i="988"/>
  <c r="D8" i="988"/>
  <c r="L7" i="988"/>
  <c r="D7" i="988" s="1"/>
  <c r="R6" i="988"/>
  <c r="L6" i="988"/>
  <c r="D6" i="988" s="1"/>
  <c r="R5" i="988"/>
  <c r="R4" i="988"/>
  <c r="R52" i="987"/>
  <c r="R51" i="987"/>
  <c r="D50" i="987"/>
  <c r="R49" i="987"/>
  <c r="D49" i="987"/>
  <c r="R48" i="987"/>
  <c r="D48" i="987"/>
  <c r="D46" i="987"/>
  <c r="D45" i="987"/>
  <c r="D44" i="987"/>
  <c r="R42" i="987"/>
  <c r="L6" i="987" s="1"/>
  <c r="D6" i="987" s="1"/>
  <c r="D42" i="987"/>
  <c r="R41" i="987"/>
  <c r="D41" i="987"/>
  <c r="R40" i="987"/>
  <c r="D40" i="987"/>
  <c r="R39" i="987"/>
  <c r="L20" i="987" s="1"/>
  <c r="D20" i="987" s="1"/>
  <c r="H39" i="987"/>
  <c r="D39" i="987"/>
  <c r="R38" i="987"/>
  <c r="H38" i="987"/>
  <c r="D38" i="987"/>
  <c r="R37" i="987"/>
  <c r="H37" i="987"/>
  <c r="D37" i="987"/>
  <c r="R36" i="987"/>
  <c r="L10" i="987" s="1"/>
  <c r="D10" i="987" s="1"/>
  <c r="H36" i="987"/>
  <c r="D36" i="987"/>
  <c r="R35" i="987"/>
  <c r="L19" i="987" s="1"/>
  <c r="D19" i="987" s="1"/>
  <c r="H35" i="987"/>
  <c r="D35" i="987"/>
  <c r="R34" i="987"/>
  <c r="H34" i="987"/>
  <c r="D34" i="987"/>
  <c r="R33" i="987"/>
  <c r="R32" i="987"/>
  <c r="R31" i="987"/>
  <c r="R30" i="987"/>
  <c r="R29" i="987"/>
  <c r="R28" i="987"/>
  <c r="D28" i="987"/>
  <c r="R27" i="987"/>
  <c r="D27" i="987"/>
  <c r="R26" i="987"/>
  <c r="L26" i="987"/>
  <c r="D26" i="987"/>
  <c r="R25" i="987"/>
  <c r="L25" i="987"/>
  <c r="D25" i="987" s="1"/>
  <c r="R24" i="987"/>
  <c r="L24" i="987"/>
  <c r="D24" i="987"/>
  <c r="R23" i="987"/>
  <c r="L23" i="987"/>
  <c r="D23" i="987" s="1"/>
  <c r="R22" i="987"/>
  <c r="L22" i="987"/>
  <c r="D22" i="987" s="1"/>
  <c r="R21" i="987"/>
  <c r="L17" i="987" s="1"/>
  <c r="D17" i="987" s="1"/>
  <c r="D21" i="987"/>
  <c r="R20" i="987"/>
  <c r="R19" i="987"/>
  <c r="R18" i="987"/>
  <c r="D18" i="987"/>
  <c r="R17" i="987"/>
  <c r="R16" i="987"/>
  <c r="L16" i="987"/>
  <c r="D16" i="987" s="1"/>
  <c r="R15" i="987"/>
  <c r="D15" i="987"/>
  <c r="R14" i="987"/>
  <c r="D14" i="987"/>
  <c r="R13" i="987"/>
  <c r="D13" i="987"/>
  <c r="R12" i="987"/>
  <c r="L12" i="987"/>
  <c r="D12" i="987"/>
  <c r="R11" i="987"/>
  <c r="L11" i="987"/>
  <c r="D11" i="987"/>
  <c r="L9" i="987"/>
  <c r="D9" i="987" s="1"/>
  <c r="L8" i="987"/>
  <c r="D8" i="987"/>
  <c r="L7" i="987"/>
  <c r="D7" i="987" s="1"/>
  <c r="R6" i="987"/>
  <c r="R5" i="987"/>
  <c r="R4" i="987"/>
  <c r="R52" i="986"/>
  <c r="R51" i="986"/>
  <c r="D50" i="986"/>
  <c r="R49" i="986"/>
  <c r="D49" i="986"/>
  <c r="R48" i="986"/>
  <c r="D48" i="986"/>
  <c r="D46" i="986"/>
  <c r="D45" i="986"/>
  <c r="P44" i="986"/>
  <c r="R44" i="986" s="1"/>
  <c r="D44" i="986"/>
  <c r="R42" i="986"/>
  <c r="D42" i="986"/>
  <c r="R41" i="986"/>
  <c r="D41" i="986"/>
  <c r="R40" i="986"/>
  <c r="L8" i="986" s="1"/>
  <c r="D8" i="986" s="1"/>
  <c r="D40" i="986"/>
  <c r="R39" i="986"/>
  <c r="L20" i="986" s="1"/>
  <c r="D20" i="986" s="1"/>
  <c r="H39" i="986"/>
  <c r="D39" i="986"/>
  <c r="R38" i="986"/>
  <c r="L9" i="986" s="1"/>
  <c r="D9" i="986" s="1"/>
  <c r="H38" i="986"/>
  <c r="D38" i="986"/>
  <c r="R37" i="986"/>
  <c r="H37" i="986"/>
  <c r="D37" i="986"/>
  <c r="R36" i="986"/>
  <c r="H36" i="986"/>
  <c r="D36" i="986"/>
  <c r="R35" i="986"/>
  <c r="H35" i="986"/>
  <c r="D35" i="986"/>
  <c r="R34" i="986"/>
  <c r="H34" i="986"/>
  <c r="D34" i="986"/>
  <c r="R33" i="986"/>
  <c r="R32" i="986"/>
  <c r="L11" i="986" s="1"/>
  <c r="D11" i="986" s="1"/>
  <c r="R31" i="986"/>
  <c r="R30" i="986"/>
  <c r="R29" i="986"/>
  <c r="R28" i="986"/>
  <c r="L16" i="986" s="1"/>
  <c r="D16" i="986" s="1"/>
  <c r="D28" i="986"/>
  <c r="R27" i="986"/>
  <c r="L27" i="986"/>
  <c r="D27" i="986"/>
  <c r="R26" i="986"/>
  <c r="L26" i="986"/>
  <c r="D26" i="986"/>
  <c r="R25" i="986"/>
  <c r="D25" i="986"/>
  <c r="R24" i="986"/>
  <c r="L24" i="986"/>
  <c r="D24" i="986"/>
  <c r="R23" i="986"/>
  <c r="L23" i="986"/>
  <c r="D23" i="986"/>
  <c r="R22" i="986"/>
  <c r="D22" i="986"/>
  <c r="R21" i="986"/>
  <c r="D21" i="986"/>
  <c r="R20" i="986"/>
  <c r="R19" i="986"/>
  <c r="D19" i="986"/>
  <c r="R18" i="986"/>
  <c r="D18" i="986"/>
  <c r="R17" i="986"/>
  <c r="L17" i="986"/>
  <c r="D17" i="986" s="1"/>
  <c r="R16" i="986"/>
  <c r="R15" i="986"/>
  <c r="D15" i="986"/>
  <c r="R14" i="986"/>
  <c r="D14" i="986"/>
  <c r="R13" i="986"/>
  <c r="D13" i="986"/>
  <c r="R12" i="986"/>
  <c r="L12" i="986"/>
  <c r="D12" i="986"/>
  <c r="R11" i="986"/>
  <c r="L10" i="986"/>
  <c r="D10" i="986" s="1"/>
  <c r="L7" i="986"/>
  <c r="D7" i="986"/>
  <c r="R6" i="986"/>
  <c r="L6" i="986"/>
  <c r="D6" i="986"/>
  <c r="R5" i="986"/>
  <c r="R4" i="986"/>
  <c r="G49" i="988" l="1"/>
  <c r="D54" i="988"/>
  <c r="H14" i="988" s="1"/>
  <c r="D29" i="988"/>
  <c r="H13" i="988" s="1"/>
  <c r="G49" i="986"/>
  <c r="D54" i="986"/>
  <c r="H14" i="986" s="1"/>
  <c r="G49" i="987"/>
  <c r="D54" i="987"/>
  <c r="H14" i="987" s="1"/>
  <c r="D29" i="987"/>
  <c r="H13" i="987" s="1"/>
  <c r="D29" i="986"/>
  <c r="H13" i="986" s="1"/>
  <c r="H40" i="974"/>
  <c r="G39" i="974"/>
  <c r="G41" i="974"/>
  <c r="H41" i="974" s="1"/>
  <c r="G40" i="974"/>
  <c r="H15" i="988" l="1"/>
  <c r="H29" i="988" s="1"/>
  <c r="G51" i="988" s="1"/>
  <c r="H15" i="986"/>
  <c r="H29" i="986" s="1"/>
  <c r="G51" i="986" s="1"/>
  <c r="H15" i="987"/>
  <c r="H29" i="987" s="1"/>
  <c r="G51" i="987" s="1"/>
  <c r="L17" i="974"/>
  <c r="L16" i="974"/>
  <c r="H16" i="976"/>
  <c r="H20" i="976"/>
  <c r="C21" i="976"/>
  <c r="C20" i="975"/>
  <c r="L25" i="974"/>
  <c r="R52" i="984" l="1"/>
  <c r="R51" i="984"/>
  <c r="D50" i="984"/>
  <c r="R49" i="984"/>
  <c r="D49" i="984"/>
  <c r="R48" i="984"/>
  <c r="D48" i="984"/>
  <c r="D46" i="984"/>
  <c r="D45" i="984"/>
  <c r="D44" i="984"/>
  <c r="R42" i="984"/>
  <c r="L6" i="984" s="1"/>
  <c r="D6" i="984" s="1"/>
  <c r="D42" i="984"/>
  <c r="R41" i="984"/>
  <c r="D41" i="984"/>
  <c r="R40" i="984"/>
  <c r="D40" i="984"/>
  <c r="R39" i="984"/>
  <c r="H39" i="984"/>
  <c r="D39" i="984"/>
  <c r="R38" i="984"/>
  <c r="L9" i="984" s="1"/>
  <c r="D9" i="984" s="1"/>
  <c r="H38" i="984"/>
  <c r="D38" i="984"/>
  <c r="R37" i="984"/>
  <c r="H37" i="984"/>
  <c r="D37" i="984"/>
  <c r="R36" i="984"/>
  <c r="L10" i="984" s="1"/>
  <c r="D10" i="984" s="1"/>
  <c r="H36" i="984"/>
  <c r="D36" i="984"/>
  <c r="R35" i="984"/>
  <c r="H35" i="984"/>
  <c r="D35" i="984"/>
  <c r="R34" i="984"/>
  <c r="H34" i="984"/>
  <c r="D34" i="984"/>
  <c r="R33" i="984"/>
  <c r="R32" i="984"/>
  <c r="L11" i="984" s="1"/>
  <c r="D11" i="984" s="1"/>
  <c r="R31" i="984"/>
  <c r="R30" i="984"/>
  <c r="R29" i="984"/>
  <c r="R28" i="984"/>
  <c r="L16" i="984" s="1"/>
  <c r="D16" i="984" s="1"/>
  <c r="D28" i="984"/>
  <c r="R27" i="984"/>
  <c r="D27" i="984"/>
  <c r="R26" i="984"/>
  <c r="L26" i="984"/>
  <c r="D26" i="984"/>
  <c r="R25" i="984"/>
  <c r="L25" i="984"/>
  <c r="D25" i="984"/>
  <c r="R24" i="984"/>
  <c r="D24" i="984"/>
  <c r="R23" i="984"/>
  <c r="L23" i="984"/>
  <c r="D23" i="984"/>
  <c r="R22" i="984"/>
  <c r="L22" i="984"/>
  <c r="D22" i="984" s="1"/>
  <c r="R21" i="984"/>
  <c r="D21" i="984"/>
  <c r="R20" i="984"/>
  <c r="L20" i="984"/>
  <c r="D20" i="984"/>
  <c r="R19" i="984"/>
  <c r="L19" i="984"/>
  <c r="D19" i="984"/>
  <c r="R18" i="984"/>
  <c r="D18" i="984"/>
  <c r="R17" i="984"/>
  <c r="D17" i="984"/>
  <c r="R16" i="984"/>
  <c r="S15" i="984"/>
  <c r="R15" i="984"/>
  <c r="D15" i="984"/>
  <c r="S14" i="984"/>
  <c r="R14" i="984"/>
  <c r="D14" i="984"/>
  <c r="R13" i="984"/>
  <c r="D13" i="984"/>
  <c r="R12" i="984"/>
  <c r="L12" i="984"/>
  <c r="D12" i="984"/>
  <c r="R11" i="984"/>
  <c r="L8" i="984"/>
  <c r="D8" i="984" s="1"/>
  <c r="L7" i="984"/>
  <c r="D7" i="984"/>
  <c r="R6" i="984"/>
  <c r="R5" i="984"/>
  <c r="R4" i="984"/>
  <c r="R52" i="983"/>
  <c r="R51" i="983"/>
  <c r="D50" i="983"/>
  <c r="R49" i="983"/>
  <c r="D49" i="983"/>
  <c r="R48" i="983"/>
  <c r="D48" i="983"/>
  <c r="D46" i="983"/>
  <c r="D45" i="983"/>
  <c r="D44" i="983"/>
  <c r="R42" i="983"/>
  <c r="L6" i="983" s="1"/>
  <c r="D6" i="983" s="1"/>
  <c r="D42" i="983"/>
  <c r="R41" i="983"/>
  <c r="D41" i="983"/>
  <c r="R40" i="983"/>
  <c r="D40" i="983"/>
  <c r="R39" i="983"/>
  <c r="L20" i="983" s="1"/>
  <c r="D20" i="983" s="1"/>
  <c r="H39" i="983"/>
  <c r="D39" i="983"/>
  <c r="R38" i="983"/>
  <c r="L9" i="983" s="1"/>
  <c r="D9" i="983" s="1"/>
  <c r="H38" i="983"/>
  <c r="D38" i="983"/>
  <c r="R37" i="983"/>
  <c r="H37" i="983"/>
  <c r="D37" i="983"/>
  <c r="R36" i="983"/>
  <c r="H36" i="983"/>
  <c r="D36" i="983"/>
  <c r="R35" i="983"/>
  <c r="L19" i="983" s="1"/>
  <c r="D19" i="983" s="1"/>
  <c r="H35" i="983"/>
  <c r="D35" i="983"/>
  <c r="R34" i="983"/>
  <c r="L12" i="983" s="1"/>
  <c r="D12" i="983" s="1"/>
  <c r="H34" i="983"/>
  <c r="D34" i="983"/>
  <c r="R33" i="983"/>
  <c r="R32" i="983"/>
  <c r="R31" i="983"/>
  <c r="R30" i="983"/>
  <c r="R29" i="983"/>
  <c r="R28" i="983"/>
  <c r="D28" i="983"/>
  <c r="R27" i="983"/>
  <c r="D27" i="983"/>
  <c r="R26" i="983"/>
  <c r="L26" i="983"/>
  <c r="D26" i="983"/>
  <c r="R25" i="983"/>
  <c r="L25" i="983"/>
  <c r="D25" i="983" s="1"/>
  <c r="R24" i="983"/>
  <c r="L24" i="983"/>
  <c r="D24" i="983" s="1"/>
  <c r="R23" i="983"/>
  <c r="L23" i="983"/>
  <c r="D23" i="983"/>
  <c r="R22" i="983"/>
  <c r="L22" i="983"/>
  <c r="D22" i="983"/>
  <c r="R21" i="983"/>
  <c r="L17" i="983" s="1"/>
  <c r="D17" i="983" s="1"/>
  <c r="D21" i="983"/>
  <c r="R20" i="983"/>
  <c r="R19" i="983"/>
  <c r="R18" i="983"/>
  <c r="D18" i="983"/>
  <c r="R17" i="983"/>
  <c r="R16" i="983"/>
  <c r="L16" i="983"/>
  <c r="D16" i="983"/>
  <c r="R15" i="983"/>
  <c r="D15" i="983"/>
  <c r="R14" i="983"/>
  <c r="D14" i="983"/>
  <c r="R13" i="983"/>
  <c r="D13" i="983"/>
  <c r="R12" i="983"/>
  <c r="R11" i="983"/>
  <c r="L11" i="983"/>
  <c r="D11" i="983"/>
  <c r="L10" i="983"/>
  <c r="D10" i="983"/>
  <c r="L8" i="983"/>
  <c r="D8" i="983"/>
  <c r="L7" i="983"/>
  <c r="D7" i="983" s="1"/>
  <c r="R6" i="983"/>
  <c r="R5" i="983"/>
  <c r="R4" i="983"/>
  <c r="R52" i="982"/>
  <c r="R51" i="982"/>
  <c r="D50" i="982"/>
  <c r="R49" i="982"/>
  <c r="D49" i="982"/>
  <c r="R48" i="982"/>
  <c r="D48" i="982"/>
  <c r="D46" i="982"/>
  <c r="D45" i="982"/>
  <c r="P44" i="982"/>
  <c r="R44" i="982" s="1"/>
  <c r="D44" i="982"/>
  <c r="R42" i="982"/>
  <c r="D42" i="982"/>
  <c r="R41" i="982"/>
  <c r="D41" i="982"/>
  <c r="R40" i="982"/>
  <c r="D40" i="982"/>
  <c r="R39" i="982"/>
  <c r="L20" i="982" s="1"/>
  <c r="D20" i="982" s="1"/>
  <c r="H39" i="982"/>
  <c r="D39" i="982"/>
  <c r="R38" i="982"/>
  <c r="H38" i="982"/>
  <c r="D38" i="982"/>
  <c r="R37" i="982"/>
  <c r="H37" i="982"/>
  <c r="D37" i="982"/>
  <c r="R36" i="982"/>
  <c r="H36" i="982"/>
  <c r="D36" i="982"/>
  <c r="R35" i="982"/>
  <c r="H35" i="982"/>
  <c r="D35" i="982"/>
  <c r="R34" i="982"/>
  <c r="L12" i="982" s="1"/>
  <c r="D12" i="982" s="1"/>
  <c r="H34" i="982"/>
  <c r="D34" i="982"/>
  <c r="R33" i="982"/>
  <c r="R32" i="982"/>
  <c r="L11" i="982" s="1"/>
  <c r="D11" i="982" s="1"/>
  <c r="R31" i="982"/>
  <c r="R30" i="982"/>
  <c r="R29" i="982"/>
  <c r="R28" i="982"/>
  <c r="D28" i="982"/>
  <c r="R27" i="982"/>
  <c r="L27" i="982"/>
  <c r="D27" i="982"/>
  <c r="R26" i="982"/>
  <c r="L26" i="982"/>
  <c r="D26" i="982"/>
  <c r="R25" i="982"/>
  <c r="D25" i="982"/>
  <c r="R24" i="982"/>
  <c r="L24" i="982"/>
  <c r="D24" i="982"/>
  <c r="R23" i="982"/>
  <c r="L23" i="982"/>
  <c r="D23" i="982"/>
  <c r="R22" i="982"/>
  <c r="D22" i="982"/>
  <c r="R21" i="982"/>
  <c r="D21" i="982"/>
  <c r="R20" i="982"/>
  <c r="R19" i="982"/>
  <c r="D19" i="982"/>
  <c r="R18" i="982"/>
  <c r="D18" i="982"/>
  <c r="R17" i="982"/>
  <c r="L17" i="982"/>
  <c r="D17" i="982" s="1"/>
  <c r="R16" i="982"/>
  <c r="L16" i="982"/>
  <c r="D16" i="982" s="1"/>
  <c r="R15" i="982"/>
  <c r="D15" i="982"/>
  <c r="R14" i="982"/>
  <c r="D14" i="982"/>
  <c r="R13" i="982"/>
  <c r="D13" i="982"/>
  <c r="R12" i="982"/>
  <c r="R11" i="982"/>
  <c r="L10" i="982"/>
  <c r="D10" i="982" s="1"/>
  <c r="L9" i="982"/>
  <c r="D9" i="982" s="1"/>
  <c r="L8" i="982"/>
  <c r="D8" i="982" s="1"/>
  <c r="L7" i="982"/>
  <c r="D7" i="982" s="1"/>
  <c r="R6" i="982"/>
  <c r="L6" i="982"/>
  <c r="D6" i="982"/>
  <c r="R5" i="982"/>
  <c r="R4" i="982"/>
  <c r="G49" i="984" l="1"/>
  <c r="G49" i="982"/>
  <c r="G49" i="983"/>
  <c r="D54" i="984"/>
  <c r="H14" i="984" s="1"/>
  <c r="D54" i="983"/>
  <c r="H14" i="983" s="1"/>
  <c r="D54" i="982"/>
  <c r="H14" i="982" s="1"/>
  <c r="D29" i="984"/>
  <c r="H13" i="984" s="1"/>
  <c r="D29" i="983"/>
  <c r="H13" i="983" s="1"/>
  <c r="D29" i="982"/>
  <c r="H13" i="982" s="1"/>
  <c r="H16" i="971"/>
  <c r="H15" i="984" l="1"/>
  <c r="H29" i="984" s="1"/>
  <c r="G51" i="984" s="1"/>
  <c r="H15" i="983"/>
  <c r="H29" i="983" s="1"/>
  <c r="G51" i="983" s="1"/>
  <c r="H15" i="982"/>
  <c r="H29" i="982" s="1"/>
  <c r="G51" i="982" s="1"/>
  <c r="H20" i="968"/>
  <c r="H16" i="967"/>
  <c r="H20" i="966"/>
  <c r="C21" i="966"/>
  <c r="R52" i="980" l="1"/>
  <c r="R51" i="980"/>
  <c r="D50" i="980"/>
  <c r="R49" i="980"/>
  <c r="D49" i="980"/>
  <c r="R48" i="980"/>
  <c r="D48" i="980"/>
  <c r="D46" i="980"/>
  <c r="D45" i="980"/>
  <c r="D44" i="980"/>
  <c r="R42" i="980"/>
  <c r="D42" i="980"/>
  <c r="R41" i="980"/>
  <c r="D41" i="980"/>
  <c r="R40" i="980"/>
  <c r="D40" i="980"/>
  <c r="R39" i="980"/>
  <c r="H39" i="980"/>
  <c r="D39" i="980"/>
  <c r="R38" i="980"/>
  <c r="L9" i="980" s="1"/>
  <c r="D9" i="980" s="1"/>
  <c r="H38" i="980"/>
  <c r="D38" i="980"/>
  <c r="R37" i="980"/>
  <c r="H37" i="980"/>
  <c r="D37" i="980"/>
  <c r="R36" i="980"/>
  <c r="L10" i="980" s="1"/>
  <c r="D10" i="980" s="1"/>
  <c r="H36" i="980"/>
  <c r="D36" i="980"/>
  <c r="R35" i="980"/>
  <c r="H35" i="980"/>
  <c r="D35" i="980"/>
  <c r="R34" i="980"/>
  <c r="L12" i="980" s="1"/>
  <c r="D12" i="980" s="1"/>
  <c r="H34" i="980"/>
  <c r="D34" i="980"/>
  <c r="R33" i="980"/>
  <c r="R32" i="980"/>
  <c r="R31" i="980"/>
  <c r="R30" i="980"/>
  <c r="R29" i="980"/>
  <c r="R28" i="980"/>
  <c r="L16" i="980" s="1"/>
  <c r="D16" i="980" s="1"/>
  <c r="D28" i="980"/>
  <c r="R27" i="980"/>
  <c r="D27" i="980"/>
  <c r="R26" i="980"/>
  <c r="L26" i="980"/>
  <c r="D26" i="980"/>
  <c r="R25" i="980"/>
  <c r="L25" i="980"/>
  <c r="D25" i="980" s="1"/>
  <c r="R24" i="980"/>
  <c r="D24" i="980"/>
  <c r="R23" i="980"/>
  <c r="L23" i="980"/>
  <c r="D23" i="980"/>
  <c r="R22" i="980"/>
  <c r="L22" i="980"/>
  <c r="D22" i="980" s="1"/>
  <c r="R21" i="980"/>
  <c r="D21" i="980"/>
  <c r="R20" i="980"/>
  <c r="L20" i="980"/>
  <c r="D20" i="980"/>
  <c r="R19" i="980"/>
  <c r="L19" i="980"/>
  <c r="D19" i="980" s="1"/>
  <c r="R18" i="980"/>
  <c r="D18" i="980"/>
  <c r="R17" i="980"/>
  <c r="D17" i="980"/>
  <c r="R16" i="980"/>
  <c r="S15" i="980"/>
  <c r="R15" i="980"/>
  <c r="D15" i="980"/>
  <c r="S14" i="980"/>
  <c r="R14" i="980"/>
  <c r="D14" i="980"/>
  <c r="R13" i="980"/>
  <c r="D13" i="980"/>
  <c r="R12" i="980"/>
  <c r="R11" i="980"/>
  <c r="L11" i="980"/>
  <c r="D11" i="980" s="1"/>
  <c r="L8" i="980"/>
  <c r="D8" i="980"/>
  <c r="L7" i="980"/>
  <c r="D7" i="980" s="1"/>
  <c r="R6" i="980"/>
  <c r="L6" i="980"/>
  <c r="D6" i="980" s="1"/>
  <c r="R5" i="980"/>
  <c r="R4" i="980"/>
  <c r="R52" i="979"/>
  <c r="R51" i="979"/>
  <c r="D50" i="979"/>
  <c r="R49" i="979"/>
  <c r="D49" i="979"/>
  <c r="R48" i="979"/>
  <c r="D48" i="979"/>
  <c r="D46" i="979"/>
  <c r="D45" i="979"/>
  <c r="D44" i="979"/>
  <c r="R42" i="979"/>
  <c r="D42" i="979"/>
  <c r="R41" i="979"/>
  <c r="D41" i="979"/>
  <c r="R40" i="979"/>
  <c r="D40" i="979"/>
  <c r="R39" i="979"/>
  <c r="L20" i="979" s="1"/>
  <c r="D20" i="979" s="1"/>
  <c r="H39" i="979"/>
  <c r="D39" i="979"/>
  <c r="R38" i="979"/>
  <c r="L9" i="979" s="1"/>
  <c r="D9" i="979" s="1"/>
  <c r="H38" i="979"/>
  <c r="D38" i="979"/>
  <c r="R37" i="979"/>
  <c r="H37" i="979"/>
  <c r="D37" i="979"/>
  <c r="R36" i="979"/>
  <c r="L10" i="979" s="1"/>
  <c r="D10" i="979" s="1"/>
  <c r="H36" i="979"/>
  <c r="D36" i="979"/>
  <c r="R35" i="979"/>
  <c r="H35" i="979"/>
  <c r="D35" i="979"/>
  <c r="R34" i="979"/>
  <c r="H34" i="979"/>
  <c r="D34" i="979"/>
  <c r="R33" i="979"/>
  <c r="R32" i="979"/>
  <c r="L11" i="979" s="1"/>
  <c r="D11" i="979" s="1"/>
  <c r="R31" i="979"/>
  <c r="R30" i="979"/>
  <c r="R29" i="979"/>
  <c r="R28" i="979"/>
  <c r="D28" i="979"/>
  <c r="R27" i="979"/>
  <c r="D27" i="979"/>
  <c r="R26" i="979"/>
  <c r="L26" i="979"/>
  <c r="D26" i="979"/>
  <c r="R25" i="979"/>
  <c r="L25" i="979"/>
  <c r="D25" i="979" s="1"/>
  <c r="R24" i="979"/>
  <c r="L24" i="979"/>
  <c r="D24" i="979" s="1"/>
  <c r="R23" i="979"/>
  <c r="L23" i="979"/>
  <c r="D23" i="979" s="1"/>
  <c r="R22" i="979"/>
  <c r="L22" i="979"/>
  <c r="D22" i="979" s="1"/>
  <c r="R21" i="979"/>
  <c r="D21" i="979"/>
  <c r="R20" i="979"/>
  <c r="R19" i="979"/>
  <c r="L19" i="979"/>
  <c r="D19" i="979"/>
  <c r="R18" i="979"/>
  <c r="D18" i="979"/>
  <c r="R17" i="979"/>
  <c r="L17" i="979"/>
  <c r="D17" i="979" s="1"/>
  <c r="R16" i="979"/>
  <c r="L16" i="979"/>
  <c r="D16" i="979" s="1"/>
  <c r="R15" i="979"/>
  <c r="D15" i="979"/>
  <c r="R14" i="979"/>
  <c r="D14" i="979"/>
  <c r="R13" i="979"/>
  <c r="D13" i="979"/>
  <c r="R12" i="979"/>
  <c r="L12" i="979"/>
  <c r="D12" i="979"/>
  <c r="R11" i="979"/>
  <c r="L8" i="979"/>
  <c r="D8" i="979"/>
  <c r="L7" i="979"/>
  <c r="D7" i="979" s="1"/>
  <c r="R6" i="979"/>
  <c r="L6" i="979"/>
  <c r="D6" i="979" s="1"/>
  <c r="R5" i="979"/>
  <c r="R4" i="979"/>
  <c r="R52" i="978"/>
  <c r="R51" i="978"/>
  <c r="D50" i="978"/>
  <c r="R49" i="978"/>
  <c r="D49" i="978"/>
  <c r="R48" i="978"/>
  <c r="D48" i="978"/>
  <c r="D46" i="978"/>
  <c r="D45" i="978"/>
  <c r="P44" i="978"/>
  <c r="R44" i="978" s="1"/>
  <c r="D44" i="978"/>
  <c r="R42" i="978"/>
  <c r="L6" i="978" s="1"/>
  <c r="D6" i="978" s="1"/>
  <c r="D42" i="978"/>
  <c r="R41" i="978"/>
  <c r="L7" i="978" s="1"/>
  <c r="D7" i="978" s="1"/>
  <c r="D41" i="978"/>
  <c r="R40" i="978"/>
  <c r="L8" i="978" s="1"/>
  <c r="D8" i="978" s="1"/>
  <c r="D40" i="978"/>
  <c r="R39" i="978"/>
  <c r="H39" i="978"/>
  <c r="D39" i="978"/>
  <c r="R38" i="978"/>
  <c r="H38" i="978"/>
  <c r="D38" i="978"/>
  <c r="R37" i="978"/>
  <c r="H37" i="978"/>
  <c r="D37" i="978"/>
  <c r="R36" i="978"/>
  <c r="L10" i="978" s="1"/>
  <c r="D10" i="978" s="1"/>
  <c r="H36" i="978"/>
  <c r="D36" i="978"/>
  <c r="R35" i="978"/>
  <c r="H35" i="978"/>
  <c r="D35" i="978"/>
  <c r="R34" i="978"/>
  <c r="H34" i="978"/>
  <c r="D34" i="978"/>
  <c r="R33" i="978"/>
  <c r="R32" i="978"/>
  <c r="R31" i="978"/>
  <c r="R30" i="978"/>
  <c r="R29" i="978"/>
  <c r="R28" i="978"/>
  <c r="L16" i="978" s="1"/>
  <c r="D16" i="978" s="1"/>
  <c r="D28" i="978"/>
  <c r="R27" i="978"/>
  <c r="L27" i="978"/>
  <c r="D27" i="978"/>
  <c r="R26" i="978"/>
  <c r="L26" i="978"/>
  <c r="D26" i="978"/>
  <c r="R25" i="978"/>
  <c r="D25" i="978"/>
  <c r="R24" i="978"/>
  <c r="L24" i="978"/>
  <c r="D24" i="978"/>
  <c r="R23" i="978"/>
  <c r="L23" i="978"/>
  <c r="D23" i="978"/>
  <c r="R22" i="978"/>
  <c r="D22" i="978"/>
  <c r="R21" i="978"/>
  <c r="D21" i="978"/>
  <c r="R20" i="978"/>
  <c r="L20" i="978"/>
  <c r="D20" i="978" s="1"/>
  <c r="R19" i="978"/>
  <c r="D19" i="978"/>
  <c r="R18" i="978"/>
  <c r="D18" i="978"/>
  <c r="R17" i="978"/>
  <c r="L17" i="978"/>
  <c r="D17" i="978"/>
  <c r="R16" i="978"/>
  <c r="R15" i="978"/>
  <c r="D15" i="978"/>
  <c r="R14" i="978"/>
  <c r="D14" i="978"/>
  <c r="R13" i="978"/>
  <c r="D13" i="978"/>
  <c r="R12" i="978"/>
  <c r="L12" i="978"/>
  <c r="D12" i="978"/>
  <c r="R11" i="978"/>
  <c r="L11" i="978"/>
  <c r="D11" i="978"/>
  <c r="L9" i="978"/>
  <c r="D9" i="978"/>
  <c r="R6" i="978"/>
  <c r="R5" i="978"/>
  <c r="R4" i="978"/>
  <c r="R52" i="976"/>
  <c r="R51" i="976"/>
  <c r="D50" i="976"/>
  <c r="R49" i="976"/>
  <c r="D49" i="976"/>
  <c r="R48" i="976"/>
  <c r="D48" i="976"/>
  <c r="D46" i="976"/>
  <c r="D45" i="976"/>
  <c r="D44" i="976"/>
  <c r="R42" i="976"/>
  <c r="L6" i="976" s="1"/>
  <c r="D6" i="976" s="1"/>
  <c r="D42" i="976"/>
  <c r="R41" i="976"/>
  <c r="D41" i="976"/>
  <c r="R40" i="976"/>
  <c r="D40" i="976"/>
  <c r="R39" i="976"/>
  <c r="H39" i="976"/>
  <c r="D39" i="976"/>
  <c r="R38" i="976"/>
  <c r="H38" i="976"/>
  <c r="D38" i="976"/>
  <c r="R37" i="976"/>
  <c r="H37" i="976"/>
  <c r="D37" i="976"/>
  <c r="R36" i="976"/>
  <c r="L10" i="976" s="1"/>
  <c r="D10" i="976" s="1"/>
  <c r="H36" i="976"/>
  <c r="D36" i="976"/>
  <c r="R35" i="976"/>
  <c r="H35" i="976"/>
  <c r="D35" i="976"/>
  <c r="R34" i="976"/>
  <c r="L12" i="976" s="1"/>
  <c r="D12" i="976" s="1"/>
  <c r="H34" i="976"/>
  <c r="D34" i="976"/>
  <c r="R33" i="976"/>
  <c r="L23" i="976" s="1"/>
  <c r="D23" i="976" s="1"/>
  <c r="R32" i="976"/>
  <c r="R31" i="976"/>
  <c r="R30" i="976"/>
  <c r="R29" i="976"/>
  <c r="R28" i="976"/>
  <c r="L16" i="976" s="1"/>
  <c r="D16" i="976" s="1"/>
  <c r="D28" i="976"/>
  <c r="R27" i="976"/>
  <c r="D27" i="976"/>
  <c r="R26" i="976"/>
  <c r="L26" i="976"/>
  <c r="D26" i="976"/>
  <c r="R25" i="976"/>
  <c r="L25" i="976"/>
  <c r="D25" i="976"/>
  <c r="R24" i="976"/>
  <c r="D24" i="976"/>
  <c r="R23" i="976"/>
  <c r="R22" i="976"/>
  <c r="L22" i="976"/>
  <c r="D22" i="976"/>
  <c r="R21" i="976"/>
  <c r="D21" i="976"/>
  <c r="R20" i="976"/>
  <c r="L20" i="976"/>
  <c r="D20" i="976"/>
  <c r="R19" i="976"/>
  <c r="L19" i="976"/>
  <c r="D19" i="976"/>
  <c r="R18" i="976"/>
  <c r="D18" i="976"/>
  <c r="R17" i="976"/>
  <c r="D17" i="976"/>
  <c r="R16" i="976"/>
  <c r="S15" i="976"/>
  <c r="R15" i="976"/>
  <c r="D15" i="976"/>
  <c r="S14" i="976"/>
  <c r="R14" i="976"/>
  <c r="D14" i="976"/>
  <c r="R13" i="976"/>
  <c r="D13" i="976"/>
  <c r="R12" i="976"/>
  <c r="R11" i="976"/>
  <c r="L11" i="976"/>
  <c r="D11" i="976"/>
  <c r="L9" i="976"/>
  <c r="D9" i="976"/>
  <c r="L8" i="976"/>
  <c r="D8" i="976"/>
  <c r="L7" i="976"/>
  <c r="D7" i="976"/>
  <c r="R6" i="976"/>
  <c r="R5" i="976"/>
  <c r="R4" i="976"/>
  <c r="R52" i="975"/>
  <c r="R51" i="975"/>
  <c r="D50" i="975"/>
  <c r="R49" i="975"/>
  <c r="D49" i="975"/>
  <c r="R48" i="975"/>
  <c r="D48" i="975"/>
  <c r="D46" i="975"/>
  <c r="D45" i="975"/>
  <c r="D44" i="975"/>
  <c r="R42" i="975"/>
  <c r="D42" i="975"/>
  <c r="R41" i="975"/>
  <c r="D41" i="975"/>
  <c r="R40" i="975"/>
  <c r="D40" i="975"/>
  <c r="R39" i="975"/>
  <c r="L20" i="975" s="1"/>
  <c r="D20" i="975" s="1"/>
  <c r="H39" i="975"/>
  <c r="D39" i="975"/>
  <c r="R38" i="975"/>
  <c r="H38" i="975"/>
  <c r="D38" i="975"/>
  <c r="R37" i="975"/>
  <c r="H37" i="975"/>
  <c r="D37" i="975"/>
  <c r="R36" i="975"/>
  <c r="H36" i="975"/>
  <c r="D36" i="975"/>
  <c r="R35" i="975"/>
  <c r="H35" i="975"/>
  <c r="D35" i="975"/>
  <c r="R34" i="975"/>
  <c r="L12" i="975" s="1"/>
  <c r="D12" i="975" s="1"/>
  <c r="H34" i="975"/>
  <c r="D34" i="975"/>
  <c r="R33" i="975"/>
  <c r="L23" i="975" s="1"/>
  <c r="D23" i="975" s="1"/>
  <c r="R32" i="975"/>
  <c r="R31" i="975"/>
  <c r="R30" i="975"/>
  <c r="R29" i="975"/>
  <c r="R28" i="975"/>
  <c r="D28" i="975"/>
  <c r="R27" i="975"/>
  <c r="D27" i="975"/>
  <c r="R26" i="975"/>
  <c r="L26" i="975"/>
  <c r="D26" i="975"/>
  <c r="R25" i="975"/>
  <c r="L25" i="975"/>
  <c r="D25" i="975"/>
  <c r="R24" i="975"/>
  <c r="L24" i="975"/>
  <c r="D24" i="975" s="1"/>
  <c r="R23" i="975"/>
  <c r="R22" i="975"/>
  <c r="L22" i="975"/>
  <c r="D22" i="975"/>
  <c r="R21" i="975"/>
  <c r="L17" i="975" s="1"/>
  <c r="D17" i="975" s="1"/>
  <c r="D21" i="975"/>
  <c r="R20" i="975"/>
  <c r="R19" i="975"/>
  <c r="L19" i="975"/>
  <c r="D19" i="975" s="1"/>
  <c r="R18" i="975"/>
  <c r="D18" i="975"/>
  <c r="R17" i="975"/>
  <c r="R16" i="975"/>
  <c r="L16" i="975"/>
  <c r="D16" i="975"/>
  <c r="R15" i="975"/>
  <c r="D15" i="975"/>
  <c r="R14" i="975"/>
  <c r="D14" i="975"/>
  <c r="R13" i="975"/>
  <c r="D13" i="975"/>
  <c r="R12" i="975"/>
  <c r="R11" i="975"/>
  <c r="L11" i="975"/>
  <c r="D11" i="975"/>
  <c r="L10" i="975"/>
  <c r="D10" i="975"/>
  <c r="L9" i="975"/>
  <c r="D9" i="975"/>
  <c r="L8" i="975"/>
  <c r="D8" i="975"/>
  <c r="L7" i="975"/>
  <c r="D7" i="975"/>
  <c r="R6" i="975"/>
  <c r="L6" i="975"/>
  <c r="D6" i="975" s="1"/>
  <c r="R5" i="975"/>
  <c r="R4" i="975"/>
  <c r="R52" i="974"/>
  <c r="R51" i="974"/>
  <c r="D50" i="974"/>
  <c r="R49" i="974"/>
  <c r="D49" i="974"/>
  <c r="R48" i="974"/>
  <c r="D48" i="974"/>
  <c r="D46" i="974"/>
  <c r="D45" i="974"/>
  <c r="P44" i="974"/>
  <c r="R44" i="974" s="1"/>
  <c r="D44" i="974"/>
  <c r="R42" i="974"/>
  <c r="D42" i="974"/>
  <c r="R41" i="974"/>
  <c r="D41" i="974"/>
  <c r="R40" i="974"/>
  <c r="L8" i="974" s="1"/>
  <c r="D8" i="974" s="1"/>
  <c r="D40" i="974"/>
  <c r="R39" i="974"/>
  <c r="L20" i="974" s="1"/>
  <c r="D20" i="974" s="1"/>
  <c r="H39" i="974"/>
  <c r="D39" i="974"/>
  <c r="R38" i="974"/>
  <c r="L9" i="974" s="1"/>
  <c r="D9" i="974" s="1"/>
  <c r="H38" i="974"/>
  <c r="D38" i="974"/>
  <c r="R37" i="974"/>
  <c r="H37" i="974"/>
  <c r="D37" i="974"/>
  <c r="R36" i="974"/>
  <c r="H36" i="974"/>
  <c r="D36" i="974"/>
  <c r="R35" i="974"/>
  <c r="H35" i="974"/>
  <c r="D35" i="974"/>
  <c r="R34" i="974"/>
  <c r="L12" i="974" s="1"/>
  <c r="D12" i="974" s="1"/>
  <c r="H34" i="974"/>
  <c r="D34" i="974"/>
  <c r="D54" i="974" s="1"/>
  <c r="H14" i="974" s="1"/>
  <c r="R33" i="974"/>
  <c r="R32" i="974"/>
  <c r="L11" i="974" s="1"/>
  <c r="D11" i="974" s="1"/>
  <c r="R31" i="974"/>
  <c r="R30" i="974"/>
  <c r="R29" i="974"/>
  <c r="R28" i="974"/>
  <c r="D16" i="974" s="1"/>
  <c r="D28" i="974"/>
  <c r="R27" i="974"/>
  <c r="L27" i="974"/>
  <c r="D27" i="974"/>
  <c r="R26" i="974"/>
  <c r="L26" i="974"/>
  <c r="D26" i="974"/>
  <c r="R25" i="974"/>
  <c r="D25" i="974"/>
  <c r="R24" i="974"/>
  <c r="L24" i="974"/>
  <c r="D24" i="974"/>
  <c r="R23" i="974"/>
  <c r="L23" i="974"/>
  <c r="D23" i="974"/>
  <c r="R22" i="974"/>
  <c r="D22" i="974"/>
  <c r="R21" i="974"/>
  <c r="D21" i="974"/>
  <c r="R20" i="974"/>
  <c r="R19" i="974"/>
  <c r="D19" i="974"/>
  <c r="R18" i="974"/>
  <c r="D18" i="974"/>
  <c r="R17" i="974"/>
  <c r="D17" i="974"/>
  <c r="R16" i="974"/>
  <c r="R15" i="974"/>
  <c r="D15" i="974"/>
  <c r="R14" i="974"/>
  <c r="D14" i="974"/>
  <c r="R13" i="974"/>
  <c r="D13" i="974"/>
  <c r="R12" i="974"/>
  <c r="R11" i="974"/>
  <c r="L10" i="974"/>
  <c r="D10" i="974" s="1"/>
  <c r="L7" i="974"/>
  <c r="D7" i="974"/>
  <c r="R6" i="974"/>
  <c r="L6" i="974"/>
  <c r="D6" i="974"/>
  <c r="R5" i="974"/>
  <c r="R4" i="974"/>
  <c r="G49" i="978" l="1"/>
  <c r="G49" i="980"/>
  <c r="G49" i="979"/>
  <c r="D54" i="980"/>
  <c r="H14" i="980" s="1"/>
  <c r="D54" i="979"/>
  <c r="H14" i="979" s="1"/>
  <c r="D54" i="978"/>
  <c r="H14" i="978" s="1"/>
  <c r="G49" i="976"/>
  <c r="G49" i="975"/>
  <c r="G49" i="974"/>
  <c r="D54" i="976"/>
  <c r="H14" i="976" s="1"/>
  <c r="D54" i="975"/>
  <c r="H14" i="975" s="1"/>
  <c r="D29" i="975"/>
  <c r="H13" i="975" s="1"/>
  <c r="D29" i="980"/>
  <c r="H13" i="980" s="1"/>
  <c r="D29" i="979"/>
  <c r="H13" i="979" s="1"/>
  <c r="D29" i="978"/>
  <c r="H13" i="978" s="1"/>
  <c r="D29" i="976"/>
  <c r="H13" i="976" s="1"/>
  <c r="D29" i="974"/>
  <c r="H13" i="974" s="1"/>
  <c r="H15" i="974" s="1"/>
  <c r="H29" i="974" s="1"/>
  <c r="H16" i="963"/>
  <c r="C21" i="963"/>
  <c r="L25" i="962"/>
  <c r="H15" i="980" l="1"/>
  <c r="H29" i="980" s="1"/>
  <c r="G51" i="980" s="1"/>
  <c r="H15" i="979"/>
  <c r="H29" i="979" s="1"/>
  <c r="G51" i="979" s="1"/>
  <c r="H15" i="978"/>
  <c r="H29" i="978" s="1"/>
  <c r="G51" i="978" s="1"/>
  <c r="G51" i="974"/>
  <c r="H15" i="976"/>
  <c r="H29" i="976" s="1"/>
  <c r="G51" i="976" s="1"/>
  <c r="H15" i="975"/>
  <c r="H29" i="975" s="1"/>
  <c r="G51" i="975" s="1"/>
  <c r="H16" i="964"/>
  <c r="H20" i="964"/>
  <c r="L24" i="964"/>
  <c r="L25" i="964"/>
  <c r="R52" i="972" l="1"/>
  <c r="R51" i="972"/>
  <c r="D50" i="972"/>
  <c r="R49" i="972"/>
  <c r="D49" i="972"/>
  <c r="R48" i="972"/>
  <c r="D48" i="972"/>
  <c r="D46" i="972"/>
  <c r="D45" i="972"/>
  <c r="D44" i="972"/>
  <c r="R42" i="972"/>
  <c r="L6" i="972" s="1"/>
  <c r="D6" i="972" s="1"/>
  <c r="D42" i="972"/>
  <c r="R41" i="972"/>
  <c r="L7" i="972" s="1"/>
  <c r="D7" i="972" s="1"/>
  <c r="D41" i="972"/>
  <c r="R40" i="972"/>
  <c r="D40" i="972"/>
  <c r="R39" i="972"/>
  <c r="H39" i="972"/>
  <c r="D39" i="972"/>
  <c r="R38" i="972"/>
  <c r="H38" i="972"/>
  <c r="D38" i="972"/>
  <c r="R37" i="972"/>
  <c r="H37" i="972"/>
  <c r="D37" i="972"/>
  <c r="R36" i="972"/>
  <c r="L10" i="972" s="1"/>
  <c r="D10" i="972" s="1"/>
  <c r="H36" i="972"/>
  <c r="D36" i="972"/>
  <c r="R35" i="972"/>
  <c r="L19" i="972" s="1"/>
  <c r="D19" i="972" s="1"/>
  <c r="H35" i="972"/>
  <c r="D35" i="972"/>
  <c r="R34" i="972"/>
  <c r="L12" i="972" s="1"/>
  <c r="D12" i="972" s="1"/>
  <c r="H34" i="972"/>
  <c r="D34" i="972"/>
  <c r="R33" i="972"/>
  <c r="L23" i="972" s="1"/>
  <c r="D23" i="972" s="1"/>
  <c r="R32" i="972"/>
  <c r="R31" i="972"/>
  <c r="R30" i="972"/>
  <c r="R29" i="972"/>
  <c r="R28" i="972"/>
  <c r="L16" i="972" s="1"/>
  <c r="D16" i="972" s="1"/>
  <c r="D28" i="972"/>
  <c r="R27" i="972"/>
  <c r="D27" i="972"/>
  <c r="R26" i="972"/>
  <c r="L26" i="972"/>
  <c r="D26" i="972"/>
  <c r="R25" i="972"/>
  <c r="L25" i="972"/>
  <c r="D25" i="972"/>
  <c r="R24" i="972"/>
  <c r="D24" i="972"/>
  <c r="R23" i="972"/>
  <c r="R22" i="972"/>
  <c r="L22" i="972"/>
  <c r="D22" i="972"/>
  <c r="R21" i="972"/>
  <c r="D21" i="972"/>
  <c r="R20" i="972"/>
  <c r="L20" i="972"/>
  <c r="D20" i="972"/>
  <c r="R19" i="972"/>
  <c r="R18" i="972"/>
  <c r="D18" i="972"/>
  <c r="R17" i="972"/>
  <c r="D17" i="972"/>
  <c r="R16" i="972"/>
  <c r="S15" i="972"/>
  <c r="R15" i="972"/>
  <c r="D15" i="972"/>
  <c r="S14" i="972"/>
  <c r="R14" i="972"/>
  <c r="D14" i="972"/>
  <c r="R13" i="972"/>
  <c r="D13" i="972"/>
  <c r="R12" i="972"/>
  <c r="R11" i="972"/>
  <c r="L11" i="972"/>
  <c r="D11" i="972"/>
  <c r="L9" i="972"/>
  <c r="D9" i="972" s="1"/>
  <c r="L8" i="972"/>
  <c r="D8" i="972" s="1"/>
  <c r="R6" i="972"/>
  <c r="R5" i="972"/>
  <c r="R4" i="972"/>
  <c r="R52" i="971"/>
  <c r="R51" i="971"/>
  <c r="D50" i="971"/>
  <c r="R49" i="971"/>
  <c r="D49" i="971"/>
  <c r="R48" i="971"/>
  <c r="D48" i="971"/>
  <c r="D46" i="971"/>
  <c r="D45" i="971"/>
  <c r="D44" i="971"/>
  <c r="R42" i="971"/>
  <c r="D42" i="971"/>
  <c r="R41" i="971"/>
  <c r="D41" i="971"/>
  <c r="R40" i="971"/>
  <c r="L8" i="971" s="1"/>
  <c r="D8" i="971" s="1"/>
  <c r="D40" i="971"/>
  <c r="R39" i="971"/>
  <c r="L20" i="971" s="1"/>
  <c r="D20" i="971" s="1"/>
  <c r="H39" i="971"/>
  <c r="D39" i="971"/>
  <c r="R38" i="971"/>
  <c r="H38" i="971"/>
  <c r="D38" i="971"/>
  <c r="R37" i="971"/>
  <c r="H37" i="971"/>
  <c r="D37" i="971"/>
  <c r="R36" i="971"/>
  <c r="H36" i="971"/>
  <c r="D36" i="971"/>
  <c r="R35" i="971"/>
  <c r="L19" i="971" s="1"/>
  <c r="D19" i="971" s="1"/>
  <c r="H35" i="971"/>
  <c r="D35" i="971"/>
  <c r="R34" i="971"/>
  <c r="H34" i="971"/>
  <c r="D34" i="971"/>
  <c r="R33" i="971"/>
  <c r="R32" i="971"/>
  <c r="R31" i="971"/>
  <c r="R30" i="971"/>
  <c r="R29" i="971"/>
  <c r="R28" i="971"/>
  <c r="D28" i="971"/>
  <c r="R27" i="971"/>
  <c r="D27" i="971"/>
  <c r="R26" i="971"/>
  <c r="L26" i="971"/>
  <c r="D26" i="971" s="1"/>
  <c r="R25" i="971"/>
  <c r="L25" i="971"/>
  <c r="D25" i="971" s="1"/>
  <c r="R24" i="971"/>
  <c r="L24" i="971"/>
  <c r="D24" i="971"/>
  <c r="R23" i="971"/>
  <c r="L23" i="971"/>
  <c r="D23" i="971"/>
  <c r="R22" i="971"/>
  <c r="L22" i="971"/>
  <c r="D22" i="971" s="1"/>
  <c r="R21" i="971"/>
  <c r="L17" i="971" s="1"/>
  <c r="D17" i="971" s="1"/>
  <c r="D21" i="971"/>
  <c r="R20" i="971"/>
  <c r="R19" i="971"/>
  <c r="R18" i="971"/>
  <c r="D18" i="971"/>
  <c r="R17" i="971"/>
  <c r="R16" i="971"/>
  <c r="L16" i="971"/>
  <c r="D16" i="971" s="1"/>
  <c r="R15" i="971"/>
  <c r="D15" i="971"/>
  <c r="R14" i="971"/>
  <c r="D14" i="971"/>
  <c r="R13" i="971"/>
  <c r="D13" i="971"/>
  <c r="R12" i="971"/>
  <c r="L12" i="971"/>
  <c r="D12" i="971" s="1"/>
  <c r="R11" i="971"/>
  <c r="L11" i="971"/>
  <c r="D11" i="971"/>
  <c r="L10" i="971"/>
  <c r="D10" i="971"/>
  <c r="L9" i="971"/>
  <c r="D9" i="971"/>
  <c r="L7" i="971"/>
  <c r="D7" i="971" s="1"/>
  <c r="R6" i="971"/>
  <c r="L6" i="971"/>
  <c r="D6" i="971"/>
  <c r="R5" i="971"/>
  <c r="R4" i="971"/>
  <c r="R52" i="970"/>
  <c r="R51" i="970"/>
  <c r="D50" i="970"/>
  <c r="R49" i="970"/>
  <c r="D49" i="970"/>
  <c r="R48" i="970"/>
  <c r="D48" i="970"/>
  <c r="D46" i="970"/>
  <c r="D45" i="970"/>
  <c r="P44" i="970"/>
  <c r="R44" i="970" s="1"/>
  <c r="D44" i="970"/>
  <c r="R42" i="970"/>
  <c r="D42" i="970"/>
  <c r="R41" i="970"/>
  <c r="L7" i="970" s="1"/>
  <c r="D7" i="970" s="1"/>
  <c r="D41" i="970"/>
  <c r="R40" i="970"/>
  <c r="L8" i="970" s="1"/>
  <c r="D8" i="970" s="1"/>
  <c r="D40" i="970"/>
  <c r="R39" i="970"/>
  <c r="L20" i="970" s="1"/>
  <c r="D20" i="970" s="1"/>
  <c r="H39" i="970"/>
  <c r="D39" i="970"/>
  <c r="R38" i="970"/>
  <c r="H38" i="970"/>
  <c r="D38" i="970"/>
  <c r="R37" i="970"/>
  <c r="H37" i="970"/>
  <c r="D37" i="970"/>
  <c r="R36" i="970"/>
  <c r="H36" i="970"/>
  <c r="D36" i="970"/>
  <c r="R35" i="970"/>
  <c r="H35" i="970"/>
  <c r="D35" i="970"/>
  <c r="R34" i="970"/>
  <c r="H34" i="970"/>
  <c r="D34" i="970"/>
  <c r="R33" i="970"/>
  <c r="R32" i="970"/>
  <c r="L11" i="970" s="1"/>
  <c r="D11" i="970" s="1"/>
  <c r="R31" i="970"/>
  <c r="R30" i="970"/>
  <c r="R29" i="970"/>
  <c r="R28" i="970"/>
  <c r="D28" i="970"/>
  <c r="R27" i="970"/>
  <c r="L27" i="970"/>
  <c r="D27" i="970" s="1"/>
  <c r="R26" i="970"/>
  <c r="L26" i="970"/>
  <c r="D26" i="970"/>
  <c r="R25" i="970"/>
  <c r="D25" i="970"/>
  <c r="R24" i="970"/>
  <c r="L24" i="970"/>
  <c r="D24" i="970" s="1"/>
  <c r="R23" i="970"/>
  <c r="L23" i="970"/>
  <c r="D23" i="970"/>
  <c r="R22" i="970"/>
  <c r="D22" i="970"/>
  <c r="R21" i="970"/>
  <c r="D21" i="970"/>
  <c r="R20" i="970"/>
  <c r="R19" i="970"/>
  <c r="D19" i="970"/>
  <c r="R18" i="970"/>
  <c r="D18" i="970"/>
  <c r="R17" i="970"/>
  <c r="L17" i="970"/>
  <c r="D17" i="970" s="1"/>
  <c r="R16" i="970"/>
  <c r="L16" i="970"/>
  <c r="D16" i="970" s="1"/>
  <c r="R15" i="970"/>
  <c r="D15" i="970"/>
  <c r="R14" i="970"/>
  <c r="D14" i="970"/>
  <c r="R13" i="970"/>
  <c r="D13" i="970"/>
  <c r="R12" i="970"/>
  <c r="L12" i="970"/>
  <c r="D12" i="970" s="1"/>
  <c r="R11" i="970"/>
  <c r="L10" i="970"/>
  <c r="D10" i="970"/>
  <c r="L9" i="970"/>
  <c r="D9" i="970"/>
  <c r="R6" i="970"/>
  <c r="L6" i="970"/>
  <c r="D6" i="970"/>
  <c r="R5" i="970"/>
  <c r="R4" i="970"/>
  <c r="R52" i="968"/>
  <c r="R51" i="968"/>
  <c r="D50" i="968"/>
  <c r="R49" i="968"/>
  <c r="D49" i="968"/>
  <c r="R48" i="968"/>
  <c r="D48" i="968"/>
  <c r="D46" i="968"/>
  <c r="D45" i="968"/>
  <c r="D44" i="968"/>
  <c r="R42" i="968"/>
  <c r="D42" i="968"/>
  <c r="R41" i="968"/>
  <c r="D41" i="968"/>
  <c r="R40" i="968"/>
  <c r="D40" i="968"/>
  <c r="R39" i="968"/>
  <c r="H39" i="968"/>
  <c r="D39" i="968"/>
  <c r="R38" i="968"/>
  <c r="L9" i="968" s="1"/>
  <c r="D9" i="968" s="1"/>
  <c r="H38" i="968"/>
  <c r="D38" i="968"/>
  <c r="R37" i="968"/>
  <c r="H37" i="968"/>
  <c r="D37" i="968"/>
  <c r="R36" i="968"/>
  <c r="L10" i="968" s="1"/>
  <c r="D10" i="968" s="1"/>
  <c r="H36" i="968"/>
  <c r="D36" i="968"/>
  <c r="R35" i="968"/>
  <c r="H35" i="968"/>
  <c r="D35" i="968"/>
  <c r="R34" i="968"/>
  <c r="H34" i="968"/>
  <c r="D34" i="968"/>
  <c r="R33" i="968"/>
  <c r="L23" i="968" s="1"/>
  <c r="D23" i="968" s="1"/>
  <c r="R32" i="968"/>
  <c r="L11" i="968" s="1"/>
  <c r="D11" i="968" s="1"/>
  <c r="R31" i="968"/>
  <c r="R30" i="968"/>
  <c r="R29" i="968"/>
  <c r="R28" i="968"/>
  <c r="L16" i="968" s="1"/>
  <c r="D16" i="968" s="1"/>
  <c r="D28" i="968"/>
  <c r="R27" i="968"/>
  <c r="D27" i="968"/>
  <c r="R26" i="968"/>
  <c r="L26" i="968"/>
  <c r="D26" i="968"/>
  <c r="R25" i="968"/>
  <c r="L25" i="968"/>
  <c r="D25" i="968"/>
  <c r="R24" i="968"/>
  <c r="D24" i="968"/>
  <c r="R23" i="968"/>
  <c r="R22" i="968"/>
  <c r="L22" i="968"/>
  <c r="D22" i="968"/>
  <c r="R21" i="968"/>
  <c r="D21" i="968"/>
  <c r="R20" i="968"/>
  <c r="L20" i="968"/>
  <c r="D20" i="968"/>
  <c r="R19" i="968"/>
  <c r="L19" i="968"/>
  <c r="D19" i="968"/>
  <c r="R18" i="968"/>
  <c r="D18" i="968"/>
  <c r="R17" i="968"/>
  <c r="D17" i="968"/>
  <c r="R16" i="968"/>
  <c r="S15" i="968"/>
  <c r="R15" i="968"/>
  <c r="D15" i="968"/>
  <c r="S14" i="968"/>
  <c r="R14" i="968"/>
  <c r="D14" i="968"/>
  <c r="R13" i="968"/>
  <c r="D13" i="968"/>
  <c r="R12" i="968"/>
  <c r="L12" i="968"/>
  <c r="D12" i="968"/>
  <c r="R11" i="968"/>
  <c r="L8" i="968"/>
  <c r="D8" i="968"/>
  <c r="L7" i="968"/>
  <c r="D7" i="968"/>
  <c r="R6" i="968"/>
  <c r="L6" i="968"/>
  <c r="D6" i="968"/>
  <c r="R5" i="968"/>
  <c r="R4" i="968"/>
  <c r="R52" i="967"/>
  <c r="R51" i="967"/>
  <c r="D50" i="967"/>
  <c r="R49" i="967"/>
  <c r="D49" i="967"/>
  <c r="R48" i="967"/>
  <c r="D48" i="967"/>
  <c r="D46" i="967"/>
  <c r="D45" i="967"/>
  <c r="D44" i="967"/>
  <c r="R42" i="967"/>
  <c r="D42" i="967"/>
  <c r="R41" i="967"/>
  <c r="D41" i="967"/>
  <c r="R40" i="967"/>
  <c r="L8" i="967" s="1"/>
  <c r="D8" i="967" s="1"/>
  <c r="D40" i="967"/>
  <c r="R39" i="967"/>
  <c r="L20" i="967" s="1"/>
  <c r="D20" i="967" s="1"/>
  <c r="H39" i="967"/>
  <c r="D39" i="967"/>
  <c r="R38" i="967"/>
  <c r="H38" i="967"/>
  <c r="D38" i="967"/>
  <c r="R37" i="967"/>
  <c r="H37" i="967"/>
  <c r="D37" i="967"/>
  <c r="R36" i="967"/>
  <c r="H36" i="967"/>
  <c r="D36" i="967"/>
  <c r="R35" i="967"/>
  <c r="H35" i="967"/>
  <c r="D35" i="967"/>
  <c r="R34" i="967"/>
  <c r="H34" i="967"/>
  <c r="D34" i="967"/>
  <c r="R33" i="967"/>
  <c r="L23" i="967" s="1"/>
  <c r="D23" i="967" s="1"/>
  <c r="R32" i="967"/>
  <c r="R31" i="967"/>
  <c r="R30" i="967"/>
  <c r="R29" i="967"/>
  <c r="R28" i="967"/>
  <c r="D28" i="967"/>
  <c r="R27" i="967"/>
  <c r="D27" i="967"/>
  <c r="R26" i="967"/>
  <c r="L26" i="967"/>
  <c r="D26" i="967" s="1"/>
  <c r="R25" i="967"/>
  <c r="L25" i="967"/>
  <c r="D25" i="967"/>
  <c r="R24" i="967"/>
  <c r="L24" i="967"/>
  <c r="D24" i="967"/>
  <c r="R23" i="967"/>
  <c r="R22" i="967"/>
  <c r="L22" i="967"/>
  <c r="D22" i="967" s="1"/>
  <c r="R21" i="967"/>
  <c r="L17" i="967" s="1"/>
  <c r="D17" i="967" s="1"/>
  <c r="D21" i="967"/>
  <c r="R20" i="967"/>
  <c r="R19" i="967"/>
  <c r="L19" i="967"/>
  <c r="D19" i="967" s="1"/>
  <c r="R18" i="967"/>
  <c r="D18" i="967"/>
  <c r="R17" i="967"/>
  <c r="R16" i="967"/>
  <c r="L16" i="967"/>
  <c r="D16" i="967" s="1"/>
  <c r="R15" i="967"/>
  <c r="D15" i="967"/>
  <c r="R14" i="967"/>
  <c r="D14" i="967"/>
  <c r="R13" i="967"/>
  <c r="D13" i="967"/>
  <c r="R12" i="967"/>
  <c r="L12" i="967"/>
  <c r="D12" i="967" s="1"/>
  <c r="R11" i="967"/>
  <c r="L11" i="967"/>
  <c r="D11" i="967"/>
  <c r="L10" i="967"/>
  <c r="D10" i="967"/>
  <c r="L9" i="967"/>
  <c r="D9" i="967"/>
  <c r="L7" i="967"/>
  <c r="D7" i="967"/>
  <c r="R6" i="967"/>
  <c r="L6" i="967"/>
  <c r="D6" i="967"/>
  <c r="R5" i="967"/>
  <c r="R4" i="967"/>
  <c r="R52" i="966"/>
  <c r="R51" i="966"/>
  <c r="D50" i="966"/>
  <c r="R49" i="966"/>
  <c r="D49" i="966"/>
  <c r="R48" i="966"/>
  <c r="D48" i="966"/>
  <c r="D46" i="966"/>
  <c r="D45" i="966"/>
  <c r="P44" i="966"/>
  <c r="R44" i="966" s="1"/>
  <c r="D44" i="966"/>
  <c r="R42" i="966"/>
  <c r="D42" i="966"/>
  <c r="R41" i="966"/>
  <c r="D41" i="966"/>
  <c r="R40" i="966"/>
  <c r="L8" i="966" s="1"/>
  <c r="D8" i="966" s="1"/>
  <c r="D40" i="966"/>
  <c r="R39" i="966"/>
  <c r="L20" i="966" s="1"/>
  <c r="D20" i="966" s="1"/>
  <c r="H39" i="966"/>
  <c r="D39" i="966"/>
  <c r="R38" i="966"/>
  <c r="H38" i="966"/>
  <c r="D38" i="966"/>
  <c r="R37" i="966"/>
  <c r="H37" i="966"/>
  <c r="D37" i="966"/>
  <c r="R36" i="966"/>
  <c r="H36" i="966"/>
  <c r="D36" i="966"/>
  <c r="R35" i="966"/>
  <c r="H35" i="966"/>
  <c r="D35" i="966"/>
  <c r="R34" i="966"/>
  <c r="L12" i="966" s="1"/>
  <c r="D12" i="966" s="1"/>
  <c r="H34" i="966"/>
  <c r="D34" i="966"/>
  <c r="R33" i="966"/>
  <c r="R32" i="966"/>
  <c r="R31" i="966"/>
  <c r="R30" i="966"/>
  <c r="R29" i="966"/>
  <c r="R28" i="966"/>
  <c r="D28" i="966"/>
  <c r="R27" i="966"/>
  <c r="L27" i="966"/>
  <c r="D27" i="966"/>
  <c r="R26" i="966"/>
  <c r="L26" i="966"/>
  <c r="D26" i="966"/>
  <c r="R25" i="966"/>
  <c r="D25" i="966"/>
  <c r="R24" i="966"/>
  <c r="L24" i="966"/>
  <c r="D24" i="966"/>
  <c r="R23" i="966"/>
  <c r="L23" i="966"/>
  <c r="D23" i="966"/>
  <c r="R22" i="966"/>
  <c r="D22" i="966"/>
  <c r="R21" i="966"/>
  <c r="D21" i="966"/>
  <c r="R20" i="966"/>
  <c r="R19" i="966"/>
  <c r="D19" i="966"/>
  <c r="R18" i="966"/>
  <c r="D18" i="966"/>
  <c r="R17" i="966"/>
  <c r="L17" i="966"/>
  <c r="D17" i="966"/>
  <c r="R16" i="966"/>
  <c r="L16" i="966"/>
  <c r="D16" i="966" s="1"/>
  <c r="R15" i="966"/>
  <c r="D15" i="966"/>
  <c r="R14" i="966"/>
  <c r="D14" i="966"/>
  <c r="R13" i="966"/>
  <c r="D13" i="966"/>
  <c r="R12" i="966"/>
  <c r="R11" i="966"/>
  <c r="L11" i="966"/>
  <c r="D11" i="966"/>
  <c r="L10" i="966"/>
  <c r="D10" i="966" s="1"/>
  <c r="L9" i="966"/>
  <c r="D9" i="966"/>
  <c r="L7" i="966"/>
  <c r="D7" i="966"/>
  <c r="R6" i="966"/>
  <c r="L6" i="966"/>
  <c r="D6" i="966"/>
  <c r="R5" i="966"/>
  <c r="R4" i="966"/>
  <c r="G49" i="972" l="1"/>
  <c r="G49" i="971"/>
  <c r="G49" i="970"/>
  <c r="D54" i="972"/>
  <c r="H14" i="972" s="1"/>
  <c r="D29" i="972"/>
  <c r="H13" i="972" s="1"/>
  <c r="D54" i="971"/>
  <c r="H14" i="971" s="1"/>
  <c r="D54" i="970"/>
  <c r="H14" i="970" s="1"/>
  <c r="G49" i="968"/>
  <c r="G49" i="967"/>
  <c r="G49" i="966"/>
  <c r="D54" i="968"/>
  <c r="H14" i="968" s="1"/>
  <c r="D29" i="968"/>
  <c r="H13" i="968" s="1"/>
  <c r="D54" i="967"/>
  <c r="H14" i="967" s="1"/>
  <c r="D54" i="966"/>
  <c r="H14" i="966" s="1"/>
  <c r="D29" i="971"/>
  <c r="H13" i="971" s="1"/>
  <c r="D29" i="970"/>
  <c r="H13" i="970" s="1"/>
  <c r="D29" i="967"/>
  <c r="H13" i="967" s="1"/>
  <c r="D29" i="966"/>
  <c r="H13" i="966" s="1"/>
  <c r="H20" i="959"/>
  <c r="H15" i="972" l="1"/>
  <c r="H29" i="972" s="1"/>
  <c r="G51" i="972" s="1"/>
  <c r="H15" i="971"/>
  <c r="H29" i="971" s="1"/>
  <c r="G51" i="971" s="1"/>
  <c r="H15" i="970"/>
  <c r="H29" i="970" s="1"/>
  <c r="G51" i="970" s="1"/>
  <c r="H15" i="968"/>
  <c r="H29" i="968" s="1"/>
  <c r="G51" i="968" s="1"/>
  <c r="H15" i="967"/>
  <c r="H29" i="967" s="1"/>
  <c r="G51" i="967" s="1"/>
  <c r="H15" i="966"/>
  <c r="H29" i="966" s="1"/>
  <c r="G51" i="966" s="1"/>
  <c r="H16" i="960"/>
  <c r="H20" i="960"/>
  <c r="H16" i="958"/>
  <c r="C19" i="960"/>
  <c r="C12" i="960"/>
  <c r="C21" i="958"/>
  <c r="L27" i="954" l="1"/>
  <c r="H16" i="955" l="1"/>
  <c r="H16" i="956" l="1"/>
  <c r="C21" i="956"/>
  <c r="C21" i="955"/>
  <c r="C20" i="954" l="1"/>
  <c r="C19" i="954"/>
  <c r="C17" i="954"/>
  <c r="C21" i="954"/>
  <c r="R52" i="964" l="1"/>
  <c r="R51" i="964"/>
  <c r="D50" i="964"/>
  <c r="R49" i="964"/>
  <c r="D49" i="964"/>
  <c r="R48" i="964"/>
  <c r="D48" i="964"/>
  <c r="D46" i="964"/>
  <c r="D45" i="964"/>
  <c r="D44" i="964"/>
  <c r="R42" i="964"/>
  <c r="D42" i="964"/>
  <c r="R41" i="964"/>
  <c r="L7" i="964" s="1"/>
  <c r="D7" i="964" s="1"/>
  <c r="D41" i="964"/>
  <c r="R40" i="964"/>
  <c r="D40" i="964"/>
  <c r="R39" i="964"/>
  <c r="H39" i="964"/>
  <c r="D39" i="964"/>
  <c r="R38" i="964"/>
  <c r="H38" i="964"/>
  <c r="D38" i="964"/>
  <c r="R37" i="964"/>
  <c r="H37" i="964"/>
  <c r="D37" i="964"/>
  <c r="R36" i="964"/>
  <c r="H36" i="964"/>
  <c r="D36" i="964"/>
  <c r="R35" i="964"/>
  <c r="L19" i="964" s="1"/>
  <c r="D19" i="964" s="1"/>
  <c r="H35" i="964"/>
  <c r="D35" i="964"/>
  <c r="R34" i="964"/>
  <c r="L12" i="964" s="1"/>
  <c r="D12" i="964" s="1"/>
  <c r="H34" i="964"/>
  <c r="D34" i="964"/>
  <c r="R33" i="964"/>
  <c r="L23" i="964" s="1"/>
  <c r="D23" i="964" s="1"/>
  <c r="R32" i="964"/>
  <c r="R31" i="964"/>
  <c r="R30" i="964"/>
  <c r="R29" i="964"/>
  <c r="R28" i="964"/>
  <c r="L16" i="964" s="1"/>
  <c r="D16" i="964" s="1"/>
  <c r="D28" i="964"/>
  <c r="R27" i="964"/>
  <c r="D27" i="964"/>
  <c r="R26" i="964"/>
  <c r="L26" i="964"/>
  <c r="D26" i="964"/>
  <c r="R25" i="964"/>
  <c r="D25" i="964"/>
  <c r="R24" i="964"/>
  <c r="D24" i="964"/>
  <c r="R23" i="964"/>
  <c r="R22" i="964"/>
  <c r="L22" i="964"/>
  <c r="D22" i="964"/>
  <c r="R21" i="964"/>
  <c r="D21" i="964"/>
  <c r="R20" i="964"/>
  <c r="L20" i="964"/>
  <c r="D20" i="964"/>
  <c r="R19" i="964"/>
  <c r="R18" i="964"/>
  <c r="D18" i="964"/>
  <c r="R17" i="964"/>
  <c r="D17" i="964"/>
  <c r="R16" i="964"/>
  <c r="S15" i="964"/>
  <c r="R15" i="964"/>
  <c r="D15" i="964"/>
  <c r="S14" i="964"/>
  <c r="R14" i="964"/>
  <c r="D14" i="964"/>
  <c r="R13" i="964"/>
  <c r="D13" i="964"/>
  <c r="R12" i="964"/>
  <c r="R11" i="964"/>
  <c r="L11" i="964"/>
  <c r="D11" i="964"/>
  <c r="L10" i="964"/>
  <c r="D10" i="964"/>
  <c r="L9" i="964"/>
  <c r="D9" i="964"/>
  <c r="L8" i="964"/>
  <c r="D8" i="964"/>
  <c r="R6" i="964"/>
  <c r="L6" i="964"/>
  <c r="D6" i="964"/>
  <c r="R5" i="964"/>
  <c r="R4" i="964"/>
  <c r="R52" i="963"/>
  <c r="R51" i="963"/>
  <c r="D50" i="963"/>
  <c r="R49" i="963"/>
  <c r="D49" i="963"/>
  <c r="R48" i="963"/>
  <c r="D48" i="963"/>
  <c r="D46" i="963"/>
  <c r="D45" i="963"/>
  <c r="D44" i="963"/>
  <c r="R42" i="963"/>
  <c r="L6" i="963" s="1"/>
  <c r="D6" i="963" s="1"/>
  <c r="D42" i="963"/>
  <c r="R41" i="963"/>
  <c r="D41" i="963"/>
  <c r="R40" i="963"/>
  <c r="D40" i="963"/>
  <c r="R39" i="963"/>
  <c r="L20" i="963" s="1"/>
  <c r="D20" i="963" s="1"/>
  <c r="H39" i="963"/>
  <c r="D39" i="963"/>
  <c r="R38" i="963"/>
  <c r="H38" i="963"/>
  <c r="D38" i="963"/>
  <c r="R37" i="963"/>
  <c r="H37" i="963"/>
  <c r="D37" i="963"/>
  <c r="R36" i="963"/>
  <c r="L10" i="963" s="1"/>
  <c r="D10" i="963" s="1"/>
  <c r="H36" i="963"/>
  <c r="D36" i="963"/>
  <c r="R35" i="963"/>
  <c r="H35" i="963"/>
  <c r="D35" i="963"/>
  <c r="R34" i="963"/>
  <c r="H34" i="963"/>
  <c r="G49" i="963" s="1"/>
  <c r="D34" i="963"/>
  <c r="R33" i="963"/>
  <c r="L23" i="963" s="1"/>
  <c r="D23" i="963" s="1"/>
  <c r="R32" i="963"/>
  <c r="R31" i="963"/>
  <c r="R30" i="963"/>
  <c r="R29" i="963"/>
  <c r="R28" i="963"/>
  <c r="D28" i="963"/>
  <c r="R27" i="963"/>
  <c r="D27" i="963"/>
  <c r="R26" i="963"/>
  <c r="L26" i="963"/>
  <c r="D26" i="963"/>
  <c r="R25" i="963"/>
  <c r="L25" i="963"/>
  <c r="D25" i="963"/>
  <c r="R24" i="963"/>
  <c r="L24" i="963"/>
  <c r="D24" i="963"/>
  <c r="R23" i="963"/>
  <c r="R22" i="963"/>
  <c r="L22" i="963"/>
  <c r="D22" i="963" s="1"/>
  <c r="R21" i="963"/>
  <c r="D21" i="963"/>
  <c r="R20" i="963"/>
  <c r="R19" i="963"/>
  <c r="L19" i="963"/>
  <c r="D19" i="963" s="1"/>
  <c r="R18" i="963"/>
  <c r="D18" i="963"/>
  <c r="R17" i="963"/>
  <c r="L17" i="963"/>
  <c r="D17" i="963" s="1"/>
  <c r="R16" i="963"/>
  <c r="L16" i="963"/>
  <c r="D16" i="963" s="1"/>
  <c r="R15" i="963"/>
  <c r="D15" i="963"/>
  <c r="R14" i="963"/>
  <c r="D14" i="963"/>
  <c r="R13" i="963"/>
  <c r="D13" i="963"/>
  <c r="R12" i="963"/>
  <c r="L12" i="963"/>
  <c r="D12" i="963"/>
  <c r="R11" i="963"/>
  <c r="L11" i="963"/>
  <c r="D11" i="963"/>
  <c r="L9" i="963"/>
  <c r="D9" i="963"/>
  <c r="L8" i="963"/>
  <c r="D8" i="963"/>
  <c r="L7" i="963"/>
  <c r="D7" i="963"/>
  <c r="R6" i="963"/>
  <c r="R5" i="963"/>
  <c r="R4" i="963"/>
  <c r="R52" i="962"/>
  <c r="R51" i="962"/>
  <c r="D50" i="962"/>
  <c r="R49" i="962"/>
  <c r="D49" i="962"/>
  <c r="R48" i="962"/>
  <c r="D48" i="962"/>
  <c r="D46" i="962"/>
  <c r="D45" i="962"/>
  <c r="P44" i="962"/>
  <c r="R44" i="962" s="1"/>
  <c r="D44" i="962"/>
  <c r="R42" i="962"/>
  <c r="D42" i="962"/>
  <c r="R41" i="962"/>
  <c r="D41" i="962"/>
  <c r="R40" i="962"/>
  <c r="L8" i="962" s="1"/>
  <c r="D8" i="962" s="1"/>
  <c r="D40" i="962"/>
  <c r="R39" i="962"/>
  <c r="L20" i="962" s="1"/>
  <c r="D20" i="962" s="1"/>
  <c r="H39" i="962"/>
  <c r="D39" i="962"/>
  <c r="R38" i="962"/>
  <c r="H38" i="962"/>
  <c r="D38" i="962"/>
  <c r="R37" i="962"/>
  <c r="H37" i="962"/>
  <c r="D37" i="962"/>
  <c r="R36" i="962"/>
  <c r="H36" i="962"/>
  <c r="D36" i="962"/>
  <c r="R35" i="962"/>
  <c r="H35" i="962"/>
  <c r="D35" i="962"/>
  <c r="R34" i="962"/>
  <c r="L12" i="962" s="1"/>
  <c r="D12" i="962" s="1"/>
  <c r="H34" i="962"/>
  <c r="D34" i="962"/>
  <c r="R33" i="962"/>
  <c r="R32" i="962"/>
  <c r="R31" i="962"/>
  <c r="R30" i="962"/>
  <c r="R29" i="962"/>
  <c r="R28" i="962"/>
  <c r="D28" i="962"/>
  <c r="R27" i="962"/>
  <c r="L27" i="962"/>
  <c r="D27" i="962"/>
  <c r="R26" i="962"/>
  <c r="L26" i="962"/>
  <c r="D26" i="962"/>
  <c r="R25" i="962"/>
  <c r="D25" i="962"/>
  <c r="R24" i="962"/>
  <c r="L24" i="962"/>
  <c r="D24" i="962"/>
  <c r="R23" i="962"/>
  <c r="L23" i="962"/>
  <c r="D23" i="962"/>
  <c r="R22" i="962"/>
  <c r="D22" i="962"/>
  <c r="R21" i="962"/>
  <c r="D21" i="962"/>
  <c r="R20" i="962"/>
  <c r="R19" i="962"/>
  <c r="D19" i="962"/>
  <c r="R18" i="962"/>
  <c r="D18" i="962"/>
  <c r="R17" i="962"/>
  <c r="L17" i="962"/>
  <c r="D17" i="962" s="1"/>
  <c r="R16" i="962"/>
  <c r="L16" i="962"/>
  <c r="D16" i="962" s="1"/>
  <c r="R15" i="962"/>
  <c r="D15" i="962"/>
  <c r="R14" i="962"/>
  <c r="D14" i="962"/>
  <c r="R13" i="962"/>
  <c r="D13" i="962"/>
  <c r="R12" i="962"/>
  <c r="R11" i="962"/>
  <c r="L11" i="962"/>
  <c r="D11" i="962"/>
  <c r="L10" i="962"/>
  <c r="D10" i="962"/>
  <c r="L9" i="962"/>
  <c r="D9" i="962"/>
  <c r="L7" i="962"/>
  <c r="D7" i="962"/>
  <c r="R6" i="962"/>
  <c r="L6" i="962"/>
  <c r="D6" i="962" s="1"/>
  <c r="R5" i="962"/>
  <c r="R4" i="962"/>
  <c r="R52" i="960"/>
  <c r="R51" i="960"/>
  <c r="D50" i="960"/>
  <c r="R49" i="960"/>
  <c r="D49" i="960"/>
  <c r="R48" i="960"/>
  <c r="D48" i="960"/>
  <c r="D46" i="960"/>
  <c r="D45" i="960"/>
  <c r="D44" i="960"/>
  <c r="R42" i="960"/>
  <c r="D42" i="960"/>
  <c r="R41" i="960"/>
  <c r="D41" i="960"/>
  <c r="R40" i="960"/>
  <c r="L8" i="960" s="1"/>
  <c r="D8" i="960" s="1"/>
  <c r="D40" i="960"/>
  <c r="R39" i="960"/>
  <c r="H39" i="960"/>
  <c r="D39" i="960"/>
  <c r="R38" i="960"/>
  <c r="H38" i="960"/>
  <c r="D38" i="960"/>
  <c r="R37" i="960"/>
  <c r="H37" i="960"/>
  <c r="D37" i="960"/>
  <c r="R36" i="960"/>
  <c r="L10" i="960" s="1"/>
  <c r="D10" i="960" s="1"/>
  <c r="H36" i="960"/>
  <c r="D36" i="960"/>
  <c r="R35" i="960"/>
  <c r="H35" i="960"/>
  <c r="D35" i="960"/>
  <c r="R34" i="960"/>
  <c r="H34" i="960"/>
  <c r="D34" i="960"/>
  <c r="R33" i="960"/>
  <c r="L23" i="960" s="1"/>
  <c r="D23" i="960" s="1"/>
  <c r="R32" i="960"/>
  <c r="R31" i="960"/>
  <c r="R30" i="960"/>
  <c r="R29" i="960"/>
  <c r="R28" i="960"/>
  <c r="L16" i="960" s="1"/>
  <c r="D16" i="960" s="1"/>
  <c r="D28" i="960"/>
  <c r="R27" i="960"/>
  <c r="D27" i="960"/>
  <c r="R26" i="960"/>
  <c r="L26" i="960"/>
  <c r="D26" i="960" s="1"/>
  <c r="R25" i="960"/>
  <c r="L25" i="960"/>
  <c r="D25" i="960"/>
  <c r="R24" i="960"/>
  <c r="D24" i="960"/>
  <c r="R23" i="960"/>
  <c r="R22" i="960"/>
  <c r="L22" i="960"/>
  <c r="D22" i="960"/>
  <c r="R21" i="960"/>
  <c r="D21" i="960"/>
  <c r="R20" i="960"/>
  <c r="L20" i="960"/>
  <c r="D20" i="960" s="1"/>
  <c r="R19" i="960"/>
  <c r="L19" i="960"/>
  <c r="D19" i="960"/>
  <c r="R18" i="960"/>
  <c r="D18" i="960"/>
  <c r="R17" i="960"/>
  <c r="D17" i="960"/>
  <c r="R16" i="960"/>
  <c r="S15" i="960"/>
  <c r="R15" i="960"/>
  <c r="D15" i="960"/>
  <c r="S14" i="960"/>
  <c r="R14" i="960"/>
  <c r="D14" i="960"/>
  <c r="R13" i="960"/>
  <c r="D13" i="960"/>
  <c r="R12" i="960"/>
  <c r="L12" i="960"/>
  <c r="D12" i="960" s="1"/>
  <c r="R11" i="960"/>
  <c r="L11" i="960"/>
  <c r="D11" i="960"/>
  <c r="L9" i="960"/>
  <c r="D9" i="960"/>
  <c r="L7" i="960"/>
  <c r="D7" i="960"/>
  <c r="R6" i="960"/>
  <c r="L6" i="960"/>
  <c r="D6" i="960" s="1"/>
  <c r="R5" i="960"/>
  <c r="R4" i="960"/>
  <c r="R52" i="959"/>
  <c r="R51" i="959"/>
  <c r="D50" i="959"/>
  <c r="R49" i="959"/>
  <c r="D49" i="959"/>
  <c r="R48" i="959"/>
  <c r="D48" i="959"/>
  <c r="D46" i="959"/>
  <c r="D45" i="959"/>
  <c r="D44" i="959"/>
  <c r="R42" i="959"/>
  <c r="L6" i="959" s="1"/>
  <c r="D6" i="959" s="1"/>
  <c r="D42" i="959"/>
  <c r="R41" i="959"/>
  <c r="D41" i="959"/>
  <c r="R40" i="959"/>
  <c r="D40" i="959"/>
  <c r="R39" i="959"/>
  <c r="L20" i="959" s="1"/>
  <c r="D20" i="959" s="1"/>
  <c r="H39" i="959"/>
  <c r="D39" i="959"/>
  <c r="R38" i="959"/>
  <c r="H38" i="959"/>
  <c r="D38" i="959"/>
  <c r="R37" i="959"/>
  <c r="H37" i="959"/>
  <c r="D37" i="959"/>
  <c r="R36" i="959"/>
  <c r="L10" i="959" s="1"/>
  <c r="D10" i="959" s="1"/>
  <c r="H36" i="959"/>
  <c r="D36" i="959"/>
  <c r="R35" i="959"/>
  <c r="L19" i="959" s="1"/>
  <c r="D19" i="959" s="1"/>
  <c r="H35" i="959"/>
  <c r="D35" i="959"/>
  <c r="R34" i="959"/>
  <c r="L12" i="959" s="1"/>
  <c r="D12" i="959" s="1"/>
  <c r="H34" i="959"/>
  <c r="D34" i="959"/>
  <c r="R33" i="959"/>
  <c r="R32" i="959"/>
  <c r="R31" i="959"/>
  <c r="R30" i="959"/>
  <c r="R29" i="959"/>
  <c r="R28" i="959"/>
  <c r="D28" i="959"/>
  <c r="R27" i="959"/>
  <c r="D27" i="959"/>
  <c r="R26" i="959"/>
  <c r="L26" i="959"/>
  <c r="D26" i="959"/>
  <c r="R25" i="959"/>
  <c r="L25" i="959"/>
  <c r="D25" i="959" s="1"/>
  <c r="R24" i="959"/>
  <c r="L24" i="959"/>
  <c r="D24" i="959" s="1"/>
  <c r="R23" i="959"/>
  <c r="L23" i="959"/>
  <c r="D23" i="959" s="1"/>
  <c r="R22" i="959"/>
  <c r="L22" i="959"/>
  <c r="D22" i="959" s="1"/>
  <c r="R21" i="959"/>
  <c r="L17" i="959" s="1"/>
  <c r="D17" i="959" s="1"/>
  <c r="D21" i="959"/>
  <c r="R20" i="959"/>
  <c r="R19" i="959"/>
  <c r="R18" i="959"/>
  <c r="D18" i="959"/>
  <c r="R17" i="959"/>
  <c r="R16" i="959"/>
  <c r="L16" i="959"/>
  <c r="D16" i="959" s="1"/>
  <c r="R15" i="959"/>
  <c r="D15" i="959"/>
  <c r="R14" i="959"/>
  <c r="D14" i="959"/>
  <c r="R13" i="959"/>
  <c r="D13" i="959"/>
  <c r="R12" i="959"/>
  <c r="R11" i="959"/>
  <c r="L11" i="959"/>
  <c r="D11" i="959"/>
  <c r="L9" i="959"/>
  <c r="D9" i="959"/>
  <c r="L8" i="959"/>
  <c r="D8" i="959"/>
  <c r="L7" i="959"/>
  <c r="D7" i="959" s="1"/>
  <c r="R6" i="959"/>
  <c r="R5" i="959"/>
  <c r="R4" i="959"/>
  <c r="R52" i="958"/>
  <c r="R51" i="958"/>
  <c r="D50" i="958"/>
  <c r="R49" i="958"/>
  <c r="D49" i="958"/>
  <c r="R48" i="958"/>
  <c r="D48" i="958"/>
  <c r="D46" i="958"/>
  <c r="D45" i="958"/>
  <c r="P44" i="958"/>
  <c r="R44" i="958" s="1"/>
  <c r="D44" i="958"/>
  <c r="R42" i="958"/>
  <c r="D42" i="958"/>
  <c r="R41" i="958"/>
  <c r="D41" i="958"/>
  <c r="R40" i="958"/>
  <c r="L8" i="958" s="1"/>
  <c r="D8" i="958" s="1"/>
  <c r="D40" i="958"/>
  <c r="R39" i="958"/>
  <c r="L20" i="958" s="1"/>
  <c r="D20" i="958" s="1"/>
  <c r="H39" i="958"/>
  <c r="D39" i="958"/>
  <c r="R38" i="958"/>
  <c r="L9" i="958" s="1"/>
  <c r="D9" i="958" s="1"/>
  <c r="H38" i="958"/>
  <c r="D38" i="958"/>
  <c r="R37" i="958"/>
  <c r="H37" i="958"/>
  <c r="D37" i="958"/>
  <c r="R36" i="958"/>
  <c r="H36" i="958"/>
  <c r="D36" i="958"/>
  <c r="R35" i="958"/>
  <c r="H35" i="958"/>
  <c r="D35" i="958"/>
  <c r="R34" i="958"/>
  <c r="H34" i="958"/>
  <c r="D34" i="958"/>
  <c r="R33" i="958"/>
  <c r="R32" i="958"/>
  <c r="L11" i="958" s="1"/>
  <c r="D11" i="958" s="1"/>
  <c r="R31" i="958"/>
  <c r="R30" i="958"/>
  <c r="R29" i="958"/>
  <c r="R28" i="958"/>
  <c r="L16" i="958" s="1"/>
  <c r="D16" i="958" s="1"/>
  <c r="D28" i="958"/>
  <c r="R27" i="958"/>
  <c r="L27" i="958"/>
  <c r="D27" i="958"/>
  <c r="R26" i="958"/>
  <c r="L26" i="958"/>
  <c r="D26" i="958"/>
  <c r="R25" i="958"/>
  <c r="D25" i="958"/>
  <c r="R24" i="958"/>
  <c r="L24" i="958"/>
  <c r="D24" i="958"/>
  <c r="R23" i="958"/>
  <c r="L23" i="958"/>
  <c r="D23" i="958"/>
  <c r="R22" i="958"/>
  <c r="D22" i="958"/>
  <c r="R21" i="958"/>
  <c r="D21" i="958"/>
  <c r="R20" i="958"/>
  <c r="R19" i="958"/>
  <c r="D19" i="958"/>
  <c r="R18" i="958"/>
  <c r="D18" i="958"/>
  <c r="R17" i="958"/>
  <c r="L17" i="958"/>
  <c r="D17" i="958" s="1"/>
  <c r="R16" i="958"/>
  <c r="R15" i="958"/>
  <c r="D15" i="958"/>
  <c r="R14" i="958"/>
  <c r="D14" i="958"/>
  <c r="R13" i="958"/>
  <c r="D13" i="958"/>
  <c r="R12" i="958"/>
  <c r="L12" i="958"/>
  <c r="D12" i="958"/>
  <c r="R11" i="958"/>
  <c r="L10" i="958"/>
  <c r="D10" i="958" s="1"/>
  <c r="L7" i="958"/>
  <c r="D7" i="958"/>
  <c r="R6" i="958"/>
  <c r="L6" i="958"/>
  <c r="D6" i="958"/>
  <c r="R5" i="958"/>
  <c r="R4" i="958"/>
  <c r="G49" i="962" l="1"/>
  <c r="D54" i="963"/>
  <c r="H14" i="963" s="1"/>
  <c r="D29" i="963"/>
  <c r="H13" i="963" s="1"/>
  <c r="D54" i="962"/>
  <c r="H14" i="962" s="1"/>
  <c r="G49" i="964"/>
  <c r="D54" i="964"/>
  <c r="H14" i="964" s="1"/>
  <c r="G49" i="960"/>
  <c r="G49" i="959"/>
  <c r="G49" i="958"/>
  <c r="D54" i="960"/>
  <c r="H14" i="960" s="1"/>
  <c r="D29" i="960"/>
  <c r="H13" i="960" s="1"/>
  <c r="D54" i="959"/>
  <c r="H14" i="959" s="1"/>
  <c r="D54" i="958"/>
  <c r="H14" i="958" s="1"/>
  <c r="D29" i="964"/>
  <c r="H13" i="964" s="1"/>
  <c r="D29" i="962"/>
  <c r="H13" i="962" s="1"/>
  <c r="D29" i="959"/>
  <c r="H13" i="959" s="1"/>
  <c r="D29" i="958"/>
  <c r="H13" i="958" s="1"/>
  <c r="C20" i="950"/>
  <c r="H15" i="963" l="1"/>
  <c r="H29" i="963" s="1"/>
  <c r="G51" i="963" s="1"/>
  <c r="H15" i="962"/>
  <c r="H29" i="962" s="1"/>
  <c r="G51" i="962" s="1"/>
  <c r="H15" i="964"/>
  <c r="H29" i="964" s="1"/>
  <c r="G51" i="964" s="1"/>
  <c r="H15" i="960"/>
  <c r="H29" i="960" s="1"/>
  <c r="G51" i="960" s="1"/>
  <c r="H15" i="959"/>
  <c r="H29" i="959" s="1"/>
  <c r="G51" i="959" s="1"/>
  <c r="H15" i="958"/>
  <c r="H29" i="958" s="1"/>
  <c r="G51" i="958" s="1"/>
  <c r="H16" i="952"/>
  <c r="H20" i="952"/>
  <c r="C14" i="952"/>
  <c r="C21" i="952"/>
  <c r="R52" i="956" l="1"/>
  <c r="R51" i="956"/>
  <c r="D50" i="956"/>
  <c r="R49" i="956"/>
  <c r="D49" i="956"/>
  <c r="R48" i="956"/>
  <c r="D48" i="956"/>
  <c r="D46" i="956"/>
  <c r="D45" i="956"/>
  <c r="D44" i="956"/>
  <c r="R42" i="956"/>
  <c r="L6" i="956" s="1"/>
  <c r="D6" i="956" s="1"/>
  <c r="D42" i="956"/>
  <c r="R41" i="956"/>
  <c r="D41" i="956"/>
  <c r="R40" i="956"/>
  <c r="D40" i="956"/>
  <c r="R39" i="956"/>
  <c r="H39" i="956"/>
  <c r="D39" i="956"/>
  <c r="R38" i="956"/>
  <c r="H38" i="956"/>
  <c r="D38" i="956"/>
  <c r="R37" i="956"/>
  <c r="H37" i="956"/>
  <c r="D37" i="956"/>
  <c r="R36" i="956"/>
  <c r="L10" i="956" s="1"/>
  <c r="D10" i="956" s="1"/>
  <c r="H36" i="956"/>
  <c r="D36" i="956"/>
  <c r="R35" i="956"/>
  <c r="H35" i="956"/>
  <c r="D35" i="956"/>
  <c r="R34" i="956"/>
  <c r="L12" i="956" s="1"/>
  <c r="D12" i="956" s="1"/>
  <c r="H34" i="956"/>
  <c r="D34" i="956"/>
  <c r="R33" i="956"/>
  <c r="R32" i="956"/>
  <c r="R31" i="956"/>
  <c r="R30" i="956"/>
  <c r="R29" i="956"/>
  <c r="R28" i="956"/>
  <c r="L16" i="956" s="1"/>
  <c r="D16" i="956" s="1"/>
  <c r="D28" i="956"/>
  <c r="R27" i="956"/>
  <c r="D27" i="956"/>
  <c r="R26" i="956"/>
  <c r="L26" i="956"/>
  <c r="D26" i="956"/>
  <c r="R25" i="956"/>
  <c r="L25" i="956"/>
  <c r="D25" i="956" s="1"/>
  <c r="R24" i="956"/>
  <c r="D24" i="956"/>
  <c r="R23" i="956"/>
  <c r="L23" i="956"/>
  <c r="D23" i="956"/>
  <c r="R22" i="956"/>
  <c r="L22" i="956"/>
  <c r="D22" i="956"/>
  <c r="R21" i="956"/>
  <c r="D21" i="956"/>
  <c r="R20" i="956"/>
  <c r="L20" i="956"/>
  <c r="D20" i="956"/>
  <c r="R19" i="956"/>
  <c r="L19" i="956"/>
  <c r="D19" i="956" s="1"/>
  <c r="R18" i="956"/>
  <c r="D18" i="956"/>
  <c r="R17" i="956"/>
  <c r="D17" i="956"/>
  <c r="R16" i="956"/>
  <c r="S15" i="956"/>
  <c r="R15" i="956"/>
  <c r="D15" i="956"/>
  <c r="S14" i="956"/>
  <c r="R14" i="956"/>
  <c r="D14" i="956"/>
  <c r="R13" i="956"/>
  <c r="D13" i="956"/>
  <c r="R12" i="956"/>
  <c r="R11" i="956"/>
  <c r="L11" i="956"/>
  <c r="D11" i="956"/>
  <c r="L9" i="956"/>
  <c r="D9" i="956"/>
  <c r="L8" i="956"/>
  <c r="D8" i="956"/>
  <c r="L7" i="956"/>
  <c r="D7" i="956" s="1"/>
  <c r="R6" i="956"/>
  <c r="R5" i="956"/>
  <c r="R4" i="956"/>
  <c r="R52" i="955"/>
  <c r="R51" i="955"/>
  <c r="D50" i="955"/>
  <c r="R49" i="955"/>
  <c r="D49" i="955"/>
  <c r="R48" i="955"/>
  <c r="D48" i="955"/>
  <c r="D46" i="955"/>
  <c r="D45" i="955"/>
  <c r="D44" i="955"/>
  <c r="R42" i="955"/>
  <c r="L6" i="955" s="1"/>
  <c r="D6" i="955" s="1"/>
  <c r="D42" i="955"/>
  <c r="R41" i="955"/>
  <c r="D41" i="955"/>
  <c r="R40" i="955"/>
  <c r="D40" i="955"/>
  <c r="R39" i="955"/>
  <c r="L20" i="955" s="1"/>
  <c r="D20" i="955" s="1"/>
  <c r="H39" i="955"/>
  <c r="D39" i="955"/>
  <c r="R38" i="955"/>
  <c r="H38" i="955"/>
  <c r="D38" i="955"/>
  <c r="R37" i="955"/>
  <c r="H37" i="955"/>
  <c r="D37" i="955"/>
  <c r="R36" i="955"/>
  <c r="L10" i="955" s="1"/>
  <c r="D10" i="955" s="1"/>
  <c r="H36" i="955"/>
  <c r="D36" i="955"/>
  <c r="R35" i="955"/>
  <c r="L19" i="955" s="1"/>
  <c r="D19" i="955" s="1"/>
  <c r="H35" i="955"/>
  <c r="D35" i="955"/>
  <c r="R34" i="955"/>
  <c r="L12" i="955" s="1"/>
  <c r="D12" i="955" s="1"/>
  <c r="H34" i="955"/>
  <c r="D34" i="955"/>
  <c r="R33" i="955"/>
  <c r="R32" i="955"/>
  <c r="R31" i="955"/>
  <c r="R30" i="955"/>
  <c r="R29" i="955"/>
  <c r="R28" i="955"/>
  <c r="L16" i="955" s="1"/>
  <c r="D16" i="955" s="1"/>
  <c r="D28" i="955"/>
  <c r="R27" i="955"/>
  <c r="D27" i="955"/>
  <c r="R26" i="955"/>
  <c r="L26" i="955"/>
  <c r="D26" i="955"/>
  <c r="R25" i="955"/>
  <c r="L25" i="955"/>
  <c r="D25" i="955" s="1"/>
  <c r="R24" i="955"/>
  <c r="L24" i="955"/>
  <c r="D24" i="955" s="1"/>
  <c r="R23" i="955"/>
  <c r="L23" i="955"/>
  <c r="D23" i="955"/>
  <c r="R22" i="955"/>
  <c r="L22" i="955"/>
  <c r="D22" i="955" s="1"/>
  <c r="R21" i="955"/>
  <c r="D21" i="955"/>
  <c r="R20" i="955"/>
  <c r="R19" i="955"/>
  <c r="R18" i="955"/>
  <c r="D18" i="955"/>
  <c r="R17" i="955"/>
  <c r="L17" i="955"/>
  <c r="D17" i="955"/>
  <c r="R16" i="955"/>
  <c r="R15" i="955"/>
  <c r="D15" i="955"/>
  <c r="R14" i="955"/>
  <c r="D14" i="955"/>
  <c r="R13" i="955"/>
  <c r="D13" i="955"/>
  <c r="R12" i="955"/>
  <c r="R11" i="955"/>
  <c r="L11" i="955"/>
  <c r="D11" i="955" s="1"/>
  <c r="L9" i="955"/>
  <c r="D9" i="955"/>
  <c r="L8" i="955"/>
  <c r="D8" i="955"/>
  <c r="L7" i="955"/>
  <c r="D7" i="955" s="1"/>
  <c r="R6" i="955"/>
  <c r="R5" i="955"/>
  <c r="R4" i="955"/>
  <c r="R52" i="954"/>
  <c r="R51" i="954"/>
  <c r="D50" i="954"/>
  <c r="R49" i="954"/>
  <c r="D49" i="954"/>
  <c r="R48" i="954"/>
  <c r="D48" i="954"/>
  <c r="D46" i="954"/>
  <c r="D45" i="954"/>
  <c r="P44" i="954"/>
  <c r="R44" i="954" s="1"/>
  <c r="D44" i="954"/>
  <c r="R42" i="954"/>
  <c r="D42" i="954"/>
  <c r="R41" i="954"/>
  <c r="L7" i="954" s="1"/>
  <c r="D7" i="954" s="1"/>
  <c r="D41" i="954"/>
  <c r="R40" i="954"/>
  <c r="D40" i="954"/>
  <c r="R39" i="954"/>
  <c r="L20" i="954" s="1"/>
  <c r="D20" i="954" s="1"/>
  <c r="H39" i="954"/>
  <c r="D39" i="954"/>
  <c r="R38" i="954"/>
  <c r="L9" i="954" s="1"/>
  <c r="D9" i="954" s="1"/>
  <c r="H38" i="954"/>
  <c r="D38" i="954"/>
  <c r="R37" i="954"/>
  <c r="H37" i="954"/>
  <c r="D37" i="954"/>
  <c r="R36" i="954"/>
  <c r="H36" i="954"/>
  <c r="D36" i="954"/>
  <c r="R35" i="954"/>
  <c r="H35" i="954"/>
  <c r="D35" i="954"/>
  <c r="R34" i="954"/>
  <c r="H34" i="954"/>
  <c r="D34" i="954"/>
  <c r="R33" i="954"/>
  <c r="R32" i="954"/>
  <c r="L11" i="954" s="1"/>
  <c r="D11" i="954" s="1"/>
  <c r="R31" i="954"/>
  <c r="R30" i="954"/>
  <c r="R29" i="954"/>
  <c r="R28" i="954"/>
  <c r="D28" i="954"/>
  <c r="R27" i="954"/>
  <c r="D27" i="954"/>
  <c r="R26" i="954"/>
  <c r="L26" i="954"/>
  <c r="D26" i="954"/>
  <c r="R25" i="954"/>
  <c r="D25" i="954"/>
  <c r="R24" i="954"/>
  <c r="L24" i="954"/>
  <c r="D24" i="954"/>
  <c r="R23" i="954"/>
  <c r="D23" i="954"/>
  <c r="R22" i="954"/>
  <c r="D22" i="954"/>
  <c r="R21" i="954"/>
  <c r="D21" i="954"/>
  <c r="R20" i="954"/>
  <c r="R19" i="954"/>
  <c r="D19" i="954"/>
  <c r="R18" i="954"/>
  <c r="D18" i="954"/>
  <c r="R17" i="954"/>
  <c r="L17" i="954"/>
  <c r="D17" i="954" s="1"/>
  <c r="R16" i="954"/>
  <c r="L16" i="954"/>
  <c r="D16" i="954" s="1"/>
  <c r="R15" i="954"/>
  <c r="D15" i="954"/>
  <c r="R14" i="954"/>
  <c r="D14" i="954"/>
  <c r="R13" i="954"/>
  <c r="D13" i="954"/>
  <c r="R12" i="954"/>
  <c r="L12" i="954"/>
  <c r="D12" i="954"/>
  <c r="R11" i="954"/>
  <c r="L10" i="954"/>
  <c r="D10" i="954" s="1"/>
  <c r="L8" i="954"/>
  <c r="D8" i="954" s="1"/>
  <c r="R6" i="954"/>
  <c r="L6" i="954"/>
  <c r="D6" i="954"/>
  <c r="R5" i="954"/>
  <c r="R4" i="954"/>
  <c r="G49" i="954" l="1"/>
  <c r="G49" i="955"/>
  <c r="G49" i="956"/>
  <c r="D54" i="956"/>
  <c r="H14" i="956" s="1"/>
  <c r="D54" i="955"/>
  <c r="H14" i="955" s="1"/>
  <c r="D29" i="955"/>
  <c r="H13" i="955" s="1"/>
  <c r="D54" i="954"/>
  <c r="H14" i="954" s="1"/>
  <c r="D29" i="956"/>
  <c r="H13" i="956" s="1"/>
  <c r="D29" i="954"/>
  <c r="H13" i="954" s="1"/>
  <c r="H34" i="943"/>
  <c r="H35" i="943"/>
  <c r="H36" i="943"/>
  <c r="H37" i="943"/>
  <c r="H38" i="943"/>
  <c r="H39" i="943"/>
  <c r="H16" i="942"/>
  <c r="H20" i="942"/>
  <c r="H16" i="944"/>
  <c r="C21" i="944"/>
  <c r="C21" i="943"/>
  <c r="R52" i="952"/>
  <c r="R51" i="952"/>
  <c r="D50" i="952"/>
  <c r="R49" i="952"/>
  <c r="D49" i="952"/>
  <c r="R48" i="952"/>
  <c r="D48" i="952"/>
  <c r="D46" i="952"/>
  <c r="D45" i="952"/>
  <c r="D44" i="952"/>
  <c r="R42" i="952"/>
  <c r="L6" i="952" s="1"/>
  <c r="D6" i="952" s="1"/>
  <c r="D42" i="952"/>
  <c r="R41" i="952"/>
  <c r="D41" i="952"/>
  <c r="R40" i="952"/>
  <c r="D40" i="952"/>
  <c r="R39" i="952"/>
  <c r="H39" i="952"/>
  <c r="D39" i="952"/>
  <c r="R38" i="952"/>
  <c r="L9" i="952" s="1"/>
  <c r="D9" i="952" s="1"/>
  <c r="H38" i="952"/>
  <c r="D38" i="952"/>
  <c r="R37" i="952"/>
  <c r="H37" i="952"/>
  <c r="D37" i="952"/>
  <c r="R36" i="952"/>
  <c r="L10" i="952" s="1"/>
  <c r="D10" i="952" s="1"/>
  <c r="H36" i="952"/>
  <c r="D36" i="952"/>
  <c r="R35" i="952"/>
  <c r="H35" i="952"/>
  <c r="D35" i="952"/>
  <c r="R34" i="952"/>
  <c r="L12" i="952" s="1"/>
  <c r="D12" i="952" s="1"/>
  <c r="H34" i="952"/>
  <c r="D34" i="952"/>
  <c r="R33" i="952"/>
  <c r="R32" i="952"/>
  <c r="R31" i="952"/>
  <c r="R30" i="952"/>
  <c r="R29" i="952"/>
  <c r="R28" i="952"/>
  <c r="L16" i="952" s="1"/>
  <c r="D16" i="952" s="1"/>
  <c r="D28" i="952"/>
  <c r="R27" i="952"/>
  <c r="D27" i="952"/>
  <c r="R26" i="952"/>
  <c r="L26" i="952"/>
  <c r="D26" i="952"/>
  <c r="R25" i="952"/>
  <c r="L25" i="952"/>
  <c r="D25" i="952" s="1"/>
  <c r="R24" i="952"/>
  <c r="D24" i="952"/>
  <c r="R23" i="952"/>
  <c r="L23" i="952"/>
  <c r="D23" i="952"/>
  <c r="R22" i="952"/>
  <c r="L22" i="952"/>
  <c r="D22" i="952" s="1"/>
  <c r="R21" i="952"/>
  <c r="D21" i="952"/>
  <c r="R20" i="952"/>
  <c r="L20" i="952"/>
  <c r="D20" i="952"/>
  <c r="R19" i="952"/>
  <c r="L19" i="952"/>
  <c r="D19" i="952" s="1"/>
  <c r="R18" i="952"/>
  <c r="D18" i="952"/>
  <c r="R17" i="952"/>
  <c r="D17" i="952"/>
  <c r="R16" i="952"/>
  <c r="S15" i="952"/>
  <c r="R15" i="952"/>
  <c r="D15" i="952"/>
  <c r="S14" i="952"/>
  <c r="R14" i="952"/>
  <c r="D14" i="952"/>
  <c r="R13" i="952"/>
  <c r="D13" i="952"/>
  <c r="R12" i="952"/>
  <c r="R11" i="952"/>
  <c r="L11" i="952"/>
  <c r="D11" i="952" s="1"/>
  <c r="L8" i="952"/>
  <c r="D8" i="952" s="1"/>
  <c r="L7" i="952"/>
  <c r="D7" i="952" s="1"/>
  <c r="R6" i="952"/>
  <c r="R5" i="952"/>
  <c r="R4" i="952"/>
  <c r="R52" i="951"/>
  <c r="R51" i="951"/>
  <c r="D50" i="951"/>
  <c r="R49" i="951"/>
  <c r="D49" i="951"/>
  <c r="R48" i="951"/>
  <c r="D48" i="951"/>
  <c r="D46" i="951"/>
  <c r="D45" i="951"/>
  <c r="D44" i="951"/>
  <c r="R42" i="951"/>
  <c r="D42" i="951"/>
  <c r="R41" i="951"/>
  <c r="L7" i="951" s="1"/>
  <c r="D7" i="951" s="1"/>
  <c r="D41" i="951"/>
  <c r="R40" i="951"/>
  <c r="D40" i="951"/>
  <c r="R39" i="951"/>
  <c r="L20" i="951" s="1"/>
  <c r="D20" i="951" s="1"/>
  <c r="H39" i="951"/>
  <c r="D39" i="951"/>
  <c r="R38" i="951"/>
  <c r="H38" i="951"/>
  <c r="D38" i="951"/>
  <c r="R37" i="951"/>
  <c r="H37" i="951"/>
  <c r="D37" i="951"/>
  <c r="R36" i="951"/>
  <c r="L10" i="951" s="1"/>
  <c r="D10" i="951" s="1"/>
  <c r="H36" i="951"/>
  <c r="D36" i="951"/>
  <c r="R35" i="951"/>
  <c r="L19" i="951" s="1"/>
  <c r="D19" i="951" s="1"/>
  <c r="H35" i="951"/>
  <c r="D35" i="951"/>
  <c r="R34" i="951"/>
  <c r="L12" i="951" s="1"/>
  <c r="D12" i="951" s="1"/>
  <c r="H34" i="951"/>
  <c r="D34" i="951"/>
  <c r="R33" i="951"/>
  <c r="R32" i="951"/>
  <c r="R31" i="951"/>
  <c r="R30" i="951"/>
  <c r="R29" i="951"/>
  <c r="R28" i="951"/>
  <c r="L16" i="951" s="1"/>
  <c r="D16" i="951" s="1"/>
  <c r="D28" i="951"/>
  <c r="R27" i="951"/>
  <c r="D27" i="951"/>
  <c r="R26" i="951"/>
  <c r="L26" i="951"/>
  <c r="D26" i="951"/>
  <c r="R25" i="951"/>
  <c r="L25" i="951"/>
  <c r="D25" i="951"/>
  <c r="R24" i="951"/>
  <c r="L24" i="951"/>
  <c r="D24" i="951"/>
  <c r="R23" i="951"/>
  <c r="L23" i="951"/>
  <c r="D23" i="951" s="1"/>
  <c r="R22" i="951"/>
  <c r="L22" i="951"/>
  <c r="D22" i="951" s="1"/>
  <c r="R21" i="951"/>
  <c r="D21" i="951"/>
  <c r="R20" i="951"/>
  <c r="R19" i="951"/>
  <c r="R18" i="951"/>
  <c r="D18" i="951"/>
  <c r="R17" i="951"/>
  <c r="L17" i="951"/>
  <c r="D17" i="951" s="1"/>
  <c r="R16" i="951"/>
  <c r="R15" i="951"/>
  <c r="D15" i="951"/>
  <c r="R14" i="951"/>
  <c r="D14" i="951"/>
  <c r="R13" i="951"/>
  <c r="D13" i="951"/>
  <c r="R12" i="951"/>
  <c r="R11" i="951"/>
  <c r="L11" i="951"/>
  <c r="D11" i="951" s="1"/>
  <c r="L9" i="951"/>
  <c r="D9" i="951"/>
  <c r="L8" i="951"/>
  <c r="D8" i="951"/>
  <c r="R6" i="951"/>
  <c r="L6" i="951"/>
  <c r="D6" i="951"/>
  <c r="R5" i="951"/>
  <c r="R4" i="951"/>
  <c r="R52" i="950"/>
  <c r="R51" i="950"/>
  <c r="D50" i="950"/>
  <c r="R49" i="950"/>
  <c r="D49" i="950"/>
  <c r="R48" i="950"/>
  <c r="D48" i="950"/>
  <c r="D46" i="950"/>
  <c r="D45" i="950"/>
  <c r="R44" i="950"/>
  <c r="P44" i="950"/>
  <c r="D44" i="950"/>
  <c r="R42" i="950"/>
  <c r="D42" i="950"/>
  <c r="R41" i="950"/>
  <c r="D41" i="950"/>
  <c r="R40" i="950"/>
  <c r="L8" i="950" s="1"/>
  <c r="D8" i="950" s="1"/>
  <c r="D40" i="950"/>
  <c r="R39" i="950"/>
  <c r="L20" i="950" s="1"/>
  <c r="D20" i="950" s="1"/>
  <c r="H39" i="950"/>
  <c r="D39" i="950"/>
  <c r="R38" i="950"/>
  <c r="L9" i="950" s="1"/>
  <c r="D9" i="950" s="1"/>
  <c r="H38" i="950"/>
  <c r="D38" i="950"/>
  <c r="R37" i="950"/>
  <c r="H37" i="950"/>
  <c r="D37" i="950"/>
  <c r="R36" i="950"/>
  <c r="H36" i="950"/>
  <c r="D36" i="950"/>
  <c r="R35" i="950"/>
  <c r="H35" i="950"/>
  <c r="D35" i="950"/>
  <c r="R34" i="950"/>
  <c r="H34" i="950"/>
  <c r="D34" i="950"/>
  <c r="R33" i="950"/>
  <c r="R32" i="950"/>
  <c r="R31" i="950"/>
  <c r="R30" i="950"/>
  <c r="R29" i="950"/>
  <c r="R28" i="950"/>
  <c r="D28" i="950"/>
  <c r="R27" i="950"/>
  <c r="L27" i="950"/>
  <c r="D27" i="950"/>
  <c r="R26" i="950"/>
  <c r="L26" i="950"/>
  <c r="D26" i="950"/>
  <c r="R25" i="950"/>
  <c r="D25" i="950"/>
  <c r="R24" i="950"/>
  <c r="L24" i="950"/>
  <c r="D24" i="950" s="1"/>
  <c r="R23" i="950"/>
  <c r="L23" i="950"/>
  <c r="D23" i="950" s="1"/>
  <c r="R22" i="950"/>
  <c r="D22" i="950"/>
  <c r="R21" i="950"/>
  <c r="D21" i="950"/>
  <c r="R20" i="950"/>
  <c r="R19" i="950"/>
  <c r="D19" i="950"/>
  <c r="R18" i="950"/>
  <c r="D18" i="950"/>
  <c r="R17" i="950"/>
  <c r="L17" i="950"/>
  <c r="D17" i="950"/>
  <c r="R16" i="950"/>
  <c r="L16" i="950"/>
  <c r="D16" i="950" s="1"/>
  <c r="R15" i="950"/>
  <c r="D15" i="950"/>
  <c r="R14" i="950"/>
  <c r="D14" i="950"/>
  <c r="R13" i="950"/>
  <c r="D13" i="950"/>
  <c r="R12" i="950"/>
  <c r="L12" i="950"/>
  <c r="D12" i="950" s="1"/>
  <c r="R11" i="950"/>
  <c r="L11" i="950"/>
  <c r="D11" i="950" s="1"/>
  <c r="L10" i="950"/>
  <c r="D10" i="950"/>
  <c r="L7" i="950"/>
  <c r="D7" i="950"/>
  <c r="R6" i="950"/>
  <c r="L6" i="950"/>
  <c r="D6" i="950"/>
  <c r="R5" i="950"/>
  <c r="R4" i="950"/>
  <c r="H15" i="956" l="1"/>
  <c r="H29" i="956" s="1"/>
  <c r="G51" i="956" s="1"/>
  <c r="H15" i="955"/>
  <c r="H29" i="955" s="1"/>
  <c r="G51" i="955" s="1"/>
  <c r="H15" i="954"/>
  <c r="H29" i="954" s="1"/>
  <c r="G51" i="954" s="1"/>
  <c r="G49" i="952"/>
  <c r="G49" i="951"/>
  <c r="G49" i="950"/>
  <c r="D54" i="952"/>
  <c r="H14" i="952" s="1"/>
  <c r="D54" i="951"/>
  <c r="H14" i="951" s="1"/>
  <c r="D29" i="951"/>
  <c r="H13" i="951" s="1"/>
  <c r="D54" i="950"/>
  <c r="H14" i="950" s="1"/>
  <c r="D29" i="950"/>
  <c r="H13" i="950" s="1"/>
  <c r="D29" i="952"/>
  <c r="H13" i="952" s="1"/>
  <c r="H20" i="936"/>
  <c r="H15" i="952" l="1"/>
  <c r="H29" i="952" s="1"/>
  <c r="G51" i="952" s="1"/>
  <c r="H15" i="951"/>
  <c r="H29" i="951" s="1"/>
  <c r="G51" i="951" s="1"/>
  <c r="H15" i="950"/>
  <c r="H29" i="950" s="1"/>
  <c r="G51" i="950" s="1"/>
  <c r="H16" i="940"/>
  <c r="H20" i="938"/>
  <c r="H16" i="939"/>
  <c r="C21" i="940"/>
  <c r="R52" i="944"/>
  <c r="R51" i="944"/>
  <c r="D50" i="944"/>
  <c r="R49" i="944"/>
  <c r="D49" i="944"/>
  <c r="R48" i="944"/>
  <c r="D48" i="944"/>
  <c r="D46" i="944"/>
  <c r="D45" i="944"/>
  <c r="D44" i="944"/>
  <c r="R42" i="944"/>
  <c r="D42" i="944"/>
  <c r="R41" i="944"/>
  <c r="L7" i="944" s="1"/>
  <c r="D7" i="944" s="1"/>
  <c r="D41" i="944"/>
  <c r="R40" i="944"/>
  <c r="L8" i="944" s="1"/>
  <c r="D8" i="944" s="1"/>
  <c r="D40" i="944"/>
  <c r="R39" i="944"/>
  <c r="H39" i="944"/>
  <c r="D39" i="944"/>
  <c r="R38" i="944"/>
  <c r="H38" i="944"/>
  <c r="D38" i="944"/>
  <c r="R37" i="944"/>
  <c r="H37" i="944"/>
  <c r="D37" i="944"/>
  <c r="R36" i="944"/>
  <c r="H36" i="944"/>
  <c r="D36" i="944"/>
  <c r="R35" i="944"/>
  <c r="L19" i="944" s="1"/>
  <c r="D19" i="944" s="1"/>
  <c r="H35" i="944"/>
  <c r="D35" i="944"/>
  <c r="R34" i="944"/>
  <c r="H34" i="944"/>
  <c r="D34" i="944"/>
  <c r="R33" i="944"/>
  <c r="R32" i="944"/>
  <c r="R31" i="944"/>
  <c r="R30" i="944"/>
  <c r="R29" i="944"/>
  <c r="R28" i="944"/>
  <c r="D28" i="944"/>
  <c r="R27" i="944"/>
  <c r="D27" i="944"/>
  <c r="R26" i="944"/>
  <c r="L26" i="944"/>
  <c r="D26" i="944" s="1"/>
  <c r="R25" i="944"/>
  <c r="L25" i="944"/>
  <c r="D25" i="944" s="1"/>
  <c r="R24" i="944"/>
  <c r="D24" i="944"/>
  <c r="R23" i="944"/>
  <c r="L23" i="944"/>
  <c r="D23" i="944" s="1"/>
  <c r="R22" i="944"/>
  <c r="L22" i="944"/>
  <c r="D22" i="944"/>
  <c r="R21" i="944"/>
  <c r="D21" i="944"/>
  <c r="R20" i="944"/>
  <c r="L20" i="944"/>
  <c r="D20" i="944" s="1"/>
  <c r="R19" i="944"/>
  <c r="R18" i="944"/>
  <c r="D18" i="944"/>
  <c r="R17" i="944"/>
  <c r="D17" i="944"/>
  <c r="R16" i="944"/>
  <c r="L16" i="944"/>
  <c r="D16" i="944" s="1"/>
  <c r="S15" i="944"/>
  <c r="R15" i="944"/>
  <c r="D15" i="944"/>
  <c r="S14" i="944"/>
  <c r="R14" i="944"/>
  <c r="D14" i="944"/>
  <c r="R13" i="944"/>
  <c r="D13" i="944"/>
  <c r="R12" i="944"/>
  <c r="L12" i="944"/>
  <c r="D12" i="944" s="1"/>
  <c r="R11" i="944"/>
  <c r="L11" i="944"/>
  <c r="D11" i="944" s="1"/>
  <c r="L10" i="944"/>
  <c r="D10" i="944"/>
  <c r="L9" i="944"/>
  <c r="D9" i="944"/>
  <c r="R6" i="944"/>
  <c r="L6" i="944"/>
  <c r="D6" i="944"/>
  <c r="R5" i="944"/>
  <c r="R4" i="944"/>
  <c r="R52" i="943"/>
  <c r="R51" i="943"/>
  <c r="D50" i="943"/>
  <c r="R49" i="943"/>
  <c r="D49" i="943"/>
  <c r="R48" i="943"/>
  <c r="D48" i="943"/>
  <c r="D46" i="943"/>
  <c r="D45" i="943"/>
  <c r="D44" i="943"/>
  <c r="R42" i="943"/>
  <c r="L6" i="943" s="1"/>
  <c r="D6" i="943" s="1"/>
  <c r="D42" i="943"/>
  <c r="R41" i="943"/>
  <c r="D41" i="943"/>
  <c r="R40" i="943"/>
  <c r="D40" i="943"/>
  <c r="R39" i="943"/>
  <c r="D39" i="943"/>
  <c r="R38" i="943"/>
  <c r="D38" i="943"/>
  <c r="R37" i="943"/>
  <c r="D37" i="943"/>
  <c r="R36" i="943"/>
  <c r="L10" i="943" s="1"/>
  <c r="D10" i="943" s="1"/>
  <c r="D36" i="943"/>
  <c r="R35" i="943"/>
  <c r="D35" i="943"/>
  <c r="R34" i="943"/>
  <c r="L12" i="943" s="1"/>
  <c r="D12" i="943" s="1"/>
  <c r="D34" i="943"/>
  <c r="R33" i="943"/>
  <c r="R32" i="943"/>
  <c r="R31" i="943"/>
  <c r="R30" i="943"/>
  <c r="R29" i="943"/>
  <c r="R28" i="943"/>
  <c r="D28" i="943"/>
  <c r="R27" i="943"/>
  <c r="D27" i="943"/>
  <c r="R26" i="943"/>
  <c r="L26" i="943"/>
  <c r="D26" i="943"/>
  <c r="R25" i="943"/>
  <c r="L25" i="943"/>
  <c r="D25" i="943"/>
  <c r="R24" i="943"/>
  <c r="L24" i="943"/>
  <c r="D24" i="943"/>
  <c r="R23" i="943"/>
  <c r="L23" i="943"/>
  <c r="D23" i="943" s="1"/>
  <c r="R22" i="943"/>
  <c r="L22" i="943"/>
  <c r="D22" i="943" s="1"/>
  <c r="R21" i="943"/>
  <c r="D21" i="943"/>
  <c r="R20" i="943"/>
  <c r="L20" i="943"/>
  <c r="D20" i="943" s="1"/>
  <c r="R19" i="943"/>
  <c r="L19" i="943"/>
  <c r="D19" i="943" s="1"/>
  <c r="R18" i="943"/>
  <c r="D18" i="943"/>
  <c r="R17" i="943"/>
  <c r="L17" i="943"/>
  <c r="D17" i="943" s="1"/>
  <c r="R16" i="943"/>
  <c r="L16" i="943"/>
  <c r="D16" i="943" s="1"/>
  <c r="R15" i="943"/>
  <c r="D15" i="943"/>
  <c r="R14" i="943"/>
  <c r="D14" i="943"/>
  <c r="R13" i="943"/>
  <c r="D13" i="943"/>
  <c r="R12" i="943"/>
  <c r="R11" i="943"/>
  <c r="L11" i="943"/>
  <c r="D11" i="943"/>
  <c r="L9" i="943"/>
  <c r="D9" i="943"/>
  <c r="L8" i="943"/>
  <c r="D8" i="943" s="1"/>
  <c r="L7" i="943"/>
  <c r="D7" i="943"/>
  <c r="R6" i="943"/>
  <c r="R5" i="943"/>
  <c r="R4" i="943"/>
  <c r="R52" i="942"/>
  <c r="R51" i="942"/>
  <c r="D50" i="942"/>
  <c r="R49" i="942"/>
  <c r="D49" i="942"/>
  <c r="R48" i="942"/>
  <c r="D48" i="942"/>
  <c r="D46" i="942"/>
  <c r="D45" i="942"/>
  <c r="P44" i="942"/>
  <c r="R44" i="942" s="1"/>
  <c r="D44" i="942"/>
  <c r="R42" i="942"/>
  <c r="D42" i="942"/>
  <c r="R41" i="942"/>
  <c r="D41" i="942"/>
  <c r="R40" i="942"/>
  <c r="L8" i="942" s="1"/>
  <c r="D8" i="942" s="1"/>
  <c r="D40" i="942"/>
  <c r="R39" i="942"/>
  <c r="L20" i="942" s="1"/>
  <c r="D20" i="942" s="1"/>
  <c r="H39" i="942"/>
  <c r="D39" i="942"/>
  <c r="R38" i="942"/>
  <c r="H38" i="942"/>
  <c r="D38" i="942"/>
  <c r="R37" i="942"/>
  <c r="H37" i="942"/>
  <c r="D37" i="942"/>
  <c r="R36" i="942"/>
  <c r="H36" i="942"/>
  <c r="D36" i="942"/>
  <c r="R35" i="942"/>
  <c r="H35" i="942"/>
  <c r="D35" i="942"/>
  <c r="R34" i="942"/>
  <c r="H34" i="942"/>
  <c r="D34" i="942"/>
  <c r="R33" i="942"/>
  <c r="R32" i="942"/>
  <c r="R31" i="942"/>
  <c r="R30" i="942"/>
  <c r="R29" i="942"/>
  <c r="R28" i="942"/>
  <c r="D28" i="942"/>
  <c r="R27" i="942"/>
  <c r="L27" i="942"/>
  <c r="D27" i="942" s="1"/>
  <c r="R26" i="942"/>
  <c r="L26" i="942"/>
  <c r="D26" i="942"/>
  <c r="R25" i="942"/>
  <c r="D25" i="942"/>
  <c r="R24" i="942"/>
  <c r="L24" i="942"/>
  <c r="D24" i="942" s="1"/>
  <c r="R23" i="942"/>
  <c r="L23" i="942"/>
  <c r="D23" i="942"/>
  <c r="R22" i="942"/>
  <c r="D22" i="942"/>
  <c r="R21" i="942"/>
  <c r="D21" i="942"/>
  <c r="R20" i="942"/>
  <c r="R19" i="942"/>
  <c r="D19" i="942"/>
  <c r="R18" i="942"/>
  <c r="D18" i="942"/>
  <c r="R17" i="942"/>
  <c r="L17" i="942"/>
  <c r="D17" i="942" s="1"/>
  <c r="R16" i="942"/>
  <c r="L16" i="942"/>
  <c r="D16" i="942" s="1"/>
  <c r="R15" i="942"/>
  <c r="D15" i="942"/>
  <c r="R14" i="942"/>
  <c r="D14" i="942"/>
  <c r="R13" i="942"/>
  <c r="D13" i="942"/>
  <c r="R12" i="942"/>
  <c r="L12" i="942"/>
  <c r="D12" i="942" s="1"/>
  <c r="R11" i="942"/>
  <c r="L11" i="942"/>
  <c r="D11" i="942"/>
  <c r="L10" i="942"/>
  <c r="D10" i="942" s="1"/>
  <c r="L9" i="942"/>
  <c r="D9" i="942"/>
  <c r="L7" i="942"/>
  <c r="D7" i="942"/>
  <c r="R6" i="942"/>
  <c r="L6" i="942"/>
  <c r="D6" i="942"/>
  <c r="R5" i="942"/>
  <c r="R4" i="942"/>
  <c r="G49" i="943" l="1"/>
  <c r="D54" i="943"/>
  <c r="H14" i="943" s="1"/>
  <c r="G49" i="942"/>
  <c r="G49" i="944"/>
  <c r="D54" i="944"/>
  <c r="H14" i="944" s="1"/>
  <c r="D54" i="942"/>
  <c r="H14" i="942" s="1"/>
  <c r="D29" i="944"/>
  <c r="H13" i="944" s="1"/>
  <c r="D29" i="943"/>
  <c r="H13" i="943" s="1"/>
  <c r="D29" i="942"/>
  <c r="H13" i="942" s="1"/>
  <c r="H16" i="936"/>
  <c r="H15" i="943" l="1"/>
  <c r="H29" i="943" s="1"/>
  <c r="G51" i="943" s="1"/>
  <c r="H15" i="944"/>
  <c r="H29" i="944" s="1"/>
  <c r="G51" i="944" s="1"/>
  <c r="H15" i="942"/>
  <c r="H29" i="942" s="1"/>
  <c r="G51" i="942" s="1"/>
  <c r="H16" i="935"/>
  <c r="H20" i="934"/>
  <c r="C27" i="934"/>
  <c r="C21" i="934"/>
  <c r="L25" i="934"/>
  <c r="R52" i="940" l="1"/>
  <c r="R51" i="940"/>
  <c r="D50" i="940"/>
  <c r="R49" i="940"/>
  <c r="D49" i="940"/>
  <c r="R48" i="940"/>
  <c r="D48" i="940"/>
  <c r="D46" i="940"/>
  <c r="D45" i="940"/>
  <c r="D44" i="940"/>
  <c r="R42" i="940"/>
  <c r="D42" i="940"/>
  <c r="R41" i="940"/>
  <c r="D41" i="940"/>
  <c r="R40" i="940"/>
  <c r="D40" i="940"/>
  <c r="R39" i="940"/>
  <c r="H39" i="940"/>
  <c r="D39" i="940"/>
  <c r="R38" i="940"/>
  <c r="L9" i="940" s="1"/>
  <c r="D9" i="940" s="1"/>
  <c r="H38" i="940"/>
  <c r="D38" i="940"/>
  <c r="R37" i="940"/>
  <c r="H37" i="940"/>
  <c r="D37" i="940"/>
  <c r="R36" i="940"/>
  <c r="H36" i="940"/>
  <c r="D36" i="940"/>
  <c r="R35" i="940"/>
  <c r="H35" i="940"/>
  <c r="D35" i="940"/>
  <c r="R34" i="940"/>
  <c r="H34" i="940"/>
  <c r="D34" i="940"/>
  <c r="R33" i="940"/>
  <c r="L23" i="940" s="1"/>
  <c r="D23" i="940" s="1"/>
  <c r="R32" i="940"/>
  <c r="L11" i="940" s="1"/>
  <c r="D11" i="940" s="1"/>
  <c r="R31" i="940"/>
  <c r="R30" i="940"/>
  <c r="R29" i="940"/>
  <c r="R28" i="940"/>
  <c r="D28" i="940"/>
  <c r="R27" i="940"/>
  <c r="D27" i="940"/>
  <c r="R26" i="940"/>
  <c r="L26" i="940"/>
  <c r="D26" i="940"/>
  <c r="R25" i="940"/>
  <c r="L25" i="940"/>
  <c r="D25" i="940"/>
  <c r="R24" i="940"/>
  <c r="D24" i="940"/>
  <c r="R23" i="940"/>
  <c r="R22" i="940"/>
  <c r="L22" i="940"/>
  <c r="D22" i="940"/>
  <c r="R21" i="940"/>
  <c r="D21" i="940"/>
  <c r="R20" i="940"/>
  <c r="L20" i="940"/>
  <c r="D20" i="940"/>
  <c r="R19" i="940"/>
  <c r="L19" i="940"/>
  <c r="D19" i="940"/>
  <c r="R18" i="940"/>
  <c r="D18" i="940"/>
  <c r="R17" i="940"/>
  <c r="D17" i="940"/>
  <c r="R16" i="940"/>
  <c r="L16" i="940"/>
  <c r="D16" i="940" s="1"/>
  <c r="S15" i="940"/>
  <c r="R15" i="940"/>
  <c r="D15" i="940"/>
  <c r="S14" i="940"/>
  <c r="R14" i="940"/>
  <c r="D14" i="940"/>
  <c r="R13" i="940"/>
  <c r="D13" i="940"/>
  <c r="R12" i="940"/>
  <c r="L12" i="940"/>
  <c r="D12" i="940"/>
  <c r="R11" i="940"/>
  <c r="L10" i="940"/>
  <c r="D10" i="940"/>
  <c r="L8" i="940"/>
  <c r="D8" i="940"/>
  <c r="L7" i="940"/>
  <c r="D7" i="940"/>
  <c r="R6" i="940"/>
  <c r="L6" i="940"/>
  <c r="D6" i="940"/>
  <c r="R5" i="940"/>
  <c r="R4" i="940"/>
  <c r="R52" i="939"/>
  <c r="R51" i="939"/>
  <c r="D50" i="939"/>
  <c r="R49" i="939"/>
  <c r="D49" i="939"/>
  <c r="R48" i="939"/>
  <c r="D48" i="939"/>
  <c r="D46" i="939"/>
  <c r="D45" i="939"/>
  <c r="D44" i="939"/>
  <c r="R42" i="939"/>
  <c r="L6" i="939" s="1"/>
  <c r="D6" i="939" s="1"/>
  <c r="D42" i="939"/>
  <c r="R41" i="939"/>
  <c r="D41" i="939"/>
  <c r="R40" i="939"/>
  <c r="L8" i="939" s="1"/>
  <c r="D8" i="939" s="1"/>
  <c r="D40" i="939"/>
  <c r="R39" i="939"/>
  <c r="L20" i="939" s="1"/>
  <c r="D20" i="939" s="1"/>
  <c r="H39" i="939"/>
  <c r="D39" i="939"/>
  <c r="R38" i="939"/>
  <c r="H38" i="939"/>
  <c r="D38" i="939"/>
  <c r="R37" i="939"/>
  <c r="H37" i="939"/>
  <c r="D37" i="939"/>
  <c r="R36" i="939"/>
  <c r="H36" i="939"/>
  <c r="D36" i="939"/>
  <c r="R35" i="939"/>
  <c r="L19" i="939" s="1"/>
  <c r="D19" i="939" s="1"/>
  <c r="H35" i="939"/>
  <c r="D35" i="939"/>
  <c r="R34" i="939"/>
  <c r="H34" i="939"/>
  <c r="D34" i="939"/>
  <c r="R33" i="939"/>
  <c r="R32" i="939"/>
  <c r="R31" i="939"/>
  <c r="R30" i="939"/>
  <c r="R29" i="939"/>
  <c r="R28" i="939"/>
  <c r="D28" i="939"/>
  <c r="R27" i="939"/>
  <c r="D27" i="939"/>
  <c r="R26" i="939"/>
  <c r="L26" i="939"/>
  <c r="D26" i="939" s="1"/>
  <c r="R25" i="939"/>
  <c r="L25" i="939"/>
  <c r="D25" i="939" s="1"/>
  <c r="R24" i="939"/>
  <c r="L24" i="939"/>
  <c r="D24" i="939" s="1"/>
  <c r="R23" i="939"/>
  <c r="L23" i="939"/>
  <c r="D23" i="939"/>
  <c r="R22" i="939"/>
  <c r="L22" i="939"/>
  <c r="D22" i="939" s="1"/>
  <c r="R21" i="939"/>
  <c r="L17" i="939" s="1"/>
  <c r="D17" i="939" s="1"/>
  <c r="D21" i="939"/>
  <c r="R20" i="939"/>
  <c r="R19" i="939"/>
  <c r="R18" i="939"/>
  <c r="D18" i="939"/>
  <c r="R17" i="939"/>
  <c r="R16" i="939"/>
  <c r="L16" i="939"/>
  <c r="D16" i="939" s="1"/>
  <c r="R15" i="939"/>
  <c r="D15" i="939"/>
  <c r="R14" i="939"/>
  <c r="D14" i="939"/>
  <c r="R13" i="939"/>
  <c r="D13" i="939"/>
  <c r="R12" i="939"/>
  <c r="L12" i="939"/>
  <c r="D12" i="939" s="1"/>
  <c r="R11" i="939"/>
  <c r="L11" i="939"/>
  <c r="D11" i="939"/>
  <c r="L10" i="939"/>
  <c r="D10" i="939"/>
  <c r="L9" i="939"/>
  <c r="D9" i="939"/>
  <c r="L7" i="939"/>
  <c r="D7" i="939" s="1"/>
  <c r="R6" i="939"/>
  <c r="R5" i="939"/>
  <c r="R4" i="939"/>
  <c r="R52" i="938"/>
  <c r="R51" i="938"/>
  <c r="D50" i="938"/>
  <c r="R49" i="938"/>
  <c r="D49" i="938"/>
  <c r="R48" i="938"/>
  <c r="D48" i="938"/>
  <c r="D46" i="938"/>
  <c r="D45" i="938"/>
  <c r="P44" i="938"/>
  <c r="R44" i="938" s="1"/>
  <c r="D44" i="938"/>
  <c r="R42" i="938"/>
  <c r="D42" i="938"/>
  <c r="R41" i="938"/>
  <c r="D41" i="938"/>
  <c r="R40" i="938"/>
  <c r="L8" i="938" s="1"/>
  <c r="D8" i="938" s="1"/>
  <c r="D40" i="938"/>
  <c r="R39" i="938"/>
  <c r="L20" i="938" s="1"/>
  <c r="D20" i="938" s="1"/>
  <c r="H39" i="938"/>
  <c r="D39" i="938"/>
  <c r="R38" i="938"/>
  <c r="L9" i="938" s="1"/>
  <c r="D9" i="938" s="1"/>
  <c r="H38" i="938"/>
  <c r="D38" i="938"/>
  <c r="R37" i="938"/>
  <c r="H37" i="938"/>
  <c r="D37" i="938"/>
  <c r="R36" i="938"/>
  <c r="H36" i="938"/>
  <c r="D36" i="938"/>
  <c r="R35" i="938"/>
  <c r="H35" i="938"/>
  <c r="D35" i="938"/>
  <c r="R34" i="938"/>
  <c r="H34" i="938"/>
  <c r="D34" i="938"/>
  <c r="R33" i="938"/>
  <c r="R32" i="938"/>
  <c r="L11" i="938" s="1"/>
  <c r="D11" i="938" s="1"/>
  <c r="R31" i="938"/>
  <c r="R30" i="938"/>
  <c r="R29" i="938"/>
  <c r="R28" i="938"/>
  <c r="D28" i="938"/>
  <c r="R27" i="938"/>
  <c r="L27" i="938"/>
  <c r="D27" i="938" s="1"/>
  <c r="R26" i="938"/>
  <c r="L26" i="938"/>
  <c r="D26" i="938"/>
  <c r="R25" i="938"/>
  <c r="D25" i="938"/>
  <c r="R24" i="938"/>
  <c r="L24" i="938"/>
  <c r="D24" i="938" s="1"/>
  <c r="R23" i="938"/>
  <c r="L23" i="938"/>
  <c r="D23" i="938"/>
  <c r="R22" i="938"/>
  <c r="D22" i="938"/>
  <c r="R21" i="938"/>
  <c r="D21" i="938"/>
  <c r="R20" i="938"/>
  <c r="R19" i="938"/>
  <c r="D19" i="938"/>
  <c r="R18" i="938"/>
  <c r="D18" i="938"/>
  <c r="R17" i="938"/>
  <c r="L17" i="938"/>
  <c r="D17" i="938" s="1"/>
  <c r="R16" i="938"/>
  <c r="L16" i="938"/>
  <c r="D16" i="938" s="1"/>
  <c r="R15" i="938"/>
  <c r="D15" i="938"/>
  <c r="R14" i="938"/>
  <c r="D14" i="938"/>
  <c r="R13" i="938"/>
  <c r="D13" i="938"/>
  <c r="R12" i="938"/>
  <c r="L12" i="938"/>
  <c r="D12" i="938" s="1"/>
  <c r="R11" i="938"/>
  <c r="L10" i="938"/>
  <c r="D10" i="938"/>
  <c r="L7" i="938"/>
  <c r="D7" i="938"/>
  <c r="R6" i="938"/>
  <c r="L6" i="938"/>
  <c r="D6" i="938"/>
  <c r="R5" i="938"/>
  <c r="R4" i="938"/>
  <c r="R52" i="936"/>
  <c r="R51" i="936"/>
  <c r="D50" i="936"/>
  <c r="R49" i="936"/>
  <c r="D49" i="936"/>
  <c r="R48" i="936"/>
  <c r="D48" i="936"/>
  <c r="D46" i="936"/>
  <c r="D45" i="936"/>
  <c r="D44" i="936"/>
  <c r="R42" i="936"/>
  <c r="D42" i="936"/>
  <c r="R41" i="936"/>
  <c r="L7" i="936" s="1"/>
  <c r="D7" i="936" s="1"/>
  <c r="D41" i="936"/>
  <c r="R40" i="936"/>
  <c r="D40" i="936"/>
  <c r="R39" i="936"/>
  <c r="H39" i="936"/>
  <c r="D39" i="936"/>
  <c r="R38" i="936"/>
  <c r="H38" i="936"/>
  <c r="D38" i="936"/>
  <c r="R37" i="936"/>
  <c r="H37" i="936"/>
  <c r="D37" i="936"/>
  <c r="R36" i="936"/>
  <c r="L10" i="936" s="1"/>
  <c r="D10" i="936" s="1"/>
  <c r="H36" i="936"/>
  <c r="D36" i="936"/>
  <c r="R35" i="936"/>
  <c r="H35" i="936"/>
  <c r="D35" i="936"/>
  <c r="R34" i="936"/>
  <c r="H34" i="936"/>
  <c r="D34" i="936"/>
  <c r="R33" i="936"/>
  <c r="L23" i="936" s="1"/>
  <c r="D23" i="936" s="1"/>
  <c r="R32" i="936"/>
  <c r="R31" i="936"/>
  <c r="R30" i="936"/>
  <c r="R29" i="936"/>
  <c r="R28" i="936"/>
  <c r="D28" i="936"/>
  <c r="R27" i="936"/>
  <c r="D27" i="936"/>
  <c r="R26" i="936"/>
  <c r="L26" i="936"/>
  <c r="D26" i="936" s="1"/>
  <c r="R25" i="936"/>
  <c r="L25" i="936"/>
  <c r="D25" i="936"/>
  <c r="R24" i="936"/>
  <c r="D24" i="936"/>
  <c r="R23" i="936"/>
  <c r="R22" i="936"/>
  <c r="L22" i="936"/>
  <c r="D22" i="936" s="1"/>
  <c r="R21" i="936"/>
  <c r="D21" i="936"/>
  <c r="R20" i="936"/>
  <c r="L20" i="936"/>
  <c r="D20" i="936" s="1"/>
  <c r="R19" i="936"/>
  <c r="L19" i="936"/>
  <c r="D19" i="936" s="1"/>
  <c r="R18" i="936"/>
  <c r="D18" i="936"/>
  <c r="R17" i="936"/>
  <c r="D17" i="936"/>
  <c r="R16" i="936"/>
  <c r="L16" i="936"/>
  <c r="D16" i="936" s="1"/>
  <c r="S15" i="936"/>
  <c r="R15" i="936"/>
  <c r="D15" i="936"/>
  <c r="S14" i="936"/>
  <c r="R14" i="936"/>
  <c r="D14" i="936"/>
  <c r="R13" i="936"/>
  <c r="D13" i="936"/>
  <c r="R12" i="936"/>
  <c r="L12" i="936"/>
  <c r="D12" i="936" s="1"/>
  <c r="R11" i="936"/>
  <c r="L11" i="936"/>
  <c r="D11" i="936"/>
  <c r="L9" i="936"/>
  <c r="D9" i="936"/>
  <c r="L8" i="936"/>
  <c r="D8" i="936"/>
  <c r="R6" i="936"/>
  <c r="L6" i="936"/>
  <c r="D6" i="936" s="1"/>
  <c r="R5" i="936"/>
  <c r="R4" i="936"/>
  <c r="R52" i="935"/>
  <c r="R51" i="935"/>
  <c r="D50" i="935"/>
  <c r="R49" i="935"/>
  <c r="D49" i="935"/>
  <c r="R48" i="935"/>
  <c r="D48" i="935"/>
  <c r="D46" i="935"/>
  <c r="D45" i="935"/>
  <c r="D44" i="935"/>
  <c r="R42" i="935"/>
  <c r="L6" i="935" s="1"/>
  <c r="D6" i="935" s="1"/>
  <c r="D42" i="935"/>
  <c r="R41" i="935"/>
  <c r="L7" i="935" s="1"/>
  <c r="D7" i="935" s="1"/>
  <c r="D41" i="935"/>
  <c r="R40" i="935"/>
  <c r="D40" i="935"/>
  <c r="R39" i="935"/>
  <c r="H39" i="935"/>
  <c r="D39" i="935"/>
  <c r="R38" i="935"/>
  <c r="H38" i="935"/>
  <c r="D38" i="935"/>
  <c r="R37" i="935"/>
  <c r="H37" i="935"/>
  <c r="D37" i="935"/>
  <c r="R36" i="935"/>
  <c r="L10" i="935" s="1"/>
  <c r="D10" i="935" s="1"/>
  <c r="H36" i="935"/>
  <c r="D36" i="935"/>
  <c r="R35" i="935"/>
  <c r="H35" i="935"/>
  <c r="D35" i="935"/>
  <c r="R34" i="935"/>
  <c r="H34" i="935"/>
  <c r="D34" i="935"/>
  <c r="R33" i="935"/>
  <c r="R32" i="935"/>
  <c r="R31" i="935"/>
  <c r="R30" i="935"/>
  <c r="R29" i="935"/>
  <c r="R28" i="935"/>
  <c r="D28" i="935"/>
  <c r="R27" i="935"/>
  <c r="D27" i="935"/>
  <c r="R26" i="935"/>
  <c r="L26" i="935"/>
  <c r="D26" i="935"/>
  <c r="R25" i="935"/>
  <c r="L25" i="935"/>
  <c r="D25" i="935"/>
  <c r="R24" i="935"/>
  <c r="L24" i="935"/>
  <c r="D24" i="935"/>
  <c r="R23" i="935"/>
  <c r="L23" i="935"/>
  <c r="D23" i="935"/>
  <c r="R22" i="935"/>
  <c r="L22" i="935"/>
  <c r="D22" i="935"/>
  <c r="R21" i="935"/>
  <c r="D21" i="935"/>
  <c r="R20" i="935"/>
  <c r="L20" i="935"/>
  <c r="D20" i="935"/>
  <c r="R19" i="935"/>
  <c r="L19" i="935"/>
  <c r="D19" i="935"/>
  <c r="R18" i="935"/>
  <c r="D18" i="935"/>
  <c r="R17" i="935"/>
  <c r="L17" i="935"/>
  <c r="D17" i="935"/>
  <c r="R16" i="935"/>
  <c r="L16" i="935"/>
  <c r="D16" i="935" s="1"/>
  <c r="R15" i="935"/>
  <c r="D15" i="935"/>
  <c r="R14" i="935"/>
  <c r="D14" i="935"/>
  <c r="R13" i="935"/>
  <c r="D13" i="935"/>
  <c r="R12" i="935"/>
  <c r="L12" i="935"/>
  <c r="D12" i="935"/>
  <c r="R11" i="935"/>
  <c r="L11" i="935"/>
  <c r="D11" i="935"/>
  <c r="L9" i="935"/>
  <c r="D9" i="935" s="1"/>
  <c r="L8" i="935"/>
  <c r="D8" i="935" s="1"/>
  <c r="R6" i="935"/>
  <c r="R5" i="935"/>
  <c r="R4" i="935"/>
  <c r="R52" i="934"/>
  <c r="R51" i="934"/>
  <c r="D50" i="934"/>
  <c r="R49" i="934"/>
  <c r="D49" i="934"/>
  <c r="R48" i="934"/>
  <c r="D48" i="934"/>
  <c r="D46" i="934"/>
  <c r="D45" i="934"/>
  <c r="P44" i="934"/>
  <c r="R44" i="934" s="1"/>
  <c r="D44" i="934"/>
  <c r="R42" i="934"/>
  <c r="D42" i="934"/>
  <c r="R41" i="934"/>
  <c r="D41" i="934"/>
  <c r="R40" i="934"/>
  <c r="L8" i="934" s="1"/>
  <c r="D8" i="934" s="1"/>
  <c r="D40" i="934"/>
  <c r="R39" i="934"/>
  <c r="L20" i="934" s="1"/>
  <c r="D20" i="934" s="1"/>
  <c r="H39" i="934"/>
  <c r="D39" i="934"/>
  <c r="R38" i="934"/>
  <c r="L9" i="934" s="1"/>
  <c r="D9" i="934" s="1"/>
  <c r="H38" i="934"/>
  <c r="D38" i="934"/>
  <c r="R37" i="934"/>
  <c r="H37" i="934"/>
  <c r="D37" i="934"/>
  <c r="R36" i="934"/>
  <c r="H36" i="934"/>
  <c r="D36" i="934"/>
  <c r="R35" i="934"/>
  <c r="H35" i="934"/>
  <c r="D35" i="934"/>
  <c r="R34" i="934"/>
  <c r="H34" i="934"/>
  <c r="D34" i="934"/>
  <c r="R33" i="934"/>
  <c r="R32" i="934"/>
  <c r="L11" i="934" s="1"/>
  <c r="D11" i="934" s="1"/>
  <c r="R31" i="934"/>
  <c r="R30" i="934"/>
  <c r="R29" i="934"/>
  <c r="R28" i="934"/>
  <c r="L16" i="934" s="1"/>
  <c r="D16" i="934" s="1"/>
  <c r="D28" i="934"/>
  <c r="R27" i="934"/>
  <c r="L27" i="934"/>
  <c r="D27" i="934"/>
  <c r="R26" i="934"/>
  <c r="L26" i="934"/>
  <c r="D26" i="934"/>
  <c r="R25" i="934"/>
  <c r="D25" i="934"/>
  <c r="R24" i="934"/>
  <c r="L24" i="934"/>
  <c r="D24" i="934"/>
  <c r="R23" i="934"/>
  <c r="L23" i="934"/>
  <c r="D23" i="934"/>
  <c r="R22" i="934"/>
  <c r="D22" i="934"/>
  <c r="R21" i="934"/>
  <c r="D21" i="934"/>
  <c r="R20" i="934"/>
  <c r="R19" i="934"/>
  <c r="D19" i="934"/>
  <c r="R18" i="934"/>
  <c r="D18" i="934"/>
  <c r="R17" i="934"/>
  <c r="L17" i="934"/>
  <c r="D17" i="934" s="1"/>
  <c r="R16" i="934"/>
  <c r="R15" i="934"/>
  <c r="D15" i="934"/>
  <c r="R14" i="934"/>
  <c r="D14" i="934"/>
  <c r="R13" i="934"/>
  <c r="D13" i="934"/>
  <c r="R12" i="934"/>
  <c r="L12" i="934"/>
  <c r="D12" i="934"/>
  <c r="R11" i="934"/>
  <c r="L10" i="934"/>
  <c r="D10" i="934" s="1"/>
  <c r="L7" i="934"/>
  <c r="D7" i="934"/>
  <c r="R6" i="934"/>
  <c r="L6" i="934"/>
  <c r="D6" i="934"/>
  <c r="R5" i="934"/>
  <c r="R4" i="934"/>
  <c r="G49" i="940" l="1"/>
  <c r="G49" i="938"/>
  <c r="G49" i="939"/>
  <c r="D54" i="940"/>
  <c r="H14" i="940" s="1"/>
  <c r="D54" i="939"/>
  <c r="H14" i="939" s="1"/>
  <c r="D54" i="938"/>
  <c r="H14" i="938" s="1"/>
  <c r="D29" i="940"/>
  <c r="H13" i="940" s="1"/>
  <c r="D29" i="939"/>
  <c r="H13" i="939" s="1"/>
  <c r="D29" i="938"/>
  <c r="H13" i="938" s="1"/>
  <c r="G49" i="936"/>
  <c r="D54" i="936"/>
  <c r="H14" i="936" s="1"/>
  <c r="G49" i="935"/>
  <c r="D54" i="935"/>
  <c r="H14" i="935" s="1"/>
  <c r="D29" i="935"/>
  <c r="H13" i="935" s="1"/>
  <c r="G49" i="934"/>
  <c r="D54" i="934"/>
  <c r="H14" i="934" s="1"/>
  <c r="D29" i="936"/>
  <c r="H13" i="936" s="1"/>
  <c r="D29" i="934"/>
  <c r="H13" i="934" s="1"/>
  <c r="H16" i="932"/>
  <c r="H20" i="932"/>
  <c r="H16" i="931"/>
  <c r="H36" i="931"/>
  <c r="C37" i="931"/>
  <c r="H15" i="940" l="1"/>
  <c r="H29" i="940" s="1"/>
  <c r="G51" i="940" s="1"/>
  <c r="H15" i="939"/>
  <c r="H29" i="939" s="1"/>
  <c r="G51" i="939" s="1"/>
  <c r="H15" i="938"/>
  <c r="H29" i="938" s="1"/>
  <c r="G51" i="938" s="1"/>
  <c r="H15" i="935"/>
  <c r="H29" i="935" s="1"/>
  <c r="G51" i="935" s="1"/>
  <c r="H15" i="936"/>
  <c r="H29" i="936" s="1"/>
  <c r="G51" i="936" s="1"/>
  <c r="H15" i="934"/>
  <c r="H29" i="934" s="1"/>
  <c r="G51" i="934" s="1"/>
  <c r="R52" i="932"/>
  <c r="R51" i="932"/>
  <c r="D50" i="932"/>
  <c r="R49" i="932"/>
  <c r="D49" i="932"/>
  <c r="R48" i="932"/>
  <c r="D48" i="932"/>
  <c r="D46" i="932"/>
  <c r="D45" i="932"/>
  <c r="D44" i="932"/>
  <c r="R42" i="932"/>
  <c r="D42" i="932"/>
  <c r="R41" i="932"/>
  <c r="L7" i="932" s="1"/>
  <c r="D7" i="932" s="1"/>
  <c r="D41" i="932"/>
  <c r="R40" i="932"/>
  <c r="D40" i="932"/>
  <c r="R39" i="932"/>
  <c r="H39" i="932"/>
  <c r="D39" i="932"/>
  <c r="R38" i="932"/>
  <c r="L9" i="932" s="1"/>
  <c r="D9" i="932" s="1"/>
  <c r="H38" i="932"/>
  <c r="D38" i="932"/>
  <c r="R37" i="932"/>
  <c r="H37" i="932"/>
  <c r="D37" i="932"/>
  <c r="R36" i="932"/>
  <c r="L10" i="932" s="1"/>
  <c r="D10" i="932" s="1"/>
  <c r="H36" i="932"/>
  <c r="D36" i="932"/>
  <c r="R35" i="932"/>
  <c r="L19" i="932" s="1"/>
  <c r="D19" i="932" s="1"/>
  <c r="H35" i="932"/>
  <c r="D35" i="932"/>
  <c r="R34" i="932"/>
  <c r="L12" i="932" s="1"/>
  <c r="D12" i="932" s="1"/>
  <c r="H34" i="932"/>
  <c r="D34" i="932"/>
  <c r="R33" i="932"/>
  <c r="L23" i="932" s="1"/>
  <c r="D23" i="932" s="1"/>
  <c r="R32" i="932"/>
  <c r="L11" i="932" s="1"/>
  <c r="D11" i="932" s="1"/>
  <c r="R31" i="932"/>
  <c r="R30" i="932"/>
  <c r="R29" i="932"/>
  <c r="R28" i="932"/>
  <c r="D28" i="932"/>
  <c r="R27" i="932"/>
  <c r="D27" i="932"/>
  <c r="R26" i="932"/>
  <c r="L26" i="932"/>
  <c r="D26" i="932"/>
  <c r="R25" i="932"/>
  <c r="L25" i="932"/>
  <c r="D25" i="932"/>
  <c r="R24" i="932"/>
  <c r="D24" i="932"/>
  <c r="R23" i="932"/>
  <c r="R22" i="932"/>
  <c r="L22" i="932"/>
  <c r="D22" i="932"/>
  <c r="R21" i="932"/>
  <c r="D21" i="932"/>
  <c r="R20" i="932"/>
  <c r="L20" i="932"/>
  <c r="D20" i="932"/>
  <c r="R19" i="932"/>
  <c r="R18" i="932"/>
  <c r="D18" i="932"/>
  <c r="R17" i="932"/>
  <c r="D17" i="932"/>
  <c r="R16" i="932"/>
  <c r="L16" i="932"/>
  <c r="D16" i="932" s="1"/>
  <c r="S15" i="932"/>
  <c r="R15" i="932"/>
  <c r="D15" i="932"/>
  <c r="S14" i="932"/>
  <c r="R14" i="932"/>
  <c r="D14" i="932"/>
  <c r="R13" i="932"/>
  <c r="D13" i="932"/>
  <c r="R12" i="932"/>
  <c r="R11" i="932"/>
  <c r="L8" i="932"/>
  <c r="D8" i="932"/>
  <c r="R6" i="932"/>
  <c r="L6" i="932"/>
  <c r="D6" i="932" s="1"/>
  <c r="R5" i="932"/>
  <c r="R4" i="932"/>
  <c r="R52" i="931"/>
  <c r="R51" i="931"/>
  <c r="D50" i="931"/>
  <c r="R49" i="931"/>
  <c r="D49" i="931"/>
  <c r="R48" i="931"/>
  <c r="D48" i="931"/>
  <c r="D46" i="931"/>
  <c r="D45" i="931"/>
  <c r="D44" i="931"/>
  <c r="R42" i="931"/>
  <c r="D42" i="931"/>
  <c r="R41" i="931"/>
  <c r="D41" i="931"/>
  <c r="R40" i="931"/>
  <c r="D40" i="931"/>
  <c r="R39" i="931"/>
  <c r="L20" i="931" s="1"/>
  <c r="D20" i="931" s="1"/>
  <c r="H39" i="931"/>
  <c r="D39" i="931"/>
  <c r="R38" i="931"/>
  <c r="L9" i="931" s="1"/>
  <c r="D9" i="931" s="1"/>
  <c r="H38" i="931"/>
  <c r="D38" i="931"/>
  <c r="R37" i="931"/>
  <c r="H37" i="931"/>
  <c r="D37" i="931"/>
  <c r="R36" i="931"/>
  <c r="L10" i="931" s="1"/>
  <c r="D10" i="931" s="1"/>
  <c r="D36" i="931"/>
  <c r="R35" i="931"/>
  <c r="L19" i="931" s="1"/>
  <c r="D19" i="931" s="1"/>
  <c r="H35" i="931"/>
  <c r="D35" i="931"/>
  <c r="R34" i="931"/>
  <c r="L12" i="931" s="1"/>
  <c r="D12" i="931" s="1"/>
  <c r="H34" i="931"/>
  <c r="D34" i="931"/>
  <c r="R33" i="931"/>
  <c r="R32" i="931"/>
  <c r="R31" i="931"/>
  <c r="R30" i="931"/>
  <c r="R29" i="931"/>
  <c r="R28" i="931"/>
  <c r="D28" i="931"/>
  <c r="R27" i="931"/>
  <c r="D27" i="931"/>
  <c r="R26" i="931"/>
  <c r="L26" i="931"/>
  <c r="D26" i="931"/>
  <c r="R25" i="931"/>
  <c r="L25" i="931"/>
  <c r="D25" i="931" s="1"/>
  <c r="R24" i="931"/>
  <c r="L24" i="931"/>
  <c r="D24" i="931" s="1"/>
  <c r="R23" i="931"/>
  <c r="L23" i="931"/>
  <c r="D23" i="931"/>
  <c r="R22" i="931"/>
  <c r="L22" i="931"/>
  <c r="D22" i="931" s="1"/>
  <c r="R21" i="931"/>
  <c r="L17" i="931" s="1"/>
  <c r="D17" i="931" s="1"/>
  <c r="D21" i="931"/>
  <c r="R20" i="931"/>
  <c r="R19" i="931"/>
  <c r="R18" i="931"/>
  <c r="D18" i="931"/>
  <c r="R17" i="931"/>
  <c r="R16" i="931"/>
  <c r="L16" i="931"/>
  <c r="D16" i="931" s="1"/>
  <c r="R15" i="931"/>
  <c r="D15" i="931"/>
  <c r="R14" i="931"/>
  <c r="D14" i="931"/>
  <c r="R13" i="931"/>
  <c r="D13" i="931"/>
  <c r="R12" i="931"/>
  <c r="R11" i="931"/>
  <c r="L11" i="931"/>
  <c r="D11" i="931"/>
  <c r="L8" i="931"/>
  <c r="D8" i="931"/>
  <c r="L7" i="931"/>
  <c r="D7" i="931" s="1"/>
  <c r="R6" i="931"/>
  <c r="L6" i="931"/>
  <c r="D6" i="931" s="1"/>
  <c r="R5" i="931"/>
  <c r="R4" i="931"/>
  <c r="R52" i="930"/>
  <c r="R51" i="930"/>
  <c r="D50" i="930"/>
  <c r="R49" i="930"/>
  <c r="D49" i="930"/>
  <c r="R48" i="930"/>
  <c r="D48" i="930"/>
  <c r="D46" i="930"/>
  <c r="D45" i="930"/>
  <c r="P44" i="930"/>
  <c r="R44" i="930" s="1"/>
  <c r="D44" i="930"/>
  <c r="R42" i="930"/>
  <c r="D42" i="930"/>
  <c r="R41" i="930"/>
  <c r="D41" i="930"/>
  <c r="R40" i="930"/>
  <c r="L8" i="930" s="1"/>
  <c r="D8" i="930" s="1"/>
  <c r="D40" i="930"/>
  <c r="R39" i="930"/>
  <c r="L20" i="930" s="1"/>
  <c r="D20" i="930" s="1"/>
  <c r="H39" i="930"/>
  <c r="D39" i="930"/>
  <c r="R38" i="930"/>
  <c r="L9" i="930" s="1"/>
  <c r="D9" i="930" s="1"/>
  <c r="H38" i="930"/>
  <c r="D38" i="930"/>
  <c r="R37" i="930"/>
  <c r="H37" i="930"/>
  <c r="D37" i="930"/>
  <c r="R36" i="930"/>
  <c r="H36" i="930"/>
  <c r="D36" i="930"/>
  <c r="R35" i="930"/>
  <c r="H35" i="930"/>
  <c r="D35" i="930"/>
  <c r="R34" i="930"/>
  <c r="H34" i="930"/>
  <c r="D34" i="930"/>
  <c r="R33" i="930"/>
  <c r="R32" i="930"/>
  <c r="L11" i="930" s="1"/>
  <c r="D11" i="930" s="1"/>
  <c r="R31" i="930"/>
  <c r="R30" i="930"/>
  <c r="R29" i="930"/>
  <c r="R28" i="930"/>
  <c r="D28" i="930"/>
  <c r="R27" i="930"/>
  <c r="L27" i="930"/>
  <c r="D27" i="930"/>
  <c r="R26" i="930"/>
  <c r="L26" i="930"/>
  <c r="D26" i="930"/>
  <c r="R25" i="930"/>
  <c r="D25" i="930"/>
  <c r="R24" i="930"/>
  <c r="L24" i="930"/>
  <c r="D24" i="930"/>
  <c r="R23" i="930"/>
  <c r="L23" i="930"/>
  <c r="D23" i="930"/>
  <c r="R22" i="930"/>
  <c r="D22" i="930"/>
  <c r="R21" i="930"/>
  <c r="D21" i="930"/>
  <c r="R20" i="930"/>
  <c r="R19" i="930"/>
  <c r="D19" i="930"/>
  <c r="R18" i="930"/>
  <c r="D18" i="930"/>
  <c r="R17" i="930"/>
  <c r="L17" i="930"/>
  <c r="D17" i="930" s="1"/>
  <c r="R16" i="930"/>
  <c r="L16" i="930"/>
  <c r="D16" i="930" s="1"/>
  <c r="R15" i="930"/>
  <c r="D15" i="930"/>
  <c r="R14" i="930"/>
  <c r="D14" i="930"/>
  <c r="R13" i="930"/>
  <c r="D13" i="930"/>
  <c r="R12" i="930"/>
  <c r="L12" i="930"/>
  <c r="D12" i="930"/>
  <c r="R11" i="930"/>
  <c r="L10" i="930"/>
  <c r="D10" i="930"/>
  <c r="L7" i="930"/>
  <c r="D7" i="930"/>
  <c r="R6" i="930"/>
  <c r="L6" i="930"/>
  <c r="D6" i="930"/>
  <c r="R5" i="930"/>
  <c r="R4" i="930"/>
  <c r="G49" i="932" l="1"/>
  <c r="G49" i="931"/>
  <c r="G49" i="930"/>
  <c r="D54" i="932"/>
  <c r="H14" i="932" s="1"/>
  <c r="D54" i="931"/>
  <c r="H14" i="931" s="1"/>
  <c r="D54" i="930"/>
  <c r="H14" i="930" s="1"/>
  <c r="D29" i="930"/>
  <c r="H13" i="930" s="1"/>
  <c r="D29" i="932"/>
  <c r="H13" i="932" s="1"/>
  <c r="D29" i="931"/>
  <c r="H13" i="931" s="1"/>
  <c r="H15" i="932" l="1"/>
  <c r="H29" i="932" s="1"/>
  <c r="G51" i="932" s="1"/>
  <c r="H15" i="931"/>
  <c r="H29" i="931" s="1"/>
  <c r="G51" i="931" s="1"/>
  <c r="H15" i="930"/>
  <c r="H29" i="930" s="1"/>
  <c r="G51" i="930" s="1"/>
</calcChain>
</file>

<file path=xl/sharedStrings.xml><?xml version="1.0" encoding="utf-8"?>
<sst xmlns="http://schemas.openxmlformats.org/spreadsheetml/2006/main" count="10453" uniqueCount="219">
  <si>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</si>
  <si>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</si>
  <si>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</si>
  <si>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</si>
  <si>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</si>
  <si>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</si>
  <si>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</si>
  <si>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</si>
  <si>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</si>
  <si>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</si>
  <si>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</si>
  <si>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</si>
  <si>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</si>
  <si>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</si>
  <si>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</si>
  <si>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</si>
  <si>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</si>
  <si>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</si>
  <si>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</si>
  <si>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</si>
  <si>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</si>
  <si>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</si>
  <si>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</si>
  <si>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</si>
  <si>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</si>
  <si>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</si>
  <si>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</si>
  <si>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</si>
  <si>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</si>
  <si>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</si>
  <si>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</si>
  <si>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</si>
  <si>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</si>
  <si>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</si>
  <si>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</si>
  <si>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</si>
  <si>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</si>
  <si>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</si>
  <si>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</si>
  <si>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</si>
  <si>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</si>
  <si>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</si>
  <si>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</si>
  <si>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</si>
  <si>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</si>
  <si>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</si>
  <si>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</si>
  <si>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</si>
  <si>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</si>
  <si>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</si>
  <si>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</si>
  <si>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</si>
  <si>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</si>
  <si>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</si>
  <si>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</si>
  <si>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</si>
  <si>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</si>
  <si>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</si>
  <si>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</si>
  <si>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</si>
  <si>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</si>
  <si>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</si>
  <si>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</si>
  <si>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</si>
  <si>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</si>
  <si>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</si>
  <si>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</si>
  <si>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</si>
  <si>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</si>
  <si>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</si>
  <si>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</si>
  <si>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</si>
  <si>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</si>
  <si>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</si>
  <si>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</si>
  <si>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</si>
  <si>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</si>
  <si>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</si>
  <si>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</si>
  <si>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</si>
  <si>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</si>
  <si>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</si>
  <si>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</si>
  <si>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</si>
  <si>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</si>
  <si>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</si>
  <si>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</si>
  <si>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</si>
  <si>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</si>
  <si>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</si>
  <si>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</si>
  <si>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</si>
  <si>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</si>
  <si>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</si>
  <si>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</si>
  <si>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</si>
  <si>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</si>
  <si>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</si>
  <si>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</si>
  <si>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</si>
  <si>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</si>
  <si>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</si>
  <si>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</si>
  <si>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</si>
  <si>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</si>
  <si>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</si>
  <si>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</si>
  <si>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</si>
  <si>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</si>
  <si>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</si>
  <si>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</si>
  <si>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</si>
  <si>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</si>
  <si>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</si>
  <si>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</si>
  <si>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</si>
  <si>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</si>
  <si>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</si>
  <si>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</si>
  <si>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</si>
  <si>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</si>
  <si>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</si>
  <si>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</si>
  <si>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</si>
  <si>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</si>
  <si>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</si>
  <si>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</si>
  <si>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</si>
  <si>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</si>
  <si>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</si>
  <si>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</si>
  <si>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</si>
  <si>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</si>
  <si>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</si>
  <si>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</si>
  <si>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</si>
  <si>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</si>
  <si>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</si>
  <si>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</si>
  <si>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</si>
  <si>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</si>
  <si>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t>BILLY CATIG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</si>
  <si>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</si>
  <si>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BDO</t>
  </si>
  <si>
    <t>138177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</si>
  <si>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</si>
  <si>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34735</t>
  </si>
  <si>
    <t>ELMY COMM.</t>
  </si>
  <si>
    <t>CIB BOTT.</t>
  </si>
  <si>
    <t>126363</t>
  </si>
  <si>
    <t>PSBC</t>
  </si>
  <si>
    <t>9358</t>
  </si>
  <si>
    <t>MERIAM APDOHAN</t>
  </si>
  <si>
    <t>122471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</si>
  <si>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</si>
  <si>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rPr>
        <u/>
        <sz val="11"/>
        <color rgb="FFFF0000"/>
        <rFont val="Calibri"/>
        <family val="2"/>
        <scheme val="minor"/>
      </rPr>
      <t>(SHORT)</t>
    </r>
    <r>
      <rPr>
        <sz val="11"/>
        <rFont val="Calibri"/>
        <family val="2"/>
        <scheme val="minor"/>
      </rPr>
      <t xml:space="preserve"> / OVER</t>
    </r>
  </si>
  <si>
    <t>PNB</t>
  </si>
  <si>
    <t>2000007992</t>
  </si>
  <si>
    <t>136584</t>
  </si>
  <si>
    <t>JAY TABASA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</si>
  <si>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</si>
  <si>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</si>
  <si>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LAND BANK</t>
  </si>
  <si>
    <t>2436</t>
  </si>
  <si>
    <t>CC/CIC/C10C</t>
  </si>
  <si>
    <t>KRC</t>
  </si>
  <si>
    <t>CLC/SDC</t>
  </si>
  <si>
    <t>FBAC/FBLC</t>
  </si>
  <si>
    <t>CC/CIC/c10c</t>
  </si>
  <si>
    <t>2000005149</t>
  </si>
  <si>
    <t>ELIZABETH HENSON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</si>
  <si>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</si>
  <si>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CIC</t>
  </si>
  <si>
    <t>137633</t>
  </si>
  <si>
    <t>000034739</t>
  </si>
  <si>
    <t>PP BOTT.</t>
  </si>
  <si>
    <t>5157</t>
  </si>
  <si>
    <t>9359</t>
  </si>
  <si>
    <t>FBAC/FBLC/FBLYC</t>
  </si>
  <si>
    <t>126374</t>
  </si>
  <si>
    <t>138197</t>
  </si>
  <si>
    <t>INDAY STORE</t>
  </si>
  <si>
    <t>CBB</t>
  </si>
  <si>
    <t>SMZB</t>
  </si>
  <si>
    <t>CIC/C10C</t>
  </si>
  <si>
    <t>137663</t>
  </si>
  <si>
    <t>2000002219</t>
  </si>
  <si>
    <t>000126383</t>
  </si>
  <si>
    <t>2090009360</t>
  </si>
  <si>
    <t>000138224</t>
  </si>
  <si>
    <t>137664</t>
  </si>
  <si>
    <t>2000007822</t>
  </si>
  <si>
    <t>2000005779</t>
  </si>
  <si>
    <r>
      <rPr>
        <u/>
        <sz val="11"/>
        <color rgb="FFFF0000"/>
        <rFont val="Calibri"/>
        <family val="2"/>
        <scheme val="minor"/>
      </rPr>
      <t>(SHORT)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 OVER</t>
    </r>
  </si>
  <si>
    <t>000126400</t>
  </si>
  <si>
    <t>135180</t>
  </si>
  <si>
    <t>34748</t>
  </si>
  <si>
    <t>138241</t>
  </si>
  <si>
    <t>136555</t>
  </si>
  <si>
    <t>9361</t>
  </si>
  <si>
    <t>KRB</t>
  </si>
  <si>
    <t>CALI BOTT.</t>
  </si>
  <si>
    <t>FBLC</t>
  </si>
  <si>
    <t>138253</t>
  </si>
  <si>
    <t>2090009362</t>
  </si>
  <si>
    <t>PORMENTO, ESTEMARK</t>
  </si>
  <si>
    <t xml:space="preserve">                        ESTEMARK PORMENTO</t>
  </si>
  <si>
    <t>137685</t>
  </si>
  <si>
    <t>CROWN HOTEL</t>
  </si>
  <si>
    <t>126408</t>
  </si>
  <si>
    <t>MERIAM APDUHAN</t>
  </si>
  <si>
    <t>GCASH</t>
  </si>
  <si>
    <t>2000007408</t>
  </si>
  <si>
    <t>34753</t>
  </si>
  <si>
    <t>JEROME OCHAVO</t>
  </si>
  <si>
    <t>2000005209</t>
  </si>
  <si>
    <t>2090009363</t>
  </si>
  <si>
    <t>137735</t>
  </si>
  <si>
    <t>137716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</si>
</sst>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Fill="1" applyBorder="1"/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4" fillId="0" borderId="16" xfId="0" applyFont="1" applyBorder="1"/>
    <xf numFmtId="0" fontId="24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0" fillId="0" borderId="6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4" fillId="0" borderId="16" xfId="0" applyNumberFormat="1" applyFont="1" applyBorder="1" applyAlignment="1">
      <alignment horizontal="center"/>
    </xf>
    <xf numFmtId="44" fontId="0" fillId="3" borderId="16" xfId="0" applyNumberFormat="1" applyFill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11" fillId="3" borderId="16" xfId="0" applyNumberFormat="1" applyFont="1" applyFill="1" applyBorder="1" applyAlignment="1">
      <alignment horizontal="right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987BD8-CB9A-4AAB-8682-2EF570B1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0E32B3-4628-41E8-8E24-84F3FBE33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FA395-59AB-4BF0-ACC6-5324C18C1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29F1D4-3832-4155-AA82-DBF507C78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63E9D-8251-4209-AE4E-62BE1A086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8D01D-F639-4062-BD21-F7BAC460A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C4CE6E-18A1-44B9-B2E0-F549969C5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16EF2C-3DD3-417E-BDDB-A4A555955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D730A-3C0B-4796-9EED-BF4129BB2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50941B-FA10-4781-8542-DFCD026A6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77274-1D8B-4E4D-90D2-26EA264C2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DD9AFF-0A49-4BD6-B1D7-C7F5F85E8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578811-8414-47D4-B63C-27E6B3D54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CAB3C-FCDD-403A-8F5E-EE46C6F4A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22FAB-96E9-4281-8A7C-A7D0788E3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13BF8D-5B4D-48D8-B1B8-1ECE830C9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67C691-7DC0-4B33-A9B3-4EC257D34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61B46-6168-4F28-8B24-DF9B54F16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725D2-AA79-403D-902F-834D4C6C4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21DB10-A58F-4ECB-9590-F89CEC216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FD9298-CB1C-41CF-B253-DAFFC1A7E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E7093E-8AE6-4282-ABA8-717D0253A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B71C1-7CF8-4673-8AFB-30A32BAD7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B1A7B-464A-4750-B9E4-A5C796C4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AD7F4F-C6B7-4D64-994E-52BFE762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56A94-AFFE-4A8A-9836-DFD7FA6BA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FD1B67-2A90-4F97-9889-6C41CD80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61A932-F117-421C-B527-B4B6A41DF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A89513-9163-4E8F-9375-9F4C405B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FCF1F-C2F9-45A6-AE27-7932EF382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39467D-FFCE-4D59-A8C7-EF31CC164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1DD4C0-2DC8-4992-AA16-99A8816B0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C8DA9-EA63-4E1E-AEF7-FC720CA59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49DEC-2343-4E15-AF62-6A74F83BB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3F204B-F1B7-4E21-9476-88E968DC3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D3890B-0E90-494C-843B-2EAD8C4E9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AEB96-70F7-4072-9F27-9C78847D6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863D39-6654-42CF-A558-4A7A6F5AF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82A187-42AE-4393-B1CB-99EDC072E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59AC0A-1602-4183-86FE-A989BEAE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9100FC-924D-44D2-A84C-F2DC53EA7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B3B47-C766-437E-A87F-D1BBF704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9A43CD-17D2-4EAA-AC7E-E9164182A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C8C84-95B0-4F59-9B8B-175D0ED57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2690C8-A100-4D20-B501-01C6103F5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432B07-6392-47F7-9E7E-95727727A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DB4DDC-559B-4F20-B068-D4C6CA34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3B38A-0190-4FA9-8543-4C714E34C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7B0E69-10AD-4685-BBB8-EB8BED6DF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3235D6-ABCA-4001-B5AD-35E826B8C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E93FD-F3A7-467A-BC32-F8546AF70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1ABFB-1213-4677-AE1E-AA4BF210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2636F4-7D17-4023-A68F-5659D9715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4FB9CE-4C9C-4FBB-8D2F-335D83E17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E87DED-9BF0-49AC-8142-896F57EE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7F24D0-B4B3-41EF-8910-8C6FE40F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1F84C-1105-4E99-9CC8-F4DE17F69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48FE1-FB84-4BD8-9465-66150EBC6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567750-EE93-48A4-9DB8-AAC3C4D94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17E51-A058-4778-98FB-719B31BCD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ADAEE3-4A1A-43B7-B38A-282C5F239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81C3BE-9CF6-4FA4-9B9B-1D0F2747C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2CE116-9252-43F3-9B67-8B8B951E0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3132C-699F-49E0-BBDB-2934EE938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886D8-423E-4572-8E59-883134C4E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88AB34-4441-4BAC-9C5B-D1B33F9F8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46816-3876-4005-8456-7E45AF363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F75B43-7B05-4962-9C07-E5D99607C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CED241-B14E-4017-86AF-EE67CA2B7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3358EE-6258-49E2-B052-8BD3330CB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D10716-AB24-4206-AAA1-83342165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6CF07-660C-4AFB-9B7B-D40289AD3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F3233C-5448-48C5-A8B1-571B8BC24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C7252D-8A11-4F13-8702-882089A5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4D6F3B-293A-4023-B607-F693D4F45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60D0-A8B1-4C29-B226-4191E84C99A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AAD3-968D-4B19-8CDD-5F4D29CA54F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59" t="s">
        <v>2</v>
      </c>
      <c r="Q1" s="15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45838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208</v>
      </c>
      <c r="D6" s="16">
        <f t="shared" ref="D6:D28" si="1">C6*L6</f>
        <v>153296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4</v>
      </c>
      <c r="D7" s="16">
        <f t="shared" si="1"/>
        <v>2900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41</v>
      </c>
      <c r="D9" s="16">
        <f t="shared" si="1"/>
        <v>28987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2</v>
      </c>
      <c r="D12" s="52">
        <f t="shared" si="1"/>
        <v>1904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11</v>
      </c>
      <c r="D13" s="52">
        <f t="shared" si="1"/>
        <v>3377</v>
      </c>
      <c r="E13" s="9"/>
      <c r="F13" s="285" t="s">
        <v>36</v>
      </c>
      <c r="G13" s="249"/>
      <c r="H13" s="240">
        <f>D29</f>
        <v>192533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4</v>
      </c>
      <c r="D14" s="34">
        <f t="shared" si="1"/>
        <v>44</v>
      </c>
      <c r="E14" s="9"/>
      <c r="F14" s="243" t="s">
        <v>39</v>
      </c>
      <c r="G14" s="244"/>
      <c r="H14" s="245">
        <f>D54</f>
        <v>23386.5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>
        <v>2</v>
      </c>
      <c r="D15" s="34">
        <f t="shared" si="1"/>
        <v>1240</v>
      </c>
      <c r="E15" s="9"/>
      <c r="F15" s="248" t="s">
        <v>40</v>
      </c>
      <c r="G15" s="249"/>
      <c r="H15" s="250">
        <f>H13-H14</f>
        <v>169146.5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2088</f>
        <v>2088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>
        <f>5*500</f>
        <v>2500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192533</v>
      </c>
      <c r="E29" s="9"/>
      <c r="F29" s="162" t="s">
        <v>55</v>
      </c>
      <c r="G29" s="223"/>
      <c r="H29" s="184">
        <f>H15-H16-H17-H18-H19-H20-H22-H23-H24+H26+H27</f>
        <v>164558.5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9</v>
      </c>
      <c r="H34" s="205">
        <f>F34*G34</f>
        <v>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203</v>
      </c>
      <c r="H35" s="205">
        <f t="shared" ref="H35:H39" si="2">F35*G35</f>
        <v>101500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5">
        <f>F36*G36</f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192</v>
      </c>
      <c r="D37" s="15">
        <f>C37*111</f>
        <v>21312</v>
      </c>
      <c r="E37" s="9"/>
      <c r="F37" s="15">
        <v>100</v>
      </c>
      <c r="G37" s="43">
        <v>319</v>
      </c>
      <c r="H37" s="205">
        <f t="shared" si="2"/>
        <v>31900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415</v>
      </c>
      <c r="H38" s="205">
        <f t="shared" si="2"/>
        <v>20750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05">
        <v>70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7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</v>
      </c>
      <c r="D46" s="15">
        <f>C46*1.5</f>
        <v>1.5</v>
      </c>
      <c r="E46" s="9"/>
      <c r="F46" s="41"/>
      <c r="G46" s="158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19</v>
      </c>
      <c r="D48" s="15">
        <f>C48*78</f>
        <v>1482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/>
      <c r="D49" s="15">
        <f>C49*42</f>
        <v>0</v>
      </c>
      <c r="E49" s="9"/>
      <c r="F49" s="182" t="s">
        <v>86</v>
      </c>
      <c r="G49" s="184">
        <f>H34+H35+H36+H37+H38+H39+H40+H41+G42+H44+H45+H46</f>
        <v>163420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4</v>
      </c>
      <c r="D50" s="15">
        <f>C50*1.5</f>
        <v>6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-1138.5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23386.5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2BCD-7C28-4824-B614-2FE68732E3D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59" t="s">
        <v>2</v>
      </c>
      <c r="Q1" s="15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45838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182</v>
      </c>
      <c r="D6" s="16">
        <f t="shared" ref="D6:D28" si="1">C6*L6</f>
        <v>134134</v>
      </c>
      <c r="E6" s="9"/>
      <c r="F6" s="264" t="s">
        <v>16</v>
      </c>
      <c r="G6" s="266" t="s">
        <v>205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20</v>
      </c>
      <c r="D7" s="16">
        <f t="shared" si="1"/>
        <v>14500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71</v>
      </c>
      <c r="D9" s="16">
        <f t="shared" si="1"/>
        <v>50197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5</v>
      </c>
      <c r="D12" s="52">
        <f t="shared" si="1"/>
        <v>4760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10</v>
      </c>
      <c r="D13" s="52">
        <f t="shared" si="1"/>
        <v>3070</v>
      </c>
      <c r="E13" s="9"/>
      <c r="F13" s="285" t="s">
        <v>36</v>
      </c>
      <c r="G13" s="249"/>
      <c r="H13" s="240">
        <f>D29</f>
        <v>211613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5</v>
      </c>
      <c r="D14" s="34">
        <f t="shared" si="1"/>
        <v>55</v>
      </c>
      <c r="E14" s="9"/>
      <c r="F14" s="243" t="s">
        <v>39</v>
      </c>
      <c r="G14" s="244"/>
      <c r="H14" s="245">
        <f>D54</f>
        <v>32188.5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179424.5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936+612</f>
        <v>1548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211613</v>
      </c>
      <c r="E29" s="9"/>
      <c r="F29" s="162" t="s">
        <v>55</v>
      </c>
      <c r="G29" s="223"/>
      <c r="H29" s="184">
        <f>H15-H16-H17-H18-H19-H20-H22-H23-H24+H26+H27</f>
        <v>177876.5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134</v>
      </c>
      <c r="H34" s="205">
        <f>F34*G34</f>
        <v>134000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64</v>
      </c>
      <c r="H35" s="205">
        <f>F35*G35</f>
        <v>32000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4</v>
      </c>
      <c r="H36" s="205">
        <f t="shared" ref="H36:H39" si="2">F36*G36</f>
        <v>800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244</v>
      </c>
      <c r="D37" s="15">
        <f>C37*111</f>
        <v>27084</v>
      </c>
      <c r="E37" s="9"/>
      <c r="F37" s="15">
        <v>100</v>
      </c>
      <c r="G37" s="43">
        <v>53</v>
      </c>
      <c r="H37" s="205">
        <f t="shared" si="2"/>
        <v>5300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/>
      <c r="H38" s="205">
        <f t="shared" si="2"/>
        <v>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31</v>
      </c>
      <c r="D40" s="15">
        <f>C40*111</f>
        <v>3441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05">
        <v>8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7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</v>
      </c>
      <c r="D46" s="15">
        <f>C46*1.5</f>
        <v>1.5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</v>
      </c>
      <c r="D49" s="15">
        <f>C49*42</f>
        <v>42</v>
      </c>
      <c r="E49" s="9"/>
      <c r="F49" s="182" t="s">
        <v>86</v>
      </c>
      <c r="G49" s="184">
        <f>H34+H35+H36+H37+H38+H39+H40+H41+G42+H44+H45+H46</f>
        <v>172128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3</v>
      </c>
      <c r="D50" s="15">
        <f>C50*1.5</f>
        <v>4.5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-5748.5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32188.5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206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FC99-E8D3-4C11-9706-F1937EE58DE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98" t="s">
        <v>2</v>
      </c>
      <c r="Q1" s="9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45812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116</v>
      </c>
      <c r="D6" s="16">
        <f t="shared" ref="D6:D28" si="1">C6*L6</f>
        <v>85492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5</v>
      </c>
      <c r="D7" s="16">
        <f t="shared" si="1"/>
        <v>3625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27</v>
      </c>
      <c r="D9" s="16">
        <f t="shared" si="1"/>
        <v>19089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7</v>
      </c>
      <c r="D13" s="52">
        <f t="shared" si="1"/>
        <v>2149</v>
      </c>
      <c r="E13" s="9"/>
      <c r="F13" s="285" t="s">
        <v>36</v>
      </c>
      <c r="G13" s="249"/>
      <c r="H13" s="240">
        <f>D29</f>
        <v>113838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16</v>
      </c>
      <c r="D14" s="34">
        <f t="shared" si="1"/>
        <v>176</v>
      </c>
      <c r="E14" s="9"/>
      <c r="F14" s="243" t="s">
        <v>39</v>
      </c>
      <c r="G14" s="244"/>
      <c r="H14" s="245">
        <f>D54</f>
        <v>20718.75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93119.25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f>626*2</f>
        <v>1252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01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113838</v>
      </c>
      <c r="E29" s="9"/>
      <c r="F29" s="162" t="s">
        <v>55</v>
      </c>
      <c r="G29" s="223"/>
      <c r="H29" s="184">
        <f>H15-H16-H17-H18-H19-H20-H22-H23-H24+H26+H27+H28</f>
        <v>91867.25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69</v>
      </c>
      <c r="H34" s="205">
        <f t="shared" ref="H34:H39" si="2">F34*G34</f>
        <v>69000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27</v>
      </c>
      <c r="H35" s="205">
        <f t="shared" si="2"/>
        <v>13500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05">
        <f t="shared" si="2"/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168</v>
      </c>
      <c r="D37" s="15">
        <f>C37*111</f>
        <v>18648</v>
      </c>
      <c r="E37" s="9"/>
      <c r="F37" s="15">
        <v>100</v>
      </c>
      <c r="G37" s="43">
        <v>60</v>
      </c>
      <c r="H37" s="205">
        <f t="shared" si="2"/>
        <v>6000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40</v>
      </c>
      <c r="H38" s="205">
        <f t="shared" si="2"/>
        <v>2000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8</v>
      </c>
      <c r="H39" s="205">
        <f t="shared" si="2"/>
        <v>160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05">
        <v>184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01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/>
      <c r="D49" s="15">
        <f>C49*42</f>
        <v>0</v>
      </c>
      <c r="E49" s="9"/>
      <c r="F49" s="182" t="s">
        <v>86</v>
      </c>
      <c r="G49" s="184">
        <f>H34+H35+H36+H37+H38+H39+H40+H41+G42+H44+H45+H46</f>
        <v>91244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4</v>
      </c>
      <c r="D50" s="15">
        <f>C50*1.5</f>
        <v>6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155</v>
      </c>
      <c r="G51" s="302">
        <f>G49-H29</f>
        <v>-623.25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20718.75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4D3B-8D81-41E3-AE34-8EA4895087D1}">
  <dimension ref="A1:R59"/>
  <sheetViews>
    <sheetView tabSelected="1" topLeftCell="A7"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98" t="s">
        <v>2</v>
      </c>
      <c r="Q1" s="9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45812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216</v>
      </c>
      <c r="D6" s="16">
        <f t="shared" ref="D6:D28" si="1">C6*L6</f>
        <v>159192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/>
      <c r="D7" s="16">
        <f t="shared" si="1"/>
        <v>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>
        <v>5</v>
      </c>
      <c r="D8" s="16">
        <f t="shared" si="1"/>
        <v>5165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55</v>
      </c>
      <c r="D9" s="16">
        <f t="shared" si="1"/>
        <v>38885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5</v>
      </c>
      <c r="D10" s="16">
        <f t="shared" si="1"/>
        <v>4860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2</v>
      </c>
      <c r="D11" s="16">
        <f t="shared" si="1"/>
        <v>2250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5</v>
      </c>
      <c r="D12" s="52">
        <f t="shared" si="1"/>
        <v>4760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13</v>
      </c>
      <c r="D13" s="52">
        <f t="shared" si="1"/>
        <v>3991</v>
      </c>
      <c r="E13" s="9"/>
      <c r="F13" s="285" t="s">
        <v>36</v>
      </c>
      <c r="G13" s="249"/>
      <c r="H13" s="240">
        <f>D29</f>
        <v>220723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15</v>
      </c>
      <c r="D14" s="34">
        <f t="shared" si="1"/>
        <v>165</v>
      </c>
      <c r="E14" s="9"/>
      <c r="F14" s="243" t="s">
        <v>39</v>
      </c>
      <c r="G14" s="244"/>
      <c r="H14" s="245">
        <f>D54</f>
        <v>26589.75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194133.25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2493</f>
        <v>2493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14"/>
      <c r="I17" s="214"/>
      <c r="J17" s="21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14"/>
      <c r="I18" s="214"/>
      <c r="J18" s="21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14"/>
      <c r="I19" s="214"/>
      <c r="J19" s="21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>
        <v>1878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>
        <v>1</v>
      </c>
      <c r="D22" s="52">
        <f t="shared" si="1"/>
        <v>670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220723</v>
      </c>
      <c r="E29" s="9"/>
      <c r="F29" s="162" t="s">
        <v>55</v>
      </c>
      <c r="G29" s="223"/>
      <c r="H29" s="184">
        <f>H15-H16-H17-H18-H19-H20-H22-H23-H24+H26+H27</f>
        <v>189762.25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8</v>
      </c>
      <c r="H34" s="205">
        <f>F34*G34</f>
        <v>8000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</v>
      </c>
      <c r="H35" s="205">
        <f t="shared" ref="H35:H39" si="2">F35*G35</f>
        <v>3000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2</v>
      </c>
      <c r="D36" s="15">
        <f>C36*1.5</f>
        <v>3</v>
      </c>
      <c r="E36" s="9"/>
      <c r="F36" s="15">
        <v>200</v>
      </c>
      <c r="G36" s="41">
        <v>2</v>
      </c>
      <c r="H36" s="205">
        <f>F36*G36</f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227</v>
      </c>
      <c r="D37" s="15">
        <f>C37*111</f>
        <v>25197</v>
      </c>
      <c r="E37" s="9"/>
      <c r="F37" s="15">
        <v>100</v>
      </c>
      <c r="G37" s="43">
        <v>22</v>
      </c>
      <c r="H37" s="205">
        <f t="shared" si="2"/>
        <v>2200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9</v>
      </c>
      <c r="H38" s="205">
        <f t="shared" si="2"/>
        <v>450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7</v>
      </c>
      <c r="H39" s="205">
        <f t="shared" si="2"/>
        <v>140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05">
        <v>348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01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2</v>
      </c>
      <c r="D44" s="15">
        <f>C44*120</f>
        <v>240</v>
      </c>
      <c r="E44" s="9"/>
      <c r="F44" s="41" t="s">
        <v>143</v>
      </c>
      <c r="G44" s="69" t="s">
        <v>153</v>
      </c>
      <c r="H44" s="201">
        <v>176428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22</v>
      </c>
      <c r="D46" s="15">
        <f>C46*1.5</f>
        <v>33</v>
      </c>
      <c r="E46" s="9"/>
      <c r="F46" s="41"/>
      <c r="G46" s="100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8</v>
      </c>
      <c r="D49" s="15">
        <f>C49*42</f>
        <v>336</v>
      </c>
      <c r="E49" s="9"/>
      <c r="F49" s="182" t="s">
        <v>86</v>
      </c>
      <c r="G49" s="184">
        <f>H34+H35+H36+H37+H38+H39+H40+H41+G42+H44+H45+H46</f>
        <v>190966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9</v>
      </c>
      <c r="D50" s="15">
        <f>C50*1.5</f>
        <v>13.5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154</v>
      </c>
      <c r="G51" s="308">
        <f>G49-H29</f>
        <v>1203.75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26589.75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4D6B-6AD5-4D99-80FA-BA1E790B25F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98" t="s">
        <v>2</v>
      </c>
      <c r="Q1" s="9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45812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225</v>
      </c>
      <c r="D6" s="16">
        <f t="shared" ref="D6:D28" si="1">C6*L6</f>
        <v>165825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12</v>
      </c>
      <c r="D7" s="16">
        <f t="shared" si="1"/>
        <v>8700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58</v>
      </c>
      <c r="D9" s="16">
        <f t="shared" si="1"/>
        <v>41006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2</v>
      </c>
      <c r="D10" s="16">
        <f t="shared" si="1"/>
        <v>1944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12</v>
      </c>
      <c r="D13" s="52">
        <f t="shared" si="1"/>
        <v>3684</v>
      </c>
      <c r="E13" s="9"/>
      <c r="F13" s="285" t="s">
        <v>36</v>
      </c>
      <c r="G13" s="249"/>
      <c r="H13" s="240">
        <f>D29</f>
        <v>227048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4</v>
      </c>
      <c r="D14" s="34">
        <f t="shared" si="1"/>
        <v>44</v>
      </c>
      <c r="E14" s="9"/>
      <c r="F14" s="243" t="s">
        <v>39</v>
      </c>
      <c r="G14" s="244"/>
      <c r="H14" s="245">
        <f>D54</f>
        <v>34242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192806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942</f>
        <v>942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>
        <v>8715</v>
      </c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227048</v>
      </c>
      <c r="E29" s="9"/>
      <c r="F29" s="162" t="s">
        <v>55</v>
      </c>
      <c r="G29" s="223"/>
      <c r="H29" s="184">
        <f>H15-H16-H17-H18-H19-H20-H22-H23-H24+H26+H27</f>
        <v>183149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159</v>
      </c>
      <c r="H34" s="205">
        <f>F34*G34</f>
        <v>159000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35</v>
      </c>
      <c r="H35" s="205">
        <f>F35*G35</f>
        <v>17500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7</v>
      </c>
      <c r="D36" s="15">
        <f>C36*1.5</f>
        <v>10.5</v>
      </c>
      <c r="E36" s="9"/>
      <c r="F36" s="15">
        <v>200</v>
      </c>
      <c r="G36" s="41">
        <v>5</v>
      </c>
      <c r="H36" s="205">
        <f t="shared" ref="H36:H39" si="2">F36*G36</f>
        <v>1000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278</v>
      </c>
      <c r="D37" s="15">
        <f>C37*111</f>
        <v>30858</v>
      </c>
      <c r="E37" s="9"/>
      <c r="F37" s="15">
        <v>100</v>
      </c>
      <c r="G37" s="43">
        <v>22</v>
      </c>
      <c r="H37" s="205">
        <f t="shared" si="2"/>
        <v>2200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53</v>
      </c>
      <c r="H38" s="205">
        <f t="shared" si="2"/>
        <v>2650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205">
        <f t="shared" si="2"/>
        <v>80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14</v>
      </c>
      <c r="D40" s="15">
        <f>C40*111</f>
        <v>1554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05">
        <v>487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01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2</v>
      </c>
      <c r="D49" s="15">
        <f>C49*42</f>
        <v>84</v>
      </c>
      <c r="E49" s="9"/>
      <c r="F49" s="182" t="s">
        <v>86</v>
      </c>
      <c r="G49" s="184">
        <f>H34+H35+H36+H37+H38+H39+H40+H41+G42+H44+H45+H46</f>
        <v>182917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4</v>
      </c>
      <c r="D50" s="15">
        <f>C50*1.5</f>
        <v>6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-232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34242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9A74-FE61-4923-8034-8B146C35063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420D-F312-4E9A-8600-04AA9D85454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05" t="s">
        <v>2</v>
      </c>
      <c r="Q1" s="10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45813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736</v>
      </c>
      <c r="D6" s="16">
        <f t="shared" ref="D6:D28" si="1">C6*L6</f>
        <v>542432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2</v>
      </c>
      <c r="D7" s="16">
        <f t="shared" si="1"/>
        <v>1450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6</v>
      </c>
      <c r="D9" s="16">
        <f t="shared" si="1"/>
        <v>4242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29</v>
      </c>
      <c r="D13" s="52">
        <f t="shared" si="1"/>
        <v>8903</v>
      </c>
      <c r="E13" s="9"/>
      <c r="F13" s="285" t="s">
        <v>36</v>
      </c>
      <c r="G13" s="249"/>
      <c r="H13" s="240">
        <f>D29</f>
        <v>561572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/>
      <c r="D14" s="34">
        <f t="shared" si="1"/>
        <v>0</v>
      </c>
      <c r="E14" s="9"/>
      <c r="F14" s="243" t="s">
        <v>39</v>
      </c>
      <c r="G14" s="244"/>
      <c r="H14" s="245">
        <f>D54</f>
        <v>90138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471434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4050+2007</f>
        <v>6057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f>626</f>
        <v>626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03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561572</v>
      </c>
      <c r="E29" s="9"/>
      <c r="F29" s="162" t="s">
        <v>55</v>
      </c>
      <c r="G29" s="223"/>
      <c r="H29" s="184">
        <f>H15-H16-H17-H18-H19-H20-H22-H23-H24+H26+H27+H28</f>
        <v>464751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166</v>
      </c>
      <c r="H34" s="205">
        <f t="shared" ref="H34:H39" si="2">F34*G34</f>
        <v>166000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24</v>
      </c>
      <c r="H35" s="205">
        <f t="shared" si="2"/>
        <v>12000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5">
        <f t="shared" si="2"/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785</v>
      </c>
      <c r="D37" s="15">
        <f>C37*111</f>
        <v>87135</v>
      </c>
      <c r="E37" s="9"/>
      <c r="F37" s="15">
        <v>100</v>
      </c>
      <c r="G37" s="43">
        <v>38</v>
      </c>
      <c r="H37" s="205">
        <f t="shared" si="2"/>
        <v>3800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16</v>
      </c>
      <c r="H38" s="205">
        <f t="shared" si="2"/>
        <v>800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14</v>
      </c>
      <c r="D42" s="15">
        <f>C42*2.25</f>
        <v>31.5</v>
      </c>
      <c r="E42" s="9"/>
      <c r="F42" s="43" t="s">
        <v>79</v>
      </c>
      <c r="G42" s="205">
        <v>2297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03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143</v>
      </c>
      <c r="G44" s="69" t="s">
        <v>158</v>
      </c>
      <c r="H44" s="201">
        <v>278565</v>
      </c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24</v>
      </c>
      <c r="D46" s="15">
        <f>C46*1.5</f>
        <v>36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19</v>
      </c>
      <c r="D49" s="15">
        <f>C49*42</f>
        <v>798</v>
      </c>
      <c r="E49" s="9"/>
      <c r="F49" s="182" t="s">
        <v>86</v>
      </c>
      <c r="G49" s="184">
        <f>H34+H35+H36+H37+H38+H39+H40+H41+G42+H44+H45+H46</f>
        <v>463482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25</v>
      </c>
      <c r="D50" s="15">
        <f>C50*1.5</f>
        <v>37.5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133</v>
      </c>
      <c r="G51" s="302">
        <f>G49-H29</f>
        <v>-1269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90138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4DF6-9EE6-4333-B937-7E38E296E60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05" t="s">
        <v>2</v>
      </c>
      <c r="Q1" s="10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45813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152</v>
      </c>
      <c r="D6" s="16">
        <f t="shared" ref="D6:D28" si="1">C6*L6</f>
        <v>112024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6</v>
      </c>
      <c r="D7" s="16">
        <f t="shared" si="1"/>
        <v>4350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>
        <v>2</v>
      </c>
      <c r="D8" s="16">
        <f t="shared" si="1"/>
        <v>2066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41</v>
      </c>
      <c r="D9" s="16">
        <f t="shared" si="1"/>
        <v>28987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5</v>
      </c>
      <c r="D13" s="52">
        <f t="shared" si="1"/>
        <v>1535</v>
      </c>
      <c r="E13" s="9"/>
      <c r="F13" s="285" t="s">
        <v>36</v>
      </c>
      <c r="G13" s="249"/>
      <c r="H13" s="240">
        <f>D29</f>
        <v>152837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20</v>
      </c>
      <c r="D14" s="34">
        <f t="shared" si="1"/>
        <v>220</v>
      </c>
      <c r="E14" s="9"/>
      <c r="F14" s="243" t="s">
        <v>39</v>
      </c>
      <c r="G14" s="244"/>
      <c r="H14" s="245">
        <f>D54</f>
        <v>22280.25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130556.75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152837</v>
      </c>
      <c r="E29" s="9"/>
      <c r="F29" s="162" t="s">
        <v>55</v>
      </c>
      <c r="G29" s="223"/>
      <c r="H29" s="184">
        <f>H15-H16-H17-H18-H19-H20-H22-H23-H24+H26+H27</f>
        <v>130556.75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109</v>
      </c>
      <c r="H34" s="205">
        <f>F34*G34</f>
        <v>109000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33</v>
      </c>
      <c r="H35" s="205">
        <f t="shared" ref="H35:H39" si="2">F35*G35</f>
        <v>16500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5">
        <f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179</v>
      </c>
      <c r="D37" s="15">
        <f>C37*111</f>
        <v>19869</v>
      </c>
      <c r="E37" s="9"/>
      <c r="F37" s="15">
        <v>100</v>
      </c>
      <c r="G37" s="43">
        <v>20</v>
      </c>
      <c r="H37" s="205">
        <f t="shared" si="2"/>
        <v>2000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17</v>
      </c>
      <c r="D38" s="15">
        <f>C38*84</f>
        <v>1428</v>
      </c>
      <c r="E38" s="9"/>
      <c r="F38" s="33">
        <v>50</v>
      </c>
      <c r="G38" s="43">
        <v>39</v>
      </c>
      <c r="H38" s="205">
        <f t="shared" si="2"/>
        <v>1950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5</v>
      </c>
      <c r="H39" s="205">
        <f t="shared" si="2"/>
        <v>100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05">
        <v>258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03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9</v>
      </c>
      <c r="D46" s="15">
        <f>C46*1.5</f>
        <v>13.5</v>
      </c>
      <c r="E46" s="9"/>
      <c r="F46" s="41"/>
      <c r="G46" s="104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2</v>
      </c>
      <c r="D49" s="15">
        <f>C49*42</f>
        <v>84</v>
      </c>
      <c r="E49" s="9"/>
      <c r="F49" s="182" t="s">
        <v>86</v>
      </c>
      <c r="G49" s="184">
        <f>H34+H35+H36+H37+H38+H39+H40+H41+G42+H44+H45+H46</f>
        <v>129808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17</v>
      </c>
      <c r="D50" s="15">
        <f>C50*1.5</f>
        <v>25.5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-748.75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22280.25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2514-D443-4F4B-85F0-CF074CCF9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05" t="s">
        <v>2</v>
      </c>
      <c r="Q1" s="10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45813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347</v>
      </c>
      <c r="D6" s="16">
        <f t="shared" ref="D6:D28" si="1">C6*L6</f>
        <v>255739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13</v>
      </c>
      <c r="D7" s="16">
        <f t="shared" si="1"/>
        <v>9425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101</v>
      </c>
      <c r="D9" s="16">
        <f t="shared" si="1"/>
        <v>71407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3</v>
      </c>
      <c r="D10" s="16">
        <f t="shared" si="1"/>
        <v>2916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>
        <v>5</v>
      </c>
      <c r="D11" s="16">
        <f t="shared" si="1"/>
        <v>5625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5</v>
      </c>
      <c r="D12" s="52">
        <f t="shared" si="1"/>
        <v>4760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19</v>
      </c>
      <c r="D13" s="52">
        <f t="shared" si="1"/>
        <v>5833</v>
      </c>
      <c r="E13" s="9"/>
      <c r="F13" s="285" t="s">
        <v>36</v>
      </c>
      <c r="G13" s="249"/>
      <c r="H13" s="240">
        <f>D29</f>
        <v>376445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15</v>
      </c>
      <c r="D14" s="34">
        <f t="shared" si="1"/>
        <v>165</v>
      </c>
      <c r="E14" s="9"/>
      <c r="F14" s="243" t="s">
        <v>39</v>
      </c>
      <c r="G14" s="244"/>
      <c r="H14" s="245">
        <f>D54</f>
        <v>66204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310241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1356+414+312</f>
        <v>2082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2+3</f>
        <v>5</v>
      </c>
      <c r="D21" s="52">
        <f t="shared" si="1"/>
        <v>3250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>
        <v>20</v>
      </c>
      <c r="D22" s="52">
        <f t="shared" si="1"/>
        <v>13400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376445</v>
      </c>
      <c r="E29" s="9"/>
      <c r="F29" s="162" t="s">
        <v>55</v>
      </c>
      <c r="G29" s="223"/>
      <c r="H29" s="184">
        <f>H15-H16-H17-H18-H19-H20-H22-H23-H24+H26+H27</f>
        <v>308159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114</v>
      </c>
      <c r="H34" s="205">
        <f>F34*G34</f>
        <v>114000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48</v>
      </c>
      <c r="H35" s="205">
        <f>F35*G35</f>
        <v>24000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9</v>
      </c>
      <c r="H36" s="205">
        <f t="shared" ref="H36:H39" si="2">F36*G36</f>
        <v>1800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563</v>
      </c>
      <c r="D37" s="15">
        <f>C37*111</f>
        <v>62493</v>
      </c>
      <c r="E37" s="9"/>
      <c r="F37" s="15">
        <v>100</v>
      </c>
      <c r="G37" s="43">
        <v>187</v>
      </c>
      <c r="H37" s="205">
        <f t="shared" si="2"/>
        <v>18700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102</v>
      </c>
      <c r="H38" s="205">
        <f t="shared" si="2"/>
        <v>5100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05">
        <v>212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03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 t="s">
        <v>156</v>
      </c>
      <c r="G44" s="84" t="s">
        <v>157</v>
      </c>
      <c r="H44" s="201">
        <v>140967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6</v>
      </c>
      <c r="D46" s="15">
        <f>C46*1.5</f>
        <v>9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20</v>
      </c>
      <c r="D48" s="15">
        <f>C48*78</f>
        <v>1560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/>
      <c r="D49" s="15">
        <f>C49*42</f>
        <v>0</v>
      </c>
      <c r="E49" s="9"/>
      <c r="F49" s="182" t="s">
        <v>86</v>
      </c>
      <c r="G49" s="184">
        <f>H34+H35+H36+H37+H38+H39+H40+H41+G42+H44+H45+H46</f>
        <v>304819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3</v>
      </c>
      <c r="D50" s="15">
        <f>C50*1.5</f>
        <v>4.5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-3340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66204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8BE0-7AAC-4790-BD90-02F353A97B7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FF6AA-9B64-478A-88EE-4048497902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07" t="s">
        <v>2</v>
      </c>
      <c r="Q1" s="10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45814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225</v>
      </c>
      <c r="D6" s="16">
        <f t="shared" ref="D6:D28" si="1">C6*L6</f>
        <v>165825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16</v>
      </c>
      <c r="D7" s="16">
        <f t="shared" si="1"/>
        <v>11600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>
        <v>1</v>
      </c>
      <c r="D8" s="16">
        <f t="shared" si="1"/>
        <v>1033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12</v>
      </c>
      <c r="D9" s="16">
        <f t="shared" si="1"/>
        <v>8484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2</v>
      </c>
      <c r="D12" s="52">
        <f t="shared" si="1"/>
        <v>1904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7</v>
      </c>
      <c r="D13" s="52">
        <f t="shared" si="1"/>
        <v>2149</v>
      </c>
      <c r="E13" s="9"/>
      <c r="F13" s="285" t="s">
        <v>36</v>
      </c>
      <c r="G13" s="249"/>
      <c r="H13" s="240">
        <f>D29</f>
        <v>198472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21</v>
      </c>
      <c r="D14" s="34">
        <f t="shared" si="1"/>
        <v>231</v>
      </c>
      <c r="E14" s="9"/>
      <c r="F14" s="243" t="s">
        <v>39</v>
      </c>
      <c r="G14" s="244"/>
      <c r="H14" s="245">
        <f>D54</f>
        <v>29316.75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169155.25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>
        <f>1+1</f>
        <v>2</v>
      </c>
      <c r="D20" s="16">
        <f t="shared" si="1"/>
        <v>2350</v>
      </c>
      <c r="E20" s="9"/>
      <c r="F20" s="63"/>
      <c r="G20" s="78" t="s">
        <v>122</v>
      </c>
      <c r="H20" s="214">
        <v>500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 t="s">
        <v>159</v>
      </c>
      <c r="G22" s="81">
        <v>2820</v>
      </c>
      <c r="H22" s="229">
        <v>91712</v>
      </c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 t="s">
        <v>159</v>
      </c>
      <c r="G26" s="73">
        <v>2436</v>
      </c>
      <c r="H26" s="201">
        <v>84702</v>
      </c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10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198472</v>
      </c>
      <c r="E29" s="9"/>
      <c r="F29" s="162" t="s">
        <v>55</v>
      </c>
      <c r="G29" s="223"/>
      <c r="H29" s="184">
        <f>H15-H16-H17-H18-H19-H20-H22-H23-H24+H26+H27+H28</f>
        <v>161645.25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8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65</v>
      </c>
      <c r="H34" s="205">
        <f t="shared" ref="H34:H39" si="2">F34*G34</f>
        <v>65000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6</v>
      </c>
      <c r="H35" s="205">
        <f t="shared" si="2"/>
        <v>3000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24</v>
      </c>
      <c r="D36" s="15">
        <f>C36*1.5</f>
        <v>36</v>
      </c>
      <c r="E36" s="9"/>
      <c r="F36" s="15">
        <v>200</v>
      </c>
      <c r="G36" s="41">
        <v>4</v>
      </c>
      <c r="H36" s="205">
        <f t="shared" si="2"/>
        <v>800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232</v>
      </c>
      <c r="D37" s="15">
        <f>C37*111</f>
        <v>25752</v>
      </c>
      <c r="E37" s="9"/>
      <c r="F37" s="15">
        <v>100</v>
      </c>
      <c r="G37" s="43">
        <v>51</v>
      </c>
      <c r="H37" s="205">
        <f t="shared" si="2"/>
        <v>5100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51</v>
      </c>
      <c r="H38" s="205">
        <f t="shared" si="2"/>
        <v>2550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5">
        <v>237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0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3</v>
      </c>
      <c r="D44" s="15">
        <f>C44*120</f>
        <v>360</v>
      </c>
      <c r="E44" s="9"/>
      <c r="F44" s="41" t="s">
        <v>162</v>
      </c>
      <c r="G44" s="69" t="s">
        <v>163</v>
      </c>
      <c r="H44" s="201">
        <v>84702</v>
      </c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5</v>
      </c>
      <c r="D45" s="15">
        <f>C45*84</f>
        <v>420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</v>
      </c>
      <c r="D49" s="15">
        <f>C49*42</f>
        <v>42</v>
      </c>
      <c r="E49" s="9"/>
      <c r="F49" s="182" t="s">
        <v>86</v>
      </c>
      <c r="G49" s="184">
        <f>H34+H35+H36+H37+H38+H39+H40+H41+G42+H44+H45+H46</f>
        <v>161429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58</v>
      </c>
      <c r="D50" s="15">
        <f>C50*1.5</f>
        <v>87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160</v>
      </c>
      <c r="G51" s="302">
        <f>G49-H29</f>
        <v>-216.25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29316.75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1A85-04FC-4B22-9397-E363AECF5E8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8C39-3C93-464D-BF65-D57D7B9E4F1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07" t="s">
        <v>2</v>
      </c>
      <c r="Q1" s="10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45814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137</v>
      </c>
      <c r="D6" s="16">
        <f t="shared" ref="D6:D28" si="1">C6*L6</f>
        <v>100969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5</v>
      </c>
      <c r="D7" s="16">
        <f t="shared" si="1"/>
        <v>3625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6</v>
      </c>
      <c r="D9" s="16">
        <f t="shared" si="1"/>
        <v>4242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3</v>
      </c>
      <c r="D13" s="52">
        <f t="shared" si="1"/>
        <v>921</v>
      </c>
      <c r="E13" s="9"/>
      <c r="F13" s="285" t="s">
        <v>36</v>
      </c>
      <c r="G13" s="249"/>
      <c r="H13" s="240">
        <f>D29</f>
        <v>117053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21</v>
      </c>
      <c r="D14" s="34">
        <f t="shared" si="1"/>
        <v>231</v>
      </c>
      <c r="E14" s="9"/>
      <c r="F14" s="243" t="s">
        <v>39</v>
      </c>
      <c r="G14" s="244"/>
      <c r="H14" s="245">
        <f>D54</f>
        <v>18244.5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98808.5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14">
        <v>50</v>
      </c>
      <c r="I19" s="214"/>
      <c r="J19" s="21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9</v>
      </c>
      <c r="D28" s="52">
        <f t="shared" si="1"/>
        <v>7065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117053</v>
      </c>
      <c r="E29" s="9"/>
      <c r="F29" s="162" t="s">
        <v>55</v>
      </c>
      <c r="G29" s="223"/>
      <c r="H29" s="184">
        <f>H15-H16-H17-H18-H19-H20-H22-H23-H24+H26+H27</f>
        <v>98758.5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8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93</v>
      </c>
      <c r="H34" s="205">
        <f>F34*G34</f>
        <v>93000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</v>
      </c>
      <c r="H35" s="205">
        <f t="shared" ref="H35:H39" si="2">F35*G35</f>
        <v>5000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1</v>
      </c>
      <c r="H36" s="205">
        <f>F36*G36</f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17</v>
      </c>
      <c r="H37" s="205">
        <f t="shared" si="2"/>
        <v>1700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</v>
      </c>
      <c r="H38" s="205">
        <f t="shared" si="2"/>
        <v>150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05">
        <v>5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0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22</v>
      </c>
      <c r="D46" s="15">
        <f>C46*1.5</f>
        <v>33</v>
      </c>
      <c r="E46" s="9"/>
      <c r="F46" s="41"/>
      <c r="G46" s="10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2</v>
      </c>
      <c r="D49" s="15">
        <f>C49*42</f>
        <v>84</v>
      </c>
      <c r="E49" s="9"/>
      <c r="F49" s="182" t="s">
        <v>86</v>
      </c>
      <c r="G49" s="184">
        <f>H34+H35+H36+H37+H38+H39+H40+H41+G42+H44+H45+H46</f>
        <v>100075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17</v>
      </c>
      <c r="D50" s="15">
        <f>C50*1.5</f>
        <v>25.5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154</v>
      </c>
      <c r="G51" s="308">
        <f>G49-H29</f>
        <v>1316.5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18244.5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4840-C522-428F-8DC5-34F27518FBD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07" t="s">
        <v>2</v>
      </c>
      <c r="Q1" s="10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45814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163</v>
      </c>
      <c r="D6" s="16">
        <f t="shared" ref="D6:D28" si="1">C6*L6</f>
        <v>120131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20</v>
      </c>
      <c r="D7" s="16">
        <f t="shared" si="1"/>
        <v>14500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64</v>
      </c>
      <c r="D9" s="16">
        <f t="shared" si="1"/>
        <v>45248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>
        <v>1</v>
      </c>
      <c r="D11" s="16">
        <f t="shared" si="1"/>
        <v>1125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11</v>
      </c>
      <c r="D13" s="52">
        <f t="shared" si="1"/>
        <v>3377</v>
      </c>
      <c r="E13" s="9"/>
      <c r="F13" s="285" t="s">
        <v>36</v>
      </c>
      <c r="G13" s="249"/>
      <c r="H13" s="240">
        <f>D29</f>
        <v>186763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f>14-4</f>
        <v>10</v>
      </c>
      <c r="D14" s="34">
        <f t="shared" si="1"/>
        <v>110</v>
      </c>
      <c r="E14" s="9"/>
      <c r="F14" s="243" t="s">
        <v>39</v>
      </c>
      <c r="G14" s="244"/>
      <c r="H14" s="245">
        <f>D54</f>
        <v>28232.25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158530.75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318+750</f>
        <v>1068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626*2</f>
        <v>1252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186763</v>
      </c>
      <c r="E29" s="9"/>
      <c r="F29" s="162" t="s">
        <v>55</v>
      </c>
      <c r="G29" s="223"/>
      <c r="H29" s="184">
        <f>H15-H16-H17-H18-H19-H20-H22-H23-H24+H26+H27</f>
        <v>156210.75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8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119</v>
      </c>
      <c r="H34" s="205">
        <f>F34*G34</f>
        <v>119000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38</v>
      </c>
      <c r="H35" s="205">
        <f>F35*G35</f>
        <v>19000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8</v>
      </c>
      <c r="H36" s="205">
        <f t="shared" ref="H36:H39" si="2">F36*G36</f>
        <v>1600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225</v>
      </c>
      <c r="D37" s="15">
        <f>C37*111</f>
        <v>24975</v>
      </c>
      <c r="E37" s="9"/>
      <c r="F37" s="15">
        <v>100</v>
      </c>
      <c r="G37" s="43">
        <v>122</v>
      </c>
      <c r="H37" s="205">
        <f t="shared" si="2"/>
        <v>12200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119</v>
      </c>
      <c r="H38" s="205">
        <f t="shared" si="2"/>
        <v>5950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6</v>
      </c>
      <c r="H39" s="205">
        <f t="shared" si="2"/>
        <v>120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05">
        <v>430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0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2</v>
      </c>
      <c r="D44" s="15">
        <f>C44*120</f>
        <v>240</v>
      </c>
      <c r="E44" s="9"/>
      <c r="F44" s="41"/>
      <c r="G44" s="84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11</v>
      </c>
      <c r="D48" s="15">
        <f>C48*78</f>
        <v>858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</v>
      </c>
      <c r="D49" s="15">
        <f>C49*42</f>
        <v>42</v>
      </c>
      <c r="E49" s="9"/>
      <c r="F49" s="182" t="s">
        <v>86</v>
      </c>
      <c r="G49" s="184">
        <f>H34+H35+H36+H37+H38+H39+H40+H41+G42+H44+H45+H46</f>
        <v>158300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7</v>
      </c>
      <c r="D50" s="15">
        <f>C50*1.5</f>
        <v>10.5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161</v>
      </c>
      <c r="G51" s="308">
        <f>G49-H29</f>
        <v>2089.25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28232.25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A20C-129F-4B8D-B334-F9E28E3EA2C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CC4A-B50C-462D-81E5-6C6710620B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13" t="s">
        <v>2</v>
      </c>
      <c r="Q1" s="11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45815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378</v>
      </c>
      <c r="D6" s="16">
        <f t="shared" ref="D6:D28" si="1">C6*L6</f>
        <v>278586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2</v>
      </c>
      <c r="D7" s="16">
        <f t="shared" si="1"/>
        <v>1450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17</v>
      </c>
      <c r="D9" s="16">
        <f t="shared" si="1"/>
        <v>12019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15</v>
      </c>
      <c r="D13" s="52">
        <f t="shared" si="1"/>
        <v>4605</v>
      </c>
      <c r="E13" s="9"/>
      <c r="F13" s="285" t="s">
        <v>36</v>
      </c>
      <c r="G13" s="249"/>
      <c r="H13" s="240">
        <f>D29</f>
        <v>311369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11</v>
      </c>
      <c r="D14" s="34">
        <f t="shared" si="1"/>
        <v>121</v>
      </c>
      <c r="E14" s="9"/>
      <c r="F14" s="243" t="s">
        <v>39</v>
      </c>
      <c r="G14" s="244"/>
      <c r="H14" s="245">
        <f>D54</f>
        <v>43850.25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267518.75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166</v>
      </c>
      <c r="C17" s="53">
        <f>1+1</f>
        <v>2</v>
      </c>
      <c r="D17" s="52">
        <f t="shared" si="1"/>
        <v>3164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19" t="s">
        <v>167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>
        <f>1+1</f>
        <v>2</v>
      </c>
      <c r="D20" s="16">
        <f t="shared" si="1"/>
        <v>2350</v>
      </c>
      <c r="E20" s="9"/>
      <c r="F20" s="63"/>
      <c r="G20" s="78" t="s">
        <v>122</v>
      </c>
      <c r="H20" s="214"/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164</v>
      </c>
      <c r="C21" s="53">
        <f>3+1+1</f>
        <v>5</v>
      </c>
      <c r="D21" s="52">
        <f t="shared" si="1"/>
        <v>3250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113</v>
      </c>
      <c r="C22" s="53">
        <v>1</v>
      </c>
      <c r="D22" s="52">
        <f t="shared" si="1"/>
        <v>1582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165</v>
      </c>
      <c r="C23" s="53">
        <v>1</v>
      </c>
      <c r="D23" s="52">
        <f t="shared" si="1"/>
        <v>1770</v>
      </c>
      <c r="E23" s="9"/>
      <c r="F23" s="85"/>
      <c r="G23" s="87"/>
      <c r="H23" s="230"/>
      <c r="I23" s="231"/>
      <c r="J23" s="231"/>
      <c r="L23" s="51">
        <v>1770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>
        <v>12</v>
      </c>
      <c r="D27" s="48">
        <f t="shared" si="1"/>
        <v>268</v>
      </c>
      <c r="E27" s="9"/>
      <c r="F27" s="79"/>
      <c r="G27" s="111"/>
      <c r="H27" s="235"/>
      <c r="I27" s="236"/>
      <c r="J27" s="236"/>
      <c r="L27" s="7">
        <f>500/24+1.5</f>
        <v>22.333333333333332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311369</v>
      </c>
      <c r="E29" s="9"/>
      <c r="F29" s="162" t="s">
        <v>55</v>
      </c>
      <c r="G29" s="223"/>
      <c r="H29" s="184">
        <f>H15-H16-H17-H18-H19-H20-H22-H23-H24+H26+H27+H28</f>
        <v>267518.75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4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253</v>
      </c>
      <c r="H34" s="205">
        <f t="shared" ref="H34:H39" si="2">F34*G34</f>
        <v>253000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24</v>
      </c>
      <c r="H35" s="205">
        <f t="shared" si="2"/>
        <v>12000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5">
        <f t="shared" si="2"/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373</v>
      </c>
      <c r="D37" s="15">
        <f>C37*111</f>
        <v>41403</v>
      </c>
      <c r="E37" s="9"/>
      <c r="F37" s="15">
        <v>100</v>
      </c>
      <c r="G37" s="43">
        <v>11</v>
      </c>
      <c r="H37" s="205">
        <f t="shared" si="2"/>
        <v>1100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</v>
      </c>
      <c r="H38" s="205">
        <f t="shared" si="2"/>
        <v>100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5">
        <v>143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1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12</v>
      </c>
      <c r="D46" s="15">
        <f>C46*1.5</f>
        <v>18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/>
      <c r="D49" s="15">
        <f>C49*42</f>
        <v>0</v>
      </c>
      <c r="E49" s="9"/>
      <c r="F49" s="182" t="s">
        <v>86</v>
      </c>
      <c r="G49" s="184">
        <f>H34+H35+H36+H37+H38+H39+H40+H41+G42+H44+H45+H46</f>
        <v>266543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15</v>
      </c>
      <c r="D50" s="15">
        <f>C50*1.5</f>
        <v>22.5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171</v>
      </c>
      <c r="G51" s="302">
        <f>G49-H29</f>
        <v>-975.75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43850.25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3FDA-620F-4F57-AA4A-883876DC631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13" t="s">
        <v>2</v>
      </c>
      <c r="Q1" s="11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45815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173</v>
      </c>
      <c r="D6" s="16">
        <f t="shared" ref="D6:D28" si="1">C6*L6</f>
        <v>127501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5</v>
      </c>
      <c r="D7" s="16">
        <f t="shared" si="1"/>
        <v>3625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25</v>
      </c>
      <c r="D9" s="16">
        <f t="shared" si="1"/>
        <v>17675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5</v>
      </c>
      <c r="D13" s="52">
        <f t="shared" si="1"/>
        <v>1535</v>
      </c>
      <c r="E13" s="9"/>
      <c r="F13" s="285" t="s">
        <v>36</v>
      </c>
      <c r="G13" s="249"/>
      <c r="H13" s="240">
        <f>D29</f>
        <v>160154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13</v>
      </c>
      <c r="D14" s="34">
        <f t="shared" si="1"/>
        <v>143</v>
      </c>
      <c r="E14" s="9"/>
      <c r="F14" s="243" t="s">
        <v>39</v>
      </c>
      <c r="G14" s="244"/>
      <c r="H14" s="245">
        <f>D54</f>
        <v>22274.25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137879.75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584</f>
        <v>584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168</v>
      </c>
      <c r="C21" s="53">
        <f>1</f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>
        <v>3</v>
      </c>
      <c r="D27" s="48">
        <f t="shared" si="1"/>
        <v>4746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160154</v>
      </c>
      <c r="E29" s="9"/>
      <c r="F29" s="162" t="s">
        <v>55</v>
      </c>
      <c r="G29" s="223"/>
      <c r="H29" s="184">
        <f>H15-H16-H17-H18-H19-H20-H22-H23-H24+H26+H27</f>
        <v>137295.75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4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93</v>
      </c>
      <c r="H34" s="205">
        <f>F34*G34</f>
        <v>93000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57</v>
      </c>
      <c r="H35" s="205">
        <f t="shared" ref="H35:H39" si="2">F35*G35</f>
        <v>28500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05">
        <f>F36*G36</f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187</v>
      </c>
      <c r="D37" s="15">
        <f>C37*111</f>
        <v>20757</v>
      </c>
      <c r="E37" s="9"/>
      <c r="F37" s="15">
        <v>100</v>
      </c>
      <c r="G37" s="43">
        <v>84</v>
      </c>
      <c r="H37" s="205">
        <f t="shared" si="2"/>
        <v>8400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127</v>
      </c>
      <c r="H38" s="205">
        <f t="shared" si="2"/>
        <v>6350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21</v>
      </c>
      <c r="D42" s="15">
        <f>C42*2.25</f>
        <v>47.25</v>
      </c>
      <c r="E42" s="9"/>
      <c r="F42" s="43" t="s">
        <v>79</v>
      </c>
      <c r="G42" s="205">
        <v>62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1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</v>
      </c>
      <c r="D46" s="15">
        <f>C46*1.5</f>
        <v>3</v>
      </c>
      <c r="E46" s="9"/>
      <c r="F46" s="41"/>
      <c r="G46" s="112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3</v>
      </c>
      <c r="D49" s="15">
        <f>C49*42</f>
        <v>126</v>
      </c>
      <c r="E49" s="9"/>
      <c r="F49" s="182" t="s">
        <v>86</v>
      </c>
      <c r="G49" s="184">
        <f>H34+H35+H36+H37+H38+H39+H40+H41+G42+H44+H45+H46</f>
        <v>136732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15</v>
      </c>
      <c r="D50" s="15">
        <f>C50*1.5</f>
        <v>22.5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-563.75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22274.25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BAC4-C367-42DE-A894-5364772A91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13" t="s">
        <v>2</v>
      </c>
      <c r="Q1" s="11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45815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243</v>
      </c>
      <c r="D6" s="16">
        <f t="shared" ref="D6:D28" si="1">C6*L6</f>
        <v>179091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8</v>
      </c>
      <c r="D7" s="16">
        <f t="shared" si="1"/>
        <v>5800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92</v>
      </c>
      <c r="D9" s="16">
        <f t="shared" si="1"/>
        <v>65044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14</v>
      </c>
      <c r="D13" s="52">
        <f t="shared" si="1"/>
        <v>4298</v>
      </c>
      <c r="E13" s="9"/>
      <c r="F13" s="285" t="s">
        <v>36</v>
      </c>
      <c r="G13" s="249"/>
      <c r="H13" s="240">
        <f>D29</f>
        <v>254949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6</v>
      </c>
      <c r="D14" s="34">
        <f t="shared" si="1"/>
        <v>66</v>
      </c>
      <c r="E14" s="9"/>
      <c r="F14" s="243" t="s">
        <v>39</v>
      </c>
      <c r="G14" s="244"/>
      <c r="H14" s="245">
        <f>D54</f>
        <v>74686.5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180262.5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600+438+948</f>
        <v>1986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164</v>
      </c>
      <c r="C21" s="53">
        <f>1</f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120" t="s">
        <v>170</v>
      </c>
      <c r="G26" s="65"/>
      <c r="H26" s="295">
        <v>230241</v>
      </c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254949</v>
      </c>
      <c r="E29" s="9"/>
      <c r="F29" s="162" t="s">
        <v>55</v>
      </c>
      <c r="G29" s="223"/>
      <c r="H29" s="184">
        <f>H15-H16-H17-H18-H19-H20-H22-H23-H24+H26+H27</f>
        <v>408517.5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4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248</v>
      </c>
      <c r="H34" s="205">
        <f>F34*G34</f>
        <v>248000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63</v>
      </c>
      <c r="H35" s="205">
        <f>F35*G35</f>
        <v>31500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4</v>
      </c>
      <c r="H36" s="205">
        <f t="shared" ref="H36:H39" si="2">F36*G36</f>
        <v>800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639</v>
      </c>
      <c r="D37" s="15">
        <f>C37*111</f>
        <v>70929</v>
      </c>
      <c r="E37" s="9"/>
      <c r="F37" s="15">
        <v>100</v>
      </c>
      <c r="G37" s="43">
        <v>175</v>
      </c>
      <c r="H37" s="205">
        <f t="shared" si="2"/>
        <v>17500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277</v>
      </c>
      <c r="H38" s="205">
        <f t="shared" si="2"/>
        <v>13850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/>
      <c r="D42" s="15">
        <f>C42*2.25</f>
        <v>0</v>
      </c>
      <c r="E42" s="9"/>
      <c r="F42" s="43" t="s">
        <v>79</v>
      </c>
      <c r="G42" s="205">
        <v>4091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1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2</v>
      </c>
      <c r="D44" s="15">
        <f>C44*120</f>
        <v>240</v>
      </c>
      <c r="E44" s="9"/>
      <c r="F44" s="41" t="s">
        <v>156</v>
      </c>
      <c r="G44" s="84" t="s">
        <v>169</v>
      </c>
      <c r="H44" s="201">
        <v>94126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13</v>
      </c>
      <c r="D48" s="15">
        <f>C48*78</f>
        <v>1014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12</v>
      </c>
      <c r="D49" s="15">
        <f>C49*42</f>
        <v>504</v>
      </c>
      <c r="E49" s="9"/>
      <c r="F49" s="182" t="s">
        <v>86</v>
      </c>
      <c r="G49" s="184">
        <f>H34+H35+H36+H37+H38+H39+H40+H41+G42+H44+H45+H46</f>
        <v>409887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20</v>
      </c>
      <c r="D50" s="15">
        <f>C50*1.5</f>
        <v>30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161</v>
      </c>
      <c r="G51" s="308">
        <f>G49-H29</f>
        <v>1369.5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74686.5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5EBA-56DA-4677-9E81-94172B52CF7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E276-B7FD-4314-B8D1-DA22247C7F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45817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335</v>
      </c>
      <c r="D6" s="16">
        <f t="shared" ref="D6:D28" si="1">C6*L6</f>
        <v>246895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2</v>
      </c>
      <c r="D7" s="16">
        <f t="shared" si="1"/>
        <v>1450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5</v>
      </c>
      <c r="D9" s="16">
        <f t="shared" si="1"/>
        <v>3535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19</v>
      </c>
      <c r="D13" s="52">
        <f t="shared" si="1"/>
        <v>5833</v>
      </c>
      <c r="E13" s="9"/>
      <c r="F13" s="285" t="s">
        <v>36</v>
      </c>
      <c r="G13" s="249"/>
      <c r="H13" s="240">
        <f>D29</f>
        <v>259035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</v>
      </c>
      <c r="D14" s="34">
        <f t="shared" si="1"/>
        <v>22</v>
      </c>
      <c r="E14" s="9"/>
      <c r="F14" s="243" t="s">
        <v>39</v>
      </c>
      <c r="G14" s="244"/>
      <c r="H14" s="245">
        <f>D54</f>
        <v>97366.5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161668.5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2871</f>
        <v>2871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18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259035</v>
      </c>
      <c r="E29" s="9"/>
      <c r="F29" s="162" t="s">
        <v>55</v>
      </c>
      <c r="G29" s="223"/>
      <c r="H29" s="184">
        <f>H15-H16-H17-H18-H19-H20-H22-H23-H24+H26+H27+H28</f>
        <v>158797.5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11</v>
      </c>
      <c r="D34" s="33">
        <f>C34*120</f>
        <v>1320</v>
      </c>
      <c r="E34" s="9"/>
      <c r="F34" s="15">
        <v>1000</v>
      </c>
      <c r="G34" s="44">
        <v>12</v>
      </c>
      <c r="H34" s="205">
        <f t="shared" ref="H34:H39" si="2">F34*G34</f>
        <v>12000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5</v>
      </c>
      <c r="H35" s="205">
        <f t="shared" si="2"/>
        <v>2500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5">
        <f t="shared" si="2"/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795</v>
      </c>
      <c r="D37" s="15">
        <f>C37*111</f>
        <v>88245</v>
      </c>
      <c r="E37" s="9"/>
      <c r="F37" s="15">
        <v>100</v>
      </c>
      <c r="G37" s="43">
        <v>112</v>
      </c>
      <c r="H37" s="205">
        <f t="shared" si="2"/>
        <v>11200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21</v>
      </c>
      <c r="H38" s="205">
        <f t="shared" si="2"/>
        <v>1050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20</v>
      </c>
      <c r="D40" s="15">
        <f>C40*111</f>
        <v>2220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05"/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8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24</v>
      </c>
      <c r="D44" s="15">
        <f>C44*120</f>
        <v>2880</v>
      </c>
      <c r="E44" s="9"/>
      <c r="F44" s="41" t="s">
        <v>143</v>
      </c>
      <c r="G44" s="69" t="s">
        <v>173</v>
      </c>
      <c r="H44" s="201">
        <v>132254</v>
      </c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6</v>
      </c>
      <c r="D46" s="15">
        <f>C46*1.5</f>
        <v>9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19</v>
      </c>
      <c r="D49" s="15">
        <f>C49*42</f>
        <v>798</v>
      </c>
      <c r="E49" s="9"/>
      <c r="F49" s="182" t="s">
        <v>86</v>
      </c>
      <c r="G49" s="184">
        <f>H34+H35+H36+H37+H38+H39+H40+H41+G42+H44+H45+H46</f>
        <v>159004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26</v>
      </c>
      <c r="D50" s="15">
        <f>C50*1.5</f>
        <v>39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142</v>
      </c>
      <c r="G51" s="192">
        <f>G49-H29</f>
        <v>206.5</v>
      </c>
      <c r="H51" s="193"/>
      <c r="I51" s="193"/>
      <c r="J51" s="1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195"/>
      <c r="H52" s="196"/>
      <c r="I52" s="196"/>
      <c r="J52" s="1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97366.5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ADBB-4582-4019-8615-12D6C00EE0DA}">
  <dimension ref="A1:R59"/>
  <sheetViews>
    <sheetView zoomScaleNormal="100" zoomScaleSheetLayoutView="85" workbookViewId="0">
      <selection activeCell="H21" sqref="H21:J2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45817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149</v>
      </c>
      <c r="D6" s="16">
        <f t="shared" ref="D6:D28" si="1">C6*L6</f>
        <v>109813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5</v>
      </c>
      <c r="D7" s="16">
        <f t="shared" si="1"/>
        <v>3625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32</v>
      </c>
      <c r="D9" s="16">
        <f t="shared" si="1"/>
        <v>22624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2</v>
      </c>
      <c r="D12" s="52">
        <f t="shared" si="1"/>
        <v>1904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5</v>
      </c>
      <c r="D13" s="52">
        <f t="shared" si="1"/>
        <v>1535</v>
      </c>
      <c r="E13" s="9"/>
      <c r="F13" s="285" t="s">
        <v>36</v>
      </c>
      <c r="G13" s="249"/>
      <c r="H13" s="240">
        <f>D29</f>
        <v>145173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17</v>
      </c>
      <c r="D14" s="34">
        <f t="shared" si="1"/>
        <v>187</v>
      </c>
      <c r="E14" s="9"/>
      <c r="F14" s="243" t="s">
        <v>39</v>
      </c>
      <c r="G14" s="244"/>
      <c r="H14" s="245">
        <f>D54</f>
        <v>24846.75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>
        <v>1</v>
      </c>
      <c r="D15" s="34">
        <f t="shared" si="1"/>
        <v>620</v>
      </c>
      <c r="E15" s="9"/>
      <c r="F15" s="248" t="s">
        <v>40</v>
      </c>
      <c r="G15" s="249"/>
      <c r="H15" s="250">
        <f>H13-H14</f>
        <v>120326.25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14"/>
      <c r="I17" s="214"/>
      <c r="J17" s="21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3</v>
      </c>
      <c r="D18" s="52">
        <f t="shared" si="1"/>
        <v>1860</v>
      </c>
      <c r="E18" s="9"/>
      <c r="F18" s="62"/>
      <c r="G18" s="74" t="s">
        <v>47</v>
      </c>
      <c r="H18" s="214"/>
      <c r="I18" s="214"/>
      <c r="J18" s="21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14"/>
      <c r="I19" s="214"/>
      <c r="J19" s="21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>
        <f>500*2</f>
        <v>1000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145173</v>
      </c>
      <c r="E29" s="9"/>
      <c r="F29" s="162" t="s">
        <v>55</v>
      </c>
      <c r="G29" s="223"/>
      <c r="H29" s="184">
        <f>H15-H16-H17-H18-H19-H20-H22-H23-H24+H26+H27</f>
        <v>119326.25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86</v>
      </c>
      <c r="H34" s="205">
        <f>F34*G34</f>
        <v>86000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57</v>
      </c>
      <c r="H35" s="205">
        <f t="shared" ref="H35:H39" si="2">F35*G35</f>
        <v>28500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6</v>
      </c>
      <c r="D36" s="15">
        <f>C36*1.5</f>
        <v>9</v>
      </c>
      <c r="E36" s="9"/>
      <c r="F36" s="15">
        <v>200</v>
      </c>
      <c r="G36" s="41">
        <v>6</v>
      </c>
      <c r="H36" s="205">
        <f>F36*G36</f>
        <v>1200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208</v>
      </c>
      <c r="D37" s="15">
        <f>C37*111</f>
        <v>23088</v>
      </c>
      <c r="E37" s="9"/>
      <c r="F37" s="15">
        <v>100</v>
      </c>
      <c r="G37" s="43">
        <v>27</v>
      </c>
      <c r="H37" s="205">
        <f t="shared" si="2"/>
        <v>2700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4</v>
      </c>
      <c r="H38" s="205">
        <f t="shared" si="2"/>
        <v>200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05">
        <v>91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8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4</v>
      </c>
      <c r="D44" s="15">
        <f>C44*120</f>
        <v>480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5</v>
      </c>
      <c r="D46" s="15">
        <f>C46*1.5</f>
        <v>7.5</v>
      </c>
      <c r="E46" s="9"/>
      <c r="F46" s="41"/>
      <c r="G46" s="117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</v>
      </c>
      <c r="D49" s="15">
        <f>C49*42</f>
        <v>42</v>
      </c>
      <c r="E49" s="9"/>
      <c r="F49" s="182" t="s">
        <v>86</v>
      </c>
      <c r="G49" s="184">
        <f>H34+H35+H36+H37+H38+H39+H40+H41+G42+H44+H45+H46</f>
        <v>118731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10</v>
      </c>
      <c r="D50" s="15">
        <f>C50*1.5</f>
        <v>15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-595.25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24846.75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FF96-7C8C-4A25-9B04-C8C1344B44E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15" t="s">
        <v>2</v>
      </c>
      <c r="Q1" s="11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45817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641</v>
      </c>
      <c r="D6" s="16">
        <f t="shared" ref="D6:D28" si="1">C6*L6</f>
        <v>472417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21</v>
      </c>
      <c r="D7" s="16">
        <f t="shared" si="1"/>
        <v>15225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97</v>
      </c>
      <c r="D9" s="16">
        <f t="shared" si="1"/>
        <v>68579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>
        <v>2</v>
      </c>
      <c r="D11" s="16">
        <f t="shared" si="1"/>
        <v>2250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f>3+1</f>
        <v>4</v>
      </c>
      <c r="D12" s="52">
        <f t="shared" si="1"/>
        <v>3808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32</v>
      </c>
      <c r="D13" s="52">
        <f t="shared" si="1"/>
        <v>9824</v>
      </c>
      <c r="E13" s="9"/>
      <c r="F13" s="285" t="s">
        <v>36</v>
      </c>
      <c r="G13" s="249"/>
      <c r="H13" s="240">
        <f>D29</f>
        <v>593203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8</v>
      </c>
      <c r="D14" s="34">
        <f t="shared" si="1"/>
        <v>88</v>
      </c>
      <c r="E14" s="9"/>
      <c r="F14" s="243" t="s">
        <v>39</v>
      </c>
      <c r="G14" s="244"/>
      <c r="H14" s="245">
        <f>D54</f>
        <v>60165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533038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2142+594</f>
        <v>2736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167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1248</f>
        <v>1248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172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121" t="s">
        <v>170</v>
      </c>
      <c r="G22" s="81">
        <v>2534</v>
      </c>
      <c r="H22" s="229">
        <v>223630</v>
      </c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>
        <v>1</v>
      </c>
      <c r="D23" s="52">
        <f t="shared" si="1"/>
        <v>1175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>
        <v>12</v>
      </c>
      <c r="D26" s="52">
        <f t="shared" si="1"/>
        <v>434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>
        <v>1</v>
      </c>
      <c r="D27" s="48">
        <f t="shared" si="1"/>
        <v>1582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17</v>
      </c>
      <c r="D28" s="52">
        <f t="shared" si="1"/>
        <v>13345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593203</v>
      </c>
      <c r="E29" s="9"/>
      <c r="F29" s="162" t="s">
        <v>55</v>
      </c>
      <c r="G29" s="223"/>
      <c r="H29" s="184">
        <f>H15-H16-H17-H18-H19-H20-H22-H23-H24+H26+H27</f>
        <v>305424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75</v>
      </c>
      <c r="H34" s="205">
        <f>F34*G34</f>
        <v>75000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</v>
      </c>
      <c r="H35" s="205">
        <f>F35*G35</f>
        <v>3500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14</v>
      </c>
      <c r="D36" s="15">
        <f>C36*1.5</f>
        <v>21</v>
      </c>
      <c r="E36" s="9"/>
      <c r="F36" s="15">
        <v>200</v>
      </c>
      <c r="G36" s="41"/>
      <c r="H36" s="205">
        <f t="shared" ref="H36:H39" si="2"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503</v>
      </c>
      <c r="D37" s="15">
        <f>C37*111</f>
        <v>55833</v>
      </c>
      <c r="E37" s="9"/>
      <c r="F37" s="15">
        <v>100</v>
      </c>
      <c r="G37" s="43">
        <v>13</v>
      </c>
      <c r="H37" s="205">
        <f t="shared" si="2"/>
        <v>1300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30</v>
      </c>
      <c r="H38" s="205">
        <f t="shared" si="2"/>
        <v>1500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20</v>
      </c>
      <c r="D40" s="15">
        <f>C40*111</f>
        <v>2220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05">
        <v>59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8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2</v>
      </c>
      <c r="D44" s="15">
        <f>C44*120</f>
        <v>240</v>
      </c>
      <c r="E44" s="9"/>
      <c r="F44" s="41" t="s">
        <v>156</v>
      </c>
      <c r="G44" s="84" t="s">
        <v>174</v>
      </c>
      <c r="H44" s="201">
        <v>218840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15</v>
      </c>
      <c r="D46" s="15">
        <f>C46*1.5</f>
        <v>22.5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/>
      <c r="D49" s="15">
        <f>C49*42</f>
        <v>0</v>
      </c>
      <c r="E49" s="9"/>
      <c r="F49" s="182" t="s">
        <v>86</v>
      </c>
      <c r="G49" s="184">
        <f>H34+H35+H36+H37+H38+H39+H40+H41+G42+H44+H45+H46</f>
        <v>300199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17</v>
      </c>
      <c r="D50" s="15">
        <f>C50*1.5</f>
        <v>25.5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-5225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60165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6F03-4DF0-42F3-995B-11A7B72E6E2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45810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183</v>
      </c>
      <c r="D6" s="16">
        <f t="shared" ref="D6:D28" si="1">C6*L6</f>
        <v>134871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5</v>
      </c>
      <c r="D7" s="16">
        <f t="shared" si="1"/>
        <v>3625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22</v>
      </c>
      <c r="D9" s="16">
        <f t="shared" si="1"/>
        <v>15554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/>
      <c r="D13" s="52">
        <f t="shared" si="1"/>
        <v>0</v>
      </c>
      <c r="E13" s="9"/>
      <c r="F13" s="285" t="s">
        <v>36</v>
      </c>
      <c r="G13" s="249"/>
      <c r="H13" s="240">
        <f>D29</f>
        <v>158040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3</v>
      </c>
      <c r="D14" s="34">
        <f t="shared" si="1"/>
        <v>33</v>
      </c>
      <c r="E14" s="9"/>
      <c r="F14" s="243" t="s">
        <v>39</v>
      </c>
      <c r="G14" s="244"/>
      <c r="H14" s="245">
        <f>D54</f>
        <v>12020.25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146019.75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 t="s">
        <v>141</v>
      </c>
      <c r="G22" s="81">
        <v>2704</v>
      </c>
      <c r="H22" s="229">
        <v>77085</v>
      </c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97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158040</v>
      </c>
      <c r="E29" s="9"/>
      <c r="F29" s="162" t="s">
        <v>55</v>
      </c>
      <c r="G29" s="223"/>
      <c r="H29" s="184">
        <f>H15-H16-H17-H18-H19-H20-H22-H23-H24+H26+H27+H28</f>
        <v>68934.75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5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37</v>
      </c>
      <c r="H34" s="205">
        <f t="shared" ref="H34:H39" si="2">F34*G34</f>
        <v>37000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34</v>
      </c>
      <c r="H35" s="205">
        <f t="shared" si="2"/>
        <v>17000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2</v>
      </c>
      <c r="D36" s="15">
        <f>C36*1.5</f>
        <v>3</v>
      </c>
      <c r="E36" s="9"/>
      <c r="F36" s="15">
        <v>200</v>
      </c>
      <c r="G36" s="41">
        <v>3</v>
      </c>
      <c r="H36" s="205">
        <f t="shared" si="2"/>
        <v>600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101</v>
      </c>
      <c r="D37" s="15">
        <f>C37*111</f>
        <v>11211</v>
      </c>
      <c r="E37" s="9"/>
      <c r="F37" s="15">
        <v>100</v>
      </c>
      <c r="G37" s="43">
        <v>78</v>
      </c>
      <c r="H37" s="205">
        <f t="shared" si="2"/>
        <v>7800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51</v>
      </c>
      <c r="H38" s="205">
        <f t="shared" si="2"/>
        <v>2550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5</v>
      </c>
      <c r="H39" s="205">
        <f t="shared" si="2"/>
        <v>100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05">
        <v>3888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97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</v>
      </c>
      <c r="D49" s="15">
        <f>C49*42</f>
        <v>42</v>
      </c>
      <c r="E49" s="9"/>
      <c r="F49" s="182" t="s">
        <v>86</v>
      </c>
      <c r="G49" s="184">
        <f>H34+H35+H36+H37+H38+H39+H40+H41+G42+H44+H45+H46</f>
        <v>68938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19</v>
      </c>
      <c r="D50" s="15">
        <f>C50*1.5</f>
        <v>28.5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142</v>
      </c>
      <c r="G51" s="192">
        <f>G49-H29</f>
        <v>3.25</v>
      </c>
      <c r="H51" s="193"/>
      <c r="I51" s="193"/>
      <c r="J51" s="1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195"/>
      <c r="H52" s="196"/>
      <c r="I52" s="196"/>
      <c r="J52" s="1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12020.25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66A-37C1-4371-A485-CBB2B8642F15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5E38-4493-45DB-B2F7-78809624E2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45818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277</v>
      </c>
      <c r="D6" s="16">
        <f t="shared" ref="D6:D28" si="1">C6*L6</f>
        <v>204149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4</v>
      </c>
      <c r="D7" s="16">
        <f t="shared" si="1"/>
        <v>2900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>
        <v>1</v>
      </c>
      <c r="D8" s="16">
        <f t="shared" si="1"/>
        <v>1033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37</v>
      </c>
      <c r="D9" s="16">
        <f t="shared" si="1"/>
        <v>26159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11</v>
      </c>
      <c r="D13" s="52">
        <f t="shared" si="1"/>
        <v>3377</v>
      </c>
      <c r="E13" s="9"/>
      <c r="F13" s="285" t="s">
        <v>36</v>
      </c>
      <c r="G13" s="249"/>
      <c r="H13" s="240">
        <f>D29</f>
        <v>247072.5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/>
      <c r="D14" s="34">
        <f t="shared" si="1"/>
        <v>0</v>
      </c>
      <c r="E14" s="9"/>
      <c r="F14" s="243" t="s">
        <v>39</v>
      </c>
      <c r="G14" s="244"/>
      <c r="H14" s="245">
        <f>D54</f>
        <v>34320.75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>
        <v>2</v>
      </c>
      <c r="D15" s="34">
        <f t="shared" si="1"/>
        <v>1240</v>
      </c>
      <c r="E15" s="9"/>
      <c r="F15" s="248" t="s">
        <v>40</v>
      </c>
      <c r="G15" s="249"/>
      <c r="H15" s="250">
        <f>H13-H14</f>
        <v>212751.75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19" t="s">
        <v>178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v>500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>
        <v>12</v>
      </c>
      <c r="D23" s="52">
        <f t="shared" si="1"/>
        <v>520.5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175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>
        <v>12</v>
      </c>
      <c r="D27" s="48">
        <f t="shared" si="1"/>
        <v>434</v>
      </c>
      <c r="E27" s="9"/>
      <c r="F27" s="79"/>
      <c r="G27" s="118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247072.5</v>
      </c>
      <c r="E29" s="9"/>
      <c r="F29" s="162" t="s">
        <v>55</v>
      </c>
      <c r="G29" s="223"/>
      <c r="H29" s="184">
        <f>H15-H16-H17-H18-H19-H20-H22-H23-H24+H26+H27+H28</f>
        <v>212251.75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173</v>
      </c>
      <c r="H34" s="205">
        <f t="shared" ref="H34:H39" si="2">F34*G34</f>
        <v>173000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57</v>
      </c>
      <c r="H35" s="205">
        <f t="shared" si="2"/>
        <v>28500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2</v>
      </c>
      <c r="D36" s="15">
        <f>C36*1.5</f>
        <v>3</v>
      </c>
      <c r="E36" s="9"/>
      <c r="F36" s="15">
        <v>200</v>
      </c>
      <c r="G36" s="41">
        <v>3</v>
      </c>
      <c r="H36" s="205">
        <f t="shared" si="2"/>
        <v>600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286</v>
      </c>
      <c r="D37" s="15">
        <f>C37*111</f>
        <v>31746</v>
      </c>
      <c r="E37" s="9"/>
      <c r="F37" s="15">
        <v>100</v>
      </c>
      <c r="G37" s="43">
        <v>69</v>
      </c>
      <c r="H37" s="205">
        <f t="shared" si="2"/>
        <v>6900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56</v>
      </c>
      <c r="H38" s="205">
        <f t="shared" si="2"/>
        <v>2800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10</v>
      </c>
      <c r="H39" s="205">
        <f t="shared" si="2"/>
        <v>200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05">
        <v>56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8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4</v>
      </c>
      <c r="D45" s="15">
        <f>C45*84</f>
        <v>336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8</v>
      </c>
      <c r="D46" s="15">
        <f>C46*1.5</f>
        <v>12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2</v>
      </c>
      <c r="D49" s="15">
        <f>C49*42</f>
        <v>84</v>
      </c>
      <c r="E49" s="9"/>
      <c r="F49" s="182" t="s">
        <v>86</v>
      </c>
      <c r="G49" s="184">
        <f>H34+H35+H36+H37+H38+H39+H40+H41+G42+H44+H45+H46</f>
        <v>212056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11</v>
      </c>
      <c r="D50" s="15">
        <f>C50*1.5</f>
        <v>16.5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171</v>
      </c>
      <c r="G51" s="302">
        <f>G49-H29</f>
        <v>-195.75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34320.75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1CD6-07B9-494D-B2F7-7C3E9AB8B70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15" t="s">
        <v>2</v>
      </c>
      <c r="Q1" s="11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45818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391</v>
      </c>
      <c r="D6" s="16">
        <f t="shared" ref="D6:D28" si="1">C6*L6</f>
        <v>288167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10</v>
      </c>
      <c r="D7" s="16">
        <f t="shared" si="1"/>
        <v>7250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79</v>
      </c>
      <c r="D9" s="16">
        <f t="shared" si="1"/>
        <v>55853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20</v>
      </c>
      <c r="D13" s="52">
        <f t="shared" si="1"/>
        <v>6140</v>
      </c>
      <c r="E13" s="9"/>
      <c r="F13" s="285" t="s">
        <v>36</v>
      </c>
      <c r="G13" s="249"/>
      <c r="H13" s="240">
        <f>D29</f>
        <v>358809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9</v>
      </c>
      <c r="D14" s="34">
        <f t="shared" si="1"/>
        <v>99</v>
      </c>
      <c r="E14" s="9"/>
      <c r="F14" s="243" t="s">
        <v>39</v>
      </c>
      <c r="G14" s="244"/>
      <c r="H14" s="245">
        <f>D54</f>
        <v>65913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292896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2592+1872</f>
        <v>4464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358809</v>
      </c>
      <c r="E29" s="9"/>
      <c r="F29" s="162" t="s">
        <v>55</v>
      </c>
      <c r="G29" s="223"/>
      <c r="H29" s="184">
        <f>H15-H16-H17-H18-H19-H20-H22-H23-H24+H26+H27</f>
        <v>288432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</v>
      </c>
      <c r="H34" s="205">
        <f>F34*G34</f>
        <v>1000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05">
        <f t="shared" ref="H35:H39" si="2">F35*G35</f>
        <v>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5">
        <f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559</v>
      </c>
      <c r="D37" s="15">
        <f>C37*111</f>
        <v>62049</v>
      </c>
      <c r="E37" s="9"/>
      <c r="F37" s="15">
        <v>100</v>
      </c>
      <c r="G37" s="43">
        <v>3</v>
      </c>
      <c r="H37" s="205">
        <f t="shared" si="2"/>
        <v>300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/>
      <c r="H38" s="205">
        <f t="shared" si="2"/>
        <v>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22</v>
      </c>
      <c r="D40" s="15">
        <f>C40*111</f>
        <v>2442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05"/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8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143</v>
      </c>
      <c r="G44" s="69" t="s">
        <v>179</v>
      </c>
      <c r="H44" s="201">
        <v>174744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 t="s">
        <v>143</v>
      </c>
      <c r="G45" s="69" t="s">
        <v>180</v>
      </c>
      <c r="H45" s="201">
        <v>113243</v>
      </c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117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12</v>
      </c>
      <c r="D49" s="15">
        <f>C49*42</f>
        <v>504</v>
      </c>
      <c r="E49" s="9"/>
      <c r="F49" s="182" t="s">
        <v>86</v>
      </c>
      <c r="G49" s="184">
        <f>H34+H35+H36+H37+H38+H39+H40+H41+G42+H44+H45+H46</f>
        <v>289287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7</v>
      </c>
      <c r="D50" s="15">
        <f>C50*1.5</f>
        <v>10.5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154</v>
      </c>
      <c r="G51" s="308">
        <f>G49-H29</f>
        <v>855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65913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733D-8EA0-4175-81C6-79FEC007824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15" t="s">
        <v>2</v>
      </c>
      <c r="Q1" s="11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45818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452</v>
      </c>
      <c r="D6" s="16">
        <f t="shared" ref="D6:D28" si="1">C6*L6</f>
        <v>333124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32</v>
      </c>
      <c r="D7" s="16">
        <f t="shared" si="1"/>
        <v>23200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79</v>
      </c>
      <c r="D9" s="16">
        <f t="shared" si="1"/>
        <v>55853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10</v>
      </c>
      <c r="D10" s="16">
        <f t="shared" si="1"/>
        <v>9720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>
        <v>10</v>
      </c>
      <c r="D11" s="16">
        <f t="shared" si="1"/>
        <v>11250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12</v>
      </c>
      <c r="D12" s="52">
        <f t="shared" si="1"/>
        <v>11424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20</v>
      </c>
      <c r="D13" s="52">
        <f t="shared" si="1"/>
        <v>6140</v>
      </c>
      <c r="E13" s="9"/>
      <c r="F13" s="285" t="s">
        <v>36</v>
      </c>
      <c r="G13" s="249"/>
      <c r="H13" s="240">
        <f>D29</f>
        <v>455344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23</v>
      </c>
      <c r="D14" s="34">
        <f t="shared" si="1"/>
        <v>253</v>
      </c>
      <c r="E14" s="9"/>
      <c r="F14" s="243" t="s">
        <v>39</v>
      </c>
      <c r="G14" s="244"/>
      <c r="H14" s="245">
        <f>D54</f>
        <v>69849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385495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522+2142+564</f>
        <v>3228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500+626</f>
        <v>1126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175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852/24+1.5</f>
        <v>37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123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455344</v>
      </c>
      <c r="E29" s="9"/>
      <c r="F29" s="162" t="s">
        <v>55</v>
      </c>
      <c r="G29" s="223"/>
      <c r="H29" s="184">
        <f>H15-H16-H17-H18-H19-H20-H22-H23-H24+H26+H27</f>
        <v>381141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1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6</v>
      </c>
      <c r="D34" s="33">
        <f>C34*120</f>
        <v>720</v>
      </c>
      <c r="E34" s="9"/>
      <c r="F34" s="15">
        <v>1000</v>
      </c>
      <c r="G34" s="82">
        <v>87</v>
      </c>
      <c r="H34" s="205">
        <f>F34*G34</f>
        <v>87000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27</v>
      </c>
      <c r="H35" s="205">
        <f>F35*G35</f>
        <v>13500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14</v>
      </c>
      <c r="D36" s="15">
        <f>C36*1.5</f>
        <v>21</v>
      </c>
      <c r="E36" s="9"/>
      <c r="F36" s="15">
        <v>200</v>
      </c>
      <c r="G36" s="41">
        <v>6</v>
      </c>
      <c r="H36" s="205">
        <f t="shared" ref="H36:H39" si="2">F36*G36</f>
        <v>1200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580</v>
      </c>
      <c r="D37" s="15">
        <f>C37*111</f>
        <v>64380</v>
      </c>
      <c r="E37" s="9"/>
      <c r="F37" s="15">
        <v>100</v>
      </c>
      <c r="G37" s="43">
        <v>139</v>
      </c>
      <c r="H37" s="205">
        <f t="shared" si="2"/>
        <v>13900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</v>
      </c>
      <c r="H38" s="205">
        <f t="shared" si="2"/>
        <v>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16</v>
      </c>
      <c r="D42" s="15">
        <f>C42*2.25</f>
        <v>36</v>
      </c>
      <c r="E42" s="9"/>
      <c r="F42" s="43" t="s">
        <v>79</v>
      </c>
      <c r="G42" s="205">
        <v>111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18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13</v>
      </c>
      <c r="D44" s="15">
        <f>C44*120</f>
        <v>1560</v>
      </c>
      <c r="E44" s="9"/>
      <c r="F44" s="41" t="s">
        <v>156</v>
      </c>
      <c r="G44" s="84" t="s">
        <v>176</v>
      </c>
      <c r="H44" s="201">
        <v>51049.5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4</v>
      </c>
      <c r="D45" s="15">
        <f>C45*84</f>
        <v>336</v>
      </c>
      <c r="E45" s="9"/>
      <c r="F45" s="41" t="s">
        <v>150</v>
      </c>
      <c r="G45" s="84" t="s">
        <v>177</v>
      </c>
      <c r="H45" s="201">
        <v>219458</v>
      </c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9</v>
      </c>
      <c r="D46" s="15">
        <f>C46*1.5</f>
        <v>13.5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13</v>
      </c>
      <c r="D49" s="15">
        <f>C49*42</f>
        <v>546</v>
      </c>
      <c r="E49" s="9"/>
      <c r="F49" s="182" t="s">
        <v>86</v>
      </c>
      <c r="G49" s="184">
        <f>H34+H35+H36+H37+H38+H39+H40+H41+G42+H44+H45+H46</f>
        <v>386268.5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10</v>
      </c>
      <c r="D50" s="15">
        <f>C50*1.5</f>
        <v>15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161</v>
      </c>
      <c r="G51" s="308">
        <f>G49-H29</f>
        <v>5127.5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69849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AAF7-86D4-4005-B36F-BED9234CE995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DACC-92EC-402B-93BF-0D75920AF8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24" t="s">
        <v>2</v>
      </c>
      <c r="Q1" s="12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45819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104</v>
      </c>
      <c r="D6" s="16">
        <f t="shared" ref="D6:D28" si="1">C6*L6</f>
        <v>76648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1</v>
      </c>
      <c r="D7" s="16">
        <f t="shared" si="1"/>
        <v>725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21</v>
      </c>
      <c r="D9" s="16">
        <f t="shared" si="1"/>
        <v>14847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5</v>
      </c>
      <c r="D13" s="52">
        <f t="shared" si="1"/>
        <v>1535</v>
      </c>
      <c r="E13" s="9"/>
      <c r="F13" s="285" t="s">
        <v>36</v>
      </c>
      <c r="G13" s="249"/>
      <c r="H13" s="240">
        <f>D29</f>
        <v>97793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6</v>
      </c>
      <c r="D14" s="34">
        <f t="shared" si="1"/>
        <v>66</v>
      </c>
      <c r="E14" s="9"/>
      <c r="F14" s="243" t="s">
        <v>39</v>
      </c>
      <c r="G14" s="244"/>
      <c r="H14" s="245">
        <f>D54</f>
        <v>14619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83174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f>626+500</f>
        <v>1126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22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97793</v>
      </c>
      <c r="E29" s="9"/>
      <c r="F29" s="162" t="s">
        <v>55</v>
      </c>
      <c r="G29" s="223"/>
      <c r="H29" s="184">
        <f>H15-H16-H17-H18-H19-H20-H22-H23-H24+H26+H27+H28</f>
        <v>82048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5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67</v>
      </c>
      <c r="H34" s="205">
        <f t="shared" ref="H34:H39" si="2">F34*G34</f>
        <v>67000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16</v>
      </c>
      <c r="H35" s="205">
        <f t="shared" si="2"/>
        <v>8000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3</v>
      </c>
      <c r="H36" s="205">
        <f t="shared" si="2"/>
        <v>600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122</v>
      </c>
      <c r="D37" s="15">
        <f>C37*111</f>
        <v>13542</v>
      </c>
      <c r="E37" s="9"/>
      <c r="F37" s="15">
        <v>100</v>
      </c>
      <c r="G37" s="43">
        <v>35</v>
      </c>
      <c r="H37" s="205">
        <f t="shared" si="2"/>
        <v>3500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25</v>
      </c>
      <c r="H38" s="205">
        <f t="shared" si="2"/>
        <v>1250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>
        <v>8</v>
      </c>
      <c r="H39" s="205">
        <f t="shared" si="2"/>
        <v>160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05">
        <v>3607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2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/>
      <c r="D49" s="15">
        <f>C49*42</f>
        <v>0</v>
      </c>
      <c r="E49" s="9"/>
      <c r="F49" s="182" t="s">
        <v>86</v>
      </c>
      <c r="G49" s="184">
        <f>H34+H35+H36+H37+H38+H39+H40+H41+G42+H44+H45+H46</f>
        <v>84117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14</v>
      </c>
      <c r="D50" s="15">
        <f>C50*1.5</f>
        <v>21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142</v>
      </c>
      <c r="G51" s="192">
        <f>G49-H29</f>
        <v>2069</v>
      </c>
      <c r="H51" s="193"/>
      <c r="I51" s="193"/>
      <c r="J51" s="1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195"/>
      <c r="H52" s="196"/>
      <c r="I52" s="196"/>
      <c r="J52" s="1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14619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6FA0-493E-4F90-83D0-1157A52DA8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24" t="s">
        <v>2</v>
      </c>
      <c r="Q1" s="12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45819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212</v>
      </c>
      <c r="D6" s="16">
        <f t="shared" ref="D6:D28" si="1">C6*L6</f>
        <v>156244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2</v>
      </c>
      <c r="D7" s="16">
        <f t="shared" si="1"/>
        <v>1450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52</v>
      </c>
      <c r="D9" s="16">
        <f t="shared" si="1"/>
        <v>36764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12</v>
      </c>
      <c r="D13" s="52">
        <f t="shared" si="1"/>
        <v>3684</v>
      </c>
      <c r="E13" s="9"/>
      <c r="F13" s="285" t="s">
        <v>36</v>
      </c>
      <c r="G13" s="249"/>
      <c r="H13" s="240">
        <f>D29</f>
        <v>200022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13</v>
      </c>
      <c r="D14" s="34">
        <f t="shared" si="1"/>
        <v>143</v>
      </c>
      <c r="E14" s="9"/>
      <c r="F14" s="243" t="s">
        <v>39</v>
      </c>
      <c r="G14" s="244"/>
      <c r="H14" s="245">
        <f>D54</f>
        <v>35895.75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164126.25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2358</f>
        <v>2358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200022</v>
      </c>
      <c r="E29" s="9"/>
      <c r="F29" s="162" t="s">
        <v>55</v>
      </c>
      <c r="G29" s="223"/>
      <c r="H29" s="184">
        <f>H15-H16-H17-H18-H19-H20-H22-H23-H24+H26+H27</f>
        <v>161768.25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5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</v>
      </c>
      <c r="H34" s="205">
        <f>F34*G34</f>
        <v>8000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</v>
      </c>
      <c r="H35" s="205">
        <f t="shared" ref="H35:H39" si="2">F35*G35</f>
        <v>2000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5">
        <f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310</v>
      </c>
      <c r="D37" s="15">
        <f>C37*111</f>
        <v>34410</v>
      </c>
      <c r="E37" s="9"/>
      <c r="F37" s="15">
        <v>100</v>
      </c>
      <c r="G37" s="43">
        <v>1008</v>
      </c>
      <c r="H37" s="205">
        <f t="shared" si="2"/>
        <v>100800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1002</v>
      </c>
      <c r="H38" s="205">
        <f t="shared" si="2"/>
        <v>50100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05">
        <v>57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2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4</v>
      </c>
      <c r="D46" s="15">
        <f>C46*1.5</f>
        <v>6</v>
      </c>
      <c r="E46" s="9"/>
      <c r="F46" s="41"/>
      <c r="G46" s="123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19</v>
      </c>
      <c r="D49" s="15">
        <f>C49*42</f>
        <v>798</v>
      </c>
      <c r="E49" s="9"/>
      <c r="F49" s="182" t="s">
        <v>86</v>
      </c>
      <c r="G49" s="184">
        <f>H34+H35+H36+H37+H38+H39+H40+H41+G42+H44+H45+H46</f>
        <v>160957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/>
      <c r="D50" s="15">
        <f>C50*1.5</f>
        <v>0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-811.25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35895.75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B38D-501D-4431-8EFF-6B5A02AA651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24" t="s">
        <v>2</v>
      </c>
      <c r="Q1" s="12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45819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116</v>
      </c>
      <c r="D6" s="16">
        <f t="shared" ref="D6:D28" si="1">C6*L6</f>
        <v>85492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8</v>
      </c>
      <c r="D7" s="16">
        <f t="shared" si="1"/>
        <v>5800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34</v>
      </c>
      <c r="D9" s="16">
        <f t="shared" si="1"/>
        <v>24038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2</v>
      </c>
      <c r="D10" s="16">
        <f t="shared" si="1"/>
        <v>1944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6</v>
      </c>
      <c r="D13" s="52">
        <f t="shared" si="1"/>
        <v>1842</v>
      </c>
      <c r="E13" s="9"/>
      <c r="F13" s="285" t="s">
        <v>36</v>
      </c>
      <c r="G13" s="249"/>
      <c r="H13" s="240">
        <f>D29</f>
        <v>123333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15</v>
      </c>
      <c r="D14" s="34">
        <f t="shared" si="1"/>
        <v>165</v>
      </c>
      <c r="E14" s="9"/>
      <c r="F14" s="243" t="s">
        <v>39</v>
      </c>
      <c r="G14" s="244"/>
      <c r="H14" s="245">
        <f>D54</f>
        <v>59429.25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>
        <v>1</v>
      </c>
      <c r="D15" s="34">
        <f t="shared" si="1"/>
        <v>620</v>
      </c>
      <c r="E15" s="9"/>
      <c r="F15" s="248" t="s">
        <v>40</v>
      </c>
      <c r="G15" s="249"/>
      <c r="H15" s="250">
        <f>H13-H14</f>
        <v>63903.75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4</v>
      </c>
      <c r="D18" s="52">
        <f t="shared" si="1"/>
        <v>2480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500+500</f>
        <v>1000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 t="s">
        <v>147</v>
      </c>
      <c r="G26" s="65"/>
      <c r="H26" s="295">
        <v>125350</v>
      </c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 t="s">
        <v>181</v>
      </c>
      <c r="G27" s="89"/>
      <c r="H27" s="298">
        <v>103882</v>
      </c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123333</v>
      </c>
      <c r="E29" s="9"/>
      <c r="F29" s="162" t="s">
        <v>55</v>
      </c>
      <c r="G29" s="223"/>
      <c r="H29" s="184">
        <f>H15-H16-H17-H18-H19-H20-H22-H23-H24+H26+H27</f>
        <v>292135.75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5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193</v>
      </c>
      <c r="H34" s="205">
        <f>F34*G34</f>
        <v>193000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176</v>
      </c>
      <c r="H35" s="205">
        <f>F35*G35</f>
        <v>88000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>
        <v>4</v>
      </c>
      <c r="H36" s="205">
        <f t="shared" ref="H36:H39" si="2">F36*G36</f>
        <v>800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499</v>
      </c>
      <c r="D37" s="15">
        <f>C37*111</f>
        <v>55389</v>
      </c>
      <c r="E37" s="9"/>
      <c r="F37" s="15">
        <v>100</v>
      </c>
      <c r="G37" s="43">
        <v>83</v>
      </c>
      <c r="H37" s="205">
        <f t="shared" si="2"/>
        <v>8300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14</v>
      </c>
      <c r="D38" s="15">
        <f>C38*84</f>
        <v>1176</v>
      </c>
      <c r="E38" s="9"/>
      <c r="F38" s="33">
        <v>50</v>
      </c>
      <c r="G38" s="43">
        <v>41</v>
      </c>
      <c r="H38" s="205">
        <f t="shared" si="2"/>
        <v>2050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14</v>
      </c>
      <c r="D40" s="15">
        <f>C40*111</f>
        <v>1554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05">
        <v>99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2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3</v>
      </c>
      <c r="D45" s="15">
        <f>C45*84</f>
        <v>252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/>
      <c r="D49" s="15">
        <f>C49*42</f>
        <v>0</v>
      </c>
      <c r="E49" s="9"/>
      <c r="F49" s="182" t="s">
        <v>86</v>
      </c>
      <c r="G49" s="184">
        <f>H34+H35+H36+H37+H38+H39+H40+H41+G42+H44+H45+H46</f>
        <v>292249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47</v>
      </c>
      <c r="D50" s="15">
        <f>C50*1.5</f>
        <v>70.5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161</v>
      </c>
      <c r="G51" s="308">
        <f>G49-H29</f>
        <v>113.25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59429.25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747A-97EE-4149-8EA6-987B89A168A8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D897-3B2F-4F5A-BC9F-2AF651A67A34}">
  <dimension ref="A1:R59"/>
  <sheetViews>
    <sheetView zoomScaleNormal="100" zoomScaleSheetLayoutView="85" workbookViewId="0">
      <selection activeCell="L33" sqref="L33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24" t="s">
        <v>2</v>
      </c>
      <c r="Q1" s="12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45820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149</v>
      </c>
      <c r="D6" s="16">
        <f t="shared" ref="D6:D28" si="1">C6*L6</f>
        <v>109813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9</v>
      </c>
      <c r="D7" s="16">
        <f t="shared" si="1"/>
        <v>6525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19</v>
      </c>
      <c r="D9" s="16">
        <f t="shared" si="1"/>
        <v>13433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1</v>
      </c>
      <c r="D11" s="16">
        <f t="shared" si="1"/>
        <v>1125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2</v>
      </c>
      <c r="D12" s="52">
        <f t="shared" si="1"/>
        <v>1904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6</v>
      </c>
      <c r="D13" s="52">
        <f t="shared" si="1"/>
        <v>1842</v>
      </c>
      <c r="E13" s="9"/>
      <c r="F13" s="285" t="s">
        <v>36</v>
      </c>
      <c r="G13" s="249"/>
      <c r="H13" s="240">
        <f>D29</f>
        <v>136190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13</v>
      </c>
      <c r="D14" s="34">
        <f t="shared" si="1"/>
        <v>143</v>
      </c>
      <c r="E14" s="9"/>
      <c r="F14" s="243" t="s">
        <v>39</v>
      </c>
      <c r="G14" s="244"/>
      <c r="H14" s="245">
        <f>D54</f>
        <v>24450.75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111739.25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v>626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22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136190</v>
      </c>
      <c r="E29" s="9"/>
      <c r="F29" s="162" t="s">
        <v>55</v>
      </c>
      <c r="G29" s="223"/>
      <c r="H29" s="184">
        <f>H15-H16-H17-H18-H19-H20-H22-H23-H24+H26+H27+H28</f>
        <v>111113.25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5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97</v>
      </c>
      <c r="H34" s="205">
        <f t="shared" ref="H34:H39" si="2">F34*G34</f>
        <v>97000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16</v>
      </c>
      <c r="H35" s="205">
        <f t="shared" si="2"/>
        <v>8000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2</v>
      </c>
      <c r="H36" s="205">
        <f t="shared" si="2"/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192</v>
      </c>
      <c r="D37" s="15">
        <f>C37*111</f>
        <v>21312</v>
      </c>
      <c r="E37" s="9"/>
      <c r="F37" s="15">
        <v>100</v>
      </c>
      <c r="G37" s="43">
        <v>36</v>
      </c>
      <c r="H37" s="205">
        <f t="shared" si="2"/>
        <v>3600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9</v>
      </c>
      <c r="H38" s="205">
        <f t="shared" si="2"/>
        <v>450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05"/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2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/>
      <c r="D49" s="15">
        <f>C49*42</f>
        <v>0</v>
      </c>
      <c r="E49" s="9"/>
      <c r="F49" s="182" t="s">
        <v>86</v>
      </c>
      <c r="G49" s="184">
        <f>H34+H35+H36+H37+H38+H39+H40+H41+G42+H44+H45+H46</f>
        <v>109450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6</v>
      </c>
      <c r="D50" s="15">
        <f>C50*1.5</f>
        <v>9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171</v>
      </c>
      <c r="G51" s="302">
        <f>G49-H29</f>
        <v>-1663.25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24450.75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2C1A-BB6F-4639-9161-04BA94CC95D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45810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792</v>
      </c>
      <c r="D6" s="16">
        <f t="shared" ref="D6:D28" si="1">C6*L6</f>
        <v>583704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6</v>
      </c>
      <c r="D7" s="16">
        <f t="shared" si="1"/>
        <v>4350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134</v>
      </c>
      <c r="D9" s="16">
        <f t="shared" si="1"/>
        <v>94738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3</v>
      </c>
      <c r="D12" s="52">
        <f t="shared" si="1"/>
        <v>2856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11</v>
      </c>
      <c r="D13" s="52">
        <f t="shared" si="1"/>
        <v>3377</v>
      </c>
      <c r="E13" s="9"/>
      <c r="F13" s="285" t="s">
        <v>36</v>
      </c>
      <c r="G13" s="249"/>
      <c r="H13" s="240">
        <f>D29</f>
        <v>689025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/>
      <c r="D14" s="34">
        <f t="shared" si="1"/>
        <v>0</v>
      </c>
      <c r="E14" s="9"/>
      <c r="F14" s="243" t="s">
        <v>39</v>
      </c>
      <c r="G14" s="244"/>
      <c r="H14" s="245">
        <f>D54</f>
        <v>89883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599142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1408+3240+3240</f>
        <v>7888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689025</v>
      </c>
      <c r="E29" s="9"/>
      <c r="F29" s="162" t="s">
        <v>55</v>
      </c>
      <c r="G29" s="223"/>
      <c r="H29" s="184">
        <f>H15-H16-H17-H18-H19-H20-H22-H23-H24+H26+H27</f>
        <v>591254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5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130</v>
      </c>
      <c r="H34" s="205">
        <f>F34*G34</f>
        <v>130000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114</v>
      </c>
      <c r="H35" s="205">
        <f t="shared" ref="H35:H39" si="2">F35*G35</f>
        <v>57000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21</v>
      </c>
      <c r="D36" s="15">
        <f>C36*1.5</f>
        <v>31.5</v>
      </c>
      <c r="E36" s="9"/>
      <c r="F36" s="15">
        <v>200</v>
      </c>
      <c r="G36" s="41">
        <v>101</v>
      </c>
      <c r="H36" s="205">
        <f>F36*G36</f>
        <v>20200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f>196+103+432+41+2</f>
        <v>774</v>
      </c>
      <c r="D37" s="15">
        <f>C37*111</f>
        <v>85914</v>
      </c>
      <c r="E37" s="9"/>
      <c r="F37" s="15">
        <v>100</v>
      </c>
      <c r="G37" s="43">
        <v>826</v>
      </c>
      <c r="H37" s="205">
        <f t="shared" si="2"/>
        <v>82600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1202</v>
      </c>
      <c r="H38" s="205">
        <f t="shared" si="2"/>
        <v>60100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05">
        <v>78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97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17</v>
      </c>
      <c r="D44" s="15">
        <f>C44*120</f>
        <v>2040</v>
      </c>
      <c r="E44" s="9"/>
      <c r="F44" s="41" t="s">
        <v>143</v>
      </c>
      <c r="G44" s="69" t="s">
        <v>144</v>
      </c>
      <c r="H44" s="201">
        <v>235716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3</v>
      </c>
      <c r="D46" s="15">
        <f>C46*1.5</f>
        <v>4.5</v>
      </c>
      <c r="E46" s="9"/>
      <c r="F46" s="41"/>
      <c r="G46" s="96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8</v>
      </c>
      <c r="D49" s="15">
        <f>C49*42</f>
        <v>336</v>
      </c>
      <c r="E49" s="9"/>
      <c r="F49" s="182" t="s">
        <v>86</v>
      </c>
      <c r="G49" s="184">
        <f>H34+H35+H36+H37+H38+H39+H40+H41+G42+H44+H45+H46</f>
        <v>585734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19</v>
      </c>
      <c r="D50" s="15">
        <f>C50*1.5</f>
        <v>28.5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-5520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89883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8F0D-F404-44CB-A205-895B674EC632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24" t="s">
        <v>2</v>
      </c>
      <c r="Q1" s="12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45820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197</v>
      </c>
      <c r="D6" s="16">
        <f t="shared" ref="D6:D28" si="1">C6*L6</f>
        <v>145189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3</v>
      </c>
      <c r="D7" s="16">
        <f t="shared" si="1"/>
        <v>2175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31</v>
      </c>
      <c r="D9" s="16">
        <f t="shared" si="1"/>
        <v>21917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7</v>
      </c>
      <c r="D13" s="52">
        <f t="shared" si="1"/>
        <v>2149</v>
      </c>
      <c r="E13" s="9"/>
      <c r="F13" s="285" t="s">
        <v>36</v>
      </c>
      <c r="G13" s="249"/>
      <c r="H13" s="240">
        <f>D29</f>
        <v>174570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/>
      <c r="D14" s="34">
        <f t="shared" si="1"/>
        <v>0</v>
      </c>
      <c r="E14" s="9"/>
      <c r="F14" s="243" t="s">
        <v>39</v>
      </c>
      <c r="G14" s="244"/>
      <c r="H14" s="245">
        <f>D54</f>
        <v>26167.5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148402.5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1056</f>
        <v>1056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174570</v>
      </c>
      <c r="E29" s="9"/>
      <c r="F29" s="162" t="s">
        <v>55</v>
      </c>
      <c r="G29" s="223"/>
      <c r="H29" s="184">
        <f>H15-H16-H17-H18-H19-H20-H22-H23-H24+H26+H27</f>
        <v>147346.5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5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93</v>
      </c>
      <c r="H34" s="205">
        <f>F34*G34</f>
        <v>93000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49</v>
      </c>
      <c r="H35" s="205">
        <f t="shared" ref="H35:H39" si="2">F35*G35</f>
        <v>24500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05">
        <f>F36*G36</f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228</v>
      </c>
      <c r="D37" s="15">
        <f>C37*111</f>
        <v>25308</v>
      </c>
      <c r="E37" s="9"/>
      <c r="F37" s="15">
        <v>100</v>
      </c>
      <c r="G37" s="43">
        <v>263</v>
      </c>
      <c r="H37" s="205">
        <f t="shared" si="2"/>
        <v>26300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60</v>
      </c>
      <c r="H38" s="205">
        <f t="shared" si="2"/>
        <v>3000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>
        <v>4</v>
      </c>
      <c r="H39" s="205">
        <f t="shared" si="2"/>
        <v>80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05">
        <v>39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2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</v>
      </c>
      <c r="D46" s="15">
        <f>C46*1.5</f>
        <v>1.5</v>
      </c>
      <c r="E46" s="9"/>
      <c r="F46" s="41"/>
      <c r="G46" s="123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3</v>
      </c>
      <c r="D49" s="15">
        <f>C49*42</f>
        <v>126</v>
      </c>
      <c r="E49" s="9"/>
      <c r="F49" s="182" t="s">
        <v>86</v>
      </c>
      <c r="G49" s="184">
        <f>H34+H35+H36+H37+H38+H39+H40+H41+G42+H44+H45+H46</f>
        <v>147319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8</v>
      </c>
      <c r="D50" s="15">
        <f>C50*1.5</f>
        <v>12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-27.5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26167.5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DF5E-A47D-4717-A4EC-44914B482DA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24" t="s">
        <v>2</v>
      </c>
      <c r="Q1" s="12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45820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238</v>
      </c>
      <c r="D6" s="16">
        <f t="shared" ref="D6:D28" si="1">C6*L6</f>
        <v>175406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20</v>
      </c>
      <c r="D7" s="16">
        <f t="shared" si="1"/>
        <v>14500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46</v>
      </c>
      <c r="D9" s="16">
        <f t="shared" si="1"/>
        <v>32522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>
        <v>1</v>
      </c>
      <c r="D11" s="16">
        <f t="shared" si="1"/>
        <v>1125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15</v>
      </c>
      <c r="D12" s="52">
        <f t="shared" si="1"/>
        <v>14280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13</v>
      </c>
      <c r="D13" s="52">
        <f t="shared" si="1"/>
        <v>3991</v>
      </c>
      <c r="E13" s="9"/>
      <c r="F13" s="285" t="s">
        <v>36</v>
      </c>
      <c r="G13" s="249"/>
      <c r="H13" s="240">
        <f>D29</f>
        <v>244678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4</v>
      </c>
      <c r="D14" s="34">
        <f t="shared" si="1"/>
        <v>44</v>
      </c>
      <c r="E14" s="9"/>
      <c r="F14" s="243" t="s">
        <v>39</v>
      </c>
      <c r="G14" s="244"/>
      <c r="H14" s="245">
        <f>D54</f>
        <v>36200.25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>
        <v>2</v>
      </c>
      <c r="D15" s="34">
        <f t="shared" si="1"/>
        <v>1240</v>
      </c>
      <c r="E15" s="9"/>
      <c r="F15" s="248" t="s">
        <v>40</v>
      </c>
      <c r="G15" s="249"/>
      <c r="H15" s="250">
        <f>H13-H14</f>
        <v>208477.75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v>558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244678</v>
      </c>
      <c r="E29" s="9"/>
      <c r="F29" s="162" t="s">
        <v>55</v>
      </c>
      <c r="G29" s="223"/>
      <c r="H29" s="184">
        <f>H15-H16-H17-H18-H19-H20-H22-H23-H24+H26+H27</f>
        <v>207919.75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5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165</v>
      </c>
      <c r="H34" s="205">
        <f>F34*G34</f>
        <v>165000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46</v>
      </c>
      <c r="H35" s="205">
        <f>F35*G35</f>
        <v>23000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63</v>
      </c>
      <c r="D36" s="15">
        <f>C36*1.5</f>
        <v>94.5</v>
      </c>
      <c r="E36" s="9"/>
      <c r="F36" s="15">
        <v>200</v>
      </c>
      <c r="G36" s="41">
        <v>7</v>
      </c>
      <c r="H36" s="205">
        <f t="shared" ref="H36:H39" si="2">F36*G36</f>
        <v>1400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273</v>
      </c>
      <c r="D37" s="15">
        <f>C37*111</f>
        <v>30303</v>
      </c>
      <c r="E37" s="9"/>
      <c r="F37" s="15">
        <v>100</v>
      </c>
      <c r="G37" s="43">
        <v>104</v>
      </c>
      <c r="H37" s="205">
        <f t="shared" si="2"/>
        <v>10400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130</v>
      </c>
      <c r="H38" s="205">
        <f t="shared" si="2"/>
        <v>6500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6</v>
      </c>
      <c r="H39" s="205">
        <f t="shared" si="2"/>
        <v>120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21</v>
      </c>
      <c r="D40" s="15">
        <f>C40*111</f>
        <v>2331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05">
        <v>1824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2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6</v>
      </c>
      <c r="D44" s="15">
        <f>C44*120</f>
        <v>720</v>
      </c>
      <c r="E44" s="9"/>
      <c r="F44" s="41"/>
      <c r="G44" s="84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8</v>
      </c>
      <c r="D45" s="15">
        <f>C45*84</f>
        <v>672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5</v>
      </c>
      <c r="D49" s="15">
        <f>C49*42</f>
        <v>210</v>
      </c>
      <c r="E49" s="9"/>
      <c r="F49" s="182" t="s">
        <v>86</v>
      </c>
      <c r="G49" s="184">
        <f>H34+H35+H36+H37+H38+H39+H40+H41+G42+H44+H45+H46</f>
        <v>208244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11</v>
      </c>
      <c r="D50" s="15">
        <f>C50*1.5</f>
        <v>16.5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161</v>
      </c>
      <c r="G51" s="308">
        <f>G49-H29</f>
        <v>324.25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36200.25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9EDE-6D2E-4467-BB98-BBB2BC58D23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4CFE-4676-40A7-83D4-DFE14E87B22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28" t="s">
        <v>2</v>
      </c>
      <c r="Q1" s="12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45821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300</v>
      </c>
      <c r="D6" s="16">
        <f t="shared" ref="D6:D28" si="1">C6*L6</f>
        <v>221100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10</v>
      </c>
      <c r="D7" s="16">
        <f t="shared" si="1"/>
        <v>7250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18</v>
      </c>
      <c r="D9" s="16">
        <f t="shared" si="1"/>
        <v>12726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1</v>
      </c>
      <c r="D11" s="16">
        <f t="shared" si="1"/>
        <v>1125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10</v>
      </c>
      <c r="D13" s="52">
        <f t="shared" si="1"/>
        <v>3070</v>
      </c>
      <c r="E13" s="9"/>
      <c r="F13" s="285" t="s">
        <v>36</v>
      </c>
      <c r="G13" s="249"/>
      <c r="H13" s="240">
        <f>D29</f>
        <v>250261.5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8</v>
      </c>
      <c r="D14" s="34">
        <f t="shared" si="1"/>
        <v>88</v>
      </c>
      <c r="E14" s="9"/>
      <c r="F14" s="243" t="s">
        <v>39</v>
      </c>
      <c r="G14" s="244"/>
      <c r="H14" s="245">
        <f>D54</f>
        <v>48276.75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201984.75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>
        <v>12</v>
      </c>
      <c r="D16" s="52">
        <f t="shared" si="1"/>
        <v>741.5</v>
      </c>
      <c r="E16" s="9"/>
      <c r="F16" s="75" t="s">
        <v>42</v>
      </c>
      <c r="G16" s="74" t="s">
        <v>43</v>
      </c>
      <c r="H16" s="214">
        <v>1872</v>
      </c>
      <c r="I16" s="214"/>
      <c r="J16" s="214"/>
      <c r="L16" s="6">
        <f>1447/24+1.5</f>
        <v>61.791666666666664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182</v>
      </c>
      <c r="C17" s="53">
        <v>12</v>
      </c>
      <c r="D17" s="52">
        <f t="shared" si="1"/>
        <v>741.5</v>
      </c>
      <c r="E17" s="9"/>
      <c r="F17" s="62"/>
      <c r="G17" s="74" t="s">
        <v>45</v>
      </c>
      <c r="H17" s="225"/>
      <c r="I17" s="225"/>
      <c r="J17" s="225"/>
      <c r="L17" s="6">
        <f>1447/24+1.5</f>
        <v>61.791666666666664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v>626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>
        <v>12</v>
      </c>
      <c r="D23" s="52">
        <f t="shared" si="1"/>
        <v>520.5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183</v>
      </c>
      <c r="C25" s="53">
        <v>12</v>
      </c>
      <c r="D25" s="52">
        <f t="shared" si="1"/>
        <v>544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1052/24+1.5</f>
        <v>45.333333333333336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 t="s">
        <v>159</v>
      </c>
      <c r="G26" s="73">
        <v>2820</v>
      </c>
      <c r="H26" s="201">
        <v>91712</v>
      </c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26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250261.5</v>
      </c>
      <c r="E29" s="9"/>
      <c r="F29" s="162" t="s">
        <v>55</v>
      </c>
      <c r="G29" s="223"/>
      <c r="H29" s="184">
        <f>H15-H16-H17-H18-H19-H20-H22-H23-H24+H26+H27+H28</f>
        <v>291198.75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51</v>
      </c>
      <c r="H34" s="205">
        <f t="shared" ref="H34:H39" si="2">F34*G34</f>
        <v>51000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47</v>
      </c>
      <c r="H35" s="205">
        <f t="shared" si="2"/>
        <v>23500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23</v>
      </c>
      <c r="D36" s="15">
        <f>C36*1.5</f>
        <v>34.5</v>
      </c>
      <c r="E36" s="9"/>
      <c r="F36" s="15">
        <v>200</v>
      </c>
      <c r="G36" s="41">
        <v>1</v>
      </c>
      <c r="H36" s="205">
        <f t="shared" si="2"/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386</v>
      </c>
      <c r="D37" s="15">
        <f>C37*111</f>
        <v>42846</v>
      </c>
      <c r="E37" s="9"/>
      <c r="F37" s="15">
        <v>100</v>
      </c>
      <c r="G37" s="43">
        <v>71</v>
      </c>
      <c r="H37" s="205">
        <f t="shared" si="2"/>
        <v>7100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9</v>
      </c>
      <c r="D38" s="15">
        <f>C38*84</f>
        <v>756</v>
      </c>
      <c r="E38" s="9"/>
      <c r="F38" s="33">
        <v>50</v>
      </c>
      <c r="G38" s="43">
        <v>26</v>
      </c>
      <c r="H38" s="205">
        <f t="shared" si="2"/>
        <v>1300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f>2+10</f>
        <v>12</v>
      </c>
      <c r="H39" s="205">
        <f t="shared" si="2"/>
        <v>240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23</v>
      </c>
      <c r="D40" s="15">
        <f>C40*111</f>
        <v>2553</v>
      </c>
      <c r="E40" s="9"/>
      <c r="F40" s="15">
        <v>10</v>
      </c>
      <c r="G40" s="46">
        <f>119</f>
        <v>119</v>
      </c>
      <c r="H40" s="205">
        <f>F40*G40</f>
        <v>1190</v>
      </c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>
        <f>281</f>
        <v>281</v>
      </c>
      <c r="H41" s="205">
        <f t="shared" ref="H41" si="3">F41*G41</f>
        <v>1405</v>
      </c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05">
        <v>237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6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5</v>
      </c>
      <c r="D44" s="15">
        <f>C44*120</f>
        <v>600</v>
      </c>
      <c r="E44" s="9"/>
      <c r="F44" s="41" t="s">
        <v>143</v>
      </c>
      <c r="G44" s="69" t="s">
        <v>185</v>
      </c>
      <c r="H44" s="201">
        <v>114386</v>
      </c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3</v>
      </c>
      <c r="D45" s="15">
        <f>C45*84</f>
        <v>252</v>
      </c>
      <c r="E45" s="9"/>
      <c r="F45" s="41" t="s">
        <v>143</v>
      </c>
      <c r="G45" s="69" t="s">
        <v>186</v>
      </c>
      <c r="H45" s="201">
        <v>91712</v>
      </c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27</v>
      </c>
      <c r="D46" s="15">
        <f>C46*1.5</f>
        <v>40.5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5</v>
      </c>
      <c r="D49" s="15">
        <f>C49*42</f>
        <v>210</v>
      </c>
      <c r="E49" s="9"/>
      <c r="F49" s="182" t="s">
        <v>86</v>
      </c>
      <c r="G49" s="184">
        <f>H34+H35+H36+H37+H38+H39+H40+H41+G42+H44+H45+H46</f>
        <v>292270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28</v>
      </c>
      <c r="D50" s="15">
        <f>C50*1.5</f>
        <v>42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161</v>
      </c>
      <c r="G51" s="192">
        <f>G49-H29</f>
        <v>1071.25</v>
      </c>
      <c r="H51" s="193"/>
      <c r="I51" s="193"/>
      <c r="J51" s="1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195"/>
      <c r="H52" s="196"/>
      <c r="I52" s="196"/>
      <c r="J52" s="1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48276.75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D731-C929-4D8B-9A5C-57C0460604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28" t="s">
        <v>2</v>
      </c>
      <c r="Q1" s="12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45821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262</v>
      </c>
      <c r="D6" s="16">
        <f t="shared" ref="D6:D28" si="1">C6*L6</f>
        <v>193094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13</v>
      </c>
      <c r="D7" s="16">
        <f t="shared" si="1"/>
        <v>9425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25</v>
      </c>
      <c r="D9" s="16">
        <f t="shared" si="1"/>
        <v>17675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10</v>
      </c>
      <c r="D13" s="52">
        <f t="shared" si="1"/>
        <v>3070</v>
      </c>
      <c r="E13" s="9"/>
      <c r="F13" s="285" t="s">
        <v>36</v>
      </c>
      <c r="G13" s="249"/>
      <c r="H13" s="240">
        <f>D29</f>
        <v>230478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14</v>
      </c>
      <c r="D14" s="34">
        <f t="shared" si="1"/>
        <v>154</v>
      </c>
      <c r="E14" s="9"/>
      <c r="F14" s="243" t="s">
        <v>39</v>
      </c>
      <c r="G14" s="244"/>
      <c r="H14" s="245">
        <f>D54</f>
        <v>34169.25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196308.75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>
        <f>1+1</f>
        <v>2</v>
      </c>
      <c r="D20" s="16">
        <f t="shared" si="1"/>
        <v>2350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230478</v>
      </c>
      <c r="E29" s="9"/>
      <c r="F29" s="162" t="s">
        <v>55</v>
      </c>
      <c r="G29" s="223"/>
      <c r="H29" s="184">
        <f>H15-H16-H17-H18-H19-H20-H22-H23-H24+H26+H27</f>
        <v>196308.75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149</v>
      </c>
      <c r="H34" s="205">
        <f>F34*G34</f>
        <v>149000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51</v>
      </c>
      <c r="H35" s="205">
        <f t="shared" ref="H35:H39" si="2">F35*G35</f>
        <v>25500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05">
        <f>F36*G36</f>
        <v>600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290</v>
      </c>
      <c r="D37" s="15">
        <f>C37*111</f>
        <v>32190</v>
      </c>
      <c r="E37" s="9"/>
      <c r="F37" s="15">
        <v>100</v>
      </c>
      <c r="G37" s="43">
        <v>162</v>
      </c>
      <c r="H37" s="205">
        <f t="shared" si="2"/>
        <v>16200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75</v>
      </c>
      <c r="H38" s="205">
        <f t="shared" si="2"/>
        <v>3750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27</v>
      </c>
      <c r="H39" s="205">
        <f t="shared" si="2"/>
        <v>540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5">
        <v>233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6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10</v>
      </c>
      <c r="D46" s="15">
        <f>C46*1.5</f>
        <v>15</v>
      </c>
      <c r="E46" s="9"/>
      <c r="F46" s="41"/>
      <c r="G46" s="127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3</v>
      </c>
      <c r="D49" s="15">
        <f>C49*42</f>
        <v>126</v>
      </c>
      <c r="E49" s="9"/>
      <c r="F49" s="182" t="s">
        <v>86</v>
      </c>
      <c r="G49" s="184">
        <f>H34+H35+H36+H37+H38+H39+H40+H41+G42+H44+H45+H46</f>
        <v>195823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4</v>
      </c>
      <c r="D50" s="15">
        <f>C50*1.5</f>
        <v>6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-485.75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34169.25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CB40-ECA2-4DDF-B73C-614EE6B780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28" t="s">
        <v>2</v>
      </c>
      <c r="Q1" s="12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45821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311</v>
      </c>
      <c r="D6" s="16">
        <f t="shared" ref="D6:D28" si="1">C6*L6</f>
        <v>229207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13</v>
      </c>
      <c r="D7" s="16">
        <f t="shared" si="1"/>
        <v>9425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53</v>
      </c>
      <c r="D9" s="16">
        <f t="shared" si="1"/>
        <v>37471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2</v>
      </c>
      <c r="D12" s="52">
        <f t="shared" si="1"/>
        <v>1904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8</v>
      </c>
      <c r="D13" s="52">
        <f t="shared" si="1"/>
        <v>2456</v>
      </c>
      <c r="E13" s="9"/>
      <c r="F13" s="285" t="s">
        <v>36</v>
      </c>
      <c r="G13" s="249"/>
      <c r="H13" s="240">
        <f>D29</f>
        <v>289227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/>
      <c r="D14" s="34">
        <f t="shared" si="1"/>
        <v>0</v>
      </c>
      <c r="E14" s="9"/>
      <c r="F14" s="243" t="s">
        <v>39</v>
      </c>
      <c r="G14" s="244"/>
      <c r="H14" s="245">
        <f>D54</f>
        <v>15473.25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>
        <v>1</v>
      </c>
      <c r="D15" s="34">
        <f t="shared" si="1"/>
        <v>620</v>
      </c>
      <c r="E15" s="9"/>
      <c r="F15" s="248" t="s">
        <v>40</v>
      </c>
      <c r="G15" s="249"/>
      <c r="H15" s="250">
        <f>H13-H14</f>
        <v>273753.75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510</f>
        <v>510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500*2</f>
        <v>1000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184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134" t="s">
        <v>152</v>
      </c>
      <c r="G22" s="81">
        <v>3010</v>
      </c>
      <c r="H22" s="229">
        <v>74291</v>
      </c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>
        <v>1</v>
      </c>
      <c r="D23" s="52">
        <f t="shared" si="1"/>
        <v>1175</v>
      </c>
      <c r="E23" s="9"/>
      <c r="F23" s="86" t="s">
        <v>147</v>
      </c>
      <c r="G23" s="87">
        <v>3012</v>
      </c>
      <c r="H23" s="314">
        <v>111052</v>
      </c>
      <c r="I23" s="229"/>
      <c r="J23" s="22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289227</v>
      </c>
      <c r="E29" s="9"/>
      <c r="F29" s="162" t="s">
        <v>55</v>
      </c>
      <c r="G29" s="223"/>
      <c r="H29" s="184">
        <f>H15-H16-H17-H18-H19-H20-H22-H23-H24+H26+H27</f>
        <v>86900.75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41</v>
      </c>
      <c r="H34" s="205">
        <f>F34*G34</f>
        <v>41000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53</v>
      </c>
      <c r="H35" s="205">
        <f>F35*G35</f>
        <v>26500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05">
        <f t="shared" ref="H36:H39" si="2">F36*G36</f>
        <v>600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117</v>
      </c>
      <c r="D37" s="15">
        <f>C37*111</f>
        <v>12987</v>
      </c>
      <c r="E37" s="9"/>
      <c r="F37" s="15">
        <v>100</v>
      </c>
      <c r="G37" s="43">
        <v>160</v>
      </c>
      <c r="H37" s="205">
        <f t="shared" si="2"/>
        <v>16000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26</v>
      </c>
      <c r="H38" s="205">
        <f t="shared" si="2"/>
        <v>1300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5">
        <v>105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6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5</v>
      </c>
      <c r="D44" s="15">
        <f>C44*120</f>
        <v>600</v>
      </c>
      <c r="E44" s="9"/>
      <c r="F44" s="41"/>
      <c r="G44" s="84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3</v>
      </c>
      <c r="D49" s="15">
        <f>C49*42</f>
        <v>126</v>
      </c>
      <c r="E49" s="9"/>
      <c r="F49" s="182" t="s">
        <v>86</v>
      </c>
      <c r="G49" s="184">
        <f>H34+H35+H36+H37+H38+H39+H40+H41+G42+H44+H45+H46</f>
        <v>85545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11</v>
      </c>
      <c r="D50" s="15">
        <f>C50*1.5</f>
        <v>16.5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-1355.75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15473.25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B149-519F-4C0B-9D75-CB65006E657D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6BB4-6182-4467-972B-F0F90F384C6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28" t="s">
        <v>2</v>
      </c>
      <c r="Q1" s="12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45822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280</v>
      </c>
      <c r="D6" s="16">
        <f t="shared" ref="D6:D28" si="1">C6*L6</f>
        <v>206360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1</v>
      </c>
      <c r="D7" s="16">
        <f t="shared" si="1"/>
        <v>725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32</v>
      </c>
      <c r="D9" s="16">
        <f t="shared" si="1"/>
        <v>22624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11</v>
      </c>
      <c r="D13" s="52">
        <f t="shared" si="1"/>
        <v>3377</v>
      </c>
      <c r="E13" s="9"/>
      <c r="F13" s="285" t="s">
        <v>36</v>
      </c>
      <c r="G13" s="249"/>
      <c r="H13" s="240">
        <f>D29</f>
        <v>254224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11</v>
      </c>
      <c r="D14" s="34">
        <f t="shared" si="1"/>
        <v>121</v>
      </c>
      <c r="E14" s="9"/>
      <c r="F14" s="243" t="s">
        <v>39</v>
      </c>
      <c r="G14" s="244"/>
      <c r="H14" s="245">
        <f>D54</f>
        <v>34903.5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219320.5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214">
        <f>626*3</f>
        <v>1878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2+1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26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20</v>
      </c>
      <c r="D28" s="52">
        <f t="shared" si="1"/>
        <v>15700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254224</v>
      </c>
      <c r="E29" s="9"/>
      <c r="F29" s="162" t="s">
        <v>55</v>
      </c>
      <c r="G29" s="223"/>
      <c r="H29" s="184">
        <f>H15-H16-H17-H18-H19-H20-H22-H23-H24+H26+H27+H28</f>
        <v>217442.5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164</v>
      </c>
      <c r="H34" s="205">
        <f t="shared" ref="H34:H39" si="2">F34*G34</f>
        <v>164000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44</v>
      </c>
      <c r="H35" s="205">
        <f t="shared" si="2"/>
        <v>22000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5</v>
      </c>
      <c r="H36" s="205">
        <f t="shared" si="2"/>
        <v>1000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288</v>
      </c>
      <c r="D37" s="15">
        <f>C37*111</f>
        <v>31968</v>
      </c>
      <c r="E37" s="9"/>
      <c r="F37" s="15">
        <v>100</v>
      </c>
      <c r="G37" s="43">
        <v>175</v>
      </c>
      <c r="H37" s="205">
        <f t="shared" si="2"/>
        <v>17500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24</v>
      </c>
      <c r="D38" s="15">
        <f>C38*84</f>
        <v>2016</v>
      </c>
      <c r="E38" s="9"/>
      <c r="F38" s="33">
        <v>50</v>
      </c>
      <c r="G38" s="43">
        <v>230</v>
      </c>
      <c r="H38" s="205">
        <f t="shared" si="2"/>
        <v>11500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7</v>
      </c>
      <c r="H39" s="205">
        <f t="shared" si="2"/>
        <v>140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/>
      <c r="D42" s="15">
        <f>C42*2.25</f>
        <v>0</v>
      </c>
      <c r="E42" s="9"/>
      <c r="F42" s="43" t="s">
        <v>79</v>
      </c>
      <c r="G42" s="205">
        <v>279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6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24</v>
      </c>
      <c r="D46" s="15">
        <f>C46*1.5</f>
        <v>36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4</v>
      </c>
      <c r="D49" s="15">
        <f>C49*42</f>
        <v>168</v>
      </c>
      <c r="E49" s="9"/>
      <c r="F49" s="182" t="s">
        <v>86</v>
      </c>
      <c r="G49" s="184">
        <f>H34+H35+H36+H37+H38+H39+H40+H41+G42+H44+H45+H46</f>
        <v>216419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33</v>
      </c>
      <c r="D50" s="15">
        <f>C50*1.5</f>
        <v>49.5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160</v>
      </c>
      <c r="G51" s="302">
        <f>G49-H29</f>
        <v>-1023.5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34903.5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D319-3E0F-4714-BB37-8983A6A16D9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28" t="s">
        <v>2</v>
      </c>
      <c r="Q1" s="12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45822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412</v>
      </c>
      <c r="D6" s="16">
        <f t="shared" ref="D6:D28" si="1">C6*L6</f>
        <v>303644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5</v>
      </c>
      <c r="D7" s="16">
        <f t="shared" si="1"/>
        <v>3625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15</v>
      </c>
      <c r="D9" s="16">
        <f t="shared" si="1"/>
        <v>10605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16</v>
      </c>
      <c r="D13" s="52">
        <f t="shared" si="1"/>
        <v>4912</v>
      </c>
      <c r="E13" s="9"/>
      <c r="F13" s="285" t="s">
        <v>36</v>
      </c>
      <c r="G13" s="249"/>
      <c r="H13" s="240">
        <f>D29</f>
        <v>325218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7</v>
      </c>
      <c r="D14" s="34">
        <f t="shared" si="1"/>
        <v>77</v>
      </c>
      <c r="E14" s="9"/>
      <c r="F14" s="243" t="s">
        <v>39</v>
      </c>
      <c r="G14" s="244"/>
      <c r="H14" s="245">
        <f>D54</f>
        <v>36894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288324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3051+808</f>
        <v>3859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325218</v>
      </c>
      <c r="E29" s="9"/>
      <c r="F29" s="162" t="s">
        <v>55</v>
      </c>
      <c r="G29" s="223"/>
      <c r="H29" s="184">
        <f>H15-H16-H17-H18-H19-H20-H22-H23-H24+H26+H27</f>
        <v>284465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34</v>
      </c>
      <c r="H34" s="205">
        <f>F34*G34</f>
        <v>34000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</v>
      </c>
      <c r="H35" s="205">
        <f t="shared" ref="H35:H39" si="2">F35*G35</f>
        <v>4000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15</v>
      </c>
      <c r="H36" s="205">
        <f>F36*G36</f>
        <v>3000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269</v>
      </c>
      <c r="D37" s="15">
        <f>C37*111</f>
        <v>29859</v>
      </c>
      <c r="E37" s="9"/>
      <c r="F37" s="15">
        <v>100</v>
      </c>
      <c r="G37" s="43">
        <v>178</v>
      </c>
      <c r="H37" s="205">
        <f t="shared" si="2"/>
        <v>17800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58</v>
      </c>
      <c r="D38" s="15">
        <f>C38*84</f>
        <v>4872</v>
      </c>
      <c r="E38" s="9"/>
      <c r="F38" s="33">
        <v>50</v>
      </c>
      <c r="G38" s="43">
        <v>208</v>
      </c>
      <c r="H38" s="205">
        <f t="shared" si="2"/>
        <v>10400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05">
        <v>83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6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143</v>
      </c>
      <c r="G44" s="69" t="s">
        <v>187</v>
      </c>
      <c r="H44" s="201">
        <v>214887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127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14</v>
      </c>
      <c r="D49" s="15">
        <f>C49*42</f>
        <v>588</v>
      </c>
      <c r="E49" s="9"/>
      <c r="F49" s="182" t="s">
        <v>86</v>
      </c>
      <c r="G49" s="184">
        <f>H34+H35+H36+H37+H38+H39+H40+H41+G42+H44+H45+H46</f>
        <v>284170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9</v>
      </c>
      <c r="D50" s="15">
        <f>C50*1.5</f>
        <v>13.5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-295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36894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87D-502B-4542-9256-26485AEEBB4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28" t="s">
        <v>2</v>
      </c>
      <c r="Q1" s="12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45822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262</v>
      </c>
      <c r="D6" s="16">
        <f t="shared" ref="D6:D28" si="1">C6*L6</f>
        <v>193094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20</v>
      </c>
      <c r="D7" s="16">
        <f t="shared" si="1"/>
        <v>14500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139</v>
      </c>
      <c r="D9" s="16">
        <f t="shared" si="1"/>
        <v>98273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3</v>
      </c>
      <c r="D10" s="16">
        <f t="shared" si="1"/>
        <v>2916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4</v>
      </c>
      <c r="D12" s="52">
        <f t="shared" si="1"/>
        <v>3808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16</v>
      </c>
      <c r="D13" s="52">
        <f t="shared" si="1"/>
        <v>4912</v>
      </c>
      <c r="E13" s="9"/>
      <c r="F13" s="285" t="s">
        <v>36</v>
      </c>
      <c r="G13" s="249"/>
      <c r="H13" s="240">
        <f>D29</f>
        <v>321954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19</v>
      </c>
      <c r="D14" s="34">
        <f t="shared" si="1"/>
        <v>209</v>
      </c>
      <c r="E14" s="9"/>
      <c r="F14" s="243" t="s">
        <v>39</v>
      </c>
      <c r="G14" s="244"/>
      <c r="H14" s="245">
        <f>D54</f>
        <v>48294.75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273659.25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1194+630</f>
        <v>1824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626</f>
        <v>626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321954</v>
      </c>
      <c r="E29" s="9"/>
      <c r="F29" s="162" t="s">
        <v>55</v>
      </c>
      <c r="G29" s="223"/>
      <c r="H29" s="184">
        <f>H15-H16-H17-H18-H19-H20-H22-H23-H24+H26+H27</f>
        <v>271209.25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110</v>
      </c>
      <c r="H34" s="205">
        <f>F34*G34</f>
        <v>110000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34</v>
      </c>
      <c r="H35" s="205">
        <f>F35*G35</f>
        <v>17000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>
        <v>1</v>
      </c>
      <c r="H36" s="205">
        <f t="shared" ref="H36:H39" si="2">F36*G36</f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397</v>
      </c>
      <c r="D37" s="15">
        <f>C37*111</f>
        <v>44067</v>
      </c>
      <c r="E37" s="9"/>
      <c r="F37" s="15">
        <v>100</v>
      </c>
      <c r="G37" s="43">
        <v>179</v>
      </c>
      <c r="H37" s="205">
        <f t="shared" si="2"/>
        <v>17900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16</v>
      </c>
      <c r="D38" s="15">
        <f>C38*84</f>
        <v>1344</v>
      </c>
      <c r="E38" s="9"/>
      <c r="F38" s="33">
        <v>50</v>
      </c>
      <c r="G38" s="43">
        <v>128</v>
      </c>
      <c r="H38" s="205">
        <f t="shared" si="2"/>
        <v>6400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05">
        <v>99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26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150</v>
      </c>
      <c r="G44" s="84" t="s">
        <v>188</v>
      </c>
      <c r="H44" s="201">
        <v>119790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15</v>
      </c>
      <c r="D46" s="15">
        <f>C46*1.5</f>
        <v>22.5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4</v>
      </c>
      <c r="D49" s="15">
        <f>C49*42</f>
        <v>168</v>
      </c>
      <c r="E49" s="9"/>
      <c r="F49" s="182" t="s">
        <v>86</v>
      </c>
      <c r="G49" s="184">
        <f>H34+H35+H36+H37+H38+H39+H40+H41+G42+H44+H45+H46</f>
        <v>271409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23</v>
      </c>
      <c r="D50" s="15">
        <f>C50*1.5</f>
        <v>34.5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161</v>
      </c>
      <c r="G51" s="308">
        <f>G49-H29</f>
        <v>199.75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48294.75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F0A5-CB41-4C74-8D4C-395109CEA16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45810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532</v>
      </c>
      <c r="D6" s="16">
        <f t="shared" ref="D6:D28" si="1">C6*L6</f>
        <v>392084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/>
      <c r="D7" s="16">
        <f t="shared" si="1"/>
        <v>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>
        <v>3</v>
      </c>
      <c r="D8" s="16">
        <f t="shared" si="1"/>
        <v>3099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86</v>
      </c>
      <c r="D9" s="16">
        <f t="shared" si="1"/>
        <v>60802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>
        <v>3</v>
      </c>
      <c r="D11" s="16">
        <f t="shared" si="1"/>
        <v>3375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5</v>
      </c>
      <c r="D13" s="52">
        <f t="shared" si="1"/>
        <v>1535</v>
      </c>
      <c r="E13" s="9"/>
      <c r="F13" s="285" t="s">
        <v>36</v>
      </c>
      <c r="G13" s="249"/>
      <c r="H13" s="240">
        <f>D29</f>
        <v>470617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9</v>
      </c>
      <c r="D14" s="34">
        <f t="shared" si="1"/>
        <v>99</v>
      </c>
      <c r="E14" s="9"/>
      <c r="F14" s="243" t="s">
        <v>39</v>
      </c>
      <c r="G14" s="244"/>
      <c r="H14" s="245">
        <f>D54</f>
        <v>84422.25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386194.75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1938+1200</f>
        <v>3138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200+626*4</f>
        <v>2704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 t="s">
        <v>147</v>
      </c>
      <c r="G26" s="65"/>
      <c r="H26" s="295">
        <v>96445</v>
      </c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>
        <v>3</v>
      </c>
      <c r="D27" s="48">
        <f t="shared" si="1"/>
        <v>4746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470617</v>
      </c>
      <c r="E29" s="9"/>
      <c r="F29" s="162" t="s">
        <v>55</v>
      </c>
      <c r="G29" s="223"/>
      <c r="H29" s="184">
        <f>H15-H16-H17-H18-H19-H20-H22-H23-H24+H26+H27</f>
        <v>476797.75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5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173</v>
      </c>
      <c r="H34" s="205">
        <f>F34*G34</f>
        <v>173000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78</v>
      </c>
      <c r="H35" s="205">
        <f>F35*G35</f>
        <v>39000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14</v>
      </c>
      <c r="H36" s="205">
        <f t="shared" ref="H36:H39" si="2">F36*G36</f>
        <v>2800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720</v>
      </c>
      <c r="D37" s="15">
        <f>C37*111</f>
        <v>79920</v>
      </c>
      <c r="E37" s="9"/>
      <c r="F37" s="15">
        <v>100</v>
      </c>
      <c r="G37" s="43">
        <v>471</v>
      </c>
      <c r="H37" s="205">
        <f t="shared" si="2"/>
        <v>47100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105</v>
      </c>
      <c r="H38" s="205">
        <f t="shared" si="2"/>
        <v>5250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3</v>
      </c>
      <c r="H39" s="205">
        <f t="shared" si="2"/>
        <v>60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05">
        <v>167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97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6</v>
      </c>
      <c r="D44" s="15">
        <f>C44*120</f>
        <v>720</v>
      </c>
      <c r="E44" s="9"/>
      <c r="F44" s="41" t="s">
        <v>143</v>
      </c>
      <c r="G44" s="84" t="s">
        <v>146</v>
      </c>
      <c r="H44" s="201">
        <v>208987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4</v>
      </c>
      <c r="D45" s="15">
        <f>C45*84</f>
        <v>336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18</v>
      </c>
      <c r="D46" s="15">
        <f>C46*1.5</f>
        <v>27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22</v>
      </c>
      <c r="D48" s="15">
        <f>C48*78</f>
        <v>1716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3</v>
      </c>
      <c r="D49" s="15">
        <f>C49*42</f>
        <v>126</v>
      </c>
      <c r="E49" s="9"/>
      <c r="F49" s="182" t="s">
        <v>86</v>
      </c>
      <c r="G49" s="184">
        <f>H34+H35+H36+H37+H38+H39+H40+H41+G42+H44+H45+H46</f>
        <v>476364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12</v>
      </c>
      <c r="D50" s="15">
        <f>C50*1.5</f>
        <v>18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-433.75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84422.25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DCE0-55F8-4849-8C90-C4949338742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CED-F00C-440E-97B9-13BB49C66A6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45824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262</v>
      </c>
      <c r="D6" s="16">
        <f t="shared" ref="D6:D28" si="1">C6*L6</f>
        <v>193094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7</v>
      </c>
      <c r="D7" s="16">
        <f t="shared" si="1"/>
        <v>5075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66</v>
      </c>
      <c r="D9" s="16">
        <f t="shared" si="1"/>
        <v>46662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20</v>
      </c>
      <c r="D13" s="52">
        <f t="shared" si="1"/>
        <v>6140</v>
      </c>
      <c r="E13" s="9"/>
      <c r="F13" s="285" t="s">
        <v>36</v>
      </c>
      <c r="G13" s="249"/>
      <c r="H13" s="240">
        <f>D29</f>
        <v>254819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8</v>
      </c>
      <c r="D14" s="34">
        <f t="shared" si="1"/>
        <v>88</v>
      </c>
      <c r="E14" s="9"/>
      <c r="F14" s="243" t="s">
        <v>39</v>
      </c>
      <c r="G14" s="244"/>
      <c r="H14" s="245">
        <f>D54</f>
        <v>42767.25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212051.75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v>1872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f>626*16</f>
        <v>10016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33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254819</v>
      </c>
      <c r="E29" s="9"/>
      <c r="F29" s="162" t="s">
        <v>55</v>
      </c>
      <c r="G29" s="223"/>
      <c r="H29" s="184">
        <f>H15-H16-H17-H18-H19-H20-H22-H23-H24+H26+H27+H28</f>
        <v>200163.75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57</v>
      </c>
      <c r="H34" s="205">
        <f t="shared" ref="H34:H39" si="2">F34*G34</f>
        <v>57000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38</v>
      </c>
      <c r="H35" s="205">
        <f t="shared" si="2"/>
        <v>19000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5">
        <f t="shared" si="2"/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343</v>
      </c>
      <c r="D37" s="15">
        <f>C37*111</f>
        <v>38073</v>
      </c>
      <c r="E37" s="9"/>
      <c r="F37" s="15">
        <v>100</v>
      </c>
      <c r="G37" s="43">
        <v>20</v>
      </c>
      <c r="H37" s="205">
        <f t="shared" si="2"/>
        <v>2000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21</v>
      </c>
      <c r="H38" s="205">
        <f t="shared" si="2"/>
        <v>1050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8</v>
      </c>
      <c r="D39" s="34">
        <f>C39*4.5</f>
        <v>36</v>
      </c>
      <c r="E39" s="9"/>
      <c r="F39" s="15">
        <v>20</v>
      </c>
      <c r="G39" s="41">
        <v>3</v>
      </c>
      <c r="H39" s="205">
        <f t="shared" si="2"/>
        <v>60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13</v>
      </c>
      <c r="D40" s="15">
        <f>C40*111</f>
        <v>1443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05">
        <v>1173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3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3</v>
      </c>
      <c r="D44" s="15">
        <f>C44*120</f>
        <v>360</v>
      </c>
      <c r="E44" s="9"/>
      <c r="F44" s="41" t="s">
        <v>143</v>
      </c>
      <c r="G44" s="69" t="s">
        <v>190</v>
      </c>
      <c r="H44" s="201">
        <v>119338.5</v>
      </c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5</v>
      </c>
      <c r="D49" s="15">
        <f>C49*42</f>
        <v>210</v>
      </c>
      <c r="E49" s="9"/>
      <c r="F49" s="182" t="s">
        <v>86</v>
      </c>
      <c r="G49" s="184">
        <f>H34+H35+H36+H37+H38+H39+H40+H41+G42+H44+H45+H46</f>
        <v>199821.5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18</v>
      </c>
      <c r="D50" s="15">
        <f>C50*1.5</f>
        <v>27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171</v>
      </c>
      <c r="G51" s="302">
        <f>G49-H29</f>
        <v>-342.25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42767.25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4BC9-DB1A-441A-B961-3DE3D47298D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30" t="s">
        <v>2</v>
      </c>
      <c r="Q1" s="13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45824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382</v>
      </c>
      <c r="D6" s="16">
        <f t="shared" ref="D6:D28" si="1">C6*L6</f>
        <v>281534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/>
      <c r="D7" s="16">
        <f t="shared" si="1"/>
        <v>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>
        <v>8</v>
      </c>
      <c r="D8" s="16">
        <f t="shared" si="1"/>
        <v>8264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25</v>
      </c>
      <c r="D9" s="16">
        <f t="shared" si="1"/>
        <v>17675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19</v>
      </c>
      <c r="D13" s="52">
        <f t="shared" si="1"/>
        <v>5833</v>
      </c>
      <c r="E13" s="9"/>
      <c r="F13" s="285" t="s">
        <v>36</v>
      </c>
      <c r="G13" s="249"/>
      <c r="H13" s="240">
        <f>D29</f>
        <v>316374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18</v>
      </c>
      <c r="D14" s="34">
        <f t="shared" si="1"/>
        <v>198</v>
      </c>
      <c r="E14" s="9"/>
      <c r="F14" s="243" t="s">
        <v>39</v>
      </c>
      <c r="G14" s="244"/>
      <c r="H14" s="245">
        <f>D54</f>
        <v>49959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266415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1881+1890</f>
        <v>3771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>
        <f>626*8</f>
        <v>5008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316374</v>
      </c>
      <c r="E29" s="9"/>
      <c r="F29" s="162" t="s">
        <v>55</v>
      </c>
      <c r="G29" s="223"/>
      <c r="H29" s="184">
        <f>H15-H16-H17-H18-H19-H20-H22-H23-H24+H26+H27</f>
        <v>257636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</v>
      </c>
      <c r="H34" s="205">
        <f>F34*G34</f>
        <v>10000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05">
        <f t="shared" ref="H35:H39" si="2">F35*G35</f>
        <v>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05">
        <f>F36*G36</f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437</v>
      </c>
      <c r="D37" s="15">
        <f>C37*111</f>
        <v>48507</v>
      </c>
      <c r="E37" s="9"/>
      <c r="F37" s="15">
        <v>100</v>
      </c>
      <c r="G37" s="43">
        <v>801</v>
      </c>
      <c r="H37" s="205">
        <f t="shared" si="2"/>
        <v>80100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842</v>
      </c>
      <c r="H38" s="205">
        <f t="shared" si="2"/>
        <v>42100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05">
        <v>32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3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143</v>
      </c>
      <c r="G44" s="69" t="s">
        <v>189</v>
      </c>
      <c r="H44" s="201">
        <v>125345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4</v>
      </c>
      <c r="D46" s="15">
        <f>C46*1.5</f>
        <v>6</v>
      </c>
      <c r="E46" s="9"/>
      <c r="F46" s="41"/>
      <c r="G46" s="132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16</v>
      </c>
      <c r="D49" s="15">
        <f>C49*42</f>
        <v>672</v>
      </c>
      <c r="E49" s="9"/>
      <c r="F49" s="182" t="s">
        <v>86</v>
      </c>
      <c r="G49" s="184">
        <f>H34+H35+H36+H37+H38+H39+H40+H41+G42+H44+H45+H46</f>
        <v>257977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17</v>
      </c>
      <c r="D50" s="15">
        <f>C50*1.5</f>
        <v>25.5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154</v>
      </c>
      <c r="G51" s="308">
        <f>G49-H29</f>
        <v>341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49959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380C-4CEB-4C6E-8344-44AD0D90591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30" t="s">
        <v>2</v>
      </c>
      <c r="Q1" s="13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45824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128</v>
      </c>
      <c r="D6" s="16">
        <f t="shared" ref="D6:D28" si="1">C6*L6</f>
        <v>94336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12</v>
      </c>
      <c r="D7" s="16">
        <f t="shared" si="1"/>
        <v>8700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>
        <v>1</v>
      </c>
      <c r="D8" s="16">
        <f t="shared" si="1"/>
        <v>1033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144</v>
      </c>
      <c r="D9" s="16">
        <f t="shared" si="1"/>
        <v>101808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10</v>
      </c>
      <c r="D13" s="52">
        <f t="shared" si="1"/>
        <v>3070</v>
      </c>
      <c r="E13" s="9"/>
      <c r="F13" s="285" t="s">
        <v>36</v>
      </c>
      <c r="G13" s="249"/>
      <c r="H13" s="240">
        <f>D29</f>
        <v>214952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5</v>
      </c>
      <c r="D14" s="34">
        <f t="shared" si="1"/>
        <v>55</v>
      </c>
      <c r="E14" s="9"/>
      <c r="F14" s="243" t="s">
        <v>39</v>
      </c>
      <c r="G14" s="244"/>
      <c r="H14" s="245">
        <f>D54</f>
        <v>33444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>
        <v>2</v>
      </c>
      <c r="D15" s="34">
        <f t="shared" si="1"/>
        <v>1240</v>
      </c>
      <c r="E15" s="9"/>
      <c r="F15" s="248" t="s">
        <v>40</v>
      </c>
      <c r="G15" s="249"/>
      <c r="H15" s="250">
        <f>H13-H14</f>
        <v>181508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642+678</f>
        <v>1320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v>500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214952</v>
      </c>
      <c r="E29" s="9"/>
      <c r="F29" s="162" t="s">
        <v>55</v>
      </c>
      <c r="G29" s="223"/>
      <c r="H29" s="184">
        <f>H15-H16-H17-H18-H19-H20-H22-H23-H24+H26+H27</f>
        <v>179688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1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91</v>
      </c>
      <c r="H34" s="205">
        <f>F34*G34</f>
        <v>91000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42</v>
      </c>
      <c r="H35" s="205">
        <f>F35*G35</f>
        <v>21000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10</v>
      </c>
      <c r="H36" s="205">
        <f t="shared" ref="H36:H39" si="2">F36*G36</f>
        <v>2000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279</v>
      </c>
      <c r="D37" s="15">
        <f>C37*111</f>
        <v>30969</v>
      </c>
      <c r="E37" s="9"/>
      <c r="F37" s="15">
        <v>100</v>
      </c>
      <c r="G37" s="43">
        <v>451</v>
      </c>
      <c r="H37" s="205">
        <f t="shared" si="2"/>
        <v>45100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410</v>
      </c>
      <c r="H38" s="205">
        <f t="shared" si="2"/>
        <v>20500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05">
        <v>53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3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2</v>
      </c>
      <c r="D44" s="15">
        <f>C44*120</f>
        <v>240</v>
      </c>
      <c r="E44" s="9"/>
      <c r="F44" s="41"/>
      <c r="G44" s="84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18</v>
      </c>
      <c r="D46" s="15">
        <f>C46*1.5</f>
        <v>27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/>
      <c r="D49" s="15">
        <f>C49*42</f>
        <v>0</v>
      </c>
      <c r="E49" s="9"/>
      <c r="F49" s="182" t="s">
        <v>86</v>
      </c>
      <c r="G49" s="184">
        <f>H34+H35+H36+H37+H38+H39+H40+H41+G42+H44+H45+H46</f>
        <v>179653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14</v>
      </c>
      <c r="D50" s="15">
        <f>C50*1.5</f>
        <v>21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-35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33444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234B-E44C-412A-A74B-0D66F64DCA0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8290-FDBE-44FE-A906-54AB03389C7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37" t="s">
        <v>2</v>
      </c>
      <c r="Q1" s="13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45825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251</v>
      </c>
      <c r="D6" s="16">
        <f t="shared" ref="D6:D28" si="1">C6*L6</f>
        <v>184987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3</v>
      </c>
      <c r="D7" s="16">
        <f t="shared" si="1"/>
        <v>2175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>
        <v>10</v>
      </c>
      <c r="D8" s="16">
        <f t="shared" si="1"/>
        <v>10330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27</v>
      </c>
      <c r="D9" s="16">
        <f t="shared" si="1"/>
        <v>19089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4</v>
      </c>
      <c r="D10" s="16">
        <f t="shared" si="1"/>
        <v>3888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4</v>
      </c>
      <c r="D11" s="16">
        <f t="shared" si="1"/>
        <v>4500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5</v>
      </c>
      <c r="D12" s="52">
        <f t="shared" si="1"/>
        <v>4760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11</v>
      </c>
      <c r="D13" s="52">
        <f t="shared" si="1"/>
        <v>3377</v>
      </c>
      <c r="E13" s="9"/>
      <c r="F13" s="285" t="s">
        <v>36</v>
      </c>
      <c r="G13" s="249"/>
      <c r="H13" s="240">
        <f>D29</f>
        <v>234907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21</v>
      </c>
      <c r="D14" s="34">
        <f t="shared" si="1"/>
        <v>231</v>
      </c>
      <c r="E14" s="9"/>
      <c r="F14" s="243" t="s">
        <v>39</v>
      </c>
      <c r="G14" s="244"/>
      <c r="H14" s="245">
        <f>D54</f>
        <v>38311.5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196595.5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35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234907</v>
      </c>
      <c r="E29" s="9"/>
      <c r="F29" s="162" t="s">
        <v>55</v>
      </c>
      <c r="G29" s="223"/>
      <c r="H29" s="184">
        <f>H15-H16-H17-H18-H19-H20-H22-H23-H24+H26+H27+H28</f>
        <v>196595.5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8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44">
        <v>149</v>
      </c>
      <c r="H34" s="205">
        <f t="shared" ref="H34:H39" si="2">F34*G34</f>
        <v>149000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81</v>
      </c>
      <c r="H35" s="205">
        <f t="shared" si="2"/>
        <v>40500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51</v>
      </c>
      <c r="D36" s="15">
        <f>C36*1.5</f>
        <v>76.5</v>
      </c>
      <c r="E36" s="9"/>
      <c r="F36" s="15">
        <v>200</v>
      </c>
      <c r="G36" s="41">
        <v>5</v>
      </c>
      <c r="H36" s="205">
        <f t="shared" si="2"/>
        <v>1000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276</v>
      </c>
      <c r="D37" s="15">
        <f>C37*111</f>
        <v>30636</v>
      </c>
      <c r="E37" s="9"/>
      <c r="F37" s="15">
        <v>100</v>
      </c>
      <c r="G37" s="43">
        <v>66</v>
      </c>
      <c r="H37" s="205">
        <f t="shared" si="2"/>
        <v>6600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11</v>
      </c>
      <c r="H38" s="205">
        <f t="shared" si="2"/>
        <v>550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207</v>
      </c>
      <c r="D39" s="34">
        <f>C39*4.5</f>
        <v>931.5</v>
      </c>
      <c r="E39" s="9"/>
      <c r="F39" s="15">
        <v>20</v>
      </c>
      <c r="G39" s="41">
        <v>5</v>
      </c>
      <c r="H39" s="205">
        <f t="shared" si="2"/>
        <v>100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98</v>
      </c>
      <c r="D42" s="15">
        <f>C42*2.25</f>
        <v>220.5</v>
      </c>
      <c r="E42" s="9"/>
      <c r="F42" s="43" t="s">
        <v>79</v>
      </c>
      <c r="G42" s="205">
        <v>78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5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30</v>
      </c>
      <c r="D44" s="15">
        <f>C44*120</f>
        <v>3600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308</v>
      </c>
      <c r="D46" s="15">
        <f>C46*1.5</f>
        <v>462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2</v>
      </c>
      <c r="D49" s="15">
        <f>C49*42</f>
        <v>84</v>
      </c>
      <c r="E49" s="9"/>
      <c r="F49" s="182" t="s">
        <v>86</v>
      </c>
      <c r="G49" s="184">
        <f>H34+H35+H36+H37+H38+H39+H40+H41+G42+H44+H45+H46</f>
        <v>197828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606</v>
      </c>
      <c r="D50" s="15">
        <f>C50*1.5</f>
        <v>909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161</v>
      </c>
      <c r="G51" s="192">
        <f>G49-H29</f>
        <v>1232.5</v>
      </c>
      <c r="H51" s="193"/>
      <c r="I51" s="193"/>
      <c r="J51" s="1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195"/>
      <c r="H52" s="196"/>
      <c r="I52" s="196"/>
      <c r="J52" s="1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38311.5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18D9-3028-4C78-9951-30F0B7713C1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37" t="s">
        <v>2</v>
      </c>
      <c r="Q1" s="13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45825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139</v>
      </c>
      <c r="D6" s="16">
        <f t="shared" ref="D6:D28" si="1">C6*L6</f>
        <v>102443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7</v>
      </c>
      <c r="D7" s="16">
        <f t="shared" si="1"/>
        <v>5075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>
        <v>1</v>
      </c>
      <c r="D8" s="16">
        <f t="shared" si="1"/>
        <v>1033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29</v>
      </c>
      <c r="D9" s="16">
        <f t="shared" si="1"/>
        <v>20503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2</v>
      </c>
      <c r="D12" s="52">
        <f t="shared" si="1"/>
        <v>1904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7</v>
      </c>
      <c r="D13" s="52">
        <f t="shared" si="1"/>
        <v>2149</v>
      </c>
      <c r="E13" s="9"/>
      <c r="F13" s="285" t="s">
        <v>36</v>
      </c>
      <c r="G13" s="249"/>
      <c r="H13" s="240">
        <f>D29</f>
        <v>139255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3</v>
      </c>
      <c r="D14" s="34">
        <f t="shared" si="1"/>
        <v>33</v>
      </c>
      <c r="E14" s="9"/>
      <c r="F14" s="243" t="s">
        <v>39</v>
      </c>
      <c r="G14" s="244"/>
      <c r="H14" s="245">
        <f>D54</f>
        <v>21000.75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>
        <v>1</v>
      </c>
      <c r="D15" s="34">
        <f t="shared" si="1"/>
        <v>620</v>
      </c>
      <c r="E15" s="9"/>
      <c r="F15" s="248" t="s">
        <v>40</v>
      </c>
      <c r="G15" s="249"/>
      <c r="H15" s="250">
        <f>H13-H14</f>
        <v>118254.25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>
        <v>500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139255</v>
      </c>
      <c r="E29" s="9"/>
      <c r="F29" s="162" t="s">
        <v>55</v>
      </c>
      <c r="G29" s="223"/>
      <c r="H29" s="184">
        <f>H15-H16-H17-H18-H19-H20-H22-H23-H24+H26+H27</f>
        <v>117754.25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8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86</v>
      </c>
      <c r="H34" s="205">
        <f>F34*G34</f>
        <v>86000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47</v>
      </c>
      <c r="H35" s="205">
        <f t="shared" ref="H35:H39" si="2">F35*G35</f>
        <v>23500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05">
        <f>F36*G36</f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174</v>
      </c>
      <c r="D37" s="15">
        <f>C37*111</f>
        <v>19314</v>
      </c>
      <c r="E37" s="9"/>
      <c r="F37" s="15">
        <v>100</v>
      </c>
      <c r="G37" s="43">
        <v>24</v>
      </c>
      <c r="H37" s="205">
        <f t="shared" si="2"/>
        <v>2400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39</v>
      </c>
      <c r="H38" s="205">
        <f t="shared" si="2"/>
        <v>1950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4</v>
      </c>
      <c r="H39" s="205">
        <f t="shared" si="2"/>
        <v>80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05">
        <v>217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5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136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2</v>
      </c>
      <c r="D49" s="15">
        <f>C49*42</f>
        <v>84</v>
      </c>
      <c r="E49" s="9"/>
      <c r="F49" s="182" t="s">
        <v>86</v>
      </c>
      <c r="G49" s="184">
        <f>H34+H35+H36+H37+H38+H39+H40+H41+G42+H44+H45+H46</f>
        <v>114547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3</v>
      </c>
      <c r="D50" s="15">
        <f>C50*1.5</f>
        <v>4.5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-3207.25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21000.75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4CFB-77D7-420D-A39D-6D7F39EDDF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37" t="s">
        <v>2</v>
      </c>
      <c r="Q1" s="13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45825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485</v>
      </c>
      <c r="D6" s="16">
        <f t="shared" ref="D6:D28" si="1">C6*L6</f>
        <v>357445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12</v>
      </c>
      <c r="D7" s="16">
        <f t="shared" si="1"/>
        <v>8700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124</v>
      </c>
      <c r="D9" s="16">
        <f t="shared" si="1"/>
        <v>87668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25</v>
      </c>
      <c r="D13" s="52">
        <f t="shared" si="1"/>
        <v>7675</v>
      </c>
      <c r="E13" s="9"/>
      <c r="F13" s="285" t="s">
        <v>36</v>
      </c>
      <c r="G13" s="249"/>
      <c r="H13" s="240">
        <f>D29</f>
        <v>463069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1</v>
      </c>
      <c r="D14" s="34">
        <f t="shared" si="1"/>
        <v>11</v>
      </c>
      <c r="E14" s="9"/>
      <c r="F14" s="243" t="s">
        <v>39</v>
      </c>
      <c r="G14" s="244"/>
      <c r="H14" s="245">
        <f>D54</f>
        <v>84092.25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378976.75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900+1878+408+672</f>
        <v>3858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463069</v>
      </c>
      <c r="E29" s="9"/>
      <c r="F29" s="162" t="s">
        <v>55</v>
      </c>
      <c r="G29" s="223"/>
      <c r="H29" s="184">
        <f>H15-H16-H17-H18-H19-H20-H22-H23-H24+H26+H27</f>
        <v>375118.75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38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207</v>
      </c>
      <c r="H34" s="205">
        <f>F34*G34</f>
        <v>207000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16</v>
      </c>
      <c r="H35" s="205">
        <f>F35*G35</f>
        <v>8000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5">
        <f t="shared" ref="H36:H39" si="2"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740</v>
      </c>
      <c r="D37" s="15">
        <f>C37*111</f>
        <v>82140</v>
      </c>
      <c r="E37" s="9"/>
      <c r="F37" s="15">
        <v>100</v>
      </c>
      <c r="G37" s="43">
        <v>1</v>
      </c>
      <c r="H37" s="205">
        <f t="shared" si="2"/>
        <v>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</v>
      </c>
      <c r="H38" s="205">
        <f t="shared" si="2"/>
        <v>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05">
        <v>61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5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156</v>
      </c>
      <c r="G44" s="84" t="s">
        <v>191</v>
      </c>
      <c r="H44" s="201">
        <v>67396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 t="s">
        <v>156</v>
      </c>
      <c r="G45" s="84" t="s">
        <v>192</v>
      </c>
      <c r="H45" s="201">
        <v>93054</v>
      </c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</v>
      </c>
      <c r="D46" s="15">
        <f>C46*1.5</f>
        <v>1.5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15</v>
      </c>
      <c r="D49" s="15">
        <f>C49*42</f>
        <v>630</v>
      </c>
      <c r="E49" s="9"/>
      <c r="F49" s="182" t="s">
        <v>86</v>
      </c>
      <c r="G49" s="184">
        <f>H34+H35+H36+H37+H38+H39+H40+H41+G42+H44+H45+H46</f>
        <v>375681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</v>
      </c>
      <c r="D50" s="15">
        <f>C50*1.5</f>
        <v>1.5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161</v>
      </c>
      <c r="G51" s="308">
        <f>G49-H29</f>
        <v>562.25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84092.25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C9A1-7CAB-451E-B19D-665EFDFB30E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D41F-F0A6-4ADA-8C39-6D52CD5C2D4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45826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103</v>
      </c>
      <c r="D6" s="16">
        <f t="shared" ref="D6:D28" si="1">C6*L6</f>
        <v>75911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3</v>
      </c>
      <c r="D7" s="16">
        <f t="shared" si="1"/>
        <v>2175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11</v>
      </c>
      <c r="D9" s="16">
        <f t="shared" si="1"/>
        <v>7777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1</v>
      </c>
      <c r="D11" s="16">
        <f t="shared" si="1"/>
        <v>1125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4</v>
      </c>
      <c r="D13" s="52">
        <f t="shared" si="1"/>
        <v>1228</v>
      </c>
      <c r="E13" s="9"/>
      <c r="F13" s="285" t="s">
        <v>36</v>
      </c>
      <c r="G13" s="249"/>
      <c r="H13" s="240">
        <f>D29</f>
        <v>94591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20</v>
      </c>
      <c r="D14" s="34">
        <f t="shared" si="1"/>
        <v>220</v>
      </c>
      <c r="E14" s="9"/>
      <c r="F14" s="243" t="s">
        <v>39</v>
      </c>
      <c r="G14" s="244"/>
      <c r="H14" s="245">
        <f>D54</f>
        <v>13956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80635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175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>
        <v>12</v>
      </c>
      <c r="D27" s="48">
        <f t="shared" si="1"/>
        <v>434</v>
      </c>
      <c r="E27" s="9"/>
      <c r="F27" s="79"/>
      <c r="G27" s="139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94591</v>
      </c>
      <c r="E29" s="9"/>
      <c r="F29" s="162" t="s">
        <v>55</v>
      </c>
      <c r="G29" s="223"/>
      <c r="H29" s="184">
        <f>H15-H16-H17-H18-H19-H20-H22-H23-H24+H26+H27+H28</f>
        <v>80635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49</v>
      </c>
      <c r="H34" s="205">
        <f t="shared" ref="H34:H39" si="2">F34*G34</f>
        <v>49000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37</v>
      </c>
      <c r="H35" s="205">
        <f t="shared" si="2"/>
        <v>18500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10</v>
      </c>
      <c r="D36" s="15">
        <f>C36*1.5</f>
        <v>15</v>
      </c>
      <c r="E36" s="9"/>
      <c r="F36" s="15">
        <v>200</v>
      </c>
      <c r="G36" s="41">
        <v>4</v>
      </c>
      <c r="H36" s="205">
        <f t="shared" si="2"/>
        <v>800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114</v>
      </c>
      <c r="D37" s="15">
        <f>C37*111</f>
        <v>12654</v>
      </c>
      <c r="E37" s="9"/>
      <c r="F37" s="15">
        <v>100</v>
      </c>
      <c r="G37" s="43">
        <v>103</v>
      </c>
      <c r="H37" s="205">
        <f t="shared" si="2"/>
        <v>10300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28</v>
      </c>
      <c r="H38" s="205">
        <f t="shared" si="2"/>
        <v>1400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4</v>
      </c>
      <c r="H39" s="205">
        <f t="shared" si="2"/>
        <v>80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05">
        <v>111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15</v>
      </c>
      <c r="D46" s="15">
        <f>C46*1.5</f>
        <v>22.5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</v>
      </c>
      <c r="D49" s="15">
        <f>C49*42</f>
        <v>42</v>
      </c>
      <c r="E49" s="9"/>
      <c r="F49" s="182" t="s">
        <v>86</v>
      </c>
      <c r="G49" s="184">
        <f>H34+H35+H36+H37+H38+H39+H40+H41+G42+H44+H45+H46</f>
        <v>80191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19</v>
      </c>
      <c r="D50" s="15">
        <f>C50*1.5</f>
        <v>28.5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193</v>
      </c>
      <c r="G51" s="302">
        <f>G49-H29</f>
        <v>-444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13956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8FE5-0C60-4B74-A505-B5985FFD01E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2FAB-E364-4CB9-B52D-CAF20C25FBC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45826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197</v>
      </c>
      <c r="D6" s="16">
        <f t="shared" ref="D6:D28" si="1">C6*L6</f>
        <v>145189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1</v>
      </c>
      <c r="D7" s="16">
        <f t="shared" si="1"/>
        <v>725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5</v>
      </c>
      <c r="D9" s="16">
        <f t="shared" si="1"/>
        <v>3535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31</v>
      </c>
      <c r="D13" s="52">
        <f t="shared" si="1"/>
        <v>9517</v>
      </c>
      <c r="E13" s="9"/>
      <c r="F13" s="285" t="s">
        <v>36</v>
      </c>
      <c r="G13" s="249"/>
      <c r="H13" s="240">
        <f>D29</f>
        <v>160459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8</v>
      </c>
      <c r="D14" s="34">
        <f t="shared" si="1"/>
        <v>88</v>
      </c>
      <c r="E14" s="9"/>
      <c r="F14" s="243" t="s">
        <v>39</v>
      </c>
      <c r="G14" s="244"/>
      <c r="H14" s="245">
        <f>D54</f>
        <v>24941.25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>
        <v>1</v>
      </c>
      <c r="D15" s="34">
        <f t="shared" si="1"/>
        <v>620</v>
      </c>
      <c r="E15" s="9"/>
      <c r="F15" s="248" t="s">
        <v>40</v>
      </c>
      <c r="G15" s="249"/>
      <c r="H15" s="250">
        <f>H13-H14</f>
        <v>135517.75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648+744</f>
        <v>1392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>
        <f>500+229+626*8</f>
        <v>5737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160459</v>
      </c>
      <c r="E29" s="9"/>
      <c r="F29" s="162" t="s">
        <v>55</v>
      </c>
      <c r="G29" s="223"/>
      <c r="H29" s="184">
        <f>H15-H16-H17-H18-H19-H20-H22-H23-H24+H26+H27</f>
        <v>128388.75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100</v>
      </c>
      <c r="H34" s="205">
        <f>F34*G34</f>
        <v>100000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37</v>
      </c>
      <c r="H35" s="205">
        <f t="shared" ref="H35:H39" si="2">F35*G35</f>
        <v>18500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05">
        <f>F36*G36</f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199</v>
      </c>
      <c r="D37" s="15">
        <f>C37*111</f>
        <v>22089</v>
      </c>
      <c r="E37" s="9"/>
      <c r="F37" s="15">
        <v>100</v>
      </c>
      <c r="G37" s="43">
        <v>127</v>
      </c>
      <c r="H37" s="205">
        <f t="shared" si="2"/>
        <v>12700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/>
      <c r="H38" s="205">
        <f t="shared" si="2"/>
        <v>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05">
        <v>147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</v>
      </c>
      <c r="D46" s="15">
        <f>C46*1.5</f>
        <v>1.5</v>
      </c>
      <c r="E46" s="9"/>
      <c r="F46" s="41"/>
      <c r="G46" s="140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27</v>
      </c>
      <c r="D48" s="15">
        <f>C48*78</f>
        <v>2106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6</v>
      </c>
      <c r="D49" s="15">
        <f>C49*42</f>
        <v>252</v>
      </c>
      <c r="E49" s="9"/>
      <c r="F49" s="182" t="s">
        <v>86</v>
      </c>
      <c r="G49" s="184">
        <f>H34+H35+H36+H37+H38+H39+H40+H41+G42+H44+H45+H46</f>
        <v>131767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</v>
      </c>
      <c r="D50" s="15">
        <f>C50*1.5</f>
        <v>3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154</v>
      </c>
      <c r="G51" s="308">
        <f>G49-H29</f>
        <v>3378.25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24941.25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2C6C-84F9-4806-9F5A-1635E449D3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45826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236</v>
      </c>
      <c r="D6" s="16">
        <f t="shared" ref="D6:D28" si="1">C6*L6</f>
        <v>173932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1</v>
      </c>
      <c r="D7" s="16">
        <f t="shared" si="1"/>
        <v>725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48</v>
      </c>
      <c r="D9" s="16">
        <f t="shared" si="1"/>
        <v>33936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9</v>
      </c>
      <c r="D13" s="52">
        <f t="shared" si="1"/>
        <v>2763</v>
      </c>
      <c r="E13" s="9"/>
      <c r="F13" s="285" t="s">
        <v>36</v>
      </c>
      <c r="G13" s="249"/>
      <c r="H13" s="240">
        <f>D29</f>
        <v>213975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7</v>
      </c>
      <c r="D14" s="34">
        <f t="shared" si="1"/>
        <v>77</v>
      </c>
      <c r="E14" s="9"/>
      <c r="F14" s="243" t="s">
        <v>39</v>
      </c>
      <c r="G14" s="244"/>
      <c r="H14" s="245">
        <f>D54</f>
        <v>29757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184218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624+792</f>
        <v>1416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213975</v>
      </c>
      <c r="E29" s="9"/>
      <c r="F29" s="162" t="s">
        <v>55</v>
      </c>
      <c r="G29" s="223"/>
      <c r="H29" s="184">
        <f>H15-H16-H17-H18-H19-H20-H22-H23-H24+H26+H27</f>
        <v>182802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159</v>
      </c>
      <c r="H34" s="205">
        <f>F34*G34</f>
        <v>159000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34</v>
      </c>
      <c r="H35" s="205">
        <f>F35*G35</f>
        <v>17000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05">
        <f t="shared" ref="H36:H39" si="2">F36*G36</f>
        <v>600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260</v>
      </c>
      <c r="D37" s="15">
        <f>C37*111</f>
        <v>28860</v>
      </c>
      <c r="E37" s="9"/>
      <c r="F37" s="15">
        <v>100</v>
      </c>
      <c r="G37" s="43">
        <v>58</v>
      </c>
      <c r="H37" s="205">
        <f t="shared" si="2"/>
        <v>5800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13</v>
      </c>
      <c r="H38" s="205">
        <f t="shared" si="2"/>
        <v>650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/>
      <c r="D42" s="15">
        <f>C42*2.25</f>
        <v>0</v>
      </c>
      <c r="E42" s="9"/>
      <c r="F42" s="43" t="s">
        <v>79</v>
      </c>
      <c r="G42" s="205">
        <v>53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84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4</v>
      </c>
      <c r="D49" s="15">
        <f>C49*42</f>
        <v>168</v>
      </c>
      <c r="E49" s="9"/>
      <c r="F49" s="182" t="s">
        <v>86</v>
      </c>
      <c r="G49" s="184">
        <f>H34+H35+H36+H37+H38+H39+H40+H41+G42+H44+H45+H46</f>
        <v>183143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</v>
      </c>
      <c r="D50" s="15">
        <f>C50*1.5</f>
        <v>1.5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161</v>
      </c>
      <c r="G51" s="308">
        <f>G49-H29</f>
        <v>341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29757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0FB0-E952-4107-A3B1-1FF410B71CC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7C10-B8E6-4E12-AC44-409B56F78B3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45827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63</v>
      </c>
      <c r="D6" s="16">
        <f t="shared" ref="D6:D28" si="1">C6*L6</f>
        <v>46431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1</v>
      </c>
      <c r="D7" s="16">
        <f t="shared" si="1"/>
        <v>725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6</v>
      </c>
      <c r="D9" s="16">
        <f t="shared" si="1"/>
        <v>4242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3</v>
      </c>
      <c r="D13" s="52">
        <f t="shared" si="1"/>
        <v>921</v>
      </c>
      <c r="E13" s="9"/>
      <c r="F13" s="285" t="s">
        <v>36</v>
      </c>
      <c r="G13" s="249"/>
      <c r="H13" s="240">
        <f>D29</f>
        <v>56445.5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17</v>
      </c>
      <c r="D14" s="34">
        <f t="shared" si="1"/>
        <v>187</v>
      </c>
      <c r="E14" s="9"/>
      <c r="F14" s="243" t="s">
        <v>39</v>
      </c>
      <c r="G14" s="244"/>
      <c r="H14" s="245">
        <f>D54</f>
        <v>8601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47844.5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>
        <v>12</v>
      </c>
      <c r="D23" s="52">
        <f t="shared" si="1"/>
        <v>520.5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175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39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56445.5</v>
      </c>
      <c r="E29" s="9"/>
      <c r="F29" s="162" t="s">
        <v>55</v>
      </c>
      <c r="G29" s="223"/>
      <c r="H29" s="184">
        <f>H15-H16-H17-H18-H19-H20-H22-H23-H24+H26+H27+H28</f>
        <v>47844.5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24</v>
      </c>
      <c r="H34" s="205">
        <f t="shared" ref="H34:H39" si="2">F34*G34</f>
        <v>24000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30</v>
      </c>
      <c r="H35" s="205">
        <f t="shared" si="2"/>
        <v>15000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13</v>
      </c>
      <c r="D36" s="15">
        <f>C36*1.5</f>
        <v>19.5</v>
      </c>
      <c r="E36" s="9"/>
      <c r="F36" s="15">
        <v>200</v>
      </c>
      <c r="G36" s="41">
        <v>6</v>
      </c>
      <c r="H36" s="205">
        <f t="shared" si="2"/>
        <v>1200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72</v>
      </c>
      <c r="D37" s="15">
        <f>C37*111</f>
        <v>7992</v>
      </c>
      <c r="E37" s="9"/>
      <c r="F37" s="15">
        <v>100</v>
      </c>
      <c r="G37" s="43">
        <v>51</v>
      </c>
      <c r="H37" s="205">
        <f t="shared" si="2"/>
        <v>5100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15</v>
      </c>
      <c r="H38" s="205">
        <f t="shared" si="2"/>
        <v>750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05">
        <v>586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9</v>
      </c>
      <c r="D46" s="15">
        <f>C46*1.5</f>
        <v>13.5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/>
      <c r="D49" s="15">
        <f>C49*42</f>
        <v>0</v>
      </c>
      <c r="E49" s="9"/>
      <c r="F49" s="182" t="s">
        <v>86</v>
      </c>
      <c r="G49" s="184">
        <f>H34+H35+H36+H37+H38+H39+H40+H41+G42+H44+H45+H46</f>
        <v>46636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15</v>
      </c>
      <c r="D50" s="15">
        <f>C50*1.5</f>
        <v>22.5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171</v>
      </c>
      <c r="G51" s="302">
        <f>G49-H29</f>
        <v>-1208.5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8601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E9D7-C824-4343-82E9-F87F517B3A9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45827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240</v>
      </c>
      <c r="D6" s="16">
        <f t="shared" ref="D6:D28" si="1">C6*L6</f>
        <v>176880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2</v>
      </c>
      <c r="D7" s="16">
        <f t="shared" si="1"/>
        <v>1450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6</v>
      </c>
      <c r="D9" s="16">
        <f t="shared" si="1"/>
        <v>4242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9</v>
      </c>
      <c r="D13" s="52">
        <f t="shared" si="1"/>
        <v>2763</v>
      </c>
      <c r="E13" s="9"/>
      <c r="F13" s="285" t="s">
        <v>36</v>
      </c>
      <c r="G13" s="249"/>
      <c r="H13" s="240">
        <f>D29</f>
        <v>186362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22</v>
      </c>
      <c r="D14" s="34">
        <f t="shared" si="1"/>
        <v>242</v>
      </c>
      <c r="E14" s="9"/>
      <c r="F14" s="243" t="s">
        <v>39</v>
      </c>
      <c r="G14" s="244"/>
      <c r="H14" s="245">
        <f>D54</f>
        <v>28048.5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158313.5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2025</f>
        <v>2025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186362</v>
      </c>
      <c r="E29" s="9"/>
      <c r="F29" s="162" t="s">
        <v>55</v>
      </c>
      <c r="G29" s="223"/>
      <c r="H29" s="184">
        <f>H15-H16-H17-H18-H19-H20-H22-H23-H24+H26+H27</f>
        <v>156288.5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19</v>
      </c>
      <c r="H34" s="205">
        <f>F34*G34</f>
        <v>19000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05">
        <f t="shared" ref="H35:H39" si="2">F35*G35</f>
        <v>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05">
        <f>F36*G36</f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242</v>
      </c>
      <c r="D37" s="15">
        <f>C37*111</f>
        <v>26862</v>
      </c>
      <c r="E37" s="9"/>
      <c r="F37" s="15">
        <v>100</v>
      </c>
      <c r="G37" s="43">
        <v>3</v>
      </c>
      <c r="H37" s="205">
        <f t="shared" si="2"/>
        <v>300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1</v>
      </c>
      <c r="H38" s="205">
        <f t="shared" si="2"/>
        <v>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/>
      <c r="D42" s="15">
        <f>C42*2.25</f>
        <v>0</v>
      </c>
      <c r="E42" s="9"/>
      <c r="F42" s="43" t="s">
        <v>79</v>
      </c>
      <c r="G42" s="205">
        <v>25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143</v>
      </c>
      <c r="G44" s="69" t="s">
        <v>194</v>
      </c>
      <c r="H44" s="201">
        <v>135585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140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7</v>
      </c>
      <c r="D49" s="15">
        <f>C49*42</f>
        <v>294</v>
      </c>
      <c r="E49" s="9"/>
      <c r="F49" s="182" t="s">
        <v>86</v>
      </c>
      <c r="G49" s="184">
        <f>H34+H35+H36+H37+H38+H39+H40+H41+G42+H44+H45+H46</f>
        <v>155400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</v>
      </c>
      <c r="D50" s="15">
        <f>C50*1.5</f>
        <v>3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-888.5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28048.5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9817-015F-4331-B2B8-2C3D5453741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45827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187</v>
      </c>
      <c r="D6" s="16">
        <f t="shared" ref="D6:D28" si="1">C6*L6</f>
        <v>137819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4</v>
      </c>
      <c r="D7" s="16">
        <f t="shared" si="1"/>
        <v>2900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15</v>
      </c>
      <c r="D9" s="16">
        <f t="shared" si="1"/>
        <v>10605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2</v>
      </c>
      <c r="D10" s="16">
        <f t="shared" si="1"/>
        <v>1944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3</v>
      </c>
      <c r="D12" s="52">
        <f t="shared" si="1"/>
        <v>2856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7</v>
      </c>
      <c r="D13" s="52">
        <f t="shared" si="1"/>
        <v>2149</v>
      </c>
      <c r="E13" s="9"/>
      <c r="F13" s="285" t="s">
        <v>36</v>
      </c>
      <c r="G13" s="249"/>
      <c r="H13" s="240">
        <f>D29</f>
        <v>161923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20</v>
      </c>
      <c r="D14" s="34">
        <f t="shared" si="1"/>
        <v>220</v>
      </c>
      <c r="E14" s="9"/>
      <c r="F14" s="243" t="s">
        <v>39</v>
      </c>
      <c r="G14" s="244"/>
      <c r="H14" s="245">
        <f>D54</f>
        <v>24828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>
        <v>3</v>
      </c>
      <c r="D15" s="34">
        <f t="shared" si="1"/>
        <v>1860</v>
      </c>
      <c r="E15" s="9"/>
      <c r="F15" s="248" t="s">
        <v>40</v>
      </c>
      <c r="G15" s="249"/>
      <c r="H15" s="250">
        <f>H13-H14</f>
        <v>137095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318</f>
        <v>318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500*2</f>
        <v>1000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161923</v>
      </c>
      <c r="E29" s="9"/>
      <c r="F29" s="162" t="s">
        <v>55</v>
      </c>
      <c r="G29" s="223"/>
      <c r="H29" s="184">
        <f>H15-H16-H17-H18-H19-H20-H22-H23-H24+H26+H27</f>
        <v>135777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79</v>
      </c>
      <c r="H34" s="205">
        <f>F34*G34</f>
        <v>79000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100</v>
      </c>
      <c r="H35" s="205">
        <f>F35*G35</f>
        <v>50000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5">
        <f t="shared" ref="H36:H39" si="2">F36*G36</f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201</v>
      </c>
      <c r="D37" s="15">
        <f>C37*111</f>
        <v>22311</v>
      </c>
      <c r="E37" s="9"/>
      <c r="F37" s="15">
        <v>100</v>
      </c>
      <c r="G37" s="43">
        <v>51</v>
      </c>
      <c r="H37" s="205">
        <f t="shared" si="2"/>
        <v>5100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20</v>
      </c>
      <c r="H38" s="205">
        <f t="shared" si="2"/>
        <v>1000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05">
        <v>9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8</v>
      </c>
      <c r="D44" s="15">
        <f>C44*120</f>
        <v>960</v>
      </c>
      <c r="E44" s="9"/>
      <c r="F44" s="41"/>
      <c r="G44" s="84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2</v>
      </c>
      <c r="D49" s="15">
        <f>C49*42</f>
        <v>84</v>
      </c>
      <c r="E49" s="9"/>
      <c r="F49" s="182" t="s">
        <v>86</v>
      </c>
      <c r="G49" s="184">
        <f>H34+H35+H36+H37+H38+H39+H40+H41+G42+H44+H45+H46</f>
        <v>135309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9</v>
      </c>
      <c r="D50" s="15">
        <f>C50*1.5</f>
        <v>13.5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-468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24828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AB87-3636-4E06-9232-0FE07A94F24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3D13-DF1B-430B-BE12-A671404C33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45828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247</v>
      </c>
      <c r="D6" s="16">
        <f t="shared" ref="D6:D28" si="1">C6*L6</f>
        <v>182039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6</v>
      </c>
      <c r="D7" s="16">
        <f t="shared" si="1"/>
        <v>4350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>
        <v>11</v>
      </c>
      <c r="D8" s="16">
        <f t="shared" si="1"/>
        <v>11363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33</v>
      </c>
      <c r="D9" s="16">
        <f t="shared" si="1"/>
        <v>23331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6</v>
      </c>
      <c r="D10" s="16">
        <f t="shared" si="1"/>
        <v>5832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1</v>
      </c>
      <c r="D11" s="16">
        <f t="shared" si="1"/>
        <v>1125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8</v>
      </c>
      <c r="D13" s="52">
        <f t="shared" si="1"/>
        <v>2456</v>
      </c>
      <c r="E13" s="9"/>
      <c r="F13" s="285" t="s">
        <v>36</v>
      </c>
      <c r="G13" s="249"/>
      <c r="H13" s="240">
        <f>D29</f>
        <v>235278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22</v>
      </c>
      <c r="D14" s="34">
        <f t="shared" si="1"/>
        <v>242</v>
      </c>
      <c r="E14" s="9"/>
      <c r="F14" s="243" t="s">
        <v>39</v>
      </c>
      <c r="G14" s="244"/>
      <c r="H14" s="245">
        <f>D54</f>
        <v>50924.25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184353.75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1935</f>
        <v>1935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>
        <f>1+1</f>
        <v>2</v>
      </c>
      <c r="D20" s="16">
        <f t="shared" si="1"/>
        <v>2350</v>
      </c>
      <c r="E20" s="9"/>
      <c r="F20" s="63"/>
      <c r="G20" s="78" t="s">
        <v>122</v>
      </c>
      <c r="H20" s="214"/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39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235278</v>
      </c>
      <c r="E29" s="9"/>
      <c r="F29" s="162" t="s">
        <v>55</v>
      </c>
      <c r="G29" s="223"/>
      <c r="H29" s="184">
        <f>H15-H16-H17-H18-H19-H20-H22-H23-H24+H26+H27+H28</f>
        <v>182418.75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49</v>
      </c>
      <c r="H34" s="205">
        <f t="shared" ref="H34:H39" si="2">F34*G34</f>
        <v>49000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9</v>
      </c>
      <c r="H35" s="205">
        <f t="shared" si="2"/>
        <v>4500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17</v>
      </c>
      <c r="D36" s="15">
        <f>C36*1.5</f>
        <v>25.5</v>
      </c>
      <c r="E36" s="9"/>
      <c r="F36" s="15">
        <v>200</v>
      </c>
      <c r="G36" s="41"/>
      <c r="H36" s="205">
        <f t="shared" si="2"/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436</v>
      </c>
      <c r="D37" s="15">
        <f>C37*111</f>
        <v>48396</v>
      </c>
      <c r="E37" s="9"/>
      <c r="F37" s="15">
        <v>100</v>
      </c>
      <c r="G37" s="43">
        <v>12</v>
      </c>
      <c r="H37" s="205">
        <f t="shared" si="2"/>
        <v>1200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7</v>
      </c>
      <c r="D38" s="15">
        <f>C38*84</f>
        <v>588</v>
      </c>
      <c r="E38" s="9"/>
      <c r="F38" s="33">
        <v>50</v>
      </c>
      <c r="G38" s="43">
        <v>3</v>
      </c>
      <c r="H38" s="205">
        <f t="shared" si="2"/>
        <v>150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05">
        <v>34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3</v>
      </c>
      <c r="D44" s="15">
        <f>C44*120</f>
        <v>360</v>
      </c>
      <c r="E44" s="9"/>
      <c r="F44" s="41" t="s">
        <v>143</v>
      </c>
      <c r="G44" s="69" t="s">
        <v>195</v>
      </c>
      <c r="H44" s="201">
        <v>127609</v>
      </c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8</v>
      </c>
      <c r="D46" s="15">
        <f>C46*1.5</f>
        <v>12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3</v>
      </c>
      <c r="D49" s="15">
        <f>C49*42</f>
        <v>126</v>
      </c>
      <c r="E49" s="9"/>
      <c r="F49" s="182" t="s">
        <v>86</v>
      </c>
      <c r="G49" s="184">
        <f>H34+H35+H36+H37+H38+H39+H40+H41+G42+H44+H45+H46</f>
        <v>182533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14</v>
      </c>
      <c r="D50" s="15">
        <f>C50*1.5</f>
        <v>21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161</v>
      </c>
      <c r="G51" s="192">
        <f>G49-H29</f>
        <v>114.25</v>
      </c>
      <c r="H51" s="193"/>
      <c r="I51" s="193"/>
      <c r="J51" s="1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195"/>
      <c r="H52" s="196"/>
      <c r="I52" s="196"/>
      <c r="J52" s="1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50924.25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1DCD-CFBD-4358-8634-816ECD5C5E0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45828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339</v>
      </c>
      <c r="D6" s="16">
        <f t="shared" ref="D6:D28" si="1">C6*L6</f>
        <v>249843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/>
      <c r="D7" s="16">
        <f t="shared" si="1"/>
        <v>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57</v>
      </c>
      <c r="D9" s="16">
        <f t="shared" si="1"/>
        <v>40299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17</v>
      </c>
      <c r="D13" s="52">
        <f t="shared" si="1"/>
        <v>5219</v>
      </c>
      <c r="E13" s="9"/>
      <c r="F13" s="285" t="s">
        <v>36</v>
      </c>
      <c r="G13" s="249"/>
      <c r="H13" s="240">
        <f>D29</f>
        <v>303288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7</v>
      </c>
      <c r="D14" s="34">
        <f t="shared" si="1"/>
        <v>77</v>
      </c>
      <c r="E14" s="9"/>
      <c r="F14" s="243" t="s">
        <v>39</v>
      </c>
      <c r="G14" s="244"/>
      <c r="H14" s="245">
        <f>D54</f>
        <v>35928.75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267359.25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3501</f>
        <v>3501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303288</v>
      </c>
      <c r="E29" s="9"/>
      <c r="F29" s="162" t="s">
        <v>55</v>
      </c>
      <c r="G29" s="223"/>
      <c r="H29" s="184">
        <f>H15-H16-H17-H18-H19-H20-H22-H23-H24+H26+H27</f>
        <v>263858.25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107</v>
      </c>
      <c r="H34" s="205">
        <f>F34*G34</f>
        <v>107000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107</v>
      </c>
      <c r="H35" s="205">
        <f t="shared" ref="H35:H39" si="2">F35*G35</f>
        <v>53500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12</v>
      </c>
      <c r="H36" s="205">
        <f>F36*G36</f>
        <v>2400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299</v>
      </c>
      <c r="D37" s="15">
        <f>C37*111</f>
        <v>33189</v>
      </c>
      <c r="E37" s="9"/>
      <c r="F37" s="15">
        <v>100</v>
      </c>
      <c r="G37" s="43">
        <v>814</v>
      </c>
      <c r="H37" s="205">
        <f t="shared" si="2"/>
        <v>81400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19</v>
      </c>
      <c r="D38" s="15">
        <f>C38*84</f>
        <v>1596</v>
      </c>
      <c r="E38" s="9"/>
      <c r="F38" s="33">
        <v>50</v>
      </c>
      <c r="G38" s="43">
        <v>404</v>
      </c>
      <c r="H38" s="205">
        <f t="shared" si="2"/>
        <v>20200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05">
        <v>521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140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</v>
      </c>
      <c r="D49" s="15">
        <f>C49*42</f>
        <v>42</v>
      </c>
      <c r="E49" s="9"/>
      <c r="F49" s="182" t="s">
        <v>86</v>
      </c>
      <c r="G49" s="184">
        <f>H34+H35+H36+H37+H38+H39+H40+H41+G42+H44+H45+H46</f>
        <v>265041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10</v>
      </c>
      <c r="D50" s="15">
        <f>C50*1.5</f>
        <v>15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154</v>
      </c>
      <c r="G51" s="308">
        <f>G49-H29</f>
        <v>1182.75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35928.75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262A-B8A1-4874-B6C5-E054FCFA47D8}">
  <dimension ref="A1:S59"/>
  <sheetViews>
    <sheetView zoomScaleNormal="100" zoomScaleSheetLayoutView="85" workbookViewId="0">
      <selection activeCell="G6" sqref="G6:J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45828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307</v>
      </c>
      <c r="D6" s="16">
        <f t="shared" ref="D6:D28" si="1">C6*L6</f>
        <v>226259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30</v>
      </c>
      <c r="D7" s="16">
        <f t="shared" si="1"/>
        <v>21750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115</v>
      </c>
      <c r="D9" s="16">
        <f t="shared" si="1"/>
        <v>81305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>
        <v>6</v>
      </c>
      <c r="D11" s="16">
        <f t="shared" si="1"/>
        <v>6750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8</v>
      </c>
      <c r="D12" s="52">
        <f t="shared" si="1"/>
        <v>7616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18</v>
      </c>
      <c r="D13" s="52">
        <f t="shared" si="1"/>
        <v>5526</v>
      </c>
      <c r="E13" s="9"/>
      <c r="F13" s="285" t="s">
        <v>36</v>
      </c>
      <c r="G13" s="249"/>
      <c r="H13" s="240">
        <f>D29</f>
        <v>359706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10</v>
      </c>
      <c r="D14" s="34">
        <f t="shared" si="1"/>
        <v>110</v>
      </c>
      <c r="E14" s="9"/>
      <c r="F14" s="243" t="s">
        <v>39</v>
      </c>
      <c r="G14" s="244"/>
      <c r="H14" s="245">
        <f>D54</f>
        <v>68416.5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>
        <v>2</v>
      </c>
      <c r="D15" s="34">
        <f t="shared" si="1"/>
        <v>1240</v>
      </c>
      <c r="E15" s="9"/>
      <c r="F15" s="248" t="s">
        <v>40</v>
      </c>
      <c r="G15" s="249"/>
      <c r="H15" s="250">
        <f>H13-H14</f>
        <v>291289.5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2238+624</f>
        <v>2862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359706</v>
      </c>
      <c r="E29" s="9"/>
      <c r="F29" s="162" t="s">
        <v>55</v>
      </c>
      <c r="G29" s="223"/>
      <c r="H29" s="184">
        <f>H15-H16-H17-H18-H19-H20-H22-H23-H24+H26+H27</f>
        <v>288427.5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61</v>
      </c>
      <c r="H34" s="205">
        <f>F34*G34</f>
        <v>61000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</v>
      </c>
      <c r="H35" s="205">
        <f>F35*G35</f>
        <v>1500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/>
      <c r="H36" s="205">
        <f t="shared" ref="H36:H39" si="2"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518</v>
      </c>
      <c r="D37" s="15">
        <f>C37*111</f>
        <v>57498</v>
      </c>
      <c r="E37" s="9"/>
      <c r="F37" s="15">
        <v>100</v>
      </c>
      <c r="G37" s="43">
        <v>2</v>
      </c>
      <c r="H37" s="205">
        <f t="shared" si="2"/>
        <v>200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13</v>
      </c>
      <c r="D38" s="15">
        <f>C38*84</f>
        <v>1092</v>
      </c>
      <c r="E38" s="9"/>
      <c r="F38" s="33">
        <v>50</v>
      </c>
      <c r="G38" s="43">
        <v>1</v>
      </c>
      <c r="H38" s="205">
        <f t="shared" si="2"/>
        <v>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21</v>
      </c>
      <c r="D40" s="15">
        <f>C40*111</f>
        <v>2331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/>
      <c r="D42" s="15">
        <f>C42*2.25</f>
        <v>0</v>
      </c>
      <c r="E42" s="9"/>
      <c r="F42" s="43" t="s">
        <v>79</v>
      </c>
      <c r="G42" s="205">
        <v>71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44</v>
      </c>
      <c r="D44" s="15">
        <f>C44*120</f>
        <v>5280</v>
      </c>
      <c r="E44" s="9"/>
      <c r="F44" s="41" t="s">
        <v>143</v>
      </c>
      <c r="G44" s="84" t="s">
        <v>196</v>
      </c>
      <c r="H44" s="201">
        <v>224470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8</v>
      </c>
      <c r="D46" s="15">
        <f>C46*1.5</f>
        <v>12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25</v>
      </c>
      <c r="D48" s="15">
        <f>C48*78</f>
        <v>1950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5</v>
      </c>
      <c r="D49" s="15">
        <f>C49*42</f>
        <v>210</v>
      </c>
      <c r="E49" s="9"/>
      <c r="F49" s="182" t="s">
        <v>86</v>
      </c>
      <c r="G49" s="184">
        <f>H34+H35+H36+H37+H38+H39+H40+H41+G42+H44+H45+H46</f>
        <v>287291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21</v>
      </c>
      <c r="D50" s="15">
        <f>C50*1.5</f>
        <v>31.5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-1136.5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68416.5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21FD-877A-4889-8991-2B088A3EED25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98" t="s">
        <v>2</v>
      </c>
      <c r="Q1" s="9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45811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238</v>
      </c>
      <c r="D6" s="16">
        <f t="shared" ref="D6:D28" si="1">C6*L6</f>
        <v>175406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5</v>
      </c>
      <c r="D7" s="16">
        <f t="shared" si="1"/>
        <v>3625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16</v>
      </c>
      <c r="D9" s="16">
        <f t="shared" si="1"/>
        <v>11312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2</v>
      </c>
      <c r="D10" s="16">
        <f t="shared" si="1"/>
        <v>1944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3</v>
      </c>
      <c r="D11" s="16">
        <f t="shared" si="1"/>
        <v>3375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4</v>
      </c>
      <c r="D12" s="52">
        <f t="shared" si="1"/>
        <v>3808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8</v>
      </c>
      <c r="D13" s="52">
        <f t="shared" si="1"/>
        <v>2456</v>
      </c>
      <c r="E13" s="9"/>
      <c r="F13" s="285" t="s">
        <v>36</v>
      </c>
      <c r="G13" s="249"/>
      <c r="H13" s="240">
        <f>D29</f>
        <v>209086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9</v>
      </c>
      <c r="D14" s="34">
        <f t="shared" si="1"/>
        <v>99</v>
      </c>
      <c r="E14" s="9"/>
      <c r="F14" s="243" t="s">
        <v>39</v>
      </c>
      <c r="G14" s="244"/>
      <c r="H14" s="245">
        <f>D54</f>
        <v>30599.25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178486.75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f>626*2</f>
        <v>1252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1+5</f>
        <v>6</v>
      </c>
      <c r="D21" s="52">
        <f t="shared" si="1"/>
        <v>3900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148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>
        <f>12+12</f>
        <v>24</v>
      </c>
      <c r="D27" s="48">
        <f t="shared" si="1"/>
        <v>868</v>
      </c>
      <c r="E27" s="9"/>
      <c r="F27" s="79"/>
      <c r="G27" s="101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209086</v>
      </c>
      <c r="E29" s="9"/>
      <c r="F29" s="162" t="s">
        <v>55</v>
      </c>
      <c r="G29" s="223"/>
      <c r="H29" s="184">
        <f>H15-H16-H17-H18-H19-H20-H22-H23-H24+H26+H27+H28</f>
        <v>177234.75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132</v>
      </c>
      <c r="H34" s="205">
        <f t="shared" ref="H34:H39" si="2">F34*G34</f>
        <v>132000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72</v>
      </c>
      <c r="H35" s="205">
        <f t="shared" si="2"/>
        <v>36000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14</v>
      </c>
      <c r="D36" s="15">
        <f>C36*1.5</f>
        <v>21</v>
      </c>
      <c r="E36" s="9"/>
      <c r="F36" s="15">
        <v>200</v>
      </c>
      <c r="G36" s="41">
        <v>1</v>
      </c>
      <c r="H36" s="205">
        <f t="shared" si="2"/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245</v>
      </c>
      <c r="D37" s="15">
        <f>C37*111</f>
        <v>27195</v>
      </c>
      <c r="E37" s="9"/>
      <c r="F37" s="15">
        <v>100</v>
      </c>
      <c r="G37" s="43">
        <v>81</v>
      </c>
      <c r="H37" s="205">
        <f t="shared" si="2"/>
        <v>8100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25</v>
      </c>
      <c r="H38" s="205">
        <f t="shared" si="2"/>
        <v>1250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4</v>
      </c>
      <c r="H39" s="205">
        <f t="shared" si="2"/>
        <v>80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05">
        <v>262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01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9</v>
      </c>
      <c r="D44" s="15">
        <f>C44*120</f>
        <v>1080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4</v>
      </c>
      <c r="D45" s="15">
        <f>C45*84</f>
        <v>336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34</v>
      </c>
      <c r="D46" s="15">
        <f>C46*1.5</f>
        <v>51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2</v>
      </c>
      <c r="D49" s="15">
        <f>C49*42</f>
        <v>84</v>
      </c>
      <c r="E49" s="9"/>
      <c r="F49" s="182" t="s">
        <v>86</v>
      </c>
      <c r="G49" s="184">
        <f>H34+H35+H36+H37+H38+H39+H40+H41+G42+H44+H45+H46</f>
        <v>177892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34</v>
      </c>
      <c r="D50" s="15">
        <f>C50*1.5</f>
        <v>51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142</v>
      </c>
      <c r="G51" s="192">
        <f>G49-H29</f>
        <v>657.25</v>
      </c>
      <c r="H51" s="193"/>
      <c r="I51" s="193"/>
      <c r="J51" s="1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195"/>
      <c r="H52" s="196"/>
      <c r="I52" s="196"/>
      <c r="J52" s="1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30599.25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67C1-DE46-45E8-8B29-B2BF80C843B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7885-28A1-4AB9-85AF-366EDA398DD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45829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675</v>
      </c>
      <c r="D6" s="16">
        <f t="shared" ref="D6:D28" si="1">C6*L6</f>
        <v>497475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2</v>
      </c>
      <c r="D7" s="16">
        <f t="shared" si="1"/>
        <v>1450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137</v>
      </c>
      <c r="D9" s="16">
        <f t="shared" si="1"/>
        <v>96859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1</v>
      </c>
      <c r="D11" s="16">
        <f t="shared" si="1"/>
        <v>1125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2</v>
      </c>
      <c r="D12" s="52">
        <f t="shared" si="1"/>
        <v>1904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38</v>
      </c>
      <c r="D13" s="52">
        <f t="shared" si="1"/>
        <v>11666</v>
      </c>
      <c r="E13" s="9"/>
      <c r="F13" s="285" t="s">
        <v>36</v>
      </c>
      <c r="G13" s="249"/>
      <c r="H13" s="240">
        <f>D29</f>
        <v>614313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</v>
      </c>
      <c r="D14" s="34">
        <f t="shared" si="1"/>
        <v>22</v>
      </c>
      <c r="E14" s="9"/>
      <c r="F14" s="243" t="s">
        <v>39</v>
      </c>
      <c r="G14" s="244"/>
      <c r="H14" s="245">
        <f>D54</f>
        <v>109263.75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>
        <v>1</v>
      </c>
      <c r="D15" s="34">
        <f t="shared" si="1"/>
        <v>620</v>
      </c>
      <c r="E15" s="9"/>
      <c r="F15" s="248" t="s">
        <v>40</v>
      </c>
      <c r="G15" s="249"/>
      <c r="H15" s="250">
        <f>H13-H14</f>
        <v>505049.25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v>5067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39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614313</v>
      </c>
      <c r="E29" s="9"/>
      <c r="F29" s="162" t="s">
        <v>55</v>
      </c>
      <c r="G29" s="223"/>
      <c r="H29" s="184">
        <f>H15-H16-H17-H18-H19-H20-H22-H23-H24+H26+H27+H28</f>
        <v>499982.25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9</v>
      </c>
      <c r="D34" s="33">
        <f>C34*120</f>
        <v>1080</v>
      </c>
      <c r="E34" s="9"/>
      <c r="F34" s="15">
        <v>1000</v>
      </c>
      <c r="G34" s="44">
        <v>121</v>
      </c>
      <c r="H34" s="205">
        <f t="shared" ref="H34:H39" si="2">F34*G34</f>
        <v>121000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95</v>
      </c>
      <c r="H35" s="205">
        <f t="shared" si="2"/>
        <v>47500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38</v>
      </c>
      <c r="D36" s="15">
        <f>C36*1.5</f>
        <v>57</v>
      </c>
      <c r="E36" s="9"/>
      <c r="F36" s="15">
        <v>200</v>
      </c>
      <c r="G36" s="41">
        <v>2</v>
      </c>
      <c r="H36" s="205">
        <f t="shared" si="2"/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875</v>
      </c>
      <c r="D37" s="15">
        <f>C37*111</f>
        <v>97125</v>
      </c>
      <c r="E37" s="9"/>
      <c r="F37" s="15">
        <v>100</v>
      </c>
      <c r="G37" s="43">
        <v>66</v>
      </c>
      <c r="H37" s="205">
        <f t="shared" si="2"/>
        <v>6600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74</v>
      </c>
      <c r="H38" s="205">
        <f t="shared" si="2"/>
        <v>3700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55</v>
      </c>
      <c r="D40" s="15">
        <f>C40*111</f>
        <v>6105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15</v>
      </c>
      <c r="D42" s="15">
        <f>C42*2.25</f>
        <v>33.75</v>
      </c>
      <c r="E42" s="9"/>
      <c r="F42" s="43" t="s">
        <v>79</v>
      </c>
      <c r="G42" s="205">
        <v>146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16</v>
      </c>
      <c r="D44" s="15">
        <f>C44*120</f>
        <v>1920</v>
      </c>
      <c r="E44" s="9"/>
      <c r="F44" s="41" t="s">
        <v>143</v>
      </c>
      <c r="G44" s="69" t="s">
        <v>198</v>
      </c>
      <c r="H44" s="201">
        <v>319454</v>
      </c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10</v>
      </c>
      <c r="D46" s="15">
        <f>C46*1.5</f>
        <v>15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27</v>
      </c>
      <c r="D48" s="15">
        <f>C48*78</f>
        <v>2106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2</v>
      </c>
      <c r="D49" s="15">
        <f>C49*42</f>
        <v>84</v>
      </c>
      <c r="E49" s="9"/>
      <c r="F49" s="182" t="s">
        <v>86</v>
      </c>
      <c r="G49" s="184">
        <f>H34+H35+H36+H37+H38+H39+H40+H41+G42+H44+H45+H46</f>
        <v>498800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29</v>
      </c>
      <c r="D50" s="15">
        <f>C50*1.5</f>
        <v>43.5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171</v>
      </c>
      <c r="G51" s="302">
        <f>G49-H29</f>
        <v>-1182.25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109263.75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46F7-DD9B-40DE-86EE-E740F67594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45829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286</v>
      </c>
      <c r="D6" s="16">
        <f t="shared" ref="D6:D28" si="1">C6*L6</f>
        <v>210782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6</v>
      </c>
      <c r="D7" s="16">
        <f t="shared" si="1"/>
        <v>4350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>
        <v>1</v>
      </c>
      <c r="D8" s="16">
        <f t="shared" si="1"/>
        <v>1033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35</v>
      </c>
      <c r="D9" s="16">
        <f t="shared" si="1"/>
        <v>24745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1</v>
      </c>
      <c r="D11" s="16">
        <f t="shared" si="1"/>
        <v>1125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9</v>
      </c>
      <c r="D13" s="52">
        <f t="shared" si="1"/>
        <v>2763</v>
      </c>
      <c r="E13" s="9"/>
      <c r="F13" s="285" t="s">
        <v>36</v>
      </c>
      <c r="G13" s="249"/>
      <c r="H13" s="240">
        <f>D29</f>
        <v>248738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6</v>
      </c>
      <c r="D14" s="34">
        <f t="shared" si="1"/>
        <v>66</v>
      </c>
      <c r="E14" s="9"/>
      <c r="F14" s="243" t="s">
        <v>39</v>
      </c>
      <c r="G14" s="244"/>
      <c r="H14" s="245">
        <f>D54</f>
        <v>33576.75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215161.25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1890</f>
        <v>1890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>
        <v>626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248738</v>
      </c>
      <c r="E29" s="9"/>
      <c r="F29" s="162" t="s">
        <v>55</v>
      </c>
      <c r="G29" s="223"/>
      <c r="H29" s="184">
        <f>H15-H16-H17-H18-H19-H20-H22-H23-H24+H26+H27</f>
        <v>212645.25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45</v>
      </c>
      <c r="H34" s="205">
        <f>F34*G34</f>
        <v>45000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28</v>
      </c>
      <c r="H35" s="205">
        <f t="shared" ref="H35:H39" si="2">F35*G35</f>
        <v>14000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3</v>
      </c>
      <c r="D36" s="15">
        <f>C36*1.5</f>
        <v>4.5</v>
      </c>
      <c r="E36" s="9"/>
      <c r="F36" s="15">
        <v>200</v>
      </c>
      <c r="G36" s="41">
        <v>5</v>
      </c>
      <c r="H36" s="205">
        <f>F36*G36</f>
        <v>1000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289</v>
      </c>
      <c r="D37" s="15">
        <f>C37*111</f>
        <v>32079</v>
      </c>
      <c r="E37" s="9"/>
      <c r="F37" s="15">
        <v>100</v>
      </c>
      <c r="G37" s="43">
        <v>108</v>
      </c>
      <c r="H37" s="205">
        <f t="shared" si="2"/>
        <v>10800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212</v>
      </c>
      <c r="H38" s="205">
        <f t="shared" si="2"/>
        <v>10600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05">
        <v>203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3</v>
      </c>
      <c r="D44" s="15">
        <f>C44*120</f>
        <v>360</v>
      </c>
      <c r="E44" s="9"/>
      <c r="F44" s="41" t="s">
        <v>143</v>
      </c>
      <c r="G44" s="69" t="s">
        <v>197</v>
      </c>
      <c r="H44" s="201">
        <v>130187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</v>
      </c>
      <c r="D46" s="15">
        <f>C46*1.5</f>
        <v>1.5</v>
      </c>
      <c r="E46" s="9"/>
      <c r="F46" s="41"/>
      <c r="G46" s="140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9</v>
      </c>
      <c r="D49" s="15">
        <f>C49*42</f>
        <v>378</v>
      </c>
      <c r="E49" s="9"/>
      <c r="F49" s="182" t="s">
        <v>86</v>
      </c>
      <c r="G49" s="184">
        <f>H34+H35+H36+H37+H38+H39+H40+H41+G42+H44+H45+H46</f>
        <v>211810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20</v>
      </c>
      <c r="D50" s="15">
        <f>C50*1.5</f>
        <v>30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-835.25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33576.75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1345-3CAE-4302-A59D-91D37E552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41" t="s">
        <v>2</v>
      </c>
      <c r="Q1" s="14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45829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241</v>
      </c>
      <c r="D6" s="16">
        <f t="shared" ref="D6:D28" si="1">C6*L6</f>
        <v>177617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17</v>
      </c>
      <c r="D7" s="16">
        <f t="shared" si="1"/>
        <v>12325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30</v>
      </c>
      <c r="D9" s="16">
        <f t="shared" si="1"/>
        <v>21210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>
        <v>2</v>
      </c>
      <c r="D11" s="16">
        <f t="shared" si="1"/>
        <v>2250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9</v>
      </c>
      <c r="D13" s="52">
        <f t="shared" si="1"/>
        <v>2763</v>
      </c>
      <c r="E13" s="9"/>
      <c r="F13" s="285" t="s">
        <v>36</v>
      </c>
      <c r="G13" s="249"/>
      <c r="H13" s="240">
        <f>D29</f>
        <v>224042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10</v>
      </c>
      <c r="D14" s="34">
        <f t="shared" si="1"/>
        <v>110</v>
      </c>
      <c r="E14" s="9"/>
      <c r="F14" s="243" t="s">
        <v>39</v>
      </c>
      <c r="G14" s="244"/>
      <c r="H14" s="245">
        <f>D54</f>
        <v>41900.25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182141.75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300+888+378</f>
        <v>1566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224042</v>
      </c>
      <c r="E29" s="9"/>
      <c r="F29" s="162" t="s">
        <v>55</v>
      </c>
      <c r="G29" s="223"/>
      <c r="H29" s="184">
        <f>H15-H16-H17-H18-H19-H20-H22-H23-H24+H26+H27</f>
        <v>180575.75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2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53</v>
      </c>
      <c r="H34" s="205">
        <f>F34*G34</f>
        <v>53000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19</v>
      </c>
      <c r="H35" s="205">
        <f>F35*G35</f>
        <v>9500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19</v>
      </c>
      <c r="D36" s="15">
        <f>C36*1.5</f>
        <v>28.5</v>
      </c>
      <c r="E36" s="9"/>
      <c r="F36" s="15">
        <v>200</v>
      </c>
      <c r="G36" s="41">
        <v>1</v>
      </c>
      <c r="H36" s="205">
        <f t="shared" ref="H36:H39" si="2">F36*G36</f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331</v>
      </c>
      <c r="D37" s="15">
        <f>C37*111</f>
        <v>36741</v>
      </c>
      <c r="E37" s="9"/>
      <c r="F37" s="15">
        <v>100</v>
      </c>
      <c r="G37" s="43">
        <v>213</v>
      </c>
      <c r="H37" s="205">
        <f t="shared" si="2"/>
        <v>21300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126</v>
      </c>
      <c r="H38" s="205">
        <f t="shared" si="2"/>
        <v>6300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26</v>
      </c>
      <c r="D40" s="15">
        <f>C40*111</f>
        <v>2886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5"/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39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2</v>
      </c>
      <c r="D44" s="15">
        <f>C44*120</f>
        <v>240</v>
      </c>
      <c r="E44" s="9"/>
      <c r="F44" s="41" t="s">
        <v>150</v>
      </c>
      <c r="G44" s="84" t="s">
        <v>199</v>
      </c>
      <c r="H44" s="201">
        <v>89907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31</v>
      </c>
      <c r="D46" s="15">
        <f>C46*1.5</f>
        <v>46.5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11</v>
      </c>
      <c r="D48" s="15">
        <f>C48*78</f>
        <v>858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13</v>
      </c>
      <c r="D49" s="15">
        <f>C49*42</f>
        <v>546</v>
      </c>
      <c r="E49" s="9"/>
      <c r="F49" s="182" t="s">
        <v>86</v>
      </c>
      <c r="G49" s="184">
        <f>H34+H35+H36+H37+H38+H39+H40+H41+G42+H44+H45+H46</f>
        <v>180247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20</v>
      </c>
      <c r="D50" s="15">
        <f>C50*1.5</f>
        <v>30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-328.75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41900.25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9358-59C7-41D0-B71B-F79358F2A7B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7F08-4E25-4EBC-AC4F-58917F5E87D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5" t="s">
        <v>2</v>
      </c>
      <c r="Q1" s="14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45831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143</v>
      </c>
      <c r="D6" s="16">
        <f t="shared" ref="D6:D28" si="1">C6*L6</f>
        <v>105391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13</v>
      </c>
      <c r="D7" s="16">
        <f t="shared" si="1"/>
        <v>9425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19</v>
      </c>
      <c r="D9" s="16">
        <f t="shared" si="1"/>
        <v>13433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15</v>
      </c>
      <c r="D13" s="52">
        <f t="shared" si="1"/>
        <v>4605</v>
      </c>
      <c r="E13" s="9"/>
      <c r="F13" s="285" t="s">
        <v>36</v>
      </c>
      <c r="G13" s="249"/>
      <c r="H13" s="240">
        <f>D29</f>
        <v>138566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10</v>
      </c>
      <c r="D14" s="34">
        <f t="shared" si="1"/>
        <v>110</v>
      </c>
      <c r="E14" s="9"/>
      <c r="F14" s="243" t="s">
        <v>39</v>
      </c>
      <c r="G14" s="244"/>
      <c r="H14" s="245">
        <f>D54</f>
        <v>20629.5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117936.5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f>626*7+626</f>
        <v>5008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172</v>
      </c>
      <c r="C21" s="53"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200</v>
      </c>
      <c r="C25" s="53">
        <v>1</v>
      </c>
      <c r="D25" s="52">
        <f t="shared" si="1"/>
        <v>1728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1728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43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138566</v>
      </c>
      <c r="E29" s="9"/>
      <c r="F29" s="162" t="s">
        <v>55</v>
      </c>
      <c r="G29" s="223"/>
      <c r="H29" s="184">
        <f>H15-H16-H17-H18-H19-H20-H22-H23-H24+H26+H27+H28</f>
        <v>112928.5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82</v>
      </c>
      <c r="H34" s="205">
        <f t="shared" ref="H34:H39" si="2">F34*G34</f>
        <v>82000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45</v>
      </c>
      <c r="H35" s="205">
        <f t="shared" si="2"/>
        <v>22500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8</v>
      </c>
      <c r="D36" s="15">
        <f>C36*1.5</f>
        <v>12</v>
      </c>
      <c r="E36" s="9"/>
      <c r="F36" s="15">
        <v>200</v>
      </c>
      <c r="G36" s="41">
        <v>2</v>
      </c>
      <c r="H36" s="205">
        <f t="shared" si="2"/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150</v>
      </c>
      <c r="D37" s="15">
        <f>C37*111</f>
        <v>16650</v>
      </c>
      <c r="E37" s="9"/>
      <c r="F37" s="15">
        <v>100</v>
      </c>
      <c r="G37" s="43">
        <v>85</v>
      </c>
      <c r="H37" s="205">
        <f t="shared" si="2"/>
        <v>8500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57</v>
      </c>
      <c r="H38" s="205">
        <f t="shared" si="2"/>
        <v>2850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11</v>
      </c>
      <c r="H39" s="205">
        <f t="shared" si="2"/>
        <v>220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05">
        <v>191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43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</v>
      </c>
      <c r="D46" s="15">
        <f>C46*1.5</f>
        <v>3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18</v>
      </c>
      <c r="D48" s="15">
        <f>C48*78</f>
        <v>1404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2</v>
      </c>
      <c r="D49" s="15">
        <f>C49*42</f>
        <v>84</v>
      </c>
      <c r="E49" s="9"/>
      <c r="F49" s="182" t="s">
        <v>86</v>
      </c>
      <c r="G49" s="184">
        <f>H34+H35+H36+H37+H38+H39+H40+H41+G42+H44+H45+H46</f>
        <v>116661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26</v>
      </c>
      <c r="D50" s="15">
        <f>C50*1.5</f>
        <v>39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142</v>
      </c>
      <c r="G51" s="192">
        <f>G49-H29</f>
        <v>3732.5</v>
      </c>
      <c r="H51" s="193"/>
      <c r="I51" s="193"/>
      <c r="J51" s="1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195"/>
      <c r="H52" s="196"/>
      <c r="I52" s="196"/>
      <c r="J52" s="1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20629.5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BD43-AFAB-484D-AB8E-74070553EBF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5" t="s">
        <v>2</v>
      </c>
      <c r="Q1" s="14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45831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238</v>
      </c>
      <c r="D6" s="16">
        <f t="shared" ref="D6:D28" si="1">C6*L6</f>
        <v>175406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4</v>
      </c>
      <c r="D7" s="16">
        <f t="shared" si="1"/>
        <v>2900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46</v>
      </c>
      <c r="D9" s="16">
        <f t="shared" si="1"/>
        <v>32522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1</v>
      </c>
      <c r="D11" s="16">
        <f t="shared" si="1"/>
        <v>1125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2</v>
      </c>
      <c r="D12" s="52">
        <f t="shared" si="1"/>
        <v>1904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9</v>
      </c>
      <c r="D13" s="52">
        <f t="shared" si="1"/>
        <v>2763</v>
      </c>
      <c r="E13" s="9"/>
      <c r="F13" s="285" t="s">
        <v>36</v>
      </c>
      <c r="G13" s="249"/>
      <c r="H13" s="240">
        <f>D29</f>
        <v>220421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</v>
      </c>
      <c r="D14" s="34">
        <f t="shared" si="1"/>
        <v>11</v>
      </c>
      <c r="E14" s="9"/>
      <c r="F14" s="243" t="s">
        <v>39</v>
      </c>
      <c r="G14" s="244"/>
      <c r="H14" s="245">
        <f>D54</f>
        <v>33365.25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187055.75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792</f>
        <v>792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>
        <v>626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220421</v>
      </c>
      <c r="E29" s="9"/>
      <c r="F29" s="162" t="s">
        <v>55</v>
      </c>
      <c r="G29" s="223"/>
      <c r="H29" s="184">
        <f>H15-H16-H17-H18-H19-H20-H22-H23-H24+H26+H27</f>
        <v>185637.75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155</v>
      </c>
      <c r="H34" s="205">
        <f>F34*G34</f>
        <v>155000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49</v>
      </c>
      <c r="H35" s="205">
        <f t="shared" ref="H35:H39" si="2">F35*G35</f>
        <v>24500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15</v>
      </c>
      <c r="D36" s="15">
        <f>C36*1.5</f>
        <v>22.5</v>
      </c>
      <c r="E36" s="9"/>
      <c r="F36" s="15">
        <v>200</v>
      </c>
      <c r="G36" s="41"/>
      <c r="H36" s="205">
        <f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286</v>
      </c>
      <c r="D37" s="15">
        <f>C37*111</f>
        <v>31746</v>
      </c>
      <c r="E37" s="9"/>
      <c r="F37" s="15">
        <v>100</v>
      </c>
      <c r="G37" s="43">
        <v>40</v>
      </c>
      <c r="H37" s="205">
        <f t="shared" si="2"/>
        <v>4000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38</v>
      </c>
      <c r="H38" s="205">
        <f t="shared" si="2"/>
        <v>1900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13</v>
      </c>
      <c r="D42" s="15">
        <f>C42*2.25</f>
        <v>29.25</v>
      </c>
      <c r="E42" s="9"/>
      <c r="F42" s="43" t="s">
        <v>79</v>
      </c>
      <c r="G42" s="205">
        <v>108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43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27</v>
      </c>
      <c r="D46" s="15">
        <f>C46*1.5</f>
        <v>40.5</v>
      </c>
      <c r="E46" s="9"/>
      <c r="F46" s="41"/>
      <c r="G46" s="144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5</v>
      </c>
      <c r="D49" s="15">
        <f>C49*42</f>
        <v>210</v>
      </c>
      <c r="E49" s="9"/>
      <c r="F49" s="182" t="s">
        <v>86</v>
      </c>
      <c r="G49" s="184">
        <f>H34+H35+H36+H37+H38+H39+H40+H41+G42+H44+H45+H46</f>
        <v>185528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14</v>
      </c>
      <c r="D50" s="15">
        <f>C50*1.5</f>
        <v>21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-109.75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33365.25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73DE-6DDE-409E-A71E-2D8BCC86827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45" t="s">
        <v>2</v>
      </c>
      <c r="Q1" s="14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45831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258</v>
      </c>
      <c r="D6" s="16">
        <f t="shared" ref="D6:D28" si="1">C6*L6</f>
        <v>190146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7</v>
      </c>
      <c r="D7" s="16">
        <f t="shared" si="1"/>
        <v>5075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40</v>
      </c>
      <c r="D9" s="16">
        <f t="shared" si="1"/>
        <v>28280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3</v>
      </c>
      <c r="D12" s="52">
        <f t="shared" si="1"/>
        <v>2856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13</v>
      </c>
      <c r="D13" s="52">
        <f t="shared" si="1"/>
        <v>3991</v>
      </c>
      <c r="E13" s="9"/>
      <c r="F13" s="285" t="s">
        <v>36</v>
      </c>
      <c r="G13" s="249"/>
      <c r="H13" s="240">
        <f>D29</f>
        <v>231940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2</v>
      </c>
      <c r="D14" s="34">
        <f t="shared" si="1"/>
        <v>22</v>
      </c>
      <c r="E14" s="9"/>
      <c r="F14" s="243" t="s">
        <v>39</v>
      </c>
      <c r="G14" s="244"/>
      <c r="H14" s="245">
        <f>D54</f>
        <v>110286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121654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390+936</f>
        <v>1326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120" t="s">
        <v>170</v>
      </c>
      <c r="G26" s="65">
        <v>5234</v>
      </c>
      <c r="H26" s="295">
        <v>223630</v>
      </c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151" t="s">
        <v>152</v>
      </c>
      <c r="G27" s="65">
        <v>3010</v>
      </c>
      <c r="H27" s="298">
        <v>74291</v>
      </c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152" t="s">
        <v>147</v>
      </c>
      <c r="G28" s="65">
        <v>3012</v>
      </c>
      <c r="H28" s="237">
        <v>111052</v>
      </c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231940</v>
      </c>
      <c r="E29" s="9"/>
      <c r="F29" s="162" t="s">
        <v>55</v>
      </c>
      <c r="G29" s="223"/>
      <c r="H29" s="184">
        <f>H15-H16-H17-H18-H19-H20-H22-H23-H24+H26+H27+H28</f>
        <v>529301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381</v>
      </c>
      <c r="H34" s="205">
        <f>F34*G34</f>
        <v>381000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230</v>
      </c>
      <c r="H35" s="205">
        <f>F35*G35</f>
        <v>115000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12</v>
      </c>
      <c r="H36" s="205">
        <f t="shared" ref="H36:H39" si="2">F36*G36</f>
        <v>2400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955</v>
      </c>
      <c r="D37" s="15">
        <f>C37*111</f>
        <v>106005</v>
      </c>
      <c r="E37" s="9"/>
      <c r="F37" s="15">
        <v>100</v>
      </c>
      <c r="G37" s="43">
        <v>174</v>
      </c>
      <c r="H37" s="205">
        <f t="shared" si="2"/>
        <v>17400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111</v>
      </c>
      <c r="H38" s="205">
        <f t="shared" si="2"/>
        <v>5550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05">
        <v>7760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43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2</v>
      </c>
      <c r="D44" s="15">
        <f>C44*120</f>
        <v>240</v>
      </c>
      <c r="E44" s="9"/>
      <c r="F44" s="41"/>
      <c r="G44" s="84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</v>
      </c>
      <c r="D46" s="15">
        <f>C46*1.5</f>
        <v>1.5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22</v>
      </c>
      <c r="D48" s="15">
        <f>C48*78</f>
        <v>1716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17</v>
      </c>
      <c r="D49" s="15">
        <f>C49*42</f>
        <v>714</v>
      </c>
      <c r="E49" s="9"/>
      <c r="F49" s="182" t="s">
        <v>86</v>
      </c>
      <c r="G49" s="184">
        <f>H34+H35+H36+H37+H38+H39+H40+H41+G42+H44+H45+H46</f>
        <v>529130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18</v>
      </c>
      <c r="D50" s="15">
        <f>C50*1.5</f>
        <v>27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-171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110286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9A62-D351-484C-982E-B4582FED91C8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3DB7-ABF3-4E02-BB6A-DD07B0EC583D}">
  <dimension ref="A1:R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5" t="s">
        <v>2</v>
      </c>
      <c r="Q1" s="14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45832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250</v>
      </c>
      <c r="D6" s="16">
        <f t="shared" ref="D6:D28" si="1">C6*L6</f>
        <v>184250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2</v>
      </c>
      <c r="D7" s="16">
        <f t="shared" si="1"/>
        <v>1450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>
        <v>18</v>
      </c>
      <c r="D8" s="16">
        <f t="shared" si="1"/>
        <v>18594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7</v>
      </c>
      <c r="D9" s="16">
        <f t="shared" si="1"/>
        <v>4949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19</v>
      </c>
      <c r="D13" s="52">
        <f t="shared" si="1"/>
        <v>5833</v>
      </c>
      <c r="E13" s="9"/>
      <c r="F13" s="285" t="s">
        <v>36</v>
      </c>
      <c r="G13" s="249"/>
      <c r="H13" s="240">
        <f>D29</f>
        <v>221649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</v>
      </c>
      <c r="D14" s="34">
        <f t="shared" si="1"/>
        <v>22</v>
      </c>
      <c r="E14" s="9"/>
      <c r="F14" s="243" t="s">
        <v>39</v>
      </c>
      <c r="G14" s="244"/>
      <c r="H14" s="245">
        <f>D54</f>
        <v>31985.25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189663.75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v>626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201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>
        <v>12</v>
      </c>
      <c r="D27" s="48">
        <f t="shared" si="1"/>
        <v>434</v>
      </c>
      <c r="E27" s="9"/>
      <c r="F27" s="79"/>
      <c r="G27" s="143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221649</v>
      </c>
      <c r="E29" s="9"/>
      <c r="F29" s="162" t="s">
        <v>55</v>
      </c>
      <c r="G29" s="223"/>
      <c r="H29" s="184">
        <f>H15-H16-H17-H18-H19-H20-H22-H23-H24+H26+H27+H28</f>
        <v>189037.75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143</v>
      </c>
      <c r="H34" s="205">
        <f t="shared" ref="H34:H39" si="2">F34*G34</f>
        <v>143000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67</v>
      </c>
      <c r="H35" s="205">
        <f t="shared" si="2"/>
        <v>33500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>
        <v>3</v>
      </c>
      <c r="H36" s="205">
        <f t="shared" si="2"/>
        <v>600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251</v>
      </c>
      <c r="D37" s="15">
        <f>C37*111</f>
        <v>27861</v>
      </c>
      <c r="E37" s="9"/>
      <c r="F37" s="15">
        <v>100</v>
      </c>
      <c r="G37" s="43">
        <v>92</v>
      </c>
      <c r="H37" s="205">
        <f t="shared" si="2"/>
        <v>9200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22</v>
      </c>
      <c r="H38" s="205">
        <f t="shared" si="2"/>
        <v>1100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05">
        <v>61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43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19</v>
      </c>
      <c r="D44" s="15">
        <f>C44*120</f>
        <v>2280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16</v>
      </c>
      <c r="D48" s="15">
        <f>C48*78</f>
        <v>1248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</v>
      </c>
      <c r="D49" s="15">
        <f>C49*42</f>
        <v>42</v>
      </c>
      <c r="E49" s="9"/>
      <c r="F49" s="182" t="s">
        <v>86</v>
      </c>
      <c r="G49" s="184">
        <f>H34+H35+H36+H37+H38+H39+H40+H41+G42+H44+H45+H46</f>
        <v>187501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22</v>
      </c>
      <c r="D50" s="15">
        <f>C50*1.5</f>
        <v>33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160</v>
      </c>
      <c r="G51" s="302">
        <f>G49-H29</f>
        <v>-1536.75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31985.25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0321-FFEC-4431-B7AA-8A5424E20F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98" t="s">
        <v>2</v>
      </c>
      <c r="Q1" s="9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45811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364</v>
      </c>
      <c r="D6" s="16">
        <f t="shared" ref="D6:D28" si="1">C6*L6</f>
        <v>268268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21</v>
      </c>
      <c r="D7" s="16">
        <f t="shared" si="1"/>
        <v>15225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>
        <v>1</v>
      </c>
      <c r="D8" s="16">
        <f t="shared" si="1"/>
        <v>1033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11</v>
      </c>
      <c r="D9" s="16">
        <f t="shared" si="1"/>
        <v>7777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16</v>
      </c>
      <c r="D13" s="52">
        <f t="shared" si="1"/>
        <v>4912</v>
      </c>
      <c r="E13" s="9"/>
      <c r="F13" s="285" t="s">
        <v>36</v>
      </c>
      <c r="G13" s="249"/>
      <c r="H13" s="240">
        <f>D29</f>
        <v>302246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14</v>
      </c>
      <c r="D14" s="34">
        <f t="shared" si="1"/>
        <v>154</v>
      </c>
      <c r="E14" s="9"/>
      <c r="F14" s="243" t="s">
        <v>39</v>
      </c>
      <c r="G14" s="244"/>
      <c r="H14" s="245">
        <f>D54</f>
        <v>50429.25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251816.75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2097+864</f>
        <v>2961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302246</v>
      </c>
      <c r="E29" s="9"/>
      <c r="F29" s="162" t="s">
        <v>55</v>
      </c>
      <c r="G29" s="223"/>
      <c r="H29" s="184">
        <f>H15-H16-H17-H18-H19-H20-H22-H23-H24+H26+H27</f>
        <v>248855.75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85</v>
      </c>
      <c r="H34" s="205">
        <f>F34*G34</f>
        <v>85000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35</v>
      </c>
      <c r="H35" s="205">
        <f t="shared" ref="H35:H39" si="2">F35*G35</f>
        <v>17500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8</v>
      </c>
      <c r="D36" s="15">
        <f>C36*1.5</f>
        <v>12</v>
      </c>
      <c r="E36" s="9"/>
      <c r="F36" s="15">
        <v>200</v>
      </c>
      <c r="G36" s="41">
        <v>3</v>
      </c>
      <c r="H36" s="205">
        <f>F36*G36</f>
        <v>600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431</v>
      </c>
      <c r="D37" s="15">
        <f>C37*111</f>
        <v>47841</v>
      </c>
      <c r="E37" s="9"/>
      <c r="F37" s="15">
        <v>100</v>
      </c>
      <c r="G37" s="43">
        <v>51</v>
      </c>
      <c r="H37" s="205">
        <f t="shared" si="2"/>
        <v>5100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14</v>
      </c>
      <c r="H38" s="205">
        <f t="shared" si="2"/>
        <v>700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10</v>
      </c>
      <c r="D39" s="34">
        <f>C39*4.5</f>
        <v>45</v>
      </c>
      <c r="E39" s="9"/>
      <c r="F39" s="15">
        <v>20</v>
      </c>
      <c r="G39" s="41">
        <v>3</v>
      </c>
      <c r="H39" s="205">
        <f t="shared" si="2"/>
        <v>60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15</v>
      </c>
      <c r="D42" s="15">
        <f>C42*2.25</f>
        <v>33.75</v>
      </c>
      <c r="E42" s="9"/>
      <c r="F42" s="43" t="s">
        <v>79</v>
      </c>
      <c r="G42" s="205">
        <v>146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01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143</v>
      </c>
      <c r="G44" s="69" t="s">
        <v>149</v>
      </c>
      <c r="H44" s="201">
        <v>135206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23</v>
      </c>
      <c r="D46" s="15">
        <f>C46*1.5</f>
        <v>34.5</v>
      </c>
      <c r="E46" s="9"/>
      <c r="F46" s="41"/>
      <c r="G46" s="100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5</v>
      </c>
      <c r="D49" s="15">
        <f>C49*42</f>
        <v>210</v>
      </c>
      <c r="E49" s="9"/>
      <c r="F49" s="182" t="s">
        <v>86</v>
      </c>
      <c r="G49" s="184">
        <f>H34+H35+H36+H37+H38+H39+H40+H41+G42+H44+H45+H46</f>
        <v>244312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24</v>
      </c>
      <c r="D50" s="15">
        <f>C50*1.5</f>
        <v>36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-4543.75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50429.25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D585-14C4-45C8-B728-24734E786DA4}">
  <dimension ref="A1:R59"/>
  <sheetViews>
    <sheetView zoomScaleNormal="100" zoomScaleSheetLayoutView="85" workbookViewId="0">
      <selection activeCell="G6" sqref="G6:J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5" t="s">
        <v>2</v>
      </c>
      <c r="Q1" s="14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45832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155</v>
      </c>
      <c r="D6" s="16">
        <f t="shared" ref="D6:D28" si="1">C6*L6</f>
        <v>114235</v>
      </c>
      <c r="E6" s="9"/>
      <c r="F6" s="264" t="s">
        <v>16</v>
      </c>
      <c r="G6" s="266" t="s">
        <v>205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7</v>
      </c>
      <c r="D7" s="16">
        <f t="shared" si="1"/>
        <v>5075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28</v>
      </c>
      <c r="D9" s="16">
        <f t="shared" si="1"/>
        <v>19796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2</v>
      </c>
      <c r="D10" s="16">
        <f t="shared" si="1"/>
        <v>1944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4</v>
      </c>
      <c r="D12" s="52">
        <f t="shared" si="1"/>
        <v>3808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8</v>
      </c>
      <c r="D13" s="52">
        <f t="shared" si="1"/>
        <v>2456</v>
      </c>
      <c r="E13" s="9"/>
      <c r="F13" s="285" t="s">
        <v>36</v>
      </c>
      <c r="G13" s="249"/>
      <c r="H13" s="240">
        <f>D29</f>
        <v>151977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8</v>
      </c>
      <c r="D14" s="34">
        <f t="shared" si="1"/>
        <v>88</v>
      </c>
      <c r="E14" s="9"/>
      <c r="F14" s="243" t="s">
        <v>39</v>
      </c>
      <c r="G14" s="244"/>
      <c r="H14" s="245">
        <f>D54</f>
        <v>26808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125169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v>832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151977</v>
      </c>
      <c r="E29" s="9"/>
      <c r="F29" s="162" t="s">
        <v>55</v>
      </c>
      <c r="G29" s="223"/>
      <c r="H29" s="184">
        <f>H15-H16-H17-H18-H19-H20-H22-H23-H24+H26+H27</f>
        <v>124337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49</v>
      </c>
      <c r="H34" s="205">
        <f>F34*G34</f>
        <v>49000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14</v>
      </c>
      <c r="H35" s="205">
        <f t="shared" ref="H35:H39" si="2">F35*G35</f>
        <v>7000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05">
        <f>F36*G36</f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221</v>
      </c>
      <c r="D37" s="15">
        <f>C37*111</f>
        <v>24531</v>
      </c>
      <c r="E37" s="9"/>
      <c r="F37" s="15">
        <v>100</v>
      </c>
      <c r="G37" s="43">
        <v>47</v>
      </c>
      <c r="H37" s="205">
        <f t="shared" si="2"/>
        <v>4700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84</v>
      </c>
      <c r="H38" s="205">
        <f t="shared" si="2"/>
        <v>4200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9</v>
      </c>
      <c r="H39" s="205">
        <f t="shared" si="2"/>
        <v>180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05">
        <v>222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43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 t="s">
        <v>143</v>
      </c>
      <c r="G44" s="69" t="s">
        <v>203</v>
      </c>
      <c r="H44" s="201">
        <v>57938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21</v>
      </c>
      <c r="D46" s="15">
        <f>C46*1.5</f>
        <v>31.5</v>
      </c>
      <c r="E46" s="9"/>
      <c r="F46" s="41"/>
      <c r="G46" s="144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3</v>
      </c>
      <c r="D49" s="15">
        <f>C49*42</f>
        <v>126</v>
      </c>
      <c r="E49" s="9"/>
      <c r="F49" s="182" t="s">
        <v>86</v>
      </c>
      <c r="G49" s="184">
        <f>H34+H35+H36+H37+H38+H39+H40+H41+G42+H44+H45+H46</f>
        <v>123640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10</v>
      </c>
      <c r="D50" s="15">
        <f>C50*1.5</f>
        <v>15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-697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26808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206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A50D-55DB-4DB1-9D83-B7AC6E8B3C3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49" t="s">
        <v>2</v>
      </c>
      <c r="Q1" s="14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45832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416</v>
      </c>
      <c r="D6" s="16">
        <f t="shared" ref="D6:D28" si="1">C6*L6</f>
        <v>306592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16</v>
      </c>
      <c r="D7" s="16">
        <f t="shared" si="1"/>
        <v>11600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54</v>
      </c>
      <c r="D9" s="16">
        <f t="shared" si="1"/>
        <v>38178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>
        <v>2</v>
      </c>
      <c r="D11" s="16">
        <f t="shared" si="1"/>
        <v>2250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3</v>
      </c>
      <c r="D12" s="52">
        <f t="shared" si="1"/>
        <v>2856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17</v>
      </c>
      <c r="D13" s="52">
        <f t="shared" si="1"/>
        <v>5219</v>
      </c>
      <c r="E13" s="9"/>
      <c r="F13" s="285" t="s">
        <v>36</v>
      </c>
      <c r="G13" s="249"/>
      <c r="H13" s="240">
        <f>D29</f>
        <v>378676.5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6</v>
      </c>
      <c r="D14" s="34">
        <f t="shared" si="1"/>
        <v>66</v>
      </c>
      <c r="E14" s="9"/>
      <c r="F14" s="243" t="s">
        <v>39</v>
      </c>
      <c r="G14" s="244"/>
      <c r="H14" s="245">
        <f>D54</f>
        <v>39927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338749.5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204+606+936</f>
        <v>1746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202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913*6</f>
        <v>5478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 t="s">
        <v>147</v>
      </c>
      <c r="G22" s="81">
        <v>3242</v>
      </c>
      <c r="H22" s="229">
        <v>111702</v>
      </c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123</v>
      </c>
      <c r="C24" s="53">
        <v>12</v>
      </c>
      <c r="D24" s="52">
        <f t="shared" si="1"/>
        <v>520.5</v>
      </c>
      <c r="E24" s="9"/>
      <c r="F24" s="42"/>
      <c r="G24" s="41"/>
      <c r="H24" s="294"/>
      <c r="I24" s="201"/>
      <c r="J24" s="201"/>
      <c r="L24" s="51">
        <f>1005/24+1.5</f>
        <v>43.375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>
        <v>3</v>
      </c>
      <c r="D27" s="48">
        <f t="shared" si="1"/>
        <v>4746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378676.5</v>
      </c>
      <c r="E29" s="9"/>
      <c r="F29" s="162" t="s">
        <v>55</v>
      </c>
      <c r="G29" s="223"/>
      <c r="H29" s="184">
        <f>H15-H16-H17-H18-H19-H20-H22-H23-H24+H26+H27</f>
        <v>219823.5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115</v>
      </c>
      <c r="H34" s="205">
        <f>F34*G34</f>
        <v>115000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14</v>
      </c>
      <c r="H35" s="205">
        <f>F35*G35</f>
        <v>7000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5">
        <f t="shared" ref="H36:H39" si="2"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336</v>
      </c>
      <c r="D37" s="15">
        <f>C37*111</f>
        <v>37296</v>
      </c>
      <c r="E37" s="9"/>
      <c r="F37" s="15">
        <v>100</v>
      </c>
      <c r="G37" s="43">
        <v>58</v>
      </c>
      <c r="H37" s="205">
        <f t="shared" si="2"/>
        <v>5800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1</v>
      </c>
      <c r="H38" s="205">
        <f t="shared" si="2"/>
        <v>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12</v>
      </c>
      <c r="D42" s="15">
        <f>C42*2.25</f>
        <v>27</v>
      </c>
      <c r="E42" s="9"/>
      <c r="F42" s="43" t="s">
        <v>79</v>
      </c>
      <c r="G42" s="205">
        <v>108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47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6</v>
      </c>
      <c r="D44" s="15">
        <f>C44*120</f>
        <v>720</v>
      </c>
      <c r="E44" s="9"/>
      <c r="F44" s="41" t="s">
        <v>150</v>
      </c>
      <c r="G44" s="84" t="s">
        <v>204</v>
      </c>
      <c r="H44" s="201">
        <v>93618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11</v>
      </c>
      <c r="D49" s="15">
        <f>C49*42</f>
        <v>462</v>
      </c>
      <c r="E49" s="9"/>
      <c r="F49" s="182" t="s">
        <v>86</v>
      </c>
      <c r="G49" s="184">
        <f>H34+H35+H36+H37+H38+H39+H40+H41+G42+H44+H45+H46</f>
        <v>221616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12</v>
      </c>
      <c r="D50" s="15">
        <f>C50*1.5</f>
        <v>18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161</v>
      </c>
      <c r="G51" s="308">
        <f>G49-H29</f>
        <v>1792.5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39927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CCB0-D13C-4784-A5B4-84A014A5343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075-4092-44B7-90D6-872C4A2410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9" t="s">
        <v>2</v>
      </c>
      <c r="Q1" s="14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45833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358</v>
      </c>
      <c r="D6" s="16">
        <f t="shared" ref="D6:D28" si="1">C6*L6</f>
        <v>263846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37</v>
      </c>
      <c r="D7" s="16">
        <f t="shared" si="1"/>
        <v>26825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64</v>
      </c>
      <c r="D9" s="16">
        <f t="shared" si="1"/>
        <v>45248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2</v>
      </c>
      <c r="D10" s="16">
        <f t="shared" si="1"/>
        <v>1944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3</v>
      </c>
      <c r="D11" s="16">
        <f t="shared" si="1"/>
        <v>3375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2</v>
      </c>
      <c r="D12" s="52">
        <f t="shared" si="1"/>
        <v>1904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22</v>
      </c>
      <c r="D13" s="52">
        <f t="shared" si="1"/>
        <v>6754</v>
      </c>
      <c r="E13" s="9"/>
      <c r="F13" s="285" t="s">
        <v>36</v>
      </c>
      <c r="G13" s="249"/>
      <c r="H13" s="240">
        <f>D29</f>
        <v>370978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9</v>
      </c>
      <c r="D14" s="34">
        <f t="shared" si="1"/>
        <v>99</v>
      </c>
      <c r="E14" s="9"/>
      <c r="F14" s="243" t="s">
        <v>39</v>
      </c>
      <c r="G14" s="244"/>
      <c r="H14" s="245">
        <f>D54</f>
        <v>63898.5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307079.5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>
        <v>1</v>
      </c>
      <c r="D16" s="52">
        <f t="shared" si="1"/>
        <v>1567</v>
      </c>
      <c r="E16" s="9"/>
      <c r="F16" s="75" t="s">
        <v>42</v>
      </c>
      <c r="G16" s="74" t="s">
        <v>43</v>
      </c>
      <c r="H16" s="214">
        <f>2646</f>
        <v>2646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167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214">
        <v>500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6+2</f>
        <v>8</v>
      </c>
      <c r="D21" s="52">
        <f t="shared" si="1"/>
        <v>5200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 t="s">
        <v>159</v>
      </c>
      <c r="G22" s="81">
        <v>3296</v>
      </c>
      <c r="H22" s="229">
        <v>86245</v>
      </c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 t="s">
        <v>208</v>
      </c>
      <c r="G23" s="87">
        <v>3293</v>
      </c>
      <c r="H23" s="230">
        <v>6421</v>
      </c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47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11</v>
      </c>
      <c r="D28" s="52">
        <f t="shared" si="1"/>
        <v>8635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370978</v>
      </c>
      <c r="E29" s="9"/>
      <c r="F29" s="162" t="s">
        <v>55</v>
      </c>
      <c r="G29" s="223"/>
      <c r="H29" s="184">
        <f>H15-H16-H17-H18-H19-H20-H22-H23-H24+H26+H27+H28</f>
        <v>211267.5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6</v>
      </c>
      <c r="D34" s="33">
        <f>C34*120</f>
        <v>720</v>
      </c>
      <c r="E34" s="9"/>
      <c r="F34" s="15">
        <v>1000</v>
      </c>
      <c r="G34" s="44">
        <v>36</v>
      </c>
      <c r="H34" s="205">
        <f t="shared" ref="H34:H39" si="2">F34*G34</f>
        <v>36000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15</v>
      </c>
      <c r="H35" s="205">
        <f t="shared" si="2"/>
        <v>7500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/>
      <c r="H36" s="205">
        <f t="shared" si="2"/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509</v>
      </c>
      <c r="D37" s="15">
        <f>C37*111</f>
        <v>56499</v>
      </c>
      <c r="E37" s="9"/>
      <c r="F37" s="15">
        <v>100</v>
      </c>
      <c r="G37" s="43">
        <v>4</v>
      </c>
      <c r="H37" s="205">
        <f t="shared" si="2"/>
        <v>400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/>
      <c r="H38" s="205">
        <f t="shared" si="2"/>
        <v>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10</v>
      </c>
      <c r="D39" s="34">
        <f>C39*4.5</f>
        <v>45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21</v>
      </c>
      <c r="D40" s="15">
        <f>C40*111</f>
        <v>2331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22</v>
      </c>
      <c r="D42" s="15">
        <f>C42*2.25</f>
        <v>49.5</v>
      </c>
      <c r="E42" s="9"/>
      <c r="F42" s="43" t="s">
        <v>79</v>
      </c>
      <c r="G42" s="205">
        <v>30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47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11</v>
      </c>
      <c r="D44" s="15">
        <f>C44*120</f>
        <v>1320</v>
      </c>
      <c r="E44" s="9"/>
      <c r="F44" s="41" t="s">
        <v>143</v>
      </c>
      <c r="G44" s="69" t="s">
        <v>207</v>
      </c>
      <c r="H44" s="201">
        <v>167473.5</v>
      </c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3</v>
      </c>
      <c r="D45" s="15">
        <f>C45*84</f>
        <v>252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30</v>
      </c>
      <c r="D46" s="15">
        <f>C46*1.5</f>
        <v>45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21</v>
      </c>
      <c r="D48" s="15">
        <f>C48*78</f>
        <v>1638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7</v>
      </c>
      <c r="D49" s="15">
        <f>C49*42</f>
        <v>294</v>
      </c>
      <c r="E49" s="9"/>
      <c r="F49" s="182" t="s">
        <v>86</v>
      </c>
      <c r="G49" s="184">
        <f>H34+H35+H36+H37+H38+H39+H40+H41+G42+H44+H45+H46</f>
        <v>211403.5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13</v>
      </c>
      <c r="D50" s="15">
        <f>C50*1.5</f>
        <v>19.5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142</v>
      </c>
      <c r="G51" s="192">
        <f>G49-H29</f>
        <v>136</v>
      </c>
      <c r="H51" s="193"/>
      <c r="I51" s="193"/>
      <c r="J51" s="1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195"/>
      <c r="H52" s="196"/>
      <c r="I52" s="196"/>
      <c r="J52" s="1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63898.5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5670-DB1B-4B3D-B598-6F415CBE3A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49" t="s">
        <v>2</v>
      </c>
      <c r="Q1" s="14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45833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151</v>
      </c>
      <c r="D6" s="16">
        <f t="shared" ref="D6:D28" si="1">C6*L6</f>
        <v>111287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3</v>
      </c>
      <c r="D7" s="16">
        <f t="shared" si="1"/>
        <v>2175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53</v>
      </c>
      <c r="D9" s="16">
        <f t="shared" si="1"/>
        <v>37471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22</v>
      </c>
      <c r="D13" s="52">
        <f t="shared" si="1"/>
        <v>6754</v>
      </c>
      <c r="E13" s="9"/>
      <c r="F13" s="285" t="s">
        <v>36</v>
      </c>
      <c r="G13" s="249"/>
      <c r="H13" s="240">
        <f>D29</f>
        <v>174018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21</v>
      </c>
      <c r="D14" s="34">
        <f t="shared" si="1"/>
        <v>231</v>
      </c>
      <c r="E14" s="9"/>
      <c r="F14" s="243" t="s">
        <v>39</v>
      </c>
      <c r="G14" s="244"/>
      <c r="H14" s="245">
        <f>D54</f>
        <v>26367.75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147650.25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v>1008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>
        <f>626*4+674*6</f>
        <v>6548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>
        <v>1</v>
      </c>
      <c r="D22" s="52">
        <f t="shared" si="1"/>
        <v>670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18</v>
      </c>
      <c r="D28" s="52">
        <f t="shared" si="1"/>
        <v>14130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174018</v>
      </c>
      <c r="E29" s="9"/>
      <c r="F29" s="162" t="s">
        <v>55</v>
      </c>
      <c r="G29" s="223"/>
      <c r="H29" s="184">
        <f>H15-H16-H17-H18-H19-H20-H22-H23-H24+H26+H27</f>
        <v>140094.25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44</v>
      </c>
      <c r="H34" s="205">
        <f>F34*G34</f>
        <v>44000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36</v>
      </c>
      <c r="H35" s="205">
        <f t="shared" ref="H35:H39" si="2">F35*G35</f>
        <v>18000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8</v>
      </c>
      <c r="D36" s="15">
        <f>C36*1.5</f>
        <v>12</v>
      </c>
      <c r="E36" s="9"/>
      <c r="F36" s="15">
        <v>200</v>
      </c>
      <c r="G36" s="41">
        <v>2</v>
      </c>
      <c r="H36" s="205">
        <f>F36*G36</f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218</v>
      </c>
      <c r="D37" s="15">
        <f>C37*111</f>
        <v>24198</v>
      </c>
      <c r="E37" s="9"/>
      <c r="F37" s="15">
        <v>100</v>
      </c>
      <c r="G37" s="43">
        <v>21</v>
      </c>
      <c r="H37" s="205">
        <f t="shared" si="2"/>
        <v>2100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21</v>
      </c>
      <c r="H38" s="205">
        <f t="shared" si="2"/>
        <v>1050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3</v>
      </c>
      <c r="H39" s="205">
        <f t="shared" si="2"/>
        <v>60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05">
        <v>178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47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143</v>
      </c>
      <c r="G44" s="69" t="s">
        <v>209</v>
      </c>
      <c r="H44" s="201">
        <v>74526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17</v>
      </c>
      <c r="D46" s="15">
        <f>C46*1.5</f>
        <v>25.5</v>
      </c>
      <c r="E46" s="9"/>
      <c r="F46" s="41"/>
      <c r="G46" s="148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5</v>
      </c>
      <c r="D49" s="15">
        <f>C49*42</f>
        <v>210</v>
      </c>
      <c r="E49" s="9"/>
      <c r="F49" s="182" t="s">
        <v>86</v>
      </c>
      <c r="G49" s="184">
        <f>H34+H35+H36+H37+H38+H39+H40+H41+G42+H44+H45+H46</f>
        <v>140314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6</v>
      </c>
      <c r="D50" s="15">
        <f>C50*1.5</f>
        <v>9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154</v>
      </c>
      <c r="G51" s="308">
        <f>G49-H29</f>
        <v>219.75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26367.75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7575-DDC1-4943-A54B-DB7C46DCE88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45" t="s">
        <v>2</v>
      </c>
      <c r="Q1" s="14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45833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149</v>
      </c>
      <c r="D6" s="16">
        <f t="shared" ref="D6:D28" si="1">C6*L6</f>
        <v>109813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11</v>
      </c>
      <c r="D7" s="16">
        <f t="shared" si="1"/>
        <v>7975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48</v>
      </c>
      <c r="D9" s="16">
        <f t="shared" si="1"/>
        <v>33936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>
        <v>1</v>
      </c>
      <c r="D11" s="16">
        <f t="shared" si="1"/>
        <v>1125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3</v>
      </c>
      <c r="D12" s="52">
        <f t="shared" si="1"/>
        <v>2856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10</v>
      </c>
      <c r="D13" s="52">
        <f t="shared" si="1"/>
        <v>3070</v>
      </c>
      <c r="E13" s="9"/>
      <c r="F13" s="285" t="s">
        <v>36</v>
      </c>
      <c r="G13" s="249"/>
      <c r="H13" s="240">
        <f>D29</f>
        <v>164399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7</v>
      </c>
      <c r="D14" s="34">
        <f t="shared" si="1"/>
        <v>77</v>
      </c>
      <c r="E14" s="9"/>
      <c r="F14" s="243" t="s">
        <v>39</v>
      </c>
      <c r="G14" s="244"/>
      <c r="H14" s="245">
        <f>D54</f>
        <v>14355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150044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500*2</f>
        <v>1000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172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121" t="s">
        <v>210</v>
      </c>
      <c r="G22" s="81">
        <v>3250</v>
      </c>
      <c r="H22" s="229">
        <v>74460</v>
      </c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29"/>
      <c r="I23" s="229"/>
      <c r="J23" s="22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164399</v>
      </c>
      <c r="E29" s="9"/>
      <c r="F29" s="162" t="s">
        <v>55</v>
      </c>
      <c r="G29" s="223"/>
      <c r="H29" s="184">
        <f>H15-H16-H17-H18-H19-H20-H22-H23-H24+H26+H27</f>
        <v>74584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4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61</v>
      </c>
      <c r="H34" s="205">
        <f>F34*G34</f>
        <v>61000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16</v>
      </c>
      <c r="H35" s="205">
        <f>F35*G35</f>
        <v>8000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205">
        <f t="shared" ref="H36:H39" si="2"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105</v>
      </c>
      <c r="D37" s="15">
        <f>C37*111</f>
        <v>11655</v>
      </c>
      <c r="E37" s="9"/>
      <c r="F37" s="15">
        <v>100</v>
      </c>
      <c r="G37" s="43"/>
      <c r="H37" s="205">
        <f t="shared" si="2"/>
        <v>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/>
      <c r="H38" s="205">
        <f t="shared" si="2"/>
        <v>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/>
      <c r="D42" s="15">
        <f>C42*2.25</f>
        <v>0</v>
      </c>
      <c r="E42" s="9"/>
      <c r="F42" s="43" t="s">
        <v>79</v>
      </c>
      <c r="G42" s="205">
        <v>4129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43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3</v>
      </c>
      <c r="D44" s="15">
        <f>C44*120</f>
        <v>360</v>
      </c>
      <c r="E44" s="9"/>
      <c r="F44" s="41"/>
      <c r="G44" s="84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11</v>
      </c>
      <c r="D46" s="15">
        <f>C46*1.5</f>
        <v>16.5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</v>
      </c>
      <c r="D49" s="15">
        <f>C49*42</f>
        <v>42</v>
      </c>
      <c r="E49" s="9"/>
      <c r="F49" s="182" t="s">
        <v>86</v>
      </c>
      <c r="G49" s="184">
        <f>H34+H35+H36+H37+H38+H39+H40+H41+G42+H44+H45+H46</f>
        <v>73129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20</v>
      </c>
      <c r="D50" s="15">
        <f>C50*1.5</f>
        <v>30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155</v>
      </c>
      <c r="G51" s="286">
        <f>G49-H29</f>
        <v>-1455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14355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AA-66DC-4A16-909A-4EE80B896AA4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9428-3239-48D6-8F5D-5293DAB8A7F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55" t="s">
        <v>2</v>
      </c>
      <c r="Q1" s="15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45834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582</v>
      </c>
      <c r="D6" s="16">
        <f t="shared" ref="D6:D28" si="1">C6*L6</f>
        <v>428934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/>
      <c r="D7" s="16">
        <f t="shared" si="1"/>
        <v>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16</v>
      </c>
      <c r="D9" s="16">
        <f t="shared" si="1"/>
        <v>11312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28</v>
      </c>
      <c r="D13" s="52">
        <f t="shared" si="1"/>
        <v>8596</v>
      </c>
      <c r="E13" s="9"/>
      <c r="F13" s="285" t="s">
        <v>36</v>
      </c>
      <c r="G13" s="249"/>
      <c r="H13" s="240">
        <f>D29</f>
        <v>451285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8</v>
      </c>
      <c r="D14" s="34">
        <f t="shared" si="1"/>
        <v>88</v>
      </c>
      <c r="E14" s="9"/>
      <c r="F14" s="243" t="s">
        <v>39</v>
      </c>
      <c r="G14" s="244"/>
      <c r="H14" s="245">
        <f>D54</f>
        <v>65137.5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386147.5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952+5067</f>
        <v>6019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f>626*2</f>
        <v>1252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 t="s">
        <v>208</v>
      </c>
      <c r="G26" s="73">
        <v>3293</v>
      </c>
      <c r="H26" s="201">
        <v>6421</v>
      </c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161" t="s">
        <v>141</v>
      </c>
      <c r="G27" s="153">
        <v>2704</v>
      </c>
      <c r="H27" s="235">
        <v>77085</v>
      </c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451285</v>
      </c>
      <c r="E29" s="9"/>
      <c r="F29" s="162" t="s">
        <v>55</v>
      </c>
      <c r="G29" s="223"/>
      <c r="H29" s="184">
        <f>H15-H16-H17-H18-H19-H20-H22-H23-H24+H26+H27+H28</f>
        <v>462382.5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288</v>
      </c>
      <c r="H34" s="205">
        <f t="shared" ref="H34:H39" si="2">F34*G34</f>
        <v>288000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330</v>
      </c>
      <c r="H35" s="205">
        <f t="shared" si="2"/>
        <v>165000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5">
        <f t="shared" si="2"/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566</v>
      </c>
      <c r="D37" s="15">
        <f>C37*111</f>
        <v>62826</v>
      </c>
      <c r="E37" s="9"/>
      <c r="F37" s="15">
        <v>100</v>
      </c>
      <c r="G37" s="43">
        <v>15</v>
      </c>
      <c r="H37" s="205">
        <f t="shared" si="2"/>
        <v>1500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9</v>
      </c>
      <c r="D38" s="15">
        <f>C38*84</f>
        <v>756</v>
      </c>
      <c r="E38" s="9"/>
      <c r="F38" s="33">
        <v>50</v>
      </c>
      <c r="G38" s="43">
        <v>22</v>
      </c>
      <c r="H38" s="205">
        <f t="shared" si="2"/>
        <v>1100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3</v>
      </c>
      <c r="H39" s="205">
        <f t="shared" si="2"/>
        <v>60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/>
      <c r="D42" s="15">
        <f>C42*2.25</f>
        <v>0</v>
      </c>
      <c r="E42" s="9"/>
      <c r="F42" s="43" t="s">
        <v>79</v>
      </c>
      <c r="G42" s="205">
        <v>29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3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211</v>
      </c>
      <c r="G44" s="69"/>
      <c r="H44" s="201">
        <v>6421</v>
      </c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11</v>
      </c>
      <c r="D46" s="15">
        <f>C46*1.5</f>
        <v>16.5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19</v>
      </c>
      <c r="D49" s="15">
        <f>C49*42</f>
        <v>798</v>
      </c>
      <c r="E49" s="9"/>
      <c r="F49" s="182" t="s">
        <v>86</v>
      </c>
      <c r="G49" s="184">
        <f>H34+H35+H36+H37+H38+H39+H40+H41+G42+H44+H45+H46</f>
        <v>462310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6</v>
      </c>
      <c r="D50" s="15">
        <f>C50*1.5</f>
        <v>9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160</v>
      </c>
      <c r="G51" s="302">
        <f>G49-H29</f>
        <v>-72.5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65137.5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00C8-843F-4FFB-8180-108A4E4D19D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55" t="s">
        <v>2</v>
      </c>
      <c r="Q1" s="15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45834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97</v>
      </c>
      <c r="D6" s="16">
        <f t="shared" ref="D6:D28" si="1">C6*L6</f>
        <v>71489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/>
      <c r="D7" s="16">
        <f t="shared" si="1"/>
        <v>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39</v>
      </c>
      <c r="D9" s="16">
        <f t="shared" si="1"/>
        <v>27573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3</v>
      </c>
      <c r="D13" s="52">
        <f t="shared" si="1"/>
        <v>921</v>
      </c>
      <c r="E13" s="9"/>
      <c r="F13" s="285" t="s">
        <v>36</v>
      </c>
      <c r="G13" s="249"/>
      <c r="H13" s="240">
        <f>D29</f>
        <v>103514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19</v>
      </c>
      <c r="D14" s="34">
        <f t="shared" si="1"/>
        <v>209</v>
      </c>
      <c r="E14" s="9"/>
      <c r="F14" s="243" t="s">
        <v>39</v>
      </c>
      <c r="G14" s="244"/>
      <c r="H14" s="245">
        <f>D54</f>
        <v>14814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88700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264</f>
        <v>264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293"/>
      <c r="I19" s="293"/>
      <c r="J19" s="2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>
        <f>626*2+674*2</f>
        <v>2600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103514</v>
      </c>
      <c r="E29" s="9"/>
      <c r="F29" s="162" t="s">
        <v>55</v>
      </c>
      <c r="G29" s="223"/>
      <c r="H29" s="184">
        <f>H15-H16-H17-H18-H19-H20-H22-H23-H24+H26+H27</f>
        <v>85836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75</v>
      </c>
      <c r="H34" s="205">
        <f>F34*G34</f>
        <v>75000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19</v>
      </c>
      <c r="H35" s="205">
        <f t="shared" ref="H35:H39" si="2">F35*G35</f>
        <v>9500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5">
        <f>F36*G36</f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129</v>
      </c>
      <c r="D37" s="15">
        <f>C37*111</f>
        <v>14319</v>
      </c>
      <c r="E37" s="9"/>
      <c r="F37" s="15">
        <v>100</v>
      </c>
      <c r="G37" s="43">
        <v>14</v>
      </c>
      <c r="H37" s="205">
        <f t="shared" si="2"/>
        <v>1400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5</v>
      </c>
      <c r="H38" s="205">
        <f t="shared" si="2"/>
        <v>250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05">
        <v>12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3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</v>
      </c>
      <c r="D46" s="15">
        <f>C46*1.5</f>
        <v>1.5</v>
      </c>
      <c r="E46" s="9"/>
      <c r="F46" s="41"/>
      <c r="G46" s="154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</v>
      </c>
      <c r="D49" s="15">
        <f>C49*42</f>
        <v>42</v>
      </c>
      <c r="E49" s="9"/>
      <c r="F49" s="182" t="s">
        <v>86</v>
      </c>
      <c r="G49" s="184">
        <f>H34+H35+H36+H37+H38+H39+H40+H41+G42+H44+H45+H46</f>
        <v>86382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6</v>
      </c>
      <c r="D50" s="15">
        <f>C50*1.5</f>
        <v>9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154</v>
      </c>
      <c r="G51" s="308">
        <f>G49-H29</f>
        <v>546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14814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8844-FA6F-4D1D-806D-B2C8AF98E03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55" t="s">
        <v>2</v>
      </c>
      <c r="Q1" s="15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45834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433</v>
      </c>
      <c r="D6" s="16">
        <f t="shared" ref="D6:D28" si="1">C6*L6</f>
        <v>319121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5</v>
      </c>
      <c r="D7" s="16">
        <f t="shared" si="1"/>
        <v>3625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94</v>
      </c>
      <c r="D9" s="16">
        <f t="shared" si="1"/>
        <v>66458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20</v>
      </c>
      <c r="D13" s="52">
        <f t="shared" si="1"/>
        <v>6140</v>
      </c>
      <c r="E13" s="9"/>
      <c r="F13" s="285" t="s">
        <v>36</v>
      </c>
      <c r="G13" s="249"/>
      <c r="H13" s="240">
        <f>D29</f>
        <v>410929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13</v>
      </c>
      <c r="D14" s="34">
        <f t="shared" si="1"/>
        <v>143</v>
      </c>
      <c r="E14" s="9"/>
      <c r="F14" s="243" t="s">
        <v>39</v>
      </c>
      <c r="G14" s="244"/>
      <c r="H14" s="245">
        <f>D54</f>
        <v>33473.25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377455.75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936+468</f>
        <v>1404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626*39</f>
        <v>24414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121" t="s">
        <v>170</v>
      </c>
      <c r="G22" s="81">
        <v>3419</v>
      </c>
      <c r="H22" s="229">
        <v>199177</v>
      </c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>
        <v>1</v>
      </c>
      <c r="D27" s="48">
        <f t="shared" si="1"/>
        <v>1582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16</v>
      </c>
      <c r="D28" s="52">
        <f t="shared" si="1"/>
        <v>12560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410929</v>
      </c>
      <c r="E29" s="9"/>
      <c r="F29" s="162" t="s">
        <v>55</v>
      </c>
      <c r="G29" s="223"/>
      <c r="H29" s="184">
        <f>H15-H16-H17-H18-H19-H20-H22-H23-H24+H26+H27</f>
        <v>152460.75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56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37</v>
      </c>
      <c r="H34" s="205">
        <f>F34*G34</f>
        <v>37000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32</v>
      </c>
      <c r="H35" s="205">
        <f>F35*G35</f>
        <v>16000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5">
        <f t="shared" ref="H36:H39" si="2">F36*G36</f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285</v>
      </c>
      <c r="D37" s="15">
        <f>C37*111</f>
        <v>31635</v>
      </c>
      <c r="E37" s="9"/>
      <c r="F37" s="15">
        <v>100</v>
      </c>
      <c r="G37" s="43">
        <v>44</v>
      </c>
      <c r="H37" s="205">
        <f t="shared" si="2"/>
        <v>4400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24</v>
      </c>
      <c r="H38" s="205">
        <f t="shared" si="2"/>
        <v>1200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05">
        <v>32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3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156</v>
      </c>
      <c r="G44" s="84" t="s">
        <v>212</v>
      </c>
      <c r="H44" s="201">
        <v>93588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10</v>
      </c>
      <c r="D48" s="15">
        <f>C48*78</f>
        <v>780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/>
      <c r="D49" s="15">
        <f>C49*42</f>
        <v>0</v>
      </c>
      <c r="E49" s="9"/>
      <c r="F49" s="182" t="s">
        <v>86</v>
      </c>
      <c r="G49" s="184">
        <f>H34+H35+H36+H37+H38+H39+H40+H41+G42+H44+H45+H46</f>
        <v>152460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9</v>
      </c>
      <c r="D50" s="15">
        <f>C50*1.5</f>
        <v>13.5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-0.75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33473.25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6E40-13AD-476E-88C0-357D9CC53644}">
  <dimension ref="A1:S59"/>
  <sheetViews>
    <sheetView zoomScaleNormal="100" zoomScaleSheetLayoutView="85" workbookViewId="0">
      <selection activeCell="H20" sqref="H20:J2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98" t="s">
        <v>2</v>
      </c>
      <c r="Q1" s="9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45811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649</v>
      </c>
      <c r="D6" s="16">
        <f t="shared" ref="D6:D28" si="1">C6*L6</f>
        <v>478313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20</v>
      </c>
      <c r="D7" s="16">
        <f t="shared" si="1"/>
        <v>14500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113</v>
      </c>
      <c r="D9" s="16">
        <f t="shared" si="1"/>
        <v>79891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5</v>
      </c>
      <c r="D10" s="16">
        <f t="shared" si="1"/>
        <v>4860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22</v>
      </c>
      <c r="D13" s="52">
        <f t="shared" si="1"/>
        <v>6754</v>
      </c>
      <c r="E13" s="9"/>
      <c r="F13" s="285" t="s">
        <v>36</v>
      </c>
      <c r="G13" s="249"/>
      <c r="H13" s="240">
        <f>D29</f>
        <v>595398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6</v>
      </c>
      <c r="D14" s="34">
        <f t="shared" si="1"/>
        <v>66</v>
      </c>
      <c r="E14" s="9"/>
      <c r="F14" s="243" t="s">
        <v>39</v>
      </c>
      <c r="G14" s="244"/>
      <c r="H14" s="245">
        <f>D54</f>
        <v>59748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535650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2280+558</f>
        <v>2838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>
        <f>626*2+626*18</f>
        <v>12520</v>
      </c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 t="s">
        <v>147</v>
      </c>
      <c r="G22" s="81">
        <v>2511</v>
      </c>
      <c r="H22" s="229">
        <v>125350</v>
      </c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102" t="s">
        <v>152</v>
      </c>
      <c r="G23" s="87">
        <v>2510</v>
      </c>
      <c r="H23" s="229">
        <v>103882</v>
      </c>
      <c r="I23" s="229"/>
      <c r="J23" s="229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>
        <v>2</v>
      </c>
      <c r="D27" s="48">
        <f t="shared" si="1"/>
        <v>3164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595398</v>
      </c>
      <c r="E29" s="9"/>
      <c r="F29" s="162" t="s">
        <v>55</v>
      </c>
      <c r="G29" s="223"/>
      <c r="H29" s="184">
        <f>H15-H16-H17-H18-H19-H20-H22-H23-H24+H26+H27</f>
        <v>291060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9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3</v>
      </c>
      <c r="D34" s="33">
        <f>C34*120</f>
        <v>360</v>
      </c>
      <c r="E34" s="9"/>
      <c r="F34" s="15">
        <v>1000</v>
      </c>
      <c r="G34" s="82">
        <v>53</v>
      </c>
      <c r="H34" s="205">
        <f>F34*G34</f>
        <v>53000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14</v>
      </c>
      <c r="H35" s="205">
        <f>F35*G35</f>
        <v>7000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79</v>
      </c>
      <c r="D36" s="15">
        <f>C36*1.5</f>
        <v>118.5</v>
      </c>
      <c r="E36" s="9"/>
      <c r="F36" s="15">
        <v>200</v>
      </c>
      <c r="G36" s="41"/>
      <c r="H36" s="205">
        <f t="shared" ref="H36:H39" si="2"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484</v>
      </c>
      <c r="D37" s="15">
        <f>C37*111</f>
        <v>53724</v>
      </c>
      <c r="E37" s="9"/>
      <c r="F37" s="15">
        <v>100</v>
      </c>
      <c r="G37" s="43"/>
      <c r="H37" s="205">
        <f t="shared" si="2"/>
        <v>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10</v>
      </c>
      <c r="D38" s="15">
        <f>C38*84</f>
        <v>840</v>
      </c>
      <c r="E38" s="9"/>
      <c r="F38" s="33">
        <v>50</v>
      </c>
      <c r="G38" s="43"/>
      <c r="H38" s="205">
        <f t="shared" si="2"/>
        <v>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24</v>
      </c>
      <c r="D40" s="15">
        <f>C40*111</f>
        <v>2664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05">
        <v>110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01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 t="s">
        <v>150</v>
      </c>
      <c r="G44" s="84" t="s">
        <v>151</v>
      </c>
      <c r="H44" s="201">
        <v>229735.5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16</v>
      </c>
      <c r="D48" s="15">
        <f>C48*78</f>
        <v>1248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11</v>
      </c>
      <c r="D49" s="15">
        <f>C49*42</f>
        <v>462</v>
      </c>
      <c r="E49" s="9"/>
      <c r="F49" s="182" t="s">
        <v>86</v>
      </c>
      <c r="G49" s="184">
        <f>H34+H35+H36+H37+H38+H39+H40+H41+G42+H44+H45+H46</f>
        <v>289865.5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19</v>
      </c>
      <c r="D50" s="15">
        <f>C50*1.5</f>
        <v>28.5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133</v>
      </c>
      <c r="G51" s="286">
        <f>G49-H29</f>
        <v>-1194.5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59748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DF6C-DFB9-4B75-AFA3-F53E632475BE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D75B-CBB9-45EE-A130-DF87F2D102D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59" t="s">
        <v>2</v>
      </c>
      <c r="Q1" s="15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45835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292</v>
      </c>
      <c r="D6" s="16">
        <f t="shared" ref="D6:D28" si="1">C6*L6</f>
        <v>215204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7</v>
      </c>
      <c r="D7" s="16">
        <f t="shared" si="1"/>
        <v>5075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61</v>
      </c>
      <c r="D9" s="16">
        <f t="shared" si="1"/>
        <v>43127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1</v>
      </c>
      <c r="D10" s="16">
        <f t="shared" si="1"/>
        <v>972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14</v>
      </c>
      <c r="D13" s="52">
        <f t="shared" si="1"/>
        <v>4298</v>
      </c>
      <c r="E13" s="9"/>
      <c r="F13" s="285" t="s">
        <v>36</v>
      </c>
      <c r="G13" s="249"/>
      <c r="H13" s="240">
        <f>D29</f>
        <v>272390.5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20</v>
      </c>
      <c r="D14" s="34">
        <f t="shared" si="1"/>
        <v>220</v>
      </c>
      <c r="E14" s="9"/>
      <c r="F14" s="243" t="s">
        <v>39</v>
      </c>
      <c r="G14" s="244"/>
      <c r="H14" s="245">
        <f>D54</f>
        <v>40841.25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>
        <v>2</v>
      </c>
      <c r="D15" s="34">
        <f t="shared" si="1"/>
        <v>1240</v>
      </c>
      <c r="E15" s="9"/>
      <c r="F15" s="248" t="s">
        <v>40</v>
      </c>
      <c r="G15" s="249"/>
      <c r="H15" s="250">
        <f>H13-H14</f>
        <v>231549.25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2511</f>
        <v>2511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>
        <v>12</v>
      </c>
      <c r="D23" s="52">
        <f t="shared" si="1"/>
        <v>520.5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>
        <v>12</v>
      </c>
      <c r="D27" s="48">
        <f t="shared" si="1"/>
        <v>434</v>
      </c>
      <c r="E27" s="9"/>
      <c r="F27" s="79"/>
      <c r="G27" s="157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272390.5</v>
      </c>
      <c r="E29" s="9"/>
      <c r="F29" s="162" t="s">
        <v>55</v>
      </c>
      <c r="G29" s="223"/>
      <c r="H29" s="184">
        <f>H15-H16-H17-H18-H19-H20-H22-H23-H24+H26+H27+H28</f>
        <v>229038.25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149</v>
      </c>
      <c r="H34" s="205">
        <f t="shared" ref="H34:H39" si="2">F34*G34</f>
        <v>149000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146</v>
      </c>
      <c r="H35" s="205">
        <f t="shared" si="2"/>
        <v>73000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>
        <v>2</v>
      </c>
      <c r="H36" s="205">
        <f t="shared" si="2"/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345</v>
      </c>
      <c r="D37" s="15">
        <f>C37*111</f>
        <v>38295</v>
      </c>
      <c r="E37" s="9"/>
      <c r="F37" s="15">
        <v>100</v>
      </c>
      <c r="G37" s="43">
        <v>59</v>
      </c>
      <c r="H37" s="205">
        <f t="shared" si="2"/>
        <v>5900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7</v>
      </c>
      <c r="H38" s="205">
        <f t="shared" si="2"/>
        <v>350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15</v>
      </c>
      <c r="D42" s="15">
        <f>C42*2.25</f>
        <v>33.75</v>
      </c>
      <c r="E42" s="9"/>
      <c r="F42" s="43" t="s">
        <v>79</v>
      </c>
      <c r="G42" s="205">
        <v>376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7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>
        <v>3</v>
      </c>
      <c r="D45" s="15">
        <f>C45*84</f>
        <v>252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16</v>
      </c>
      <c r="D46" s="15">
        <f>C46*1.5</f>
        <v>24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11</v>
      </c>
      <c r="D49" s="15">
        <f>C49*42</f>
        <v>462</v>
      </c>
      <c r="E49" s="9"/>
      <c r="F49" s="182" t="s">
        <v>86</v>
      </c>
      <c r="G49" s="184">
        <f>H34+H35+H36+H37+H38+H39+H40+H41+G42+H44+H45+H46</f>
        <v>229066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25</v>
      </c>
      <c r="D50" s="15">
        <f>C50*1.5</f>
        <v>37.5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142</v>
      </c>
      <c r="G51" s="192">
        <f>G49-H29</f>
        <v>27.75</v>
      </c>
      <c r="H51" s="193"/>
      <c r="I51" s="193"/>
      <c r="J51" s="1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195"/>
      <c r="H52" s="196"/>
      <c r="I52" s="196"/>
      <c r="J52" s="1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40841.25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B014-6E30-4C81-9A79-497AB2B77F1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59" t="s">
        <v>2</v>
      </c>
      <c r="Q1" s="15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45835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177</v>
      </c>
      <c r="D6" s="16">
        <f t="shared" ref="D6:D28" si="1">C6*L6</f>
        <v>130449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4</v>
      </c>
      <c r="D7" s="16">
        <f t="shared" si="1"/>
        <v>2900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24</v>
      </c>
      <c r="D9" s="16">
        <f t="shared" si="1"/>
        <v>16968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7</v>
      </c>
      <c r="D13" s="52">
        <f t="shared" si="1"/>
        <v>2149</v>
      </c>
      <c r="E13" s="9"/>
      <c r="F13" s="285" t="s">
        <v>36</v>
      </c>
      <c r="G13" s="249"/>
      <c r="H13" s="240">
        <f>D29</f>
        <v>158643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15</v>
      </c>
      <c r="D14" s="34">
        <f t="shared" si="1"/>
        <v>165</v>
      </c>
      <c r="E14" s="9"/>
      <c r="F14" s="243" t="s">
        <v>39</v>
      </c>
      <c r="G14" s="244"/>
      <c r="H14" s="245">
        <f>D54</f>
        <v>23655.75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>
        <v>1</v>
      </c>
      <c r="D15" s="34">
        <f t="shared" si="1"/>
        <v>620</v>
      </c>
      <c r="E15" s="9"/>
      <c r="F15" s="248" t="s">
        <v>40</v>
      </c>
      <c r="G15" s="249"/>
      <c r="H15" s="250">
        <f>H13-H14</f>
        <v>134987.25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/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14"/>
      <c r="I17" s="214"/>
      <c r="J17" s="21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14"/>
      <c r="I18" s="214"/>
      <c r="J18" s="21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14"/>
      <c r="I19" s="214"/>
      <c r="J19" s="21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14">
        <v>500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172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0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158643</v>
      </c>
      <c r="E29" s="9"/>
      <c r="F29" s="162" t="s">
        <v>55</v>
      </c>
      <c r="G29" s="223"/>
      <c r="H29" s="184">
        <f>H15-H16-H17-H18-H19-H20-H22-H23-H24+H26+H27</f>
        <v>134487.25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106</v>
      </c>
      <c r="H34" s="205">
        <f>F34*G34</f>
        <v>106000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54</v>
      </c>
      <c r="H35" s="205">
        <f t="shared" ref="H35:H39" si="2">F35*G35</f>
        <v>27000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5">
        <f>F36*G36</f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183</v>
      </c>
      <c r="D37" s="15">
        <f>C37*111</f>
        <v>20313</v>
      </c>
      <c r="E37" s="9"/>
      <c r="F37" s="15">
        <v>100</v>
      </c>
      <c r="G37" s="43">
        <v>15</v>
      </c>
      <c r="H37" s="205">
        <f t="shared" si="2"/>
        <v>1500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22</v>
      </c>
      <c r="D38" s="15">
        <f>C38*84</f>
        <v>1848</v>
      </c>
      <c r="E38" s="9"/>
      <c r="F38" s="33">
        <v>50</v>
      </c>
      <c r="G38" s="43">
        <v>9</v>
      </c>
      <c r="H38" s="205">
        <f t="shared" si="2"/>
        <v>450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05">
        <v>196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7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2</v>
      </c>
      <c r="D46" s="15">
        <f>C46*1.5</f>
        <v>3</v>
      </c>
      <c r="E46" s="9"/>
      <c r="F46" s="41"/>
      <c r="G46" s="158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</v>
      </c>
      <c r="D49" s="15">
        <f>C49*42</f>
        <v>42</v>
      </c>
      <c r="E49" s="9"/>
      <c r="F49" s="182" t="s">
        <v>86</v>
      </c>
      <c r="G49" s="184">
        <f>H34+H35+H36+H37+H38+H39+H40+H41+G42+H44+H45+H46</f>
        <v>135366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12</v>
      </c>
      <c r="D50" s="15">
        <f>C50*1.5</f>
        <v>18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154</v>
      </c>
      <c r="G51" s="308">
        <f>G49-H29</f>
        <v>878.75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23655.75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86C1-4904-470A-8CAB-4CF6DA304F4B}">
  <dimension ref="A1:S59"/>
  <sheetViews>
    <sheetView zoomScaleNormal="100" zoomScaleSheetLayoutView="85" workbookViewId="0">
      <selection activeCell="L5" sqref="L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59" t="s">
        <v>2</v>
      </c>
      <c r="Q1" s="15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45835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370</v>
      </c>
      <c r="D6" s="16">
        <f t="shared" ref="D6:D28" si="1">C6*L6</f>
        <v>272690</v>
      </c>
      <c r="E6" s="9"/>
      <c r="F6" s="264" t="s">
        <v>16</v>
      </c>
      <c r="G6" s="266" t="s">
        <v>111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20</v>
      </c>
      <c r="D7" s="16">
        <f t="shared" si="1"/>
        <v>14500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73</v>
      </c>
      <c r="D9" s="16">
        <f t="shared" si="1"/>
        <v>51611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17</v>
      </c>
      <c r="D13" s="52">
        <f t="shared" si="1"/>
        <v>5219</v>
      </c>
      <c r="E13" s="9"/>
      <c r="F13" s="285" t="s">
        <v>36</v>
      </c>
      <c r="G13" s="249"/>
      <c r="H13" s="240">
        <f>D29</f>
        <v>350643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16</v>
      </c>
      <c r="D14" s="34">
        <f t="shared" si="1"/>
        <v>176</v>
      </c>
      <c r="E14" s="9"/>
      <c r="F14" s="243" t="s">
        <v>39</v>
      </c>
      <c r="G14" s="244"/>
      <c r="H14" s="245">
        <f>D54</f>
        <v>60626.25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290016.75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312+498+1920</f>
        <v>2730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350643</v>
      </c>
      <c r="E29" s="9"/>
      <c r="F29" s="162" t="s">
        <v>55</v>
      </c>
      <c r="G29" s="223"/>
      <c r="H29" s="184">
        <f>H15-H16-H17-H18-H19-H20-H22-H23-H24+H26+H27</f>
        <v>287286.75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81</v>
      </c>
      <c r="H34" s="205">
        <f>F34*G34</f>
        <v>81000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205">
        <f>F35*G35</f>
        <v>12500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05">
        <f t="shared" ref="H36:H39" si="2">F36*G36</f>
        <v>200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528</v>
      </c>
      <c r="D37" s="15">
        <f>C37*111</f>
        <v>58608</v>
      </c>
      <c r="E37" s="9"/>
      <c r="F37" s="15">
        <v>100</v>
      </c>
      <c r="G37" s="43">
        <v>20</v>
      </c>
      <c r="H37" s="205">
        <f t="shared" si="2"/>
        <v>2000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20</v>
      </c>
      <c r="H38" s="205">
        <f t="shared" si="2"/>
        <v>1000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2</v>
      </c>
      <c r="H39" s="205">
        <f t="shared" si="2"/>
        <v>40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05">
        <v>55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7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3</v>
      </c>
      <c r="D44" s="15">
        <f>C44*120</f>
        <v>360</v>
      </c>
      <c r="E44" s="9"/>
      <c r="F44" s="41" t="s">
        <v>143</v>
      </c>
      <c r="G44" s="84" t="s">
        <v>213</v>
      </c>
      <c r="H44" s="201">
        <v>191302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84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9</v>
      </c>
      <c r="D46" s="15">
        <f>C46*1.5</f>
        <v>13.5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4</v>
      </c>
      <c r="D49" s="15">
        <f>C49*42</f>
        <v>168</v>
      </c>
      <c r="E49" s="9"/>
      <c r="F49" s="182" t="s">
        <v>86</v>
      </c>
      <c r="G49" s="184">
        <f>H34+H35+H36+H37+H38+H39+H40+H41+G42+H44+H45+H46</f>
        <v>288097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22</v>
      </c>
      <c r="D50" s="15">
        <f>C50*1.5</f>
        <v>33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161</v>
      </c>
      <c r="G51" s="308">
        <f>G49-H29</f>
        <v>810.25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60626.25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004F-0501-4B0D-9B40-623680FB910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C2A0-AA64-4B64-8B82-9CBF6BCECAC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59" t="s">
        <v>2</v>
      </c>
      <c r="Q1" s="15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45836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738</v>
      </c>
      <c r="D6" s="16">
        <f t="shared" ref="D6:D28" si="1">C6*L6</f>
        <v>543906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/>
      <c r="D7" s="16">
        <f t="shared" si="1"/>
        <v>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/>
      <c r="D9" s="16">
        <f t="shared" si="1"/>
        <v>0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/>
      <c r="D10" s="16">
        <f t="shared" si="1"/>
        <v>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/>
      <c r="D12" s="52">
        <f t="shared" si="1"/>
        <v>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29</v>
      </c>
      <c r="D13" s="52">
        <f t="shared" si="1"/>
        <v>8903</v>
      </c>
      <c r="E13" s="9"/>
      <c r="F13" s="285" t="s">
        <v>36</v>
      </c>
      <c r="G13" s="249"/>
      <c r="H13" s="240">
        <f>D29</f>
        <v>553007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18</v>
      </c>
      <c r="D14" s="34">
        <f t="shared" si="1"/>
        <v>198</v>
      </c>
      <c r="E14" s="9"/>
      <c r="F14" s="243" t="s">
        <v>39</v>
      </c>
      <c r="G14" s="244"/>
      <c r="H14" s="245">
        <f>D54</f>
        <v>83028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469979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v>5067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f>626*2</f>
        <v>1252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57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553007</v>
      </c>
      <c r="E29" s="9"/>
      <c r="F29" s="162" t="s">
        <v>55</v>
      </c>
      <c r="G29" s="223"/>
      <c r="H29" s="184">
        <f>H15-H16-H17-H18-H19-H20-H22-H23-H24+H26+H27+H28</f>
        <v>463660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218</v>
      </c>
      <c r="H34" s="205">
        <f t="shared" ref="H34:H39" si="2">F34*G34</f>
        <v>218000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481</v>
      </c>
      <c r="H35" s="205">
        <f t="shared" si="2"/>
        <v>240500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205">
        <f t="shared" si="2"/>
        <v>400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735</v>
      </c>
      <c r="D37" s="15">
        <f>C37*111</f>
        <v>81585</v>
      </c>
      <c r="E37" s="9"/>
      <c r="F37" s="15">
        <v>100</v>
      </c>
      <c r="G37" s="43">
        <v>25</v>
      </c>
      <c r="H37" s="205">
        <f t="shared" si="2"/>
        <v>2500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6</v>
      </c>
      <c r="H38" s="205">
        <f t="shared" si="2"/>
        <v>300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/>
      <c r="D42" s="15">
        <f>C42*2.25</f>
        <v>0</v>
      </c>
      <c r="E42" s="9"/>
      <c r="F42" s="43" t="s">
        <v>79</v>
      </c>
      <c r="G42" s="205">
        <v>2156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7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/>
      <c r="D44" s="15">
        <f>C44*120</f>
        <v>0</v>
      </c>
      <c r="E44" s="9"/>
      <c r="F44" s="41"/>
      <c r="G44" s="69"/>
      <c r="H44" s="201"/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9</v>
      </c>
      <c r="D46" s="15">
        <f>C46*1.5</f>
        <v>13.5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10</v>
      </c>
      <c r="D49" s="15">
        <f>C49*42</f>
        <v>420</v>
      </c>
      <c r="E49" s="9"/>
      <c r="F49" s="182" t="s">
        <v>86</v>
      </c>
      <c r="G49" s="184">
        <f>H34+H35+H36+H37+H38+H39+H40+H41+G42+H44+H45+H46</f>
        <v>463856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14</v>
      </c>
      <c r="D50" s="15">
        <f>C50*1.5</f>
        <v>21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161</v>
      </c>
      <c r="G51" s="192">
        <f>G49-H29</f>
        <v>196</v>
      </c>
      <c r="H51" s="193"/>
      <c r="I51" s="193"/>
      <c r="J51" s="19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195"/>
      <c r="H52" s="196"/>
      <c r="I52" s="196"/>
      <c r="J52" s="19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83028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FE3F-691F-4252-9589-AB7F2470892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59" t="s">
        <v>2</v>
      </c>
      <c r="Q1" s="15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2</v>
      </c>
      <c r="H4" s="258" t="s">
        <v>9</v>
      </c>
      <c r="I4" s="260">
        <v>45836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265</v>
      </c>
      <c r="D6" s="16">
        <f t="shared" ref="D6:D28" si="1">C6*L6</f>
        <v>195305</v>
      </c>
      <c r="E6" s="9"/>
      <c r="F6" s="264" t="s">
        <v>16</v>
      </c>
      <c r="G6" s="266" t="s">
        <v>125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6</v>
      </c>
      <c r="D7" s="16">
        <f t="shared" si="1"/>
        <v>4350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114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42</v>
      </c>
      <c r="D9" s="16">
        <f t="shared" si="1"/>
        <v>29694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3</v>
      </c>
      <c r="D10" s="16">
        <f t="shared" si="1"/>
        <v>2916</v>
      </c>
      <c r="E10" s="9"/>
      <c r="F10" s="264" t="s">
        <v>26</v>
      </c>
      <c r="G10" s="279" t="s">
        <v>115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1</v>
      </c>
      <c r="D11" s="16">
        <f t="shared" si="1"/>
        <v>1125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2</v>
      </c>
      <c r="D12" s="52">
        <f t="shared" si="1"/>
        <v>1904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10</v>
      </c>
      <c r="D13" s="52">
        <f t="shared" si="1"/>
        <v>3070</v>
      </c>
      <c r="E13" s="9"/>
      <c r="F13" s="285" t="s">
        <v>36</v>
      </c>
      <c r="G13" s="249"/>
      <c r="H13" s="240">
        <f>D29</f>
        <v>243038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17</v>
      </c>
      <c r="D14" s="34">
        <f t="shared" si="1"/>
        <v>187</v>
      </c>
      <c r="E14" s="9"/>
      <c r="F14" s="243" t="s">
        <v>39</v>
      </c>
      <c r="G14" s="244"/>
      <c r="H14" s="245">
        <f>D54</f>
        <v>25407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217631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1872</f>
        <v>1872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202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214">
        <v>20</v>
      </c>
      <c r="I19" s="214"/>
      <c r="J19" s="21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225"/>
      <c r="I20" s="225"/>
      <c r="J20" s="22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138</v>
      </c>
      <c r="C21" s="53">
        <f>3+1</f>
        <v>4</v>
      </c>
      <c r="D21" s="52">
        <f t="shared" si="1"/>
        <v>2600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 t="s">
        <v>214</v>
      </c>
      <c r="G22" s="81">
        <v>3189</v>
      </c>
      <c r="H22" s="229">
        <v>133271</v>
      </c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28"/>
      <c r="G23" s="41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131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13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67"/>
      <c r="G27" s="67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243038</v>
      </c>
      <c r="E29" s="9"/>
      <c r="F29" s="162" t="s">
        <v>55</v>
      </c>
      <c r="G29" s="223"/>
      <c r="H29" s="184">
        <f>H15-H16-H17-H18-H19-H20-H22-H23-H24+H26+H27</f>
        <v>82468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57</v>
      </c>
      <c r="H34" s="205">
        <f>F34*G34</f>
        <v>57000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43</v>
      </c>
      <c r="H35" s="205">
        <f t="shared" ref="H35:H39" si="2">F35*G35</f>
        <v>21500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9</v>
      </c>
      <c r="D36" s="15">
        <f>C36*1.5</f>
        <v>13.5</v>
      </c>
      <c r="E36" s="9"/>
      <c r="F36" s="15">
        <v>200</v>
      </c>
      <c r="G36" s="41"/>
      <c r="H36" s="205">
        <f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171</v>
      </c>
      <c r="D37" s="15">
        <f>C37*111</f>
        <v>18981</v>
      </c>
      <c r="E37" s="9"/>
      <c r="F37" s="15">
        <v>100</v>
      </c>
      <c r="G37" s="43">
        <v>37</v>
      </c>
      <c r="H37" s="205">
        <f t="shared" si="2"/>
        <v>3700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55</v>
      </c>
      <c r="D38" s="15">
        <f>C38*84</f>
        <v>4620</v>
      </c>
      <c r="E38" s="9"/>
      <c r="F38" s="33">
        <v>50</v>
      </c>
      <c r="G38" s="43">
        <v>1</v>
      </c>
      <c r="H38" s="205">
        <f t="shared" si="2"/>
        <v>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1</v>
      </c>
      <c r="H39" s="205">
        <f t="shared" si="2"/>
        <v>20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8</v>
      </c>
      <c r="D41" s="15">
        <f>C41*84</f>
        <v>672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/>
      <c r="D42" s="15">
        <f>C42*2.25</f>
        <v>0</v>
      </c>
      <c r="E42" s="9"/>
      <c r="F42" s="43" t="s">
        <v>79</v>
      </c>
      <c r="G42" s="205">
        <v>82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7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1"/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1"/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9</v>
      </c>
      <c r="D46" s="15">
        <f>C46*1.5</f>
        <v>13.5</v>
      </c>
      <c r="E46" s="9"/>
      <c r="F46" s="41"/>
      <c r="G46" s="158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9</v>
      </c>
      <c r="D49" s="15">
        <f>C49*42</f>
        <v>378</v>
      </c>
      <c r="E49" s="9"/>
      <c r="F49" s="182" t="s">
        <v>86</v>
      </c>
      <c r="G49" s="184">
        <f>H34+H35+H36+H37+H38+H39+H40+H41+G42+H44+H45+H46</f>
        <v>82352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17</v>
      </c>
      <c r="D50" s="15">
        <f>C50*1.5</f>
        <v>25.5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145</v>
      </c>
      <c r="G51" s="286">
        <f>G49-H29</f>
        <v>-116</v>
      </c>
      <c r="H51" s="287"/>
      <c r="I51" s="287"/>
      <c r="J51" s="28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289"/>
      <c r="H52" s="290"/>
      <c r="I52" s="290"/>
      <c r="J52" s="29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25407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4617-F348-40EF-A3CE-1C733F2D9BDE}">
  <dimension ref="A1:S59"/>
  <sheetViews>
    <sheetView topLeftCell="A28" zoomScaleNormal="100" zoomScaleSheetLayoutView="85" workbookViewId="0">
      <selection activeCell="B57" sqref="B5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53" t="s">
        <v>1</v>
      </c>
      <c r="O1" s="253"/>
      <c r="P1" s="159" t="s">
        <v>2</v>
      </c>
      <c r="Q1" s="15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3</v>
      </c>
      <c r="H4" s="258" t="s">
        <v>9</v>
      </c>
      <c r="I4" s="260">
        <v>45836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03"/>
      <c r="B6" s="19" t="s">
        <v>15</v>
      </c>
      <c r="C6" s="53">
        <v>308</v>
      </c>
      <c r="D6" s="16">
        <f t="shared" ref="D6:D28" si="1">C6*L6</f>
        <v>226996</v>
      </c>
      <c r="E6" s="9"/>
      <c r="F6" s="264" t="s">
        <v>16</v>
      </c>
      <c r="G6" s="266" t="s">
        <v>205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03"/>
      <c r="B7" s="19" t="s">
        <v>18</v>
      </c>
      <c r="C7" s="53">
        <v>20</v>
      </c>
      <c r="D7" s="16">
        <f t="shared" si="1"/>
        <v>14500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120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03"/>
      <c r="B9" s="19" t="s">
        <v>23</v>
      </c>
      <c r="C9" s="53">
        <v>56</v>
      </c>
      <c r="D9" s="16">
        <f t="shared" si="1"/>
        <v>39592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03"/>
      <c r="B10" s="11" t="s">
        <v>25</v>
      </c>
      <c r="C10" s="53">
        <v>2</v>
      </c>
      <c r="D10" s="16">
        <f t="shared" si="1"/>
        <v>1944</v>
      </c>
      <c r="E10" s="9"/>
      <c r="F10" s="264" t="s">
        <v>26</v>
      </c>
      <c r="G10" s="279" t="s">
        <v>121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9" ht="15.75" x14ac:dyDescent="0.25">
      <c r="A11" s="203"/>
      <c r="B11" s="20" t="s">
        <v>28</v>
      </c>
      <c r="C11" s="53"/>
      <c r="D11" s="16">
        <f t="shared" si="1"/>
        <v>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03"/>
      <c r="B12" s="20" t="s">
        <v>30</v>
      </c>
      <c r="C12" s="53">
        <v>1</v>
      </c>
      <c r="D12" s="52">
        <f t="shared" si="1"/>
        <v>952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03"/>
      <c r="B13" s="20" t="s">
        <v>32</v>
      </c>
      <c r="C13" s="53">
        <v>12</v>
      </c>
      <c r="D13" s="52">
        <f t="shared" si="1"/>
        <v>3684</v>
      </c>
      <c r="E13" s="9"/>
      <c r="F13" s="285" t="s">
        <v>36</v>
      </c>
      <c r="G13" s="249"/>
      <c r="H13" s="240">
        <f>D29</f>
        <v>289271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03"/>
      <c r="B14" s="17" t="s">
        <v>35</v>
      </c>
      <c r="C14" s="53">
        <v>3</v>
      </c>
      <c r="D14" s="34">
        <f t="shared" si="1"/>
        <v>33</v>
      </c>
      <c r="E14" s="9"/>
      <c r="F14" s="243" t="s">
        <v>39</v>
      </c>
      <c r="G14" s="244"/>
      <c r="H14" s="245">
        <f>D54</f>
        <v>53912.25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235358.75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510+756+414</f>
        <v>1680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301"/>
      <c r="I19" s="301"/>
      <c r="J19" s="30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0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214"/>
      <c r="I20" s="214"/>
      <c r="J20" s="21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104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107</v>
      </c>
      <c r="C23" s="53"/>
      <c r="D23" s="52">
        <f t="shared" si="1"/>
        <v>0</v>
      </c>
      <c r="E23" s="9"/>
      <c r="F23" s="86"/>
      <c r="G23" s="87"/>
      <c r="H23" s="294"/>
      <c r="I23" s="201"/>
      <c r="J23" s="201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101</v>
      </c>
      <c r="C24" s="53"/>
      <c r="D24" s="52">
        <f t="shared" si="1"/>
        <v>0</v>
      </c>
      <c r="E24" s="9"/>
      <c r="F24" s="42"/>
      <c r="G24" s="41"/>
      <c r="H24" s="294"/>
      <c r="I24" s="201"/>
      <c r="J24" s="201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105</v>
      </c>
      <c r="C26" s="53"/>
      <c r="D26" s="52">
        <f t="shared" si="1"/>
        <v>0</v>
      </c>
      <c r="E26" s="9"/>
      <c r="F26" s="72"/>
      <c r="G26" s="65"/>
      <c r="H26" s="295"/>
      <c r="I26" s="296"/>
      <c r="J26" s="29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109</v>
      </c>
      <c r="C27" s="53"/>
      <c r="D27" s="48">
        <f t="shared" si="1"/>
        <v>0</v>
      </c>
      <c r="E27" s="9"/>
      <c r="F27" s="88"/>
      <c r="G27" s="89"/>
      <c r="H27" s="298"/>
      <c r="I27" s="299"/>
      <c r="J27" s="300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289271</v>
      </c>
      <c r="E29" s="9"/>
      <c r="F29" s="162" t="s">
        <v>55</v>
      </c>
      <c r="G29" s="223"/>
      <c r="H29" s="184">
        <f>H15-H16-H17-H18-H19-H20-H22-H23-H24+H26+H27</f>
        <v>233678.75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53</v>
      </c>
      <c r="H34" s="205">
        <f>F34*G34</f>
        <v>53000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</v>
      </c>
      <c r="H35" s="205">
        <f>F35*G35</f>
        <v>2000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>
        <v>7</v>
      </c>
      <c r="D36" s="15">
        <f>C36*1.5</f>
        <v>10.5</v>
      </c>
      <c r="E36" s="9"/>
      <c r="F36" s="15">
        <v>200</v>
      </c>
      <c r="G36" s="41"/>
      <c r="H36" s="205">
        <f t="shared" ref="H36:H39" si="2">F36*G36</f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419</v>
      </c>
      <c r="D37" s="15">
        <f>C37*111</f>
        <v>46509</v>
      </c>
      <c r="E37" s="9"/>
      <c r="F37" s="15">
        <v>100</v>
      </c>
      <c r="G37" s="43"/>
      <c r="H37" s="205">
        <f t="shared" si="2"/>
        <v>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49</v>
      </c>
      <c r="D38" s="15">
        <f>C38*84</f>
        <v>4116</v>
      </c>
      <c r="E38" s="9"/>
      <c r="F38" s="33">
        <v>50</v>
      </c>
      <c r="G38" s="43"/>
      <c r="H38" s="205">
        <f t="shared" si="2"/>
        <v>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7</v>
      </c>
      <c r="D42" s="15">
        <f>C42*2.25</f>
        <v>15.75</v>
      </c>
      <c r="E42" s="9"/>
      <c r="F42" s="43" t="s">
        <v>79</v>
      </c>
      <c r="G42" s="205">
        <v>3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7" t="s">
        <v>83</v>
      </c>
      <c r="H43" s="198" t="s">
        <v>13</v>
      </c>
      <c r="I43" s="199"/>
      <c r="J43" s="200"/>
      <c r="K43" s="24"/>
      <c r="P43" s="4"/>
      <c r="Q43" s="4"/>
      <c r="R43" s="5"/>
    </row>
    <row r="44" spans="1:18" ht="15.75" x14ac:dyDescent="0.25">
      <c r="A44" s="177"/>
      <c r="B44" s="30" t="s">
        <v>66</v>
      </c>
      <c r="C44" s="53">
        <v>4</v>
      </c>
      <c r="D44" s="15">
        <f>C44*120</f>
        <v>480</v>
      </c>
      <c r="E44" s="9"/>
      <c r="F44" s="41" t="s">
        <v>156</v>
      </c>
      <c r="G44" s="84" t="s">
        <v>215</v>
      </c>
      <c r="H44" s="201">
        <v>41834</v>
      </c>
      <c r="I44" s="201"/>
      <c r="J44" s="201"/>
      <c r="K44" s="24"/>
      <c r="P44" s="4"/>
      <c r="Q44" s="4"/>
      <c r="R44" s="5"/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 t="s">
        <v>150</v>
      </c>
      <c r="G45" s="84" t="s">
        <v>216</v>
      </c>
      <c r="H45" s="201">
        <v>138461</v>
      </c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>
        <v>8</v>
      </c>
      <c r="D46" s="15">
        <f>C46*1.5</f>
        <v>12</v>
      </c>
      <c r="E46" s="9"/>
      <c r="F46" s="41"/>
      <c r="G46" s="69"/>
      <c r="H46" s="292"/>
      <c r="I46" s="292"/>
      <c r="J46" s="292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8</v>
      </c>
      <c r="D48" s="15">
        <f>C48*78</f>
        <v>624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19</v>
      </c>
      <c r="D49" s="15">
        <f>C49*42</f>
        <v>798</v>
      </c>
      <c r="E49" s="9"/>
      <c r="F49" s="182" t="s">
        <v>86</v>
      </c>
      <c r="G49" s="184">
        <f>H34+H35+H36+H37+H38+H39+H40+H41+G42+H44+H45+H46</f>
        <v>235298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16</v>
      </c>
      <c r="D50" s="15">
        <f>C50*1.5</f>
        <v>24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53"/>
      <c r="D51" s="34"/>
      <c r="E51" s="9"/>
      <c r="F51" s="190" t="s">
        <v>161</v>
      </c>
      <c r="G51" s="308">
        <f>G49-H29</f>
        <v>1619.25</v>
      </c>
      <c r="H51" s="309"/>
      <c r="I51" s="309"/>
      <c r="J51" s="31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11"/>
      <c r="H52" s="312"/>
      <c r="I52" s="312"/>
      <c r="J52" s="31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53912.25</v>
      </c>
      <c r="E54" s="9"/>
      <c r="F54" s="24"/>
      <c r="G54" s="9"/>
      <c r="H54" s="9"/>
      <c r="I54" s="9"/>
      <c r="J54" s="37"/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206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FFD7-818E-474F-8BD2-EF0EFCE37EA5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7124-ADE5-4399-B9BF-496E593816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53" t="s">
        <v>1</v>
      </c>
      <c r="O1" s="253"/>
      <c r="P1" s="159" t="s">
        <v>2</v>
      </c>
      <c r="Q1" s="15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8" t="s">
        <v>7</v>
      </c>
      <c r="B4" s="209"/>
      <c r="C4" s="209"/>
      <c r="D4" s="210"/>
      <c r="E4" s="9"/>
      <c r="F4" s="254" t="s">
        <v>8</v>
      </c>
      <c r="G4" s="256">
        <v>1</v>
      </c>
      <c r="H4" s="258" t="s">
        <v>9</v>
      </c>
      <c r="I4" s="260">
        <v>45838</v>
      </c>
      <c r="J4" s="261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02" t="s">
        <v>7</v>
      </c>
      <c r="B5" s="18" t="s">
        <v>11</v>
      </c>
      <c r="C5" s="12" t="s">
        <v>12</v>
      </c>
      <c r="D5" s="28" t="s">
        <v>13</v>
      </c>
      <c r="E5" s="9"/>
      <c r="F5" s="255"/>
      <c r="G5" s="257"/>
      <c r="H5" s="259"/>
      <c r="I5" s="262"/>
      <c r="J5" s="263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03"/>
      <c r="B6" s="19" t="s">
        <v>15</v>
      </c>
      <c r="C6" s="53">
        <v>928</v>
      </c>
      <c r="D6" s="16">
        <f t="shared" ref="D6:D28" si="1">C6*L6</f>
        <v>683936</v>
      </c>
      <c r="E6" s="9"/>
      <c r="F6" s="264" t="s">
        <v>16</v>
      </c>
      <c r="G6" s="266" t="s">
        <v>126</v>
      </c>
      <c r="H6" s="267"/>
      <c r="I6" s="267"/>
      <c r="J6" s="268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03"/>
      <c r="B7" s="19" t="s">
        <v>18</v>
      </c>
      <c r="C7" s="53">
        <v>128</v>
      </c>
      <c r="D7" s="16">
        <f t="shared" si="1"/>
        <v>92800</v>
      </c>
      <c r="E7" s="9"/>
      <c r="F7" s="265"/>
      <c r="G7" s="269"/>
      <c r="H7" s="270"/>
      <c r="I7" s="270"/>
      <c r="J7" s="271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03"/>
      <c r="B8" s="19" t="s">
        <v>20</v>
      </c>
      <c r="C8" s="53"/>
      <c r="D8" s="16">
        <f t="shared" si="1"/>
        <v>0</v>
      </c>
      <c r="E8" s="9"/>
      <c r="F8" s="272" t="s">
        <v>21</v>
      </c>
      <c r="G8" s="273" t="s">
        <v>112</v>
      </c>
      <c r="H8" s="274"/>
      <c r="I8" s="274"/>
      <c r="J8" s="27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03"/>
      <c r="B9" s="19" t="s">
        <v>23</v>
      </c>
      <c r="C9" s="53">
        <v>220</v>
      </c>
      <c r="D9" s="16">
        <f t="shared" si="1"/>
        <v>155540</v>
      </c>
      <c r="E9" s="9"/>
      <c r="F9" s="265"/>
      <c r="G9" s="276"/>
      <c r="H9" s="277"/>
      <c r="I9" s="277"/>
      <c r="J9" s="27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03"/>
      <c r="B10" s="11" t="s">
        <v>25</v>
      </c>
      <c r="C10" s="53">
        <v>35</v>
      </c>
      <c r="D10" s="16">
        <f t="shared" si="1"/>
        <v>34020</v>
      </c>
      <c r="E10" s="9"/>
      <c r="F10" s="264" t="s">
        <v>26</v>
      </c>
      <c r="G10" s="279" t="s">
        <v>130</v>
      </c>
      <c r="H10" s="280"/>
      <c r="I10" s="280"/>
      <c r="J10" s="281"/>
      <c r="K10" s="10"/>
      <c r="L10" s="6">
        <f>R36</f>
        <v>972</v>
      </c>
      <c r="P10" s="4"/>
      <c r="Q10" s="4"/>
      <c r="R10" s="5"/>
    </row>
    <row r="11" spans="1:18" ht="15.75" x14ac:dyDescent="0.25">
      <c r="A11" s="203"/>
      <c r="B11" s="20" t="s">
        <v>28</v>
      </c>
      <c r="C11" s="53">
        <v>10</v>
      </c>
      <c r="D11" s="16">
        <f t="shared" si="1"/>
        <v>11250</v>
      </c>
      <c r="E11" s="9"/>
      <c r="F11" s="265"/>
      <c r="G11" s="276"/>
      <c r="H11" s="277"/>
      <c r="I11" s="277"/>
      <c r="J11" s="27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03"/>
      <c r="B12" s="20" t="s">
        <v>30</v>
      </c>
      <c r="C12" s="53">
        <v>10</v>
      </c>
      <c r="D12" s="52">
        <f t="shared" si="1"/>
        <v>9520</v>
      </c>
      <c r="E12" s="9"/>
      <c r="F12" s="282" t="s">
        <v>33</v>
      </c>
      <c r="G12" s="283"/>
      <c r="H12" s="283"/>
      <c r="I12" s="283"/>
      <c r="J12" s="28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03"/>
      <c r="B13" s="20" t="s">
        <v>32</v>
      </c>
      <c r="C13" s="53">
        <v>45</v>
      </c>
      <c r="D13" s="52">
        <f t="shared" si="1"/>
        <v>13815</v>
      </c>
      <c r="E13" s="9"/>
      <c r="F13" s="285" t="s">
        <v>36</v>
      </c>
      <c r="G13" s="249"/>
      <c r="H13" s="240">
        <f>D29</f>
        <v>1000947</v>
      </c>
      <c r="I13" s="241"/>
      <c r="J13" s="242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03"/>
      <c r="B14" s="17" t="s">
        <v>35</v>
      </c>
      <c r="C14" s="53">
        <v>6</v>
      </c>
      <c r="D14" s="34">
        <f t="shared" si="1"/>
        <v>66</v>
      </c>
      <c r="E14" s="9"/>
      <c r="F14" s="243" t="s">
        <v>39</v>
      </c>
      <c r="G14" s="244"/>
      <c r="H14" s="245">
        <f>D54</f>
        <v>89638.5</v>
      </c>
      <c r="I14" s="246"/>
      <c r="J14" s="247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03"/>
      <c r="B15" s="17" t="s">
        <v>38</v>
      </c>
      <c r="C15" s="53"/>
      <c r="D15" s="34">
        <f t="shared" si="1"/>
        <v>0</v>
      </c>
      <c r="E15" s="9"/>
      <c r="F15" s="248" t="s">
        <v>40</v>
      </c>
      <c r="G15" s="249"/>
      <c r="H15" s="250">
        <f>H13-H14</f>
        <v>911308.5</v>
      </c>
      <c r="I15" s="251"/>
      <c r="J15" s="252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0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214">
        <f>7389+4365</f>
        <v>11754</v>
      </c>
      <c r="I16" s="214"/>
      <c r="J16" s="21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0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225"/>
      <c r="I17" s="225"/>
      <c r="J17" s="22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0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225"/>
      <c r="I18" s="225"/>
      <c r="J18" s="22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0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225"/>
      <c r="I19" s="225"/>
      <c r="J19" s="225"/>
      <c r="L19" s="6">
        <v>1102</v>
      </c>
      <c r="Q19" s="4"/>
      <c r="R19" s="5">
        <f t="shared" si="0"/>
        <v>0</v>
      </c>
    </row>
    <row r="20" spans="1:18" ht="15.75" x14ac:dyDescent="0.25">
      <c r="A20" s="20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214">
        <f>626*10</f>
        <v>6260</v>
      </c>
      <c r="I20" s="214"/>
      <c r="J20" s="21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0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26" t="s">
        <v>13</v>
      </c>
      <c r="I21" s="227"/>
      <c r="J21" s="228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03"/>
      <c r="B22" s="50" t="s">
        <v>139</v>
      </c>
      <c r="C22" s="53"/>
      <c r="D22" s="52">
        <f t="shared" si="1"/>
        <v>0</v>
      </c>
      <c r="E22" s="9"/>
      <c r="F22" s="85"/>
      <c r="G22" s="81"/>
      <c r="H22" s="229"/>
      <c r="I22" s="229"/>
      <c r="J22" s="229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03"/>
      <c r="B23" s="17" t="s">
        <v>123</v>
      </c>
      <c r="C23" s="53"/>
      <c r="D23" s="52">
        <f t="shared" si="1"/>
        <v>0</v>
      </c>
      <c r="E23" s="9"/>
      <c r="F23" s="85"/>
      <c r="G23" s="87"/>
      <c r="H23" s="230"/>
      <c r="I23" s="231"/>
      <c r="J23" s="231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03"/>
      <c r="B24" s="17" t="s">
        <v>124</v>
      </c>
      <c r="C24" s="53"/>
      <c r="D24" s="52">
        <f t="shared" si="1"/>
        <v>0</v>
      </c>
      <c r="E24" s="9"/>
      <c r="F24" s="85"/>
      <c r="G24" s="87"/>
      <c r="H24" s="230"/>
      <c r="I24" s="231"/>
      <c r="J24" s="231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20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32" t="s">
        <v>13</v>
      </c>
      <c r="I25" s="233"/>
      <c r="J25" s="234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203"/>
      <c r="B26" s="17" t="s">
        <v>110</v>
      </c>
      <c r="C26" s="53"/>
      <c r="D26" s="52">
        <f t="shared" si="1"/>
        <v>0</v>
      </c>
      <c r="E26" s="9"/>
      <c r="F26" s="83"/>
      <c r="G26" s="73"/>
      <c r="H26" s="201"/>
      <c r="I26" s="201"/>
      <c r="J26" s="201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03"/>
      <c r="B27" s="17" t="s">
        <v>119</v>
      </c>
      <c r="C27" s="53"/>
      <c r="D27" s="48">
        <f t="shared" si="1"/>
        <v>0</v>
      </c>
      <c r="E27" s="9"/>
      <c r="F27" s="79"/>
      <c r="G27" s="157"/>
      <c r="H27" s="235"/>
      <c r="I27" s="236"/>
      <c r="J27" s="236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204"/>
      <c r="B28" s="50" t="s">
        <v>97</v>
      </c>
      <c r="C28" s="53"/>
      <c r="D28" s="52">
        <f t="shared" si="1"/>
        <v>0</v>
      </c>
      <c r="E28" s="9"/>
      <c r="F28" s="60"/>
      <c r="G28" s="68"/>
      <c r="H28" s="237"/>
      <c r="I28" s="238"/>
      <c r="J28" s="23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15" t="s">
        <v>36</v>
      </c>
      <c r="B29" s="216"/>
      <c r="C29" s="217"/>
      <c r="D29" s="221">
        <f>SUM(D6:D28)</f>
        <v>1000947</v>
      </c>
      <c r="E29" s="9"/>
      <c r="F29" s="162" t="s">
        <v>55</v>
      </c>
      <c r="G29" s="223"/>
      <c r="H29" s="184">
        <f>H15-H16-H17-H18-H19-H20-H22-H23-H24+H26+H27+H28</f>
        <v>893294.5</v>
      </c>
      <c r="I29" s="185"/>
      <c r="J29" s="18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218"/>
      <c r="B30" s="219"/>
      <c r="C30" s="220"/>
      <c r="D30" s="222"/>
      <c r="E30" s="9"/>
      <c r="F30" s="165"/>
      <c r="G30" s="224"/>
      <c r="H30" s="187"/>
      <c r="I30" s="188"/>
      <c r="J30" s="18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8" t="s">
        <v>58</v>
      </c>
      <c r="B32" s="209"/>
      <c r="C32" s="209"/>
      <c r="D32" s="210"/>
      <c r="E32" s="11"/>
      <c r="F32" s="211" t="s">
        <v>59</v>
      </c>
      <c r="G32" s="212"/>
      <c r="H32" s="212"/>
      <c r="I32" s="212"/>
      <c r="J32" s="21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60" t="s">
        <v>63</v>
      </c>
      <c r="H33" s="211" t="s">
        <v>13</v>
      </c>
      <c r="I33" s="212"/>
      <c r="J33" s="21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02" t="s">
        <v>65</v>
      </c>
      <c r="B34" s="29" t="s">
        <v>66</v>
      </c>
      <c r="C34" s="56">
        <v>10</v>
      </c>
      <c r="D34" s="33">
        <f>C34*120</f>
        <v>1200</v>
      </c>
      <c r="E34" s="9"/>
      <c r="F34" s="15">
        <v>1000</v>
      </c>
      <c r="G34" s="44">
        <v>32</v>
      </c>
      <c r="H34" s="205">
        <f t="shared" ref="H34:H39" si="2">F34*G34</f>
        <v>32000</v>
      </c>
      <c r="I34" s="206"/>
      <c r="J34" s="20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0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8</v>
      </c>
      <c r="H35" s="205">
        <f t="shared" si="2"/>
        <v>4000</v>
      </c>
      <c r="I35" s="206"/>
      <c r="J35" s="20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20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05">
        <f t="shared" si="2"/>
        <v>0</v>
      </c>
      <c r="I36" s="206"/>
      <c r="J36" s="20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02" t="s">
        <v>72</v>
      </c>
      <c r="B37" s="31" t="s">
        <v>66</v>
      </c>
      <c r="C37" s="58">
        <v>723</v>
      </c>
      <c r="D37" s="15">
        <f>C37*111</f>
        <v>80253</v>
      </c>
      <c r="E37" s="9"/>
      <c r="F37" s="15">
        <v>100</v>
      </c>
      <c r="G37" s="43"/>
      <c r="H37" s="205">
        <f t="shared" si="2"/>
        <v>0</v>
      </c>
      <c r="I37" s="206"/>
      <c r="J37" s="20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03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</v>
      </c>
      <c r="H38" s="205">
        <f t="shared" si="2"/>
        <v>50</v>
      </c>
      <c r="I38" s="206"/>
      <c r="J38" s="20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04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/>
      <c r="H39" s="205">
        <f t="shared" si="2"/>
        <v>0</v>
      </c>
      <c r="I39" s="206"/>
      <c r="J39" s="20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202" t="s">
        <v>76</v>
      </c>
      <c r="B40" s="30" t="s">
        <v>66</v>
      </c>
      <c r="C40" s="70">
        <v>41</v>
      </c>
      <c r="D40" s="15">
        <f>C40*111</f>
        <v>4551</v>
      </c>
      <c r="E40" s="9"/>
      <c r="F40" s="15">
        <v>10</v>
      </c>
      <c r="G40" s="46"/>
      <c r="H40" s="205"/>
      <c r="I40" s="206"/>
      <c r="J40" s="20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03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05"/>
      <c r="I41" s="206"/>
      <c r="J41" s="207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04"/>
      <c r="B42" s="30" t="s">
        <v>70</v>
      </c>
      <c r="C42" s="71">
        <v>18</v>
      </c>
      <c r="D42" s="15">
        <f>C42*2.25</f>
        <v>40.5</v>
      </c>
      <c r="E42" s="9"/>
      <c r="F42" s="43" t="s">
        <v>79</v>
      </c>
      <c r="G42" s="205">
        <v>57</v>
      </c>
      <c r="H42" s="206"/>
      <c r="I42" s="206"/>
      <c r="J42" s="207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76" t="s">
        <v>81</v>
      </c>
      <c r="C43" s="71"/>
      <c r="D43" s="15"/>
      <c r="E43" s="9"/>
      <c r="F43" s="65" t="s">
        <v>82</v>
      </c>
      <c r="G43" s="157" t="s">
        <v>83</v>
      </c>
      <c r="H43" s="198" t="s">
        <v>13</v>
      </c>
      <c r="I43" s="199"/>
      <c r="J43" s="20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177"/>
      <c r="B44" s="30" t="s">
        <v>66</v>
      </c>
      <c r="C44" s="53">
        <v>13</v>
      </c>
      <c r="D44" s="15">
        <f>C44*120</f>
        <v>1560</v>
      </c>
      <c r="E44" s="9"/>
      <c r="F44" s="41" t="s">
        <v>143</v>
      </c>
      <c r="G44" s="69" t="s">
        <v>217</v>
      </c>
      <c r="H44" s="201">
        <v>287523</v>
      </c>
      <c r="I44" s="201"/>
      <c r="J44" s="201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77"/>
      <c r="B45" s="30" t="s">
        <v>68</v>
      </c>
      <c r="C45" s="90"/>
      <c r="D45" s="15">
        <f>C45*84</f>
        <v>0</v>
      </c>
      <c r="E45" s="9"/>
      <c r="F45" s="41" t="s">
        <v>143</v>
      </c>
      <c r="G45" s="69" t="s">
        <v>218</v>
      </c>
      <c r="H45" s="201">
        <v>567306</v>
      </c>
      <c r="I45" s="201"/>
      <c r="J45" s="201"/>
      <c r="K45" s="24"/>
      <c r="P45" s="4"/>
      <c r="Q45" s="4"/>
      <c r="R45" s="5"/>
    </row>
    <row r="46" spans="1:18" ht="15.75" x14ac:dyDescent="0.25">
      <c r="A46" s="177"/>
      <c r="B46" s="54" t="s">
        <v>70</v>
      </c>
      <c r="C46" s="91"/>
      <c r="D46" s="15">
        <f>C46*1.5</f>
        <v>0</v>
      </c>
      <c r="E46" s="9"/>
      <c r="F46" s="41"/>
      <c r="G46" s="69"/>
      <c r="H46" s="201"/>
      <c r="I46" s="201"/>
      <c r="J46" s="201"/>
      <c r="K46" s="24"/>
      <c r="P46" s="4"/>
      <c r="Q46" s="4"/>
      <c r="R46" s="5"/>
    </row>
    <row r="47" spans="1:18" ht="15.75" x14ac:dyDescent="0.25">
      <c r="A47" s="178"/>
      <c r="B47" s="30"/>
      <c r="C47" s="71"/>
      <c r="D47" s="15"/>
      <c r="E47" s="9"/>
      <c r="F47" s="65"/>
      <c r="G47" s="65"/>
      <c r="H47" s="179"/>
      <c r="I47" s="180"/>
      <c r="J47" s="181"/>
      <c r="K47" s="24"/>
      <c r="P47" s="4"/>
      <c r="Q47" s="4"/>
      <c r="R47" s="5"/>
    </row>
    <row r="48" spans="1:18" ht="15" customHeight="1" x14ac:dyDescent="0.25">
      <c r="A48" s="176" t="s">
        <v>32</v>
      </c>
      <c r="B48" s="30" t="s">
        <v>66</v>
      </c>
      <c r="C48" s="53">
        <v>16</v>
      </c>
      <c r="D48" s="15">
        <f>C48*78</f>
        <v>1248</v>
      </c>
      <c r="E48" s="9"/>
      <c r="F48" s="65"/>
      <c r="G48" s="65"/>
      <c r="H48" s="179"/>
      <c r="I48" s="180"/>
      <c r="J48" s="181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77"/>
      <c r="B49" s="32" t="s">
        <v>68</v>
      </c>
      <c r="C49" s="90">
        <v>5</v>
      </c>
      <c r="D49" s="15">
        <f>C49*42</f>
        <v>210</v>
      </c>
      <c r="E49" s="9"/>
      <c r="F49" s="182" t="s">
        <v>86</v>
      </c>
      <c r="G49" s="184">
        <f>H34+H35+H36+H37+H38+H39+H40+H41+G42+H44+H45+H46</f>
        <v>890936</v>
      </c>
      <c r="H49" s="185"/>
      <c r="I49" s="185"/>
      <c r="J49" s="18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77"/>
      <c r="B50" s="35" t="s">
        <v>70</v>
      </c>
      <c r="C50" s="71">
        <v>27</v>
      </c>
      <c r="D50" s="15">
        <f>C50*1.5</f>
        <v>40.5</v>
      </c>
      <c r="E50" s="9"/>
      <c r="F50" s="183"/>
      <c r="G50" s="187"/>
      <c r="H50" s="188"/>
      <c r="I50" s="188"/>
      <c r="J50" s="189"/>
      <c r="K50" s="9"/>
      <c r="P50" s="4"/>
      <c r="Q50" s="4"/>
      <c r="R50" s="5"/>
    </row>
    <row r="51" spans="1:18" ht="15" customHeight="1" x14ac:dyDescent="0.25">
      <c r="A51" s="177"/>
      <c r="B51" s="30"/>
      <c r="C51" s="13"/>
      <c r="D51" s="34"/>
      <c r="E51" s="9"/>
      <c r="F51" s="190" t="s">
        <v>193</v>
      </c>
      <c r="G51" s="302">
        <f>G49-H29</f>
        <v>-2358.5</v>
      </c>
      <c r="H51" s="303"/>
      <c r="I51" s="303"/>
      <c r="J51" s="304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77"/>
      <c r="B52" s="32"/>
      <c r="C52" s="36"/>
      <c r="D52" s="49"/>
      <c r="E52" s="9"/>
      <c r="F52" s="191"/>
      <c r="G52" s="305"/>
      <c r="H52" s="306"/>
      <c r="I52" s="306"/>
      <c r="J52" s="307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78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62" t="s">
        <v>90</v>
      </c>
      <c r="B54" s="163"/>
      <c r="C54" s="164"/>
      <c r="D54" s="168">
        <f>SUM(D34:D53)</f>
        <v>89638.5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65"/>
      <c r="B55" s="166"/>
      <c r="C55" s="167"/>
      <c r="D55" s="169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170" t="s">
        <v>91</v>
      </c>
      <c r="B58" s="171"/>
      <c r="C58" s="171"/>
      <c r="D58" s="172"/>
      <c r="E58" s="9"/>
      <c r="F58" s="170" t="s">
        <v>92</v>
      </c>
      <c r="G58" s="171"/>
      <c r="H58" s="171"/>
      <c r="I58" s="171"/>
      <c r="J58" s="172"/>
    </row>
    <row r="59" spans="1:18" x14ac:dyDescent="0.25">
      <c r="A59" s="173"/>
      <c r="B59" s="174"/>
      <c r="C59" s="174"/>
      <c r="D59" s="175"/>
      <c r="E59" s="9"/>
      <c r="F59" s="173"/>
      <c r="G59" s="174"/>
      <c r="H59" s="174"/>
      <c r="I59" s="174"/>
      <c r="J59" s="175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101</vt:i4>
      </vt:variant>
      <vt:variant>
        <vt:lpstr>Named Ranges</vt:lpstr>
      </vt:variant>
      <vt:variant>
        <vt:i4>75</vt:i4>
      </vt:variant>
    </vt:vector>
  </HeadingPairs>
  <TitlesOfParts>
    <vt:vector size="176" baseType="lpstr">
      <vt:lpstr>(June 2025)</vt:lpstr>
      <vt:lpstr>(2)</vt:lpstr>
      <vt:lpstr>02,06 R1</vt:lpstr>
      <vt:lpstr>02,06 R2</vt:lpstr>
      <vt:lpstr>02,06 R3</vt:lpstr>
      <vt:lpstr>(3)</vt:lpstr>
      <vt:lpstr>03,06 R1</vt:lpstr>
      <vt:lpstr>03,06 R2</vt:lpstr>
      <vt:lpstr>03,06 R3</vt:lpstr>
      <vt:lpstr>(4)</vt:lpstr>
      <vt:lpstr>04,06 R1</vt:lpstr>
      <vt:lpstr>04,06 R2</vt:lpstr>
      <vt:lpstr>04,06 R3</vt:lpstr>
      <vt:lpstr>(5)</vt:lpstr>
      <vt:lpstr>05,06 R1</vt:lpstr>
      <vt:lpstr>05,06 R2</vt:lpstr>
      <vt:lpstr>05,06 R3</vt:lpstr>
      <vt:lpstr>(6)</vt:lpstr>
      <vt:lpstr>06,06 R1</vt:lpstr>
      <vt:lpstr>06,06 R2</vt:lpstr>
      <vt:lpstr>06,06 R3</vt:lpstr>
      <vt:lpstr>(7)</vt:lpstr>
      <vt:lpstr>07,06 R1</vt:lpstr>
      <vt:lpstr>07,06 R2</vt:lpstr>
      <vt:lpstr>07,06 R3</vt:lpstr>
      <vt:lpstr>(9)</vt:lpstr>
      <vt:lpstr>09,06 R1</vt:lpstr>
      <vt:lpstr>09,06 R2</vt:lpstr>
      <vt:lpstr>09,06 R3</vt:lpstr>
      <vt:lpstr>(10)</vt:lpstr>
      <vt:lpstr>10,06 R1</vt:lpstr>
      <vt:lpstr>10,06 R2</vt:lpstr>
      <vt:lpstr>10,06 R3</vt:lpstr>
      <vt:lpstr>(11)</vt:lpstr>
      <vt:lpstr>11,06 R1</vt:lpstr>
      <vt:lpstr>11,06 R2</vt:lpstr>
      <vt:lpstr>11,06 R3</vt:lpstr>
      <vt:lpstr>(12)</vt:lpstr>
      <vt:lpstr>12,06 R1</vt:lpstr>
      <vt:lpstr>12,06 R2</vt:lpstr>
      <vt:lpstr>12,06 R3</vt:lpstr>
      <vt:lpstr>(13)</vt:lpstr>
      <vt:lpstr>13,06 R1</vt:lpstr>
      <vt:lpstr>13,06 R2</vt:lpstr>
      <vt:lpstr>13,06 R3</vt:lpstr>
      <vt:lpstr>(14)</vt:lpstr>
      <vt:lpstr>14,06 R1</vt:lpstr>
      <vt:lpstr>14,06 R2</vt:lpstr>
      <vt:lpstr>14,06 R3</vt:lpstr>
      <vt:lpstr>(16)</vt:lpstr>
      <vt:lpstr>16,06 R1</vt:lpstr>
      <vt:lpstr>16,06 R2</vt:lpstr>
      <vt:lpstr>16,06 R3</vt:lpstr>
      <vt:lpstr>(17)</vt:lpstr>
      <vt:lpstr>17,06 R1</vt:lpstr>
      <vt:lpstr>17,06 R2</vt:lpstr>
      <vt:lpstr>17,06 R3</vt:lpstr>
      <vt:lpstr>(18)</vt:lpstr>
      <vt:lpstr>18,06 R1</vt:lpstr>
      <vt:lpstr>18,06 R2</vt:lpstr>
      <vt:lpstr>18,06 R3</vt:lpstr>
      <vt:lpstr>(19)</vt:lpstr>
      <vt:lpstr>19,06 R1</vt:lpstr>
      <vt:lpstr>19,06 R2</vt:lpstr>
      <vt:lpstr>19,06 R3</vt:lpstr>
      <vt:lpstr>(20)</vt:lpstr>
      <vt:lpstr>20,06 R1</vt:lpstr>
      <vt:lpstr>20,06 R2</vt:lpstr>
      <vt:lpstr>20,06 R3</vt:lpstr>
      <vt:lpstr>(21)</vt:lpstr>
      <vt:lpstr>21,06 R1</vt:lpstr>
      <vt:lpstr>21,06 R2</vt:lpstr>
      <vt:lpstr>21,06 R3</vt:lpstr>
      <vt:lpstr>(23)</vt:lpstr>
      <vt:lpstr>23,06 R1</vt:lpstr>
      <vt:lpstr>23,06 R2</vt:lpstr>
      <vt:lpstr>23,06 R3</vt:lpstr>
      <vt:lpstr>(24)</vt:lpstr>
      <vt:lpstr>24,06 R1</vt:lpstr>
      <vt:lpstr>24,06 R2</vt:lpstr>
      <vt:lpstr>24,06 R3</vt:lpstr>
      <vt:lpstr>(25)</vt:lpstr>
      <vt:lpstr>25,06 R1</vt:lpstr>
      <vt:lpstr>25,06 R2</vt:lpstr>
      <vt:lpstr>25,06 R3</vt:lpstr>
      <vt:lpstr>(26)</vt:lpstr>
      <vt:lpstr>26,06 R1</vt:lpstr>
      <vt:lpstr>26,06 R2</vt:lpstr>
      <vt:lpstr>26,06 R3</vt:lpstr>
      <vt:lpstr>(27)</vt:lpstr>
      <vt:lpstr>27,06 R1</vt:lpstr>
      <vt:lpstr>27,06 R2</vt:lpstr>
      <vt:lpstr>27,06 R3</vt:lpstr>
      <vt:lpstr>(28)</vt:lpstr>
      <vt:lpstr>28,06 R1</vt:lpstr>
      <vt:lpstr>28,06 R2</vt:lpstr>
      <vt:lpstr>28,06 R3</vt:lpstr>
      <vt:lpstr>(30)</vt:lpstr>
      <vt:lpstr>30,06 R1</vt:lpstr>
      <vt:lpstr>30,06 R2</vt:lpstr>
      <vt:lpstr>30,06 R3</vt:lpstr>
      <vt:lpstr>'02,06 R1'!Print_Area</vt:lpstr>
      <vt:lpstr>'02,06 R2'!Print_Area</vt:lpstr>
      <vt:lpstr>'02,06 R3'!Print_Area</vt:lpstr>
      <vt:lpstr>'03,06 R1'!Print_Area</vt:lpstr>
      <vt:lpstr>'03,06 R2'!Print_Area</vt:lpstr>
      <vt:lpstr>'03,06 R3'!Print_Area</vt:lpstr>
      <vt:lpstr>'04,06 R1'!Print_Area</vt:lpstr>
      <vt:lpstr>'04,06 R2'!Print_Area</vt:lpstr>
      <vt:lpstr>'04,06 R3'!Print_Area</vt:lpstr>
      <vt:lpstr>'05,06 R1'!Print_Area</vt:lpstr>
      <vt:lpstr>'05,06 R2'!Print_Area</vt:lpstr>
      <vt:lpstr>'05,06 R3'!Print_Area</vt:lpstr>
      <vt:lpstr>'06,06 R1'!Print_Area</vt:lpstr>
      <vt:lpstr>'06,06 R2'!Print_Area</vt:lpstr>
      <vt:lpstr>'06,06 R3'!Print_Area</vt:lpstr>
      <vt:lpstr>'07,06 R1'!Print_Area</vt:lpstr>
      <vt:lpstr>'07,06 R2'!Print_Area</vt:lpstr>
      <vt:lpstr>'07,06 R3'!Print_Area</vt:lpstr>
      <vt:lpstr>'09,06 R1'!Print_Area</vt:lpstr>
      <vt:lpstr>'09,06 R2'!Print_Area</vt:lpstr>
      <vt:lpstr>'09,06 R3'!Print_Area</vt:lpstr>
      <vt:lpstr>'10,06 R1'!Print_Area</vt:lpstr>
      <vt:lpstr>'10,06 R2'!Print_Area</vt:lpstr>
      <vt:lpstr>'10,06 R3'!Print_Area</vt:lpstr>
      <vt:lpstr>'11,06 R1'!Print_Area</vt:lpstr>
      <vt:lpstr>'11,06 R2'!Print_Area</vt:lpstr>
      <vt:lpstr>'11,06 R3'!Print_Area</vt:lpstr>
      <vt:lpstr>'12,06 R1'!Print_Area</vt:lpstr>
      <vt:lpstr>'12,06 R2'!Print_Area</vt:lpstr>
      <vt:lpstr>'12,06 R3'!Print_Area</vt:lpstr>
      <vt:lpstr>'13,06 R1'!Print_Area</vt:lpstr>
      <vt:lpstr>'13,06 R2'!Print_Area</vt:lpstr>
      <vt:lpstr>'13,06 R3'!Print_Area</vt:lpstr>
      <vt:lpstr>'14,06 R1'!Print_Area</vt:lpstr>
      <vt:lpstr>'14,06 R2'!Print_Area</vt:lpstr>
      <vt:lpstr>'14,06 R3'!Print_Area</vt:lpstr>
      <vt:lpstr>'16,06 R1'!Print_Area</vt:lpstr>
      <vt:lpstr>'16,06 R2'!Print_Area</vt:lpstr>
      <vt:lpstr>'16,06 R3'!Print_Area</vt:lpstr>
      <vt:lpstr>'17,06 R1'!Print_Area</vt:lpstr>
      <vt:lpstr>'17,06 R2'!Print_Area</vt:lpstr>
      <vt:lpstr>'17,06 R3'!Print_Area</vt:lpstr>
      <vt:lpstr>'18,06 R1'!Print_Area</vt:lpstr>
      <vt:lpstr>'18,06 R2'!Print_Area</vt:lpstr>
      <vt:lpstr>'18,06 R3'!Print_Area</vt:lpstr>
      <vt:lpstr>'19,06 R1'!Print_Area</vt:lpstr>
      <vt:lpstr>'19,06 R2'!Print_Area</vt:lpstr>
      <vt:lpstr>'19,06 R3'!Print_Area</vt:lpstr>
      <vt:lpstr>'20,06 R1'!Print_Area</vt:lpstr>
      <vt:lpstr>'20,06 R2'!Print_Area</vt:lpstr>
      <vt:lpstr>'20,06 R3'!Print_Area</vt:lpstr>
      <vt:lpstr>'21,06 R1'!Print_Area</vt:lpstr>
      <vt:lpstr>'21,06 R2'!Print_Area</vt:lpstr>
      <vt:lpstr>'21,06 R3'!Print_Area</vt:lpstr>
      <vt:lpstr>'23,06 R1'!Print_Area</vt:lpstr>
      <vt:lpstr>'23,06 R2'!Print_Area</vt:lpstr>
      <vt:lpstr>'23,06 R3'!Print_Area</vt:lpstr>
      <vt:lpstr>'24,06 R1'!Print_Area</vt:lpstr>
      <vt:lpstr>'24,06 R2'!Print_Area</vt:lpstr>
      <vt:lpstr>'24,06 R3'!Print_Area</vt:lpstr>
      <vt:lpstr>'25,06 R1'!Print_Area</vt:lpstr>
      <vt:lpstr>'25,06 R2'!Print_Area</vt:lpstr>
      <vt:lpstr>'25,06 R3'!Print_Area</vt:lpstr>
      <vt:lpstr>'26,06 R1'!Print_Area</vt:lpstr>
      <vt:lpstr>'26,06 R2'!Print_Area</vt:lpstr>
      <vt:lpstr>'26,06 R3'!Print_Area</vt:lpstr>
      <vt:lpstr>'27,06 R1'!Print_Area</vt:lpstr>
      <vt:lpstr>'27,06 R2'!Print_Area</vt:lpstr>
      <vt:lpstr>'27,06 R3'!Print_Area</vt:lpstr>
      <vt:lpstr>'28,06 R1'!Print_Area</vt:lpstr>
      <vt:lpstr>'28,06 R2'!Print_Area</vt:lpstr>
      <vt:lpstr>'28,06 R3'!Print_Area</vt:lpstr>
      <vt:lpstr>'30,06 R1'!Print_Area</vt:lpstr>
      <vt:lpstr>'30,06 R2'!Print_Area</vt:lpstr>
      <vt:lpstr>'30,06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2025-07-01T05:01:41Z</cp:lastPrinted>
  <dcterms:created xsi:type="dcterms:W3CDTF">2024-09-01T23:36:50Z</dcterms:created>
  <dcterms:modified xsi:type="dcterms:W3CDTF">2025-08-30T05:50:34Z</dcterms:modified>
</cp:coreProperties>
</file>