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3B89EAF6-F044-4D82-A6D2-C6DBE3BFB64B}" xr6:coauthVersionLast="45" xr6:coauthVersionMax="45" xr10:uidLastSave="{00000000-0000-0000-0000-000000000000}"/>
  <bookViews>
    <workbookView xWindow="-120" yWindow="-120" windowWidth="29040" windowHeight="15840" firstSheet="49" activeTab="57" xr2:uid="{00000000-000D-0000-FFFF-FFFF00000000}"/>
  </bookViews>
  <sheets>
    <sheet name="(August 2025)" sheetId="814" r:id="rId1"/>
    <sheet name="(1)" sheetId="1135" r:id="rId2"/>
    <sheet name="01,08 R1" sheetId="1136" r:id="rId3"/>
    <sheet name="01,08 R2" sheetId="1137" r:id="rId4"/>
    <sheet name="01,08 R3" sheetId="1138" r:id="rId5"/>
    <sheet name="(2)" sheetId="1139" r:id="rId6"/>
    <sheet name="02,08 R1" sheetId="1140" r:id="rId7"/>
    <sheet name="02,08 R2" sheetId="1141" r:id="rId8"/>
    <sheet name="02,08 R3" sheetId="1142" r:id="rId9"/>
    <sheet name="(4)" sheetId="1143" r:id="rId10"/>
    <sheet name="04,08 R1" sheetId="1144" r:id="rId11"/>
    <sheet name="04,08 R2" sheetId="1145" r:id="rId12"/>
    <sheet name="04,08 R3" sheetId="1146" r:id="rId13"/>
    <sheet name="(5)" sheetId="1147" r:id="rId14"/>
    <sheet name="05,08 R1" sheetId="1148" r:id="rId15"/>
    <sheet name="05,08 R2" sheetId="1149" r:id="rId16"/>
    <sheet name="05,08 R3" sheetId="1150" r:id="rId17"/>
    <sheet name="(6 No Trip)" sheetId="1151" r:id="rId18"/>
    <sheet name="06,08 R1" sheetId="1152" r:id="rId19"/>
    <sheet name="06,08 R2" sheetId="1153" r:id="rId20"/>
    <sheet name="06,08 R3" sheetId="1154" r:id="rId21"/>
    <sheet name="(7)" sheetId="1155" r:id="rId22"/>
    <sheet name="07,08 R1" sheetId="1156" r:id="rId23"/>
    <sheet name="07,08 R2" sheetId="1157" r:id="rId24"/>
    <sheet name="07,08 R3" sheetId="1158" r:id="rId25"/>
    <sheet name="(8)" sheetId="1159" r:id="rId26"/>
    <sheet name="08,08 R1" sheetId="1160" r:id="rId27"/>
    <sheet name="08,08 R2" sheetId="1161" r:id="rId28"/>
    <sheet name="08,08 R3" sheetId="1162" r:id="rId29"/>
    <sheet name="(9)" sheetId="1163" r:id="rId30"/>
    <sheet name="09,08 R1" sheetId="1164" r:id="rId31"/>
    <sheet name="09,08 R2" sheetId="1165" r:id="rId32"/>
    <sheet name="09,08 R3" sheetId="1166" r:id="rId33"/>
    <sheet name="(11)" sheetId="1167" r:id="rId34"/>
    <sheet name="11,08 R1" sheetId="1168" r:id="rId35"/>
    <sheet name="11,08 R2" sheetId="1169" r:id="rId36"/>
    <sheet name="11,08 R3" sheetId="1170" r:id="rId37"/>
    <sheet name="(12)" sheetId="1171" r:id="rId38"/>
    <sheet name="12,08 R1" sheetId="1172" r:id="rId39"/>
    <sheet name="12,08 R2" sheetId="1173" r:id="rId40"/>
    <sheet name="12,08 R3" sheetId="1174" r:id="rId41"/>
    <sheet name="(13)" sheetId="1175" r:id="rId42"/>
    <sheet name="13,08 R1" sheetId="1176" r:id="rId43"/>
    <sheet name="13,08 R2" sheetId="1177" r:id="rId44"/>
    <sheet name="13,08 R3" sheetId="1178" r:id="rId45"/>
    <sheet name="(14)" sheetId="1179" r:id="rId46"/>
    <sheet name="14,08 R2" sheetId="1181" r:id="rId47"/>
    <sheet name="14,08 R3" sheetId="1182" r:id="rId48"/>
    <sheet name="(15)" sheetId="1183" r:id="rId49"/>
    <sheet name="15,08 R1" sheetId="1184" r:id="rId50"/>
    <sheet name="15,08 R2" sheetId="1185" r:id="rId51"/>
    <sheet name="15,08 R3" sheetId="1186" r:id="rId52"/>
    <sheet name="(16)" sheetId="1187" r:id="rId53"/>
    <sheet name="16,08 R1" sheetId="1188" r:id="rId54"/>
    <sheet name="16,08 R2" sheetId="1189" r:id="rId55"/>
    <sheet name="16,08 R3" sheetId="1190" r:id="rId56"/>
    <sheet name="(18)" sheetId="1191" r:id="rId57"/>
    <sheet name="18,08 R1" sheetId="1192" r:id="rId58"/>
    <sheet name="18,08 R2" sheetId="1193" r:id="rId59"/>
    <sheet name="18,08 R3" sheetId="1194" r:id="rId60"/>
    <sheet name="(19)" sheetId="1195" r:id="rId61"/>
    <sheet name="19,08 R1" sheetId="1196" r:id="rId62"/>
    <sheet name="19,08 R2" sheetId="1197" r:id="rId63"/>
    <sheet name="19,08 R3" sheetId="1198" r:id="rId64"/>
    <sheet name="(20)" sheetId="1199" r:id="rId65"/>
    <sheet name="20,08 R1" sheetId="1200" r:id="rId66"/>
    <sheet name="20,08 R2" sheetId="1201" r:id="rId67"/>
    <sheet name="20,08 R3" sheetId="1202" r:id="rId68"/>
    <sheet name="(21)" sheetId="1203" r:id="rId69"/>
    <sheet name="21,08 R1" sheetId="1204" r:id="rId70"/>
    <sheet name="21,08 R2" sheetId="1205" r:id="rId71"/>
    <sheet name="21,08 R3" sheetId="1206" r:id="rId72"/>
    <sheet name="(22)" sheetId="1207" r:id="rId73"/>
    <sheet name="22,08 R1" sheetId="1208" r:id="rId74"/>
    <sheet name="22,08 R2" sheetId="1209" r:id="rId75"/>
    <sheet name="22,08 R3" sheetId="1210" r:id="rId76"/>
    <sheet name="(23)" sheetId="1211" r:id="rId77"/>
    <sheet name="23,08 R1" sheetId="1212" r:id="rId78"/>
    <sheet name="23,08 R2" sheetId="1213" r:id="rId79"/>
    <sheet name="23,08 R3" sheetId="1214" r:id="rId80"/>
  </sheets>
  <definedNames>
    <definedName name="_xlnm.Print_Area" localSheetId="1">'(1)'!$A$1:$J$60</definedName>
    <definedName name="_xlnm.Print_Area" localSheetId="33">'(11)'!$A$1:$J$60</definedName>
    <definedName name="_xlnm.Print_Area" localSheetId="37">'(12)'!$A$1:$J$60</definedName>
    <definedName name="_xlnm.Print_Area" localSheetId="41">'(13)'!$A$1:$J$60</definedName>
    <definedName name="_xlnm.Print_Area" localSheetId="45">'(14)'!$A$1:$J$60</definedName>
    <definedName name="_xlnm.Print_Area" localSheetId="48">'(15)'!$A$1:$J$60</definedName>
    <definedName name="_xlnm.Print_Area" localSheetId="52">'(16)'!$A$1:$J$60</definedName>
    <definedName name="_xlnm.Print_Area" localSheetId="56">'(18)'!$A$1:$J$60</definedName>
    <definedName name="_xlnm.Print_Area" localSheetId="60">'(19)'!$A$1:$J$60</definedName>
    <definedName name="_xlnm.Print_Area" localSheetId="5">'(2)'!$A$1:$J$60</definedName>
    <definedName name="_xlnm.Print_Area" localSheetId="64">'(20)'!$A$1:$J$60</definedName>
    <definedName name="_xlnm.Print_Area" localSheetId="68">'(21)'!$A$1:$J$60</definedName>
    <definedName name="_xlnm.Print_Area" localSheetId="72">'(22)'!$A$1:$J$60</definedName>
    <definedName name="_xlnm.Print_Area" localSheetId="76">'(23)'!$A$1:$J$60</definedName>
    <definedName name="_xlnm.Print_Area" localSheetId="9">'(4)'!$A$1:$J$60</definedName>
    <definedName name="_xlnm.Print_Area" localSheetId="13">'(5)'!$A$1:$J$60</definedName>
    <definedName name="_xlnm.Print_Area" localSheetId="17">'(6 No Trip)'!$A$1:$J$60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'01,08 R1'!$A$1:$J$60</definedName>
    <definedName name="_xlnm.Print_Area" localSheetId="3">'01,08 R2'!$A$1:$J$60</definedName>
    <definedName name="_xlnm.Print_Area" localSheetId="4">'01,08 R3'!$A$1:$J$60</definedName>
    <definedName name="_xlnm.Print_Area" localSheetId="6">'02,08 R1'!$A$1:$J$61</definedName>
    <definedName name="_xlnm.Print_Area" localSheetId="7">'02,08 R2'!$A$1:$J$60</definedName>
    <definedName name="_xlnm.Print_Area" localSheetId="8">'02,08 R3'!$A$1:$J$60</definedName>
    <definedName name="_xlnm.Print_Area" localSheetId="10">'04,08 R1'!$A$1:$J$60</definedName>
    <definedName name="_xlnm.Print_Area" localSheetId="11">'04,08 R2'!$A$1:$J$60</definedName>
    <definedName name="_xlnm.Print_Area" localSheetId="12">'04,08 R3'!$A$1:$J$60</definedName>
    <definedName name="_xlnm.Print_Area" localSheetId="14">'05,08 R1'!$A$1:$J$60</definedName>
    <definedName name="_xlnm.Print_Area" localSheetId="15">'05,08 R2'!$A$1:$J$60</definedName>
    <definedName name="_xlnm.Print_Area" localSheetId="16">'05,08 R3'!$A$1:$J$60</definedName>
    <definedName name="_xlnm.Print_Area" localSheetId="18">'06,08 R1'!$A$1:$J$60</definedName>
    <definedName name="_xlnm.Print_Area" localSheetId="19">'06,08 R2'!$A$1:$J$60</definedName>
    <definedName name="_xlnm.Print_Area" localSheetId="20">'06,08 R3'!$A$1:$J$60</definedName>
    <definedName name="_xlnm.Print_Area" localSheetId="22">'07,08 R1'!$A$1:$J$60</definedName>
    <definedName name="_xlnm.Print_Area" localSheetId="23">'07,08 R2'!$A$1:$J$60</definedName>
    <definedName name="_xlnm.Print_Area" localSheetId="24">'07,08 R3'!$A$1:$J$60</definedName>
    <definedName name="_xlnm.Print_Area" localSheetId="26">'08,08 R1'!$A$1:$J$60</definedName>
    <definedName name="_xlnm.Print_Area" localSheetId="27">'08,08 R2'!$A$1:$J$60</definedName>
    <definedName name="_xlnm.Print_Area" localSheetId="28">'08,08 R3'!$A$1:$J$60</definedName>
    <definedName name="_xlnm.Print_Area" localSheetId="30">'09,08 R1'!$A$1:$J$60</definedName>
    <definedName name="_xlnm.Print_Area" localSheetId="31">'09,08 R2'!$A$1:$J$60</definedName>
    <definedName name="_xlnm.Print_Area" localSheetId="32">'09,08 R3'!$A$1:$J$60</definedName>
    <definedName name="_xlnm.Print_Area" localSheetId="34">'11,08 R1'!$A$1:$J$60</definedName>
    <definedName name="_xlnm.Print_Area" localSheetId="35">'11,08 R2'!$A$1:$J$60</definedName>
    <definedName name="_xlnm.Print_Area" localSheetId="36">'11,08 R3'!$A$1:$J$60</definedName>
    <definedName name="_xlnm.Print_Area" localSheetId="38">'12,08 R1'!$A$1:$J$60</definedName>
    <definedName name="_xlnm.Print_Area" localSheetId="39">'12,08 R2'!$A$1:$J$60</definedName>
    <definedName name="_xlnm.Print_Area" localSheetId="40">'12,08 R3'!$A$1:$J$60</definedName>
    <definedName name="_xlnm.Print_Area" localSheetId="42">'13,08 R1'!$A$1:$J$60</definedName>
    <definedName name="_xlnm.Print_Area" localSheetId="43">'13,08 R2'!$A$1:$J$62</definedName>
    <definedName name="_xlnm.Print_Area" localSheetId="44">'13,08 R3'!$A$1:$J$60</definedName>
    <definedName name="_xlnm.Print_Area" localSheetId="46">'14,08 R2'!$A$1:$J$60</definedName>
    <definedName name="_xlnm.Print_Area" localSheetId="47">'14,08 R3'!$A$1:$J$60</definedName>
    <definedName name="_xlnm.Print_Area" localSheetId="49">'15,08 R1'!$A$1:$J$60</definedName>
    <definedName name="_xlnm.Print_Area" localSheetId="50">'15,08 R2'!$A$1:$J$60</definedName>
    <definedName name="_xlnm.Print_Area" localSheetId="51">'15,08 R3'!$A$1:$J$60</definedName>
    <definedName name="_xlnm.Print_Area" localSheetId="53">'16,08 R1'!$A$1:$J$60</definedName>
    <definedName name="_xlnm.Print_Area" localSheetId="54">'16,08 R2'!$A$1:$J$60</definedName>
    <definedName name="_xlnm.Print_Area" localSheetId="55">'16,08 R3'!$A$1:$J$60</definedName>
    <definedName name="_xlnm.Print_Area" localSheetId="57">'18,08 R1'!$A$1:$J$60</definedName>
    <definedName name="_xlnm.Print_Area" localSheetId="58">'18,08 R2'!$A$1:$J$60</definedName>
    <definedName name="_xlnm.Print_Area" localSheetId="59">'18,08 R3'!$A$1:$J$60</definedName>
    <definedName name="_xlnm.Print_Area" localSheetId="61">'19,08 R1'!$A$1:$J$60</definedName>
    <definedName name="_xlnm.Print_Area" localSheetId="62">'19,08 R2'!$A$1:$J$60</definedName>
    <definedName name="_xlnm.Print_Area" localSheetId="63">'19,08 R3'!$A$1:$J$60</definedName>
    <definedName name="_xlnm.Print_Area" localSheetId="65">'20,08 R1'!$A$1:$J$60</definedName>
    <definedName name="_xlnm.Print_Area" localSheetId="66">'20,08 R2'!$A$1:$J$60</definedName>
    <definedName name="_xlnm.Print_Area" localSheetId="67">'20,08 R3'!$A$1:$J$60</definedName>
    <definedName name="_xlnm.Print_Area" localSheetId="69">'21,08 R1'!$A$1:$J$60</definedName>
    <definedName name="_xlnm.Print_Area" localSheetId="70">'21,08 R2'!$A$1:$J$60</definedName>
    <definedName name="_xlnm.Print_Area" localSheetId="71">'21,08 R3'!$A$1:$J$60</definedName>
    <definedName name="_xlnm.Print_Area" localSheetId="73">'22,08 R1'!$A$1:$J$60</definedName>
    <definedName name="_xlnm.Print_Area" localSheetId="74">'22,08 R2'!$A$1:$J$60</definedName>
    <definedName name="_xlnm.Print_Area" localSheetId="75">'22,08 R3'!$A$1:$J$60</definedName>
    <definedName name="_xlnm.Print_Area" localSheetId="77">'23,08 R1'!$A$1:$J$60</definedName>
    <definedName name="_xlnm.Print_Area" localSheetId="78">'23,08 R2'!$A$1:$J$60</definedName>
    <definedName name="_xlnm.Print_Area" localSheetId="79">'23,08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193" l="1"/>
  <c r="H16" i="1194"/>
  <c r="L24" i="1193"/>
  <c r="L25" i="1192"/>
  <c r="H16" i="1190" l="1"/>
  <c r="H16" i="1189"/>
  <c r="H20" i="1182" l="1"/>
  <c r="H16" i="1182" l="1"/>
  <c r="H31" i="1177" l="1"/>
  <c r="H16" i="1174" l="1"/>
  <c r="H16" i="1173"/>
  <c r="C20" i="1172" l="1"/>
  <c r="C12" i="1172"/>
  <c r="C21" i="1172"/>
  <c r="L22" i="1174"/>
  <c r="C23" i="1174"/>
  <c r="C19" i="1174"/>
  <c r="C26" i="1174"/>
  <c r="L25" i="1174"/>
  <c r="C21" i="1174"/>
  <c r="L24" i="1172"/>
  <c r="C19" i="1172"/>
  <c r="C26" i="1172"/>
  <c r="R52" i="1214" l="1"/>
  <c r="R51" i="1214"/>
  <c r="D50" i="1214"/>
  <c r="R49" i="1214"/>
  <c r="D49" i="1214"/>
  <c r="R48" i="1214"/>
  <c r="D48" i="1214"/>
  <c r="D46" i="1214"/>
  <c r="D45" i="1214"/>
  <c r="D44" i="1214"/>
  <c r="R42" i="1214"/>
  <c r="L6" i="1214" s="1"/>
  <c r="D6" i="1214" s="1"/>
  <c r="D42" i="1214"/>
  <c r="R41" i="1214"/>
  <c r="D41" i="1214"/>
  <c r="R40" i="1214"/>
  <c r="L8" i="1214" s="1"/>
  <c r="D8" i="1214" s="1"/>
  <c r="D40" i="1214"/>
  <c r="R39" i="1214"/>
  <c r="H39" i="1214"/>
  <c r="D39" i="1214"/>
  <c r="R38" i="1214"/>
  <c r="H38" i="1214"/>
  <c r="D38" i="1214"/>
  <c r="R37" i="1214"/>
  <c r="H37" i="1214"/>
  <c r="D37" i="1214"/>
  <c r="R36" i="1214"/>
  <c r="L10" i="1214" s="1"/>
  <c r="D10" i="1214" s="1"/>
  <c r="H36" i="1214"/>
  <c r="D36" i="1214"/>
  <c r="R35" i="1214"/>
  <c r="H35" i="1214"/>
  <c r="D35" i="1214"/>
  <c r="R34" i="1214"/>
  <c r="H34" i="1214"/>
  <c r="G49" i="1214" s="1"/>
  <c r="D34" i="1214"/>
  <c r="D54" i="1214" s="1"/>
  <c r="H14" i="1214" s="1"/>
  <c r="R33" i="1214"/>
  <c r="L23" i="1214" s="1"/>
  <c r="D23" i="1214" s="1"/>
  <c r="R32" i="1214"/>
  <c r="R31" i="1214"/>
  <c r="R30" i="1214"/>
  <c r="R29" i="1214"/>
  <c r="R28" i="1214"/>
  <c r="L16" i="1214" s="1"/>
  <c r="D16" i="1214" s="1"/>
  <c r="D28" i="1214"/>
  <c r="R27" i="1214"/>
  <c r="D27" i="1214"/>
  <c r="R26" i="1214"/>
  <c r="L26" i="1214"/>
  <c r="D26" i="1214" s="1"/>
  <c r="R25" i="1214"/>
  <c r="L25" i="1214"/>
  <c r="D25" i="1214" s="1"/>
  <c r="R24" i="1214"/>
  <c r="D24" i="1214"/>
  <c r="R23" i="1214"/>
  <c r="R22" i="1214"/>
  <c r="L22" i="1214"/>
  <c r="D22" i="1214"/>
  <c r="R21" i="1214"/>
  <c r="D21" i="1214"/>
  <c r="R20" i="1214"/>
  <c r="L20" i="1214"/>
  <c r="D20" i="1214" s="1"/>
  <c r="R19" i="1214"/>
  <c r="L19" i="1214"/>
  <c r="D19" i="1214"/>
  <c r="R18" i="1214"/>
  <c r="D18" i="1214"/>
  <c r="R17" i="1214"/>
  <c r="D17" i="1214"/>
  <c r="R16" i="1214"/>
  <c r="S15" i="1214"/>
  <c r="R15" i="1214"/>
  <c r="D15" i="1214"/>
  <c r="S14" i="1214"/>
  <c r="R14" i="1214"/>
  <c r="D14" i="1214"/>
  <c r="R13" i="1214"/>
  <c r="D13" i="1214"/>
  <c r="R12" i="1214"/>
  <c r="L12" i="1214"/>
  <c r="D12" i="1214" s="1"/>
  <c r="R11" i="1214"/>
  <c r="L11" i="1214"/>
  <c r="D11" i="1214"/>
  <c r="L9" i="1214"/>
  <c r="D9" i="1214" s="1"/>
  <c r="L7" i="1214"/>
  <c r="D7" i="1214"/>
  <c r="R6" i="1214"/>
  <c r="R5" i="1214"/>
  <c r="R4" i="1214"/>
  <c r="R52" i="1213"/>
  <c r="R51" i="1213"/>
  <c r="D50" i="1213"/>
  <c r="R49" i="1213"/>
  <c r="D49" i="1213"/>
  <c r="R48" i="1213"/>
  <c r="D48" i="1213"/>
  <c r="D46" i="1213"/>
  <c r="D45" i="1213"/>
  <c r="D44" i="1213"/>
  <c r="R42" i="1213"/>
  <c r="L6" i="1213" s="1"/>
  <c r="D6" i="1213" s="1"/>
  <c r="D42" i="1213"/>
  <c r="R41" i="1213"/>
  <c r="D41" i="1213"/>
  <c r="R40" i="1213"/>
  <c r="D40" i="1213"/>
  <c r="R39" i="1213"/>
  <c r="H39" i="1213"/>
  <c r="D39" i="1213"/>
  <c r="R38" i="1213"/>
  <c r="H38" i="1213"/>
  <c r="D38" i="1213"/>
  <c r="R37" i="1213"/>
  <c r="H37" i="1213"/>
  <c r="D37" i="1213"/>
  <c r="R36" i="1213"/>
  <c r="L10" i="1213" s="1"/>
  <c r="D10" i="1213" s="1"/>
  <c r="H36" i="1213"/>
  <c r="D36" i="1213"/>
  <c r="R35" i="1213"/>
  <c r="H35" i="1213"/>
  <c r="D35" i="1213"/>
  <c r="R34" i="1213"/>
  <c r="L12" i="1213" s="1"/>
  <c r="D12" i="1213" s="1"/>
  <c r="H34" i="1213"/>
  <c r="G49" i="1213" s="1"/>
  <c r="D34" i="1213"/>
  <c r="D54" i="1213" s="1"/>
  <c r="H14" i="1213" s="1"/>
  <c r="R33" i="1213"/>
  <c r="L23" i="1213" s="1"/>
  <c r="D23" i="1213" s="1"/>
  <c r="R32" i="1213"/>
  <c r="R31" i="1213"/>
  <c r="R30" i="1213"/>
  <c r="R29" i="1213"/>
  <c r="R28" i="1213"/>
  <c r="D28" i="1213"/>
  <c r="R27" i="1213"/>
  <c r="D27" i="1213"/>
  <c r="R26" i="1213"/>
  <c r="L26" i="1213"/>
  <c r="D26" i="1213"/>
  <c r="R25" i="1213"/>
  <c r="L25" i="1213"/>
  <c r="D25" i="1213" s="1"/>
  <c r="R24" i="1213"/>
  <c r="L24" i="1213"/>
  <c r="D24" i="1213"/>
  <c r="R23" i="1213"/>
  <c r="R22" i="1213"/>
  <c r="L22" i="1213"/>
  <c r="D22" i="1213" s="1"/>
  <c r="R21" i="1213"/>
  <c r="L17" i="1213" s="1"/>
  <c r="D17" i="1213" s="1"/>
  <c r="D21" i="1213"/>
  <c r="R20" i="1213"/>
  <c r="L20" i="1213"/>
  <c r="D20" i="1213" s="1"/>
  <c r="R19" i="1213"/>
  <c r="L19" i="1213"/>
  <c r="D19" i="1213" s="1"/>
  <c r="R18" i="1213"/>
  <c r="D18" i="1213"/>
  <c r="R17" i="1213"/>
  <c r="R16" i="1213"/>
  <c r="L16" i="1213"/>
  <c r="D16" i="1213" s="1"/>
  <c r="R15" i="1213"/>
  <c r="D15" i="1213"/>
  <c r="R14" i="1213"/>
  <c r="D14" i="1213"/>
  <c r="R13" i="1213"/>
  <c r="D13" i="1213"/>
  <c r="R12" i="1213"/>
  <c r="R11" i="1213"/>
  <c r="L11" i="1213"/>
  <c r="D11" i="1213"/>
  <c r="L9" i="1213"/>
  <c r="D9" i="1213" s="1"/>
  <c r="L8" i="1213"/>
  <c r="D8" i="1213" s="1"/>
  <c r="L7" i="1213"/>
  <c r="D7" i="1213" s="1"/>
  <c r="R6" i="1213"/>
  <c r="R5" i="1213"/>
  <c r="R4" i="1213"/>
  <c r="R52" i="1212"/>
  <c r="R51" i="1212"/>
  <c r="D50" i="1212"/>
  <c r="R49" i="1212"/>
  <c r="D49" i="1212"/>
  <c r="R48" i="1212"/>
  <c r="D48" i="1212"/>
  <c r="D46" i="1212"/>
  <c r="D45" i="1212"/>
  <c r="R44" i="1212"/>
  <c r="P44" i="1212"/>
  <c r="D44" i="1212"/>
  <c r="R42" i="1212"/>
  <c r="L6" i="1212" s="1"/>
  <c r="D6" i="1212" s="1"/>
  <c r="D42" i="1212"/>
  <c r="R41" i="1212"/>
  <c r="D41" i="1212"/>
  <c r="R40" i="1212"/>
  <c r="D40" i="1212"/>
  <c r="R39" i="1212"/>
  <c r="L20" i="1212" s="1"/>
  <c r="D20" i="1212" s="1"/>
  <c r="H39" i="1212"/>
  <c r="D39" i="1212"/>
  <c r="R38" i="1212"/>
  <c r="H38" i="1212"/>
  <c r="D38" i="1212"/>
  <c r="R37" i="1212"/>
  <c r="H37" i="1212"/>
  <c r="D37" i="1212"/>
  <c r="R36" i="1212"/>
  <c r="H36" i="1212"/>
  <c r="D36" i="1212"/>
  <c r="R35" i="1212"/>
  <c r="H35" i="1212"/>
  <c r="D35" i="1212"/>
  <c r="R34" i="1212"/>
  <c r="H34" i="1212"/>
  <c r="G49" i="1212" s="1"/>
  <c r="D34" i="1212"/>
  <c r="D54" i="1212" s="1"/>
  <c r="H14" i="1212" s="1"/>
  <c r="R33" i="1212"/>
  <c r="R32" i="1212"/>
  <c r="R31" i="1212"/>
  <c r="R30" i="1212"/>
  <c r="R29" i="1212"/>
  <c r="R28" i="1212"/>
  <c r="D28" i="1212"/>
  <c r="R27" i="1212"/>
  <c r="L27" i="1212"/>
  <c r="D27" i="1212"/>
  <c r="R26" i="1212"/>
  <c r="L26" i="1212"/>
  <c r="D26" i="1212" s="1"/>
  <c r="R25" i="1212"/>
  <c r="D25" i="1212"/>
  <c r="R24" i="1212"/>
  <c r="L24" i="1212"/>
  <c r="D24" i="1212"/>
  <c r="R23" i="1212"/>
  <c r="L23" i="1212"/>
  <c r="D23" i="1212" s="1"/>
  <c r="R22" i="1212"/>
  <c r="D22" i="1212"/>
  <c r="R21" i="1212"/>
  <c r="D21" i="1212"/>
  <c r="R20" i="1212"/>
  <c r="R19" i="1212"/>
  <c r="D19" i="1212"/>
  <c r="R18" i="1212"/>
  <c r="D18" i="1212"/>
  <c r="R17" i="1212"/>
  <c r="L17" i="1212"/>
  <c r="D17" i="1212" s="1"/>
  <c r="R16" i="1212"/>
  <c r="L16" i="1212"/>
  <c r="D16" i="1212" s="1"/>
  <c r="R15" i="1212"/>
  <c r="D15" i="1212"/>
  <c r="R14" i="1212"/>
  <c r="D14" i="1212"/>
  <c r="R13" i="1212"/>
  <c r="D13" i="1212"/>
  <c r="R12" i="1212"/>
  <c r="L12" i="1212"/>
  <c r="D12" i="1212"/>
  <c r="R11" i="1212"/>
  <c r="L11" i="1212"/>
  <c r="D11" i="1212" s="1"/>
  <c r="L10" i="1212"/>
  <c r="D10" i="1212"/>
  <c r="L9" i="1212"/>
  <c r="D9" i="1212"/>
  <c r="L8" i="1212"/>
  <c r="D8" i="1212" s="1"/>
  <c r="L7" i="1212"/>
  <c r="D7" i="1212" s="1"/>
  <c r="R6" i="1212"/>
  <c r="R5" i="1212"/>
  <c r="R4" i="1212"/>
  <c r="R52" i="1211"/>
  <c r="R51" i="1211"/>
  <c r="D50" i="1211"/>
  <c r="R49" i="1211"/>
  <c r="G49" i="1211"/>
  <c r="D49" i="1211"/>
  <c r="R48" i="1211"/>
  <c r="D48" i="1211"/>
  <c r="D46" i="1211"/>
  <c r="D45" i="1211"/>
  <c r="D44" i="1211"/>
  <c r="R42" i="1211"/>
  <c r="D42" i="1211"/>
  <c r="R41" i="1211"/>
  <c r="L7" i="1211" s="1"/>
  <c r="D7" i="1211" s="1"/>
  <c r="D41" i="1211"/>
  <c r="R40" i="1211"/>
  <c r="L8" i="1211" s="1"/>
  <c r="D8" i="1211" s="1"/>
  <c r="D40" i="1211"/>
  <c r="R39" i="1211"/>
  <c r="D39" i="1211"/>
  <c r="R38" i="1211"/>
  <c r="D38" i="1211"/>
  <c r="R37" i="1211"/>
  <c r="D37" i="1211"/>
  <c r="R36" i="1211"/>
  <c r="L10" i="1211" s="1"/>
  <c r="D10" i="1211" s="1"/>
  <c r="D36" i="1211"/>
  <c r="R35" i="1211"/>
  <c r="D35" i="1211"/>
  <c r="R34" i="1211"/>
  <c r="L12" i="1211" s="1"/>
  <c r="D12" i="1211" s="1"/>
  <c r="D34" i="1211"/>
  <c r="D54" i="1211" s="1"/>
  <c r="H14" i="1211" s="1"/>
  <c r="R33" i="1211"/>
  <c r="L23" i="1211" s="1"/>
  <c r="D23" i="1211" s="1"/>
  <c r="R32" i="1211"/>
  <c r="R31" i="1211"/>
  <c r="R30" i="1211"/>
  <c r="R29" i="1211"/>
  <c r="R28" i="1211"/>
  <c r="D28" i="1211"/>
  <c r="R27" i="1211"/>
  <c r="D27" i="1211"/>
  <c r="R26" i="1211"/>
  <c r="L26" i="1211"/>
  <c r="D26" i="1211" s="1"/>
  <c r="R25" i="1211"/>
  <c r="L25" i="1211"/>
  <c r="D25" i="1211"/>
  <c r="R24" i="1211"/>
  <c r="D24" i="1211"/>
  <c r="R23" i="1211"/>
  <c r="R22" i="1211"/>
  <c r="L22" i="1211"/>
  <c r="D22" i="1211"/>
  <c r="R21" i="1211"/>
  <c r="D21" i="1211"/>
  <c r="R20" i="1211"/>
  <c r="L20" i="1211"/>
  <c r="D20" i="1211" s="1"/>
  <c r="R19" i="1211"/>
  <c r="L19" i="1211"/>
  <c r="D19" i="1211"/>
  <c r="R18" i="1211"/>
  <c r="D18" i="1211"/>
  <c r="R17" i="1211"/>
  <c r="D17" i="1211"/>
  <c r="R16" i="1211"/>
  <c r="L16" i="1211"/>
  <c r="D16" i="1211" s="1"/>
  <c r="S15" i="1211"/>
  <c r="R15" i="1211"/>
  <c r="D15" i="1211"/>
  <c r="S14" i="1211"/>
  <c r="R14" i="1211"/>
  <c r="D14" i="1211"/>
  <c r="R13" i="1211"/>
  <c r="D13" i="1211"/>
  <c r="R12" i="1211"/>
  <c r="R11" i="1211"/>
  <c r="L11" i="1211"/>
  <c r="D11" i="1211"/>
  <c r="L9" i="1211"/>
  <c r="D9" i="1211" s="1"/>
  <c r="R6" i="1211"/>
  <c r="L6" i="1211"/>
  <c r="D6" i="1211" s="1"/>
  <c r="R5" i="1211"/>
  <c r="R4" i="1211"/>
  <c r="R52" i="1210"/>
  <c r="R51" i="1210"/>
  <c r="D50" i="1210"/>
  <c r="R49" i="1210"/>
  <c r="D49" i="1210"/>
  <c r="R48" i="1210"/>
  <c r="D48" i="1210"/>
  <c r="D46" i="1210"/>
  <c r="D45" i="1210"/>
  <c r="D44" i="1210"/>
  <c r="R42" i="1210"/>
  <c r="L6" i="1210" s="1"/>
  <c r="D6" i="1210" s="1"/>
  <c r="D42" i="1210"/>
  <c r="R41" i="1210"/>
  <c r="D41" i="1210"/>
  <c r="R40" i="1210"/>
  <c r="D40" i="1210"/>
  <c r="R39" i="1210"/>
  <c r="H39" i="1210"/>
  <c r="G49" i="1210" s="1"/>
  <c r="D39" i="1210"/>
  <c r="R38" i="1210"/>
  <c r="L9" i="1210" s="1"/>
  <c r="D9" i="1210" s="1"/>
  <c r="H38" i="1210"/>
  <c r="D38" i="1210"/>
  <c r="R37" i="1210"/>
  <c r="H37" i="1210"/>
  <c r="D37" i="1210"/>
  <c r="R36" i="1210"/>
  <c r="L10" i="1210" s="1"/>
  <c r="D10" i="1210" s="1"/>
  <c r="H36" i="1210"/>
  <c r="D36" i="1210"/>
  <c r="R35" i="1210"/>
  <c r="H35" i="1210"/>
  <c r="D35" i="1210"/>
  <c r="R34" i="1210"/>
  <c r="L12" i="1210" s="1"/>
  <c r="D12" i="1210" s="1"/>
  <c r="H34" i="1210"/>
  <c r="D34" i="1210"/>
  <c r="D54" i="1210" s="1"/>
  <c r="H14" i="1210" s="1"/>
  <c r="R33" i="1210"/>
  <c r="L23" i="1210" s="1"/>
  <c r="D23" i="1210" s="1"/>
  <c r="R32" i="1210"/>
  <c r="L11" i="1210" s="1"/>
  <c r="D11" i="1210" s="1"/>
  <c r="R31" i="1210"/>
  <c r="R30" i="1210"/>
  <c r="R29" i="1210"/>
  <c r="R28" i="1210"/>
  <c r="L16" i="1210" s="1"/>
  <c r="D16" i="1210" s="1"/>
  <c r="D28" i="1210"/>
  <c r="R27" i="1210"/>
  <c r="D27" i="1210"/>
  <c r="R26" i="1210"/>
  <c r="L26" i="1210"/>
  <c r="D26" i="1210"/>
  <c r="R25" i="1210"/>
  <c r="L25" i="1210"/>
  <c r="D25" i="1210"/>
  <c r="R24" i="1210"/>
  <c r="D24" i="1210"/>
  <c r="R23" i="1210"/>
  <c r="R22" i="1210"/>
  <c r="L22" i="1210"/>
  <c r="D22" i="1210"/>
  <c r="R21" i="1210"/>
  <c r="D21" i="1210"/>
  <c r="R20" i="1210"/>
  <c r="L20" i="1210"/>
  <c r="D20" i="1210"/>
  <c r="R19" i="1210"/>
  <c r="L19" i="1210"/>
  <c r="D19" i="1210"/>
  <c r="R18" i="1210"/>
  <c r="D18" i="1210"/>
  <c r="R17" i="1210"/>
  <c r="D17" i="1210"/>
  <c r="R16" i="1210"/>
  <c r="S15" i="1210"/>
  <c r="R15" i="1210"/>
  <c r="D15" i="1210"/>
  <c r="S14" i="1210"/>
  <c r="R14" i="1210"/>
  <c r="D14" i="1210"/>
  <c r="R13" i="1210"/>
  <c r="D13" i="1210"/>
  <c r="R12" i="1210"/>
  <c r="R11" i="1210"/>
  <c r="L8" i="1210"/>
  <c r="D8" i="1210"/>
  <c r="L7" i="1210"/>
  <c r="D7" i="1210"/>
  <c r="R6" i="1210"/>
  <c r="R5" i="1210"/>
  <c r="R4" i="1210"/>
  <c r="R52" i="1209"/>
  <c r="R51" i="1209"/>
  <c r="D50" i="1209"/>
  <c r="R49" i="1209"/>
  <c r="D49" i="1209"/>
  <c r="R48" i="1209"/>
  <c r="D48" i="1209"/>
  <c r="D46" i="1209"/>
  <c r="D45" i="1209"/>
  <c r="D44" i="1209"/>
  <c r="R42" i="1209"/>
  <c r="D42" i="1209"/>
  <c r="R41" i="1209"/>
  <c r="L7" i="1209" s="1"/>
  <c r="D7" i="1209" s="1"/>
  <c r="D41" i="1209"/>
  <c r="R40" i="1209"/>
  <c r="D40" i="1209"/>
  <c r="R39" i="1209"/>
  <c r="L20" i="1209" s="1"/>
  <c r="D20" i="1209" s="1"/>
  <c r="H39" i="1209"/>
  <c r="D39" i="1209"/>
  <c r="R38" i="1209"/>
  <c r="H38" i="1209"/>
  <c r="D38" i="1209"/>
  <c r="R37" i="1209"/>
  <c r="H37" i="1209"/>
  <c r="D37" i="1209"/>
  <c r="R36" i="1209"/>
  <c r="H36" i="1209"/>
  <c r="D36" i="1209"/>
  <c r="R35" i="1209"/>
  <c r="L19" i="1209" s="1"/>
  <c r="D19" i="1209" s="1"/>
  <c r="H35" i="1209"/>
  <c r="D35" i="1209"/>
  <c r="R34" i="1209"/>
  <c r="H34" i="1209"/>
  <c r="G49" i="1209" s="1"/>
  <c r="D34" i="1209"/>
  <c r="D54" i="1209" s="1"/>
  <c r="H14" i="1209" s="1"/>
  <c r="R33" i="1209"/>
  <c r="R32" i="1209"/>
  <c r="R31" i="1209"/>
  <c r="R30" i="1209"/>
  <c r="R29" i="1209"/>
  <c r="R28" i="1209"/>
  <c r="L16" i="1209" s="1"/>
  <c r="D16" i="1209" s="1"/>
  <c r="D28" i="1209"/>
  <c r="R27" i="1209"/>
  <c r="D27" i="1209"/>
  <c r="R26" i="1209"/>
  <c r="L26" i="1209"/>
  <c r="D26" i="1209"/>
  <c r="R25" i="1209"/>
  <c r="L25" i="1209"/>
  <c r="D25" i="1209" s="1"/>
  <c r="R24" i="1209"/>
  <c r="L24" i="1209"/>
  <c r="D24" i="1209" s="1"/>
  <c r="R23" i="1209"/>
  <c r="L23" i="1209"/>
  <c r="D23" i="1209"/>
  <c r="R22" i="1209"/>
  <c r="L22" i="1209"/>
  <c r="D22" i="1209"/>
  <c r="R21" i="1209"/>
  <c r="L17" i="1209" s="1"/>
  <c r="D17" i="1209" s="1"/>
  <c r="D21" i="1209"/>
  <c r="R20" i="1209"/>
  <c r="R19" i="1209"/>
  <c r="R18" i="1209"/>
  <c r="D18" i="1209"/>
  <c r="R17" i="1209"/>
  <c r="R16" i="1209"/>
  <c r="R15" i="1209"/>
  <c r="D15" i="1209"/>
  <c r="R14" i="1209"/>
  <c r="D14" i="1209"/>
  <c r="R13" i="1209"/>
  <c r="D13" i="1209"/>
  <c r="R12" i="1209"/>
  <c r="L12" i="1209"/>
  <c r="D12" i="1209" s="1"/>
  <c r="R11" i="1209"/>
  <c r="L11" i="1209"/>
  <c r="D11" i="1209" s="1"/>
  <c r="L10" i="1209"/>
  <c r="D10" i="1209"/>
  <c r="L9" i="1209"/>
  <c r="D9" i="1209" s="1"/>
  <c r="L8" i="1209"/>
  <c r="D8" i="1209"/>
  <c r="R6" i="1209"/>
  <c r="L6" i="1209"/>
  <c r="D6" i="1209" s="1"/>
  <c r="R5" i="1209"/>
  <c r="R4" i="1209"/>
  <c r="R52" i="1208"/>
  <c r="R51" i="1208"/>
  <c r="D50" i="1208"/>
  <c r="R49" i="1208"/>
  <c r="D49" i="1208"/>
  <c r="R48" i="1208"/>
  <c r="D48" i="1208"/>
  <c r="D46" i="1208"/>
  <c r="D45" i="1208"/>
  <c r="R44" i="1208"/>
  <c r="P44" i="1208"/>
  <c r="D44" i="1208"/>
  <c r="R42" i="1208"/>
  <c r="L6" i="1208" s="1"/>
  <c r="D6" i="1208" s="1"/>
  <c r="D42" i="1208"/>
  <c r="R41" i="1208"/>
  <c r="D41" i="1208"/>
  <c r="R40" i="1208"/>
  <c r="L8" i="1208" s="1"/>
  <c r="D8" i="1208" s="1"/>
  <c r="D40" i="1208"/>
  <c r="R39" i="1208"/>
  <c r="H39" i="1208"/>
  <c r="D39" i="1208"/>
  <c r="R38" i="1208"/>
  <c r="H38" i="1208"/>
  <c r="D38" i="1208"/>
  <c r="R37" i="1208"/>
  <c r="H37" i="1208"/>
  <c r="D37" i="1208"/>
  <c r="R36" i="1208"/>
  <c r="H36" i="1208"/>
  <c r="D36" i="1208"/>
  <c r="R35" i="1208"/>
  <c r="H35" i="1208"/>
  <c r="D35" i="1208"/>
  <c r="R34" i="1208"/>
  <c r="L12" i="1208" s="1"/>
  <c r="D12" i="1208" s="1"/>
  <c r="H34" i="1208"/>
  <c r="G49" i="1208" s="1"/>
  <c r="D34" i="1208"/>
  <c r="D54" i="1208" s="1"/>
  <c r="H14" i="1208" s="1"/>
  <c r="R33" i="1208"/>
  <c r="R32" i="1208"/>
  <c r="R31" i="1208"/>
  <c r="R30" i="1208"/>
  <c r="R29" i="1208"/>
  <c r="R28" i="1208"/>
  <c r="D28" i="1208"/>
  <c r="R27" i="1208"/>
  <c r="L27" i="1208"/>
  <c r="D27" i="1208"/>
  <c r="R26" i="1208"/>
  <c r="L26" i="1208"/>
  <c r="D26" i="1208"/>
  <c r="R25" i="1208"/>
  <c r="D25" i="1208"/>
  <c r="R24" i="1208"/>
  <c r="L24" i="1208"/>
  <c r="D24" i="1208"/>
  <c r="R23" i="1208"/>
  <c r="L23" i="1208"/>
  <c r="D23" i="1208" s="1"/>
  <c r="R22" i="1208"/>
  <c r="D22" i="1208"/>
  <c r="R21" i="1208"/>
  <c r="D21" i="1208"/>
  <c r="R20" i="1208"/>
  <c r="L20" i="1208"/>
  <c r="D20" i="1208" s="1"/>
  <c r="R19" i="1208"/>
  <c r="D19" i="1208"/>
  <c r="R18" i="1208"/>
  <c r="D18" i="1208"/>
  <c r="R17" i="1208"/>
  <c r="L17" i="1208"/>
  <c r="D17" i="1208"/>
  <c r="R16" i="1208"/>
  <c r="L16" i="1208"/>
  <c r="D16" i="1208" s="1"/>
  <c r="R15" i="1208"/>
  <c r="D15" i="1208"/>
  <c r="R14" i="1208"/>
  <c r="D14" i="1208"/>
  <c r="R13" i="1208"/>
  <c r="D13" i="1208"/>
  <c r="R12" i="1208"/>
  <c r="R11" i="1208"/>
  <c r="L11" i="1208"/>
  <c r="D11" i="1208" s="1"/>
  <c r="L10" i="1208"/>
  <c r="D10" i="1208"/>
  <c r="L9" i="1208"/>
  <c r="D9" i="1208"/>
  <c r="L7" i="1208"/>
  <c r="D7" i="1208"/>
  <c r="R6" i="1208"/>
  <c r="R5" i="1208"/>
  <c r="R4" i="1208"/>
  <c r="R52" i="1207"/>
  <c r="R51" i="1207"/>
  <c r="D50" i="1207"/>
  <c r="R49" i="1207"/>
  <c r="G49" i="1207"/>
  <c r="D49" i="1207"/>
  <c r="R48" i="1207"/>
  <c r="D48" i="1207"/>
  <c r="D46" i="1207"/>
  <c r="D45" i="1207"/>
  <c r="D44" i="1207"/>
  <c r="R42" i="1207"/>
  <c r="D42" i="1207"/>
  <c r="R41" i="1207"/>
  <c r="L7" i="1207" s="1"/>
  <c r="D7" i="1207" s="1"/>
  <c r="D41" i="1207"/>
  <c r="R40" i="1207"/>
  <c r="D40" i="1207"/>
  <c r="R39" i="1207"/>
  <c r="D39" i="1207"/>
  <c r="R38" i="1207"/>
  <c r="D38" i="1207"/>
  <c r="R37" i="1207"/>
  <c r="D37" i="1207"/>
  <c r="R36" i="1207"/>
  <c r="L10" i="1207" s="1"/>
  <c r="D10" i="1207" s="1"/>
  <c r="D36" i="1207"/>
  <c r="R35" i="1207"/>
  <c r="L19" i="1207" s="1"/>
  <c r="D19" i="1207" s="1"/>
  <c r="D35" i="1207"/>
  <c r="D54" i="1207" s="1"/>
  <c r="H14" i="1207" s="1"/>
  <c r="R34" i="1207"/>
  <c r="L12" i="1207" s="1"/>
  <c r="D12" i="1207" s="1"/>
  <c r="D34" i="1207"/>
  <c r="R33" i="1207"/>
  <c r="L23" i="1207" s="1"/>
  <c r="D23" i="1207" s="1"/>
  <c r="R32" i="1207"/>
  <c r="R31" i="1207"/>
  <c r="R30" i="1207"/>
  <c r="R29" i="1207"/>
  <c r="R28" i="1207"/>
  <c r="L16" i="1207" s="1"/>
  <c r="D16" i="1207" s="1"/>
  <c r="D28" i="1207"/>
  <c r="R27" i="1207"/>
  <c r="D27" i="1207"/>
  <c r="R26" i="1207"/>
  <c r="L26" i="1207"/>
  <c r="D26" i="1207" s="1"/>
  <c r="R25" i="1207"/>
  <c r="L25" i="1207"/>
  <c r="D25" i="1207"/>
  <c r="R24" i="1207"/>
  <c r="D24" i="1207"/>
  <c r="R23" i="1207"/>
  <c r="R22" i="1207"/>
  <c r="L22" i="1207"/>
  <c r="D22" i="1207" s="1"/>
  <c r="R21" i="1207"/>
  <c r="D21" i="1207"/>
  <c r="R20" i="1207"/>
  <c r="L20" i="1207"/>
  <c r="D20" i="1207" s="1"/>
  <c r="R19" i="1207"/>
  <c r="R18" i="1207"/>
  <c r="D18" i="1207"/>
  <c r="R17" i="1207"/>
  <c r="D17" i="1207"/>
  <c r="R16" i="1207"/>
  <c r="S15" i="1207"/>
  <c r="R15" i="1207"/>
  <c r="D15" i="1207"/>
  <c r="S14" i="1207"/>
  <c r="R14" i="1207"/>
  <c r="D14" i="1207"/>
  <c r="R13" i="1207"/>
  <c r="D13" i="1207"/>
  <c r="R12" i="1207"/>
  <c r="R11" i="1207"/>
  <c r="L11" i="1207"/>
  <c r="D11" i="1207" s="1"/>
  <c r="L9" i="1207"/>
  <c r="D9" i="1207"/>
  <c r="L8" i="1207"/>
  <c r="D8" i="1207" s="1"/>
  <c r="R6" i="1207"/>
  <c r="L6" i="1207"/>
  <c r="D6" i="1207"/>
  <c r="R5" i="1207"/>
  <c r="R4" i="1207"/>
  <c r="R52" i="1206"/>
  <c r="R51" i="1206"/>
  <c r="D50" i="1206"/>
  <c r="R49" i="1206"/>
  <c r="D49" i="1206"/>
  <c r="R48" i="1206"/>
  <c r="D48" i="1206"/>
  <c r="D46" i="1206"/>
  <c r="D45" i="1206"/>
  <c r="D44" i="1206"/>
  <c r="R42" i="1206"/>
  <c r="D42" i="1206"/>
  <c r="R41" i="1206"/>
  <c r="L7" i="1206" s="1"/>
  <c r="D7" i="1206" s="1"/>
  <c r="D41" i="1206"/>
  <c r="R40" i="1206"/>
  <c r="D40" i="1206"/>
  <c r="R39" i="1206"/>
  <c r="H39" i="1206"/>
  <c r="D39" i="1206"/>
  <c r="R38" i="1206"/>
  <c r="L9" i="1206" s="1"/>
  <c r="D9" i="1206" s="1"/>
  <c r="H38" i="1206"/>
  <c r="D38" i="1206"/>
  <c r="R37" i="1206"/>
  <c r="H37" i="1206"/>
  <c r="D37" i="1206"/>
  <c r="R36" i="1206"/>
  <c r="H36" i="1206"/>
  <c r="D36" i="1206"/>
  <c r="R35" i="1206"/>
  <c r="L19" i="1206" s="1"/>
  <c r="D19" i="1206" s="1"/>
  <c r="H35" i="1206"/>
  <c r="D35" i="1206"/>
  <c r="R34" i="1206"/>
  <c r="L12" i="1206" s="1"/>
  <c r="D12" i="1206" s="1"/>
  <c r="H34" i="1206"/>
  <c r="G49" i="1206" s="1"/>
  <c r="D34" i="1206"/>
  <c r="D54" i="1206" s="1"/>
  <c r="H14" i="1206" s="1"/>
  <c r="R33" i="1206"/>
  <c r="L23" i="1206" s="1"/>
  <c r="D23" i="1206" s="1"/>
  <c r="R32" i="1206"/>
  <c r="L11" i="1206" s="1"/>
  <c r="D11" i="1206" s="1"/>
  <c r="R31" i="1206"/>
  <c r="R30" i="1206"/>
  <c r="R29" i="1206"/>
  <c r="R28" i="1206"/>
  <c r="L16" i="1206" s="1"/>
  <c r="D16" i="1206" s="1"/>
  <c r="D28" i="1206"/>
  <c r="R27" i="1206"/>
  <c r="D27" i="1206"/>
  <c r="R26" i="1206"/>
  <c r="L26" i="1206"/>
  <c r="D26" i="1206"/>
  <c r="R25" i="1206"/>
  <c r="L25" i="1206"/>
  <c r="D25" i="1206"/>
  <c r="R24" i="1206"/>
  <c r="D24" i="1206"/>
  <c r="R23" i="1206"/>
  <c r="R22" i="1206"/>
  <c r="L22" i="1206"/>
  <c r="D22" i="1206" s="1"/>
  <c r="R21" i="1206"/>
  <c r="D21" i="1206"/>
  <c r="R20" i="1206"/>
  <c r="L20" i="1206"/>
  <c r="D20" i="1206"/>
  <c r="R19" i="1206"/>
  <c r="R18" i="1206"/>
  <c r="D18" i="1206"/>
  <c r="R17" i="1206"/>
  <c r="D17" i="1206"/>
  <c r="R16" i="1206"/>
  <c r="S15" i="1206"/>
  <c r="R15" i="1206"/>
  <c r="D15" i="1206"/>
  <c r="S14" i="1206"/>
  <c r="R14" i="1206"/>
  <c r="D14" i="1206"/>
  <c r="R13" i="1206"/>
  <c r="D13" i="1206"/>
  <c r="R12" i="1206"/>
  <c r="R11" i="1206"/>
  <c r="L10" i="1206"/>
  <c r="D10" i="1206"/>
  <c r="L8" i="1206"/>
  <c r="D8" i="1206"/>
  <c r="R6" i="1206"/>
  <c r="L6" i="1206"/>
  <c r="D6" i="1206" s="1"/>
  <c r="R5" i="1206"/>
  <c r="R4" i="1206"/>
  <c r="R52" i="1205"/>
  <c r="R51" i="1205"/>
  <c r="D50" i="1205"/>
  <c r="R49" i="1205"/>
  <c r="D49" i="1205"/>
  <c r="R48" i="1205"/>
  <c r="D48" i="1205"/>
  <c r="D46" i="1205"/>
  <c r="D45" i="1205"/>
  <c r="D44" i="1205"/>
  <c r="R42" i="1205"/>
  <c r="L6" i="1205" s="1"/>
  <c r="D6" i="1205" s="1"/>
  <c r="D42" i="1205"/>
  <c r="R41" i="1205"/>
  <c r="L7" i="1205" s="1"/>
  <c r="D7" i="1205" s="1"/>
  <c r="D41" i="1205"/>
  <c r="R40" i="1205"/>
  <c r="D40" i="1205"/>
  <c r="R39" i="1205"/>
  <c r="H39" i="1205"/>
  <c r="D39" i="1205"/>
  <c r="R38" i="1205"/>
  <c r="H38" i="1205"/>
  <c r="D38" i="1205"/>
  <c r="R37" i="1205"/>
  <c r="H37" i="1205"/>
  <c r="D37" i="1205"/>
  <c r="R36" i="1205"/>
  <c r="H36" i="1205"/>
  <c r="D36" i="1205"/>
  <c r="R35" i="1205"/>
  <c r="L19" i="1205" s="1"/>
  <c r="D19" i="1205" s="1"/>
  <c r="H35" i="1205"/>
  <c r="D35" i="1205"/>
  <c r="R34" i="1205"/>
  <c r="L12" i="1205" s="1"/>
  <c r="D12" i="1205" s="1"/>
  <c r="H34" i="1205"/>
  <c r="G49" i="1205" s="1"/>
  <c r="D34" i="1205"/>
  <c r="D54" i="1205" s="1"/>
  <c r="H14" i="1205" s="1"/>
  <c r="R33" i="1205"/>
  <c r="R32" i="1205"/>
  <c r="R31" i="1205"/>
  <c r="R30" i="1205"/>
  <c r="R29" i="1205"/>
  <c r="R28" i="1205"/>
  <c r="D28" i="1205"/>
  <c r="R27" i="1205"/>
  <c r="D27" i="1205"/>
  <c r="R26" i="1205"/>
  <c r="L26" i="1205"/>
  <c r="D26" i="1205"/>
  <c r="R25" i="1205"/>
  <c r="L25" i="1205"/>
  <c r="D25" i="1205" s="1"/>
  <c r="R24" i="1205"/>
  <c r="L24" i="1205"/>
  <c r="D24" i="1205" s="1"/>
  <c r="R23" i="1205"/>
  <c r="L23" i="1205"/>
  <c r="D23" i="1205"/>
  <c r="R22" i="1205"/>
  <c r="L22" i="1205"/>
  <c r="D22" i="1205"/>
  <c r="R21" i="1205"/>
  <c r="L17" i="1205" s="1"/>
  <c r="D17" i="1205" s="1"/>
  <c r="D21" i="1205"/>
  <c r="R20" i="1205"/>
  <c r="L20" i="1205"/>
  <c r="D20" i="1205"/>
  <c r="R19" i="1205"/>
  <c r="R18" i="1205"/>
  <c r="D18" i="1205"/>
  <c r="R17" i="1205"/>
  <c r="R16" i="1205"/>
  <c r="L16" i="1205"/>
  <c r="D16" i="1205"/>
  <c r="R15" i="1205"/>
  <c r="D15" i="1205"/>
  <c r="R14" i="1205"/>
  <c r="D14" i="1205"/>
  <c r="R13" i="1205"/>
  <c r="D13" i="1205"/>
  <c r="R12" i="1205"/>
  <c r="R11" i="1205"/>
  <c r="L11" i="1205"/>
  <c r="D11" i="1205"/>
  <c r="L10" i="1205"/>
  <c r="D10" i="1205"/>
  <c r="L9" i="1205"/>
  <c r="D9" i="1205"/>
  <c r="L8" i="1205"/>
  <c r="D8" i="1205"/>
  <c r="R6" i="1205"/>
  <c r="R5" i="1205"/>
  <c r="R4" i="1205"/>
  <c r="R52" i="1204"/>
  <c r="R51" i="1204"/>
  <c r="D50" i="1204"/>
  <c r="R49" i="1204"/>
  <c r="D49" i="1204"/>
  <c r="R48" i="1204"/>
  <c r="D48" i="1204"/>
  <c r="D46" i="1204"/>
  <c r="D45" i="1204"/>
  <c r="P44" i="1204"/>
  <c r="R44" i="1204" s="1"/>
  <c r="D44" i="1204"/>
  <c r="R42" i="1204"/>
  <c r="D42" i="1204"/>
  <c r="R41" i="1204"/>
  <c r="D41" i="1204"/>
  <c r="R40" i="1204"/>
  <c r="D40" i="1204"/>
  <c r="R39" i="1204"/>
  <c r="H39" i="1204"/>
  <c r="D39" i="1204"/>
  <c r="R38" i="1204"/>
  <c r="L9" i="1204" s="1"/>
  <c r="D9" i="1204" s="1"/>
  <c r="H38" i="1204"/>
  <c r="D38" i="1204"/>
  <c r="R37" i="1204"/>
  <c r="H37" i="1204"/>
  <c r="D37" i="1204"/>
  <c r="R36" i="1204"/>
  <c r="H36" i="1204"/>
  <c r="D36" i="1204"/>
  <c r="R35" i="1204"/>
  <c r="H35" i="1204"/>
  <c r="D35" i="1204"/>
  <c r="D54" i="1204" s="1"/>
  <c r="H14" i="1204" s="1"/>
  <c r="R34" i="1204"/>
  <c r="H34" i="1204"/>
  <c r="G49" i="1204" s="1"/>
  <c r="D34" i="1204"/>
  <c r="R33" i="1204"/>
  <c r="R32" i="1204"/>
  <c r="L11" i="1204" s="1"/>
  <c r="D11" i="1204" s="1"/>
  <c r="R31" i="1204"/>
  <c r="R30" i="1204"/>
  <c r="R29" i="1204"/>
  <c r="R28" i="1204"/>
  <c r="L16" i="1204" s="1"/>
  <c r="D16" i="1204" s="1"/>
  <c r="D28" i="1204"/>
  <c r="R27" i="1204"/>
  <c r="L27" i="1204"/>
  <c r="D27" i="1204"/>
  <c r="R26" i="1204"/>
  <c r="L26" i="1204"/>
  <c r="D26" i="1204"/>
  <c r="R25" i="1204"/>
  <c r="D25" i="1204"/>
  <c r="R24" i="1204"/>
  <c r="L24" i="1204"/>
  <c r="D24" i="1204" s="1"/>
  <c r="R23" i="1204"/>
  <c r="L23" i="1204"/>
  <c r="D23" i="1204"/>
  <c r="R22" i="1204"/>
  <c r="D22" i="1204"/>
  <c r="R21" i="1204"/>
  <c r="D21" i="1204"/>
  <c r="R20" i="1204"/>
  <c r="L20" i="1204"/>
  <c r="D20" i="1204" s="1"/>
  <c r="R19" i="1204"/>
  <c r="D19" i="1204"/>
  <c r="R18" i="1204"/>
  <c r="D18" i="1204"/>
  <c r="R17" i="1204"/>
  <c r="L17" i="1204"/>
  <c r="D17" i="1204"/>
  <c r="R16" i="1204"/>
  <c r="R15" i="1204"/>
  <c r="D15" i="1204"/>
  <c r="R14" i="1204"/>
  <c r="D14" i="1204"/>
  <c r="R13" i="1204"/>
  <c r="D13" i="1204"/>
  <c r="R12" i="1204"/>
  <c r="L12" i="1204"/>
  <c r="D12" i="1204" s="1"/>
  <c r="R11" i="1204"/>
  <c r="L10" i="1204"/>
  <c r="D10" i="1204"/>
  <c r="L8" i="1204"/>
  <c r="D8" i="1204"/>
  <c r="L7" i="1204"/>
  <c r="D7" i="1204"/>
  <c r="R6" i="1204"/>
  <c r="L6" i="1204"/>
  <c r="D6" i="1204"/>
  <c r="R5" i="1204"/>
  <c r="R4" i="1204"/>
  <c r="R52" i="1203"/>
  <c r="R51" i="1203"/>
  <c r="D50" i="1203"/>
  <c r="R49" i="1203"/>
  <c r="G49" i="1203"/>
  <c r="D49" i="1203"/>
  <c r="R48" i="1203"/>
  <c r="D48" i="1203"/>
  <c r="D46" i="1203"/>
  <c r="D45" i="1203"/>
  <c r="D44" i="1203"/>
  <c r="R42" i="1203"/>
  <c r="L6" i="1203" s="1"/>
  <c r="D6" i="1203" s="1"/>
  <c r="D42" i="1203"/>
  <c r="R41" i="1203"/>
  <c r="L7" i="1203" s="1"/>
  <c r="D7" i="1203" s="1"/>
  <c r="D41" i="1203"/>
  <c r="R40" i="1203"/>
  <c r="L8" i="1203" s="1"/>
  <c r="D8" i="1203" s="1"/>
  <c r="D40" i="1203"/>
  <c r="R39" i="1203"/>
  <c r="D39" i="1203"/>
  <c r="R38" i="1203"/>
  <c r="D38" i="1203"/>
  <c r="R37" i="1203"/>
  <c r="D37" i="1203"/>
  <c r="R36" i="1203"/>
  <c r="L10" i="1203" s="1"/>
  <c r="D10" i="1203" s="1"/>
  <c r="D36" i="1203"/>
  <c r="R35" i="1203"/>
  <c r="D35" i="1203"/>
  <c r="R34" i="1203"/>
  <c r="L12" i="1203" s="1"/>
  <c r="D12" i="1203" s="1"/>
  <c r="D34" i="1203"/>
  <c r="D54" i="1203" s="1"/>
  <c r="H14" i="1203" s="1"/>
  <c r="R33" i="1203"/>
  <c r="L23" i="1203" s="1"/>
  <c r="D23" i="1203" s="1"/>
  <c r="R32" i="1203"/>
  <c r="R31" i="1203"/>
  <c r="R30" i="1203"/>
  <c r="R29" i="1203"/>
  <c r="R28" i="1203"/>
  <c r="L16" i="1203" s="1"/>
  <c r="D16" i="1203" s="1"/>
  <c r="D28" i="1203"/>
  <c r="R27" i="1203"/>
  <c r="D27" i="1203"/>
  <c r="R26" i="1203"/>
  <c r="L26" i="1203"/>
  <c r="D26" i="1203"/>
  <c r="R25" i="1203"/>
  <c r="L25" i="1203"/>
  <c r="D25" i="1203"/>
  <c r="R24" i="1203"/>
  <c r="D24" i="1203"/>
  <c r="R23" i="1203"/>
  <c r="R22" i="1203"/>
  <c r="L22" i="1203"/>
  <c r="D22" i="1203"/>
  <c r="R21" i="1203"/>
  <c r="D21" i="1203"/>
  <c r="R20" i="1203"/>
  <c r="L20" i="1203"/>
  <c r="D20" i="1203"/>
  <c r="R19" i="1203"/>
  <c r="L19" i="1203"/>
  <c r="D19" i="1203"/>
  <c r="R18" i="1203"/>
  <c r="D18" i="1203"/>
  <c r="R17" i="1203"/>
  <c r="D17" i="1203"/>
  <c r="R16" i="1203"/>
  <c r="S15" i="1203"/>
  <c r="R15" i="1203"/>
  <c r="D15" i="1203"/>
  <c r="S14" i="1203"/>
  <c r="R14" i="1203"/>
  <c r="D14" i="1203"/>
  <c r="R13" i="1203"/>
  <c r="D13" i="1203"/>
  <c r="R12" i="1203"/>
  <c r="R11" i="1203"/>
  <c r="L11" i="1203"/>
  <c r="D11" i="1203" s="1"/>
  <c r="L9" i="1203"/>
  <c r="D9" i="1203" s="1"/>
  <c r="R6" i="1203"/>
  <c r="R5" i="1203"/>
  <c r="R4" i="1203"/>
  <c r="D54" i="1202"/>
  <c r="H14" i="1202" s="1"/>
  <c r="R52" i="1202"/>
  <c r="R51" i="1202"/>
  <c r="D50" i="1202"/>
  <c r="R49" i="1202"/>
  <c r="G49" i="1202"/>
  <c r="D49" i="1202"/>
  <c r="R48" i="1202"/>
  <c r="D48" i="1202"/>
  <c r="D46" i="1202"/>
  <c r="D45" i="1202"/>
  <c r="D44" i="1202"/>
  <c r="R42" i="1202"/>
  <c r="D42" i="1202"/>
  <c r="R41" i="1202"/>
  <c r="L7" i="1202" s="1"/>
  <c r="D7" i="1202" s="1"/>
  <c r="D41" i="1202"/>
  <c r="R40" i="1202"/>
  <c r="L8" i="1202" s="1"/>
  <c r="D8" i="1202" s="1"/>
  <c r="D40" i="1202"/>
  <c r="R39" i="1202"/>
  <c r="H39" i="1202"/>
  <c r="D39" i="1202"/>
  <c r="R38" i="1202"/>
  <c r="L9" i="1202" s="1"/>
  <c r="D9" i="1202" s="1"/>
  <c r="H38" i="1202"/>
  <c r="D38" i="1202"/>
  <c r="R37" i="1202"/>
  <c r="H37" i="1202"/>
  <c r="D37" i="1202"/>
  <c r="R36" i="1202"/>
  <c r="H36" i="1202"/>
  <c r="D36" i="1202"/>
  <c r="R35" i="1202"/>
  <c r="L19" i="1202" s="1"/>
  <c r="D19" i="1202" s="1"/>
  <c r="H35" i="1202"/>
  <c r="D35" i="1202"/>
  <c r="R34" i="1202"/>
  <c r="H34" i="1202"/>
  <c r="D34" i="1202"/>
  <c r="R33" i="1202"/>
  <c r="L23" i="1202" s="1"/>
  <c r="D23" i="1202" s="1"/>
  <c r="R32" i="1202"/>
  <c r="L11" i="1202" s="1"/>
  <c r="D11" i="1202" s="1"/>
  <c r="R31" i="1202"/>
  <c r="R30" i="1202"/>
  <c r="R29" i="1202"/>
  <c r="R28" i="1202"/>
  <c r="L16" i="1202" s="1"/>
  <c r="D16" i="1202" s="1"/>
  <c r="D28" i="1202"/>
  <c r="R27" i="1202"/>
  <c r="D27" i="1202"/>
  <c r="R26" i="1202"/>
  <c r="L26" i="1202"/>
  <c r="D26" i="1202" s="1"/>
  <c r="R25" i="1202"/>
  <c r="L25" i="1202"/>
  <c r="D25" i="1202"/>
  <c r="R24" i="1202"/>
  <c r="D24" i="1202"/>
  <c r="R23" i="1202"/>
  <c r="R22" i="1202"/>
  <c r="L22" i="1202"/>
  <c r="D22" i="1202"/>
  <c r="R21" i="1202"/>
  <c r="D21" i="1202"/>
  <c r="R20" i="1202"/>
  <c r="L20" i="1202"/>
  <c r="D20" i="1202" s="1"/>
  <c r="R19" i="1202"/>
  <c r="R18" i="1202"/>
  <c r="D18" i="1202"/>
  <c r="R17" i="1202"/>
  <c r="D17" i="1202"/>
  <c r="R16" i="1202"/>
  <c r="S15" i="1202"/>
  <c r="R15" i="1202"/>
  <c r="D15" i="1202"/>
  <c r="S14" i="1202"/>
  <c r="R14" i="1202"/>
  <c r="D14" i="1202"/>
  <c r="R13" i="1202"/>
  <c r="D13" i="1202"/>
  <c r="R12" i="1202"/>
  <c r="L12" i="1202"/>
  <c r="D12" i="1202" s="1"/>
  <c r="R11" i="1202"/>
  <c r="L10" i="1202"/>
  <c r="D10" i="1202"/>
  <c r="R6" i="1202"/>
  <c r="L6" i="1202"/>
  <c r="D6" i="1202"/>
  <c r="R5" i="1202"/>
  <c r="R4" i="1202"/>
  <c r="R52" i="1201"/>
  <c r="R51" i="1201"/>
  <c r="D50" i="1201"/>
  <c r="R49" i="1201"/>
  <c r="G49" i="1201"/>
  <c r="D49" i="1201"/>
  <c r="R48" i="1201"/>
  <c r="D48" i="1201"/>
  <c r="D46" i="1201"/>
  <c r="D45" i="1201"/>
  <c r="D44" i="1201"/>
  <c r="R42" i="1201"/>
  <c r="D42" i="1201"/>
  <c r="R41" i="1201"/>
  <c r="D41" i="1201"/>
  <c r="R40" i="1201"/>
  <c r="D40" i="1201"/>
  <c r="R39" i="1201"/>
  <c r="L20" i="1201" s="1"/>
  <c r="D20" i="1201" s="1"/>
  <c r="H39" i="1201"/>
  <c r="D39" i="1201"/>
  <c r="R38" i="1201"/>
  <c r="L9" i="1201" s="1"/>
  <c r="D9" i="1201" s="1"/>
  <c r="H38" i="1201"/>
  <c r="D38" i="1201"/>
  <c r="R37" i="1201"/>
  <c r="H37" i="1201"/>
  <c r="D37" i="1201"/>
  <c r="R36" i="1201"/>
  <c r="H36" i="1201"/>
  <c r="D36" i="1201"/>
  <c r="R35" i="1201"/>
  <c r="H35" i="1201"/>
  <c r="D35" i="1201"/>
  <c r="R34" i="1201"/>
  <c r="L12" i="1201" s="1"/>
  <c r="D12" i="1201" s="1"/>
  <c r="H34" i="1201"/>
  <c r="D34" i="1201"/>
  <c r="D54" i="1201" s="1"/>
  <c r="H14" i="1201" s="1"/>
  <c r="R33" i="1201"/>
  <c r="L23" i="1201" s="1"/>
  <c r="D23" i="1201" s="1"/>
  <c r="R32" i="1201"/>
  <c r="L11" i="1201" s="1"/>
  <c r="D11" i="1201" s="1"/>
  <c r="R31" i="1201"/>
  <c r="R30" i="1201"/>
  <c r="R29" i="1201"/>
  <c r="R28" i="1201"/>
  <c r="D28" i="1201"/>
  <c r="R27" i="1201"/>
  <c r="D27" i="1201"/>
  <c r="R26" i="1201"/>
  <c r="L26" i="1201"/>
  <c r="D26" i="1201"/>
  <c r="R25" i="1201"/>
  <c r="L25" i="1201"/>
  <c r="D25" i="1201"/>
  <c r="R24" i="1201"/>
  <c r="L24" i="1201"/>
  <c r="D24" i="1201"/>
  <c r="R23" i="1201"/>
  <c r="R22" i="1201"/>
  <c r="L22" i="1201"/>
  <c r="D22" i="1201"/>
  <c r="R21" i="1201"/>
  <c r="L17" i="1201" s="1"/>
  <c r="D17" i="1201" s="1"/>
  <c r="D21" i="1201"/>
  <c r="R20" i="1201"/>
  <c r="R19" i="1201"/>
  <c r="L19" i="1201"/>
  <c r="D19" i="1201"/>
  <c r="R18" i="1201"/>
  <c r="D18" i="1201"/>
  <c r="R17" i="1201"/>
  <c r="R16" i="1201"/>
  <c r="L16" i="1201"/>
  <c r="D16" i="1201"/>
  <c r="R15" i="1201"/>
  <c r="D15" i="1201"/>
  <c r="R14" i="1201"/>
  <c r="D14" i="1201"/>
  <c r="R13" i="1201"/>
  <c r="D13" i="1201"/>
  <c r="R12" i="1201"/>
  <c r="R11" i="1201"/>
  <c r="L10" i="1201"/>
  <c r="D10" i="1201"/>
  <c r="L8" i="1201"/>
  <c r="D8" i="1201"/>
  <c r="L7" i="1201"/>
  <c r="D7" i="1201"/>
  <c r="R6" i="1201"/>
  <c r="L6" i="1201"/>
  <c r="D6" i="1201" s="1"/>
  <c r="R5" i="1201"/>
  <c r="R4" i="1201"/>
  <c r="R52" i="1200"/>
  <c r="R51" i="1200"/>
  <c r="D50" i="1200"/>
  <c r="R49" i="1200"/>
  <c r="D49" i="1200"/>
  <c r="R48" i="1200"/>
  <c r="D48" i="1200"/>
  <c r="D46" i="1200"/>
  <c r="D45" i="1200"/>
  <c r="P44" i="1200"/>
  <c r="R44" i="1200" s="1"/>
  <c r="D44" i="1200"/>
  <c r="R42" i="1200"/>
  <c r="L6" i="1200" s="1"/>
  <c r="D6" i="1200" s="1"/>
  <c r="D42" i="1200"/>
  <c r="R41" i="1200"/>
  <c r="L7" i="1200" s="1"/>
  <c r="D7" i="1200" s="1"/>
  <c r="D41" i="1200"/>
  <c r="R40" i="1200"/>
  <c r="L8" i="1200" s="1"/>
  <c r="D8" i="1200" s="1"/>
  <c r="D40" i="1200"/>
  <c r="R39" i="1200"/>
  <c r="H39" i="1200"/>
  <c r="D39" i="1200"/>
  <c r="R38" i="1200"/>
  <c r="H38" i="1200"/>
  <c r="D38" i="1200"/>
  <c r="R37" i="1200"/>
  <c r="H37" i="1200"/>
  <c r="D37" i="1200"/>
  <c r="R36" i="1200"/>
  <c r="H36" i="1200"/>
  <c r="D36" i="1200"/>
  <c r="R35" i="1200"/>
  <c r="H35" i="1200"/>
  <c r="D35" i="1200"/>
  <c r="D54" i="1200" s="1"/>
  <c r="H14" i="1200" s="1"/>
  <c r="R34" i="1200"/>
  <c r="H34" i="1200"/>
  <c r="G49" i="1200" s="1"/>
  <c r="D34" i="1200"/>
  <c r="R33" i="1200"/>
  <c r="R32" i="1200"/>
  <c r="R31" i="1200"/>
  <c r="R30" i="1200"/>
  <c r="R29" i="1200"/>
  <c r="R28" i="1200"/>
  <c r="L16" i="1200" s="1"/>
  <c r="D16" i="1200" s="1"/>
  <c r="D28" i="1200"/>
  <c r="R27" i="1200"/>
  <c r="L27" i="1200"/>
  <c r="D27" i="1200"/>
  <c r="R26" i="1200"/>
  <c r="L26" i="1200"/>
  <c r="D26" i="1200"/>
  <c r="R25" i="1200"/>
  <c r="D25" i="1200"/>
  <c r="R24" i="1200"/>
  <c r="L24" i="1200"/>
  <c r="D24" i="1200"/>
  <c r="R23" i="1200"/>
  <c r="L23" i="1200"/>
  <c r="D23" i="1200"/>
  <c r="R22" i="1200"/>
  <c r="D22" i="1200"/>
  <c r="R21" i="1200"/>
  <c r="D21" i="1200"/>
  <c r="R20" i="1200"/>
  <c r="L20" i="1200"/>
  <c r="D20" i="1200" s="1"/>
  <c r="R19" i="1200"/>
  <c r="D19" i="1200"/>
  <c r="R18" i="1200"/>
  <c r="D18" i="1200"/>
  <c r="R17" i="1200"/>
  <c r="L17" i="1200"/>
  <c r="D17" i="1200"/>
  <c r="R16" i="1200"/>
  <c r="R15" i="1200"/>
  <c r="D15" i="1200"/>
  <c r="R14" i="1200"/>
  <c r="D14" i="1200"/>
  <c r="R13" i="1200"/>
  <c r="D13" i="1200"/>
  <c r="R12" i="1200"/>
  <c r="L12" i="1200"/>
  <c r="D12" i="1200"/>
  <c r="R11" i="1200"/>
  <c r="L11" i="1200"/>
  <c r="D11" i="1200"/>
  <c r="L10" i="1200"/>
  <c r="D10" i="1200"/>
  <c r="L9" i="1200"/>
  <c r="D9" i="1200"/>
  <c r="R6" i="1200"/>
  <c r="R5" i="1200"/>
  <c r="R4" i="1200"/>
  <c r="R52" i="1199"/>
  <c r="R51" i="1199"/>
  <c r="D50" i="1199"/>
  <c r="R49" i="1199"/>
  <c r="G49" i="1199"/>
  <c r="D49" i="1199"/>
  <c r="R48" i="1199"/>
  <c r="D48" i="1199"/>
  <c r="D46" i="1199"/>
  <c r="D45" i="1199"/>
  <c r="D44" i="1199"/>
  <c r="R42" i="1199"/>
  <c r="L6" i="1199" s="1"/>
  <c r="D6" i="1199" s="1"/>
  <c r="D42" i="1199"/>
  <c r="R41" i="1199"/>
  <c r="L7" i="1199" s="1"/>
  <c r="D7" i="1199" s="1"/>
  <c r="D41" i="1199"/>
  <c r="R40" i="1199"/>
  <c r="D40" i="1199"/>
  <c r="R39" i="1199"/>
  <c r="D39" i="1199"/>
  <c r="R38" i="1199"/>
  <c r="L9" i="1199" s="1"/>
  <c r="D9" i="1199" s="1"/>
  <c r="D38" i="1199"/>
  <c r="D54" i="1199" s="1"/>
  <c r="H14" i="1199" s="1"/>
  <c r="R37" i="1199"/>
  <c r="D37" i="1199"/>
  <c r="R36" i="1199"/>
  <c r="D36" i="1199"/>
  <c r="R35" i="1199"/>
  <c r="L19" i="1199" s="1"/>
  <c r="D19" i="1199" s="1"/>
  <c r="D35" i="1199"/>
  <c r="R34" i="1199"/>
  <c r="D34" i="1199"/>
  <c r="R33" i="1199"/>
  <c r="R32" i="1199"/>
  <c r="R31" i="1199"/>
  <c r="R30" i="1199"/>
  <c r="R29" i="1199"/>
  <c r="R28" i="1199"/>
  <c r="D28" i="1199"/>
  <c r="R27" i="1199"/>
  <c r="D27" i="1199"/>
  <c r="R26" i="1199"/>
  <c r="L26" i="1199"/>
  <c r="D26" i="1199"/>
  <c r="R25" i="1199"/>
  <c r="L25" i="1199"/>
  <c r="D25" i="1199"/>
  <c r="R24" i="1199"/>
  <c r="D24" i="1199"/>
  <c r="R23" i="1199"/>
  <c r="L23" i="1199"/>
  <c r="D23" i="1199"/>
  <c r="R22" i="1199"/>
  <c r="L22" i="1199"/>
  <c r="D22" i="1199" s="1"/>
  <c r="R21" i="1199"/>
  <c r="D21" i="1199"/>
  <c r="R20" i="1199"/>
  <c r="L20" i="1199"/>
  <c r="D20" i="1199"/>
  <c r="R19" i="1199"/>
  <c r="R18" i="1199"/>
  <c r="D18" i="1199"/>
  <c r="R17" i="1199"/>
  <c r="D17" i="1199"/>
  <c r="R16" i="1199"/>
  <c r="L16" i="1199"/>
  <c r="D16" i="1199" s="1"/>
  <c r="S15" i="1199"/>
  <c r="R15" i="1199"/>
  <c r="D15" i="1199"/>
  <c r="S14" i="1199"/>
  <c r="R14" i="1199"/>
  <c r="D14" i="1199"/>
  <c r="R13" i="1199"/>
  <c r="D13" i="1199"/>
  <c r="R12" i="1199"/>
  <c r="L12" i="1199"/>
  <c r="D12" i="1199"/>
  <c r="R11" i="1199"/>
  <c r="L11" i="1199"/>
  <c r="D11" i="1199" s="1"/>
  <c r="L10" i="1199"/>
  <c r="D10" i="1199"/>
  <c r="L8" i="1199"/>
  <c r="D8" i="1199" s="1"/>
  <c r="R6" i="1199"/>
  <c r="R5" i="1199"/>
  <c r="R4" i="1199"/>
  <c r="R52" i="1198"/>
  <c r="R51" i="1198"/>
  <c r="D50" i="1198"/>
  <c r="R49" i="1198"/>
  <c r="D49" i="1198"/>
  <c r="R48" i="1198"/>
  <c r="D48" i="1198"/>
  <c r="D46" i="1198"/>
  <c r="D45" i="1198"/>
  <c r="D44" i="1198"/>
  <c r="R42" i="1198"/>
  <c r="D42" i="1198"/>
  <c r="R41" i="1198"/>
  <c r="D41" i="1198"/>
  <c r="R40" i="1198"/>
  <c r="D40" i="1198"/>
  <c r="R39" i="1198"/>
  <c r="H39" i="1198"/>
  <c r="D39" i="1198"/>
  <c r="R38" i="1198"/>
  <c r="L9" i="1198" s="1"/>
  <c r="D9" i="1198" s="1"/>
  <c r="H38" i="1198"/>
  <c r="G49" i="1198" s="1"/>
  <c r="D38" i="1198"/>
  <c r="D54" i="1198" s="1"/>
  <c r="H14" i="1198" s="1"/>
  <c r="R37" i="1198"/>
  <c r="H37" i="1198"/>
  <c r="D37" i="1198"/>
  <c r="R36" i="1198"/>
  <c r="L10" i="1198" s="1"/>
  <c r="D10" i="1198" s="1"/>
  <c r="H36" i="1198"/>
  <c r="D36" i="1198"/>
  <c r="R35" i="1198"/>
  <c r="H35" i="1198"/>
  <c r="D35" i="1198"/>
  <c r="R34" i="1198"/>
  <c r="L12" i="1198" s="1"/>
  <c r="D12" i="1198" s="1"/>
  <c r="H34" i="1198"/>
  <c r="D34" i="1198"/>
  <c r="R33" i="1198"/>
  <c r="L23" i="1198" s="1"/>
  <c r="D23" i="1198" s="1"/>
  <c r="R32" i="1198"/>
  <c r="L11" i="1198" s="1"/>
  <c r="D11" i="1198" s="1"/>
  <c r="R31" i="1198"/>
  <c r="R30" i="1198"/>
  <c r="R29" i="1198"/>
  <c r="R28" i="1198"/>
  <c r="L16" i="1198" s="1"/>
  <c r="D16" i="1198" s="1"/>
  <c r="D28" i="1198"/>
  <c r="R27" i="1198"/>
  <c r="D27" i="1198"/>
  <c r="R26" i="1198"/>
  <c r="L26" i="1198"/>
  <c r="D26" i="1198"/>
  <c r="R25" i="1198"/>
  <c r="L25" i="1198"/>
  <c r="D25" i="1198"/>
  <c r="R24" i="1198"/>
  <c r="D24" i="1198"/>
  <c r="R23" i="1198"/>
  <c r="R22" i="1198"/>
  <c r="L22" i="1198"/>
  <c r="D22" i="1198"/>
  <c r="R21" i="1198"/>
  <c r="D21" i="1198"/>
  <c r="R20" i="1198"/>
  <c r="L20" i="1198"/>
  <c r="D20" i="1198"/>
  <c r="R19" i="1198"/>
  <c r="L19" i="1198"/>
  <c r="D19" i="1198"/>
  <c r="R18" i="1198"/>
  <c r="D18" i="1198"/>
  <c r="R17" i="1198"/>
  <c r="D17" i="1198"/>
  <c r="R16" i="1198"/>
  <c r="S15" i="1198"/>
  <c r="R15" i="1198"/>
  <c r="D15" i="1198"/>
  <c r="S14" i="1198"/>
  <c r="R14" i="1198"/>
  <c r="D14" i="1198"/>
  <c r="R13" i="1198"/>
  <c r="D13" i="1198"/>
  <c r="R12" i="1198"/>
  <c r="R11" i="1198"/>
  <c r="L8" i="1198"/>
  <c r="D8" i="1198"/>
  <c r="L7" i="1198"/>
  <c r="D7" i="1198"/>
  <c r="R6" i="1198"/>
  <c r="L6" i="1198"/>
  <c r="D6" i="1198"/>
  <c r="D29" i="1198" s="1"/>
  <c r="H13" i="1198" s="1"/>
  <c r="R5" i="1198"/>
  <c r="R4" i="1198"/>
  <c r="R52" i="1197"/>
  <c r="R51" i="1197"/>
  <c r="D50" i="1197"/>
  <c r="R49" i="1197"/>
  <c r="D49" i="1197"/>
  <c r="R48" i="1197"/>
  <c r="D48" i="1197"/>
  <c r="D46" i="1197"/>
  <c r="D45" i="1197"/>
  <c r="D44" i="1197"/>
  <c r="R42" i="1197"/>
  <c r="D42" i="1197"/>
  <c r="R41" i="1197"/>
  <c r="D41" i="1197"/>
  <c r="R40" i="1197"/>
  <c r="D40" i="1197"/>
  <c r="R39" i="1197"/>
  <c r="L20" i="1197" s="1"/>
  <c r="D20" i="1197" s="1"/>
  <c r="H39" i="1197"/>
  <c r="D39" i="1197"/>
  <c r="R38" i="1197"/>
  <c r="H38" i="1197"/>
  <c r="D38" i="1197"/>
  <c r="R37" i="1197"/>
  <c r="H37" i="1197"/>
  <c r="D37" i="1197"/>
  <c r="R36" i="1197"/>
  <c r="H36" i="1197"/>
  <c r="D36" i="1197"/>
  <c r="R35" i="1197"/>
  <c r="L19" i="1197" s="1"/>
  <c r="D19" i="1197" s="1"/>
  <c r="H35" i="1197"/>
  <c r="D35" i="1197"/>
  <c r="R34" i="1197"/>
  <c r="L12" i="1197" s="1"/>
  <c r="D12" i="1197" s="1"/>
  <c r="H34" i="1197"/>
  <c r="G49" i="1197" s="1"/>
  <c r="D34" i="1197"/>
  <c r="D54" i="1197" s="1"/>
  <c r="H14" i="1197" s="1"/>
  <c r="R33" i="1197"/>
  <c r="R32" i="1197"/>
  <c r="R31" i="1197"/>
  <c r="R30" i="1197"/>
  <c r="R29" i="1197"/>
  <c r="R28" i="1197"/>
  <c r="L16" i="1197" s="1"/>
  <c r="D16" i="1197" s="1"/>
  <c r="D28" i="1197"/>
  <c r="R27" i="1197"/>
  <c r="D27" i="1197"/>
  <c r="R26" i="1197"/>
  <c r="L26" i="1197"/>
  <c r="D26" i="1197"/>
  <c r="R25" i="1197"/>
  <c r="L25" i="1197"/>
  <c r="D25" i="1197" s="1"/>
  <c r="R24" i="1197"/>
  <c r="L24" i="1197"/>
  <c r="D24" i="1197"/>
  <c r="R23" i="1197"/>
  <c r="L23" i="1197"/>
  <c r="D23" i="1197"/>
  <c r="R22" i="1197"/>
  <c r="L22" i="1197"/>
  <c r="D22" i="1197"/>
  <c r="R21" i="1197"/>
  <c r="L17" i="1197" s="1"/>
  <c r="D17" i="1197" s="1"/>
  <c r="D21" i="1197"/>
  <c r="R20" i="1197"/>
  <c r="R19" i="1197"/>
  <c r="R18" i="1197"/>
  <c r="D18" i="1197"/>
  <c r="R17" i="1197"/>
  <c r="R16" i="1197"/>
  <c r="R15" i="1197"/>
  <c r="D15" i="1197"/>
  <c r="R14" i="1197"/>
  <c r="D14" i="1197"/>
  <c r="R13" i="1197"/>
  <c r="D13" i="1197"/>
  <c r="R12" i="1197"/>
  <c r="R11" i="1197"/>
  <c r="L11" i="1197"/>
  <c r="D11" i="1197" s="1"/>
  <c r="L10" i="1197"/>
  <c r="D10" i="1197"/>
  <c r="L9" i="1197"/>
  <c r="D9" i="1197"/>
  <c r="L8" i="1197"/>
  <c r="D8" i="1197"/>
  <c r="L7" i="1197"/>
  <c r="D7" i="1197" s="1"/>
  <c r="R6" i="1197"/>
  <c r="L6" i="1197"/>
  <c r="D6" i="1197"/>
  <c r="R5" i="1197"/>
  <c r="R4" i="1197"/>
  <c r="R52" i="1196"/>
  <c r="R51" i="1196"/>
  <c r="D50" i="1196"/>
  <c r="R49" i="1196"/>
  <c r="G49" i="1196"/>
  <c r="D49" i="1196"/>
  <c r="R48" i="1196"/>
  <c r="D48" i="1196"/>
  <c r="D46" i="1196"/>
  <c r="D45" i="1196"/>
  <c r="P44" i="1196"/>
  <c r="R44" i="1196" s="1"/>
  <c r="D44" i="1196"/>
  <c r="R42" i="1196"/>
  <c r="D42" i="1196"/>
  <c r="R41" i="1196"/>
  <c r="D41" i="1196"/>
  <c r="R40" i="1196"/>
  <c r="L8" i="1196" s="1"/>
  <c r="D8" i="1196" s="1"/>
  <c r="D40" i="1196"/>
  <c r="R39" i="1196"/>
  <c r="L20" i="1196" s="1"/>
  <c r="D20" i="1196" s="1"/>
  <c r="H39" i="1196"/>
  <c r="D39" i="1196"/>
  <c r="R38" i="1196"/>
  <c r="L9" i="1196" s="1"/>
  <c r="D9" i="1196" s="1"/>
  <c r="H38" i="1196"/>
  <c r="D38" i="1196"/>
  <c r="R37" i="1196"/>
  <c r="H37" i="1196"/>
  <c r="D37" i="1196"/>
  <c r="R36" i="1196"/>
  <c r="H36" i="1196"/>
  <c r="D36" i="1196"/>
  <c r="R35" i="1196"/>
  <c r="H35" i="1196"/>
  <c r="D35" i="1196"/>
  <c r="R34" i="1196"/>
  <c r="L12" i="1196" s="1"/>
  <c r="D12" i="1196" s="1"/>
  <c r="H34" i="1196"/>
  <c r="D34" i="1196"/>
  <c r="D54" i="1196" s="1"/>
  <c r="H14" i="1196" s="1"/>
  <c r="R33" i="1196"/>
  <c r="R32" i="1196"/>
  <c r="L11" i="1196" s="1"/>
  <c r="D11" i="1196" s="1"/>
  <c r="R31" i="1196"/>
  <c r="R30" i="1196"/>
  <c r="R29" i="1196"/>
  <c r="R28" i="1196"/>
  <c r="D28" i="1196"/>
  <c r="R27" i="1196"/>
  <c r="L27" i="1196"/>
  <c r="D27" i="1196"/>
  <c r="R26" i="1196"/>
  <c r="L26" i="1196"/>
  <c r="D26" i="1196"/>
  <c r="R25" i="1196"/>
  <c r="D25" i="1196"/>
  <c r="R24" i="1196"/>
  <c r="L24" i="1196"/>
  <c r="D24" i="1196"/>
  <c r="R23" i="1196"/>
  <c r="L23" i="1196"/>
  <c r="D23" i="1196"/>
  <c r="R22" i="1196"/>
  <c r="D22" i="1196"/>
  <c r="R21" i="1196"/>
  <c r="D21" i="1196"/>
  <c r="R20" i="1196"/>
  <c r="R19" i="1196"/>
  <c r="D19" i="1196"/>
  <c r="R18" i="1196"/>
  <c r="D18" i="1196"/>
  <c r="R17" i="1196"/>
  <c r="L17" i="1196"/>
  <c r="D17" i="1196" s="1"/>
  <c r="R16" i="1196"/>
  <c r="L16" i="1196"/>
  <c r="D16" i="1196" s="1"/>
  <c r="R15" i="1196"/>
  <c r="D15" i="1196"/>
  <c r="R14" i="1196"/>
  <c r="D14" i="1196"/>
  <c r="R13" i="1196"/>
  <c r="D13" i="1196"/>
  <c r="R12" i="1196"/>
  <c r="R11" i="1196"/>
  <c r="L10" i="1196"/>
  <c r="D10" i="1196"/>
  <c r="L7" i="1196"/>
  <c r="D7" i="1196"/>
  <c r="R6" i="1196"/>
  <c r="L6" i="1196"/>
  <c r="D6" i="1196"/>
  <c r="R5" i="1196"/>
  <c r="R4" i="1196"/>
  <c r="R52" i="1195"/>
  <c r="R51" i="1195"/>
  <c r="D50" i="1195"/>
  <c r="R49" i="1195"/>
  <c r="G49" i="1195"/>
  <c r="D49" i="1195"/>
  <c r="R48" i="1195"/>
  <c r="D48" i="1195"/>
  <c r="D46" i="1195"/>
  <c r="D45" i="1195"/>
  <c r="D44" i="1195"/>
  <c r="R42" i="1195"/>
  <c r="L6" i="1195" s="1"/>
  <c r="D6" i="1195" s="1"/>
  <c r="D42" i="1195"/>
  <c r="R41" i="1195"/>
  <c r="L7" i="1195" s="1"/>
  <c r="D7" i="1195" s="1"/>
  <c r="D41" i="1195"/>
  <c r="R40" i="1195"/>
  <c r="D40" i="1195"/>
  <c r="R39" i="1195"/>
  <c r="D39" i="1195"/>
  <c r="R38" i="1195"/>
  <c r="L9" i="1195" s="1"/>
  <c r="D9" i="1195" s="1"/>
  <c r="D38" i="1195"/>
  <c r="R37" i="1195"/>
  <c r="D37" i="1195"/>
  <c r="R36" i="1195"/>
  <c r="D36" i="1195"/>
  <c r="R35" i="1195"/>
  <c r="D35" i="1195"/>
  <c r="R34" i="1195"/>
  <c r="L12" i="1195" s="1"/>
  <c r="D12" i="1195" s="1"/>
  <c r="D34" i="1195"/>
  <c r="D54" i="1195" s="1"/>
  <c r="H14" i="1195" s="1"/>
  <c r="R33" i="1195"/>
  <c r="L23" i="1195" s="1"/>
  <c r="D23" i="1195" s="1"/>
  <c r="R32" i="1195"/>
  <c r="R31" i="1195"/>
  <c r="R30" i="1195"/>
  <c r="R29" i="1195"/>
  <c r="R28" i="1195"/>
  <c r="L16" i="1195" s="1"/>
  <c r="D16" i="1195" s="1"/>
  <c r="D28" i="1195"/>
  <c r="R27" i="1195"/>
  <c r="D27" i="1195"/>
  <c r="R26" i="1195"/>
  <c r="L26" i="1195"/>
  <c r="D26" i="1195"/>
  <c r="R25" i="1195"/>
  <c r="L25" i="1195"/>
  <c r="D25" i="1195"/>
  <c r="R24" i="1195"/>
  <c r="D24" i="1195"/>
  <c r="R23" i="1195"/>
  <c r="R22" i="1195"/>
  <c r="L22" i="1195"/>
  <c r="D22" i="1195" s="1"/>
  <c r="R21" i="1195"/>
  <c r="D21" i="1195"/>
  <c r="R20" i="1195"/>
  <c r="L20" i="1195"/>
  <c r="D20" i="1195"/>
  <c r="R19" i="1195"/>
  <c r="L19" i="1195"/>
  <c r="D19" i="1195"/>
  <c r="R18" i="1195"/>
  <c r="D18" i="1195"/>
  <c r="R17" i="1195"/>
  <c r="D17" i="1195"/>
  <c r="R16" i="1195"/>
  <c r="S15" i="1195"/>
  <c r="R15" i="1195"/>
  <c r="D15" i="1195"/>
  <c r="S14" i="1195"/>
  <c r="R14" i="1195"/>
  <c r="D14" i="1195"/>
  <c r="R13" i="1195"/>
  <c r="D13" i="1195"/>
  <c r="R12" i="1195"/>
  <c r="R11" i="1195"/>
  <c r="L11" i="1195"/>
  <c r="D11" i="1195" s="1"/>
  <c r="L10" i="1195"/>
  <c r="D10" i="1195"/>
  <c r="L8" i="1195"/>
  <c r="D8" i="1195"/>
  <c r="R6" i="1195"/>
  <c r="R5" i="1195"/>
  <c r="R4" i="1195"/>
  <c r="R52" i="1194"/>
  <c r="R51" i="1194"/>
  <c r="D50" i="1194"/>
  <c r="R49" i="1194"/>
  <c r="D49" i="1194"/>
  <c r="R48" i="1194"/>
  <c r="D48" i="1194"/>
  <c r="D46" i="1194"/>
  <c r="D45" i="1194"/>
  <c r="D44" i="1194"/>
  <c r="R42" i="1194"/>
  <c r="D42" i="1194"/>
  <c r="R41" i="1194"/>
  <c r="D41" i="1194"/>
  <c r="R40" i="1194"/>
  <c r="D40" i="1194"/>
  <c r="R39" i="1194"/>
  <c r="H39" i="1194"/>
  <c r="D39" i="1194"/>
  <c r="R38" i="1194"/>
  <c r="L9" i="1194" s="1"/>
  <c r="D9" i="1194" s="1"/>
  <c r="H38" i="1194"/>
  <c r="D38" i="1194"/>
  <c r="R37" i="1194"/>
  <c r="H37" i="1194"/>
  <c r="D37" i="1194"/>
  <c r="R36" i="1194"/>
  <c r="L10" i="1194" s="1"/>
  <c r="D10" i="1194" s="1"/>
  <c r="H36" i="1194"/>
  <c r="D36" i="1194"/>
  <c r="R35" i="1194"/>
  <c r="H35" i="1194"/>
  <c r="D35" i="1194"/>
  <c r="R34" i="1194"/>
  <c r="L12" i="1194" s="1"/>
  <c r="D12" i="1194" s="1"/>
  <c r="H34" i="1194"/>
  <c r="D34" i="1194"/>
  <c r="R33" i="1194"/>
  <c r="L23" i="1194" s="1"/>
  <c r="D23" i="1194" s="1"/>
  <c r="R32" i="1194"/>
  <c r="L11" i="1194" s="1"/>
  <c r="D11" i="1194" s="1"/>
  <c r="R31" i="1194"/>
  <c r="R30" i="1194"/>
  <c r="R29" i="1194"/>
  <c r="R28" i="1194"/>
  <c r="L16" i="1194" s="1"/>
  <c r="D16" i="1194" s="1"/>
  <c r="D28" i="1194"/>
  <c r="R27" i="1194"/>
  <c r="D27" i="1194"/>
  <c r="R26" i="1194"/>
  <c r="L26" i="1194"/>
  <c r="D26" i="1194"/>
  <c r="R25" i="1194"/>
  <c r="L25" i="1194"/>
  <c r="D25" i="1194"/>
  <c r="R24" i="1194"/>
  <c r="D24" i="1194"/>
  <c r="R23" i="1194"/>
  <c r="R22" i="1194"/>
  <c r="L22" i="1194"/>
  <c r="D22" i="1194"/>
  <c r="R21" i="1194"/>
  <c r="D21" i="1194"/>
  <c r="R20" i="1194"/>
  <c r="L20" i="1194"/>
  <c r="D20" i="1194"/>
  <c r="R19" i="1194"/>
  <c r="L19" i="1194"/>
  <c r="D19" i="1194"/>
  <c r="R18" i="1194"/>
  <c r="D18" i="1194"/>
  <c r="R17" i="1194"/>
  <c r="D17" i="1194"/>
  <c r="R16" i="1194"/>
  <c r="S15" i="1194"/>
  <c r="R15" i="1194"/>
  <c r="D15" i="1194"/>
  <c r="S14" i="1194"/>
  <c r="R14" i="1194"/>
  <c r="D14" i="1194"/>
  <c r="R13" i="1194"/>
  <c r="D13" i="1194"/>
  <c r="R12" i="1194"/>
  <c r="R11" i="1194"/>
  <c r="L8" i="1194"/>
  <c r="D8" i="1194"/>
  <c r="L7" i="1194"/>
  <c r="D7" i="1194"/>
  <c r="R6" i="1194"/>
  <c r="L6" i="1194"/>
  <c r="D6" i="1194"/>
  <c r="R5" i="1194"/>
  <c r="R4" i="1194"/>
  <c r="R52" i="1193"/>
  <c r="R51" i="1193"/>
  <c r="D50" i="1193"/>
  <c r="R49" i="1193"/>
  <c r="D49" i="1193"/>
  <c r="R48" i="1193"/>
  <c r="D48" i="1193"/>
  <c r="D46" i="1193"/>
  <c r="D45" i="1193"/>
  <c r="D44" i="1193"/>
  <c r="R42" i="1193"/>
  <c r="D42" i="1193"/>
  <c r="R41" i="1193"/>
  <c r="D41" i="1193"/>
  <c r="R40" i="1193"/>
  <c r="D40" i="1193"/>
  <c r="R39" i="1193"/>
  <c r="L20" i="1193" s="1"/>
  <c r="D20" i="1193" s="1"/>
  <c r="H39" i="1193"/>
  <c r="D39" i="1193"/>
  <c r="R38" i="1193"/>
  <c r="L9" i="1193" s="1"/>
  <c r="D9" i="1193" s="1"/>
  <c r="H38" i="1193"/>
  <c r="D38" i="1193"/>
  <c r="R37" i="1193"/>
  <c r="H37" i="1193"/>
  <c r="D37" i="1193"/>
  <c r="R36" i="1193"/>
  <c r="L10" i="1193" s="1"/>
  <c r="D10" i="1193" s="1"/>
  <c r="H36" i="1193"/>
  <c r="D36" i="1193"/>
  <c r="R35" i="1193"/>
  <c r="H35" i="1193"/>
  <c r="D35" i="1193"/>
  <c r="R34" i="1193"/>
  <c r="L12" i="1193" s="1"/>
  <c r="D12" i="1193" s="1"/>
  <c r="H34" i="1193"/>
  <c r="D34" i="1193"/>
  <c r="R33" i="1193"/>
  <c r="L23" i="1193" s="1"/>
  <c r="D23" i="1193" s="1"/>
  <c r="R32" i="1193"/>
  <c r="L11" i="1193" s="1"/>
  <c r="D11" i="1193" s="1"/>
  <c r="R31" i="1193"/>
  <c r="R30" i="1193"/>
  <c r="R29" i="1193"/>
  <c r="R28" i="1193"/>
  <c r="D28" i="1193"/>
  <c r="R27" i="1193"/>
  <c r="D27" i="1193"/>
  <c r="R26" i="1193"/>
  <c r="L26" i="1193"/>
  <c r="D26" i="1193"/>
  <c r="R25" i="1193"/>
  <c r="L25" i="1193"/>
  <c r="D25" i="1193"/>
  <c r="R24" i="1193"/>
  <c r="D24" i="1193"/>
  <c r="R23" i="1193"/>
  <c r="R22" i="1193"/>
  <c r="L22" i="1193"/>
  <c r="D22" i="1193" s="1"/>
  <c r="R21" i="1193"/>
  <c r="L17" i="1193" s="1"/>
  <c r="D17" i="1193" s="1"/>
  <c r="D21" i="1193"/>
  <c r="R20" i="1193"/>
  <c r="R19" i="1193"/>
  <c r="L19" i="1193"/>
  <c r="D19" i="1193"/>
  <c r="R18" i="1193"/>
  <c r="D18" i="1193"/>
  <c r="R17" i="1193"/>
  <c r="R16" i="1193"/>
  <c r="L16" i="1193"/>
  <c r="D16" i="1193" s="1"/>
  <c r="R15" i="1193"/>
  <c r="D15" i="1193"/>
  <c r="R14" i="1193"/>
  <c r="D14" i="1193"/>
  <c r="R13" i="1193"/>
  <c r="D13" i="1193"/>
  <c r="R12" i="1193"/>
  <c r="R11" i="1193"/>
  <c r="L8" i="1193"/>
  <c r="D8" i="1193"/>
  <c r="L7" i="1193"/>
  <c r="D7" i="1193"/>
  <c r="R6" i="1193"/>
  <c r="L6" i="1193"/>
  <c r="D6" i="1193"/>
  <c r="R5" i="1193"/>
  <c r="R4" i="1193"/>
  <c r="R52" i="1192"/>
  <c r="R51" i="1192"/>
  <c r="D50" i="1192"/>
  <c r="R49" i="1192"/>
  <c r="D49" i="1192"/>
  <c r="R48" i="1192"/>
  <c r="D48" i="1192"/>
  <c r="D46" i="1192"/>
  <c r="D45" i="1192"/>
  <c r="P44" i="1192"/>
  <c r="R44" i="1192" s="1"/>
  <c r="D44" i="1192"/>
  <c r="R42" i="1192"/>
  <c r="D42" i="1192"/>
  <c r="R41" i="1192"/>
  <c r="D41" i="1192"/>
  <c r="R40" i="1192"/>
  <c r="D40" i="1192"/>
  <c r="R39" i="1192"/>
  <c r="L20" i="1192" s="1"/>
  <c r="D20" i="1192" s="1"/>
  <c r="H39" i="1192"/>
  <c r="D39" i="1192"/>
  <c r="R38" i="1192"/>
  <c r="H38" i="1192"/>
  <c r="D38" i="1192"/>
  <c r="R37" i="1192"/>
  <c r="H37" i="1192"/>
  <c r="D37" i="1192"/>
  <c r="R36" i="1192"/>
  <c r="H36" i="1192"/>
  <c r="D36" i="1192"/>
  <c r="R35" i="1192"/>
  <c r="H35" i="1192"/>
  <c r="D35" i="1192"/>
  <c r="R34" i="1192"/>
  <c r="L12" i="1192" s="1"/>
  <c r="D12" i="1192" s="1"/>
  <c r="H34" i="1192"/>
  <c r="D34" i="1192"/>
  <c r="R33" i="1192"/>
  <c r="R32" i="1192"/>
  <c r="L11" i="1192" s="1"/>
  <c r="D11" i="1192" s="1"/>
  <c r="R31" i="1192"/>
  <c r="R30" i="1192"/>
  <c r="R29" i="1192"/>
  <c r="R28" i="1192"/>
  <c r="D28" i="1192"/>
  <c r="R27" i="1192"/>
  <c r="L27" i="1192"/>
  <c r="D27" i="1192"/>
  <c r="R26" i="1192"/>
  <c r="L26" i="1192"/>
  <c r="D26" i="1192"/>
  <c r="R25" i="1192"/>
  <c r="D25" i="1192"/>
  <c r="R24" i="1192"/>
  <c r="L24" i="1192"/>
  <c r="D24" i="1192"/>
  <c r="R23" i="1192"/>
  <c r="L23" i="1192"/>
  <c r="D23" i="1192"/>
  <c r="R22" i="1192"/>
  <c r="D22" i="1192"/>
  <c r="R21" i="1192"/>
  <c r="D21" i="1192"/>
  <c r="R20" i="1192"/>
  <c r="R19" i="1192"/>
  <c r="D19" i="1192"/>
  <c r="R18" i="1192"/>
  <c r="D18" i="1192"/>
  <c r="R17" i="1192"/>
  <c r="L17" i="1192"/>
  <c r="D17" i="1192" s="1"/>
  <c r="R16" i="1192"/>
  <c r="L16" i="1192"/>
  <c r="D16" i="1192" s="1"/>
  <c r="R15" i="1192"/>
  <c r="D15" i="1192"/>
  <c r="R14" i="1192"/>
  <c r="D14" i="1192"/>
  <c r="R13" i="1192"/>
  <c r="D13" i="1192"/>
  <c r="R12" i="1192"/>
  <c r="R11" i="1192"/>
  <c r="L10" i="1192"/>
  <c r="D10" i="1192"/>
  <c r="L9" i="1192"/>
  <c r="D9" i="1192"/>
  <c r="L8" i="1192"/>
  <c r="D8" i="1192" s="1"/>
  <c r="L7" i="1192"/>
  <c r="D7" i="1192"/>
  <c r="R6" i="1192"/>
  <c r="L6" i="1192"/>
  <c r="D6" i="1192"/>
  <c r="R5" i="1192"/>
  <c r="R4" i="1192"/>
  <c r="G49" i="1193" l="1"/>
  <c r="G49" i="1192"/>
  <c r="G49" i="1194"/>
  <c r="D54" i="1194"/>
  <c r="H14" i="1194" s="1"/>
  <c r="D29" i="1194"/>
  <c r="H13" i="1194" s="1"/>
  <c r="D54" i="1193"/>
  <c r="H14" i="1193" s="1"/>
  <c r="D54" i="1192"/>
  <c r="H14" i="1192" s="1"/>
  <c r="D29" i="1214"/>
  <c r="H13" i="1214" s="1"/>
  <c r="H15" i="1214" s="1"/>
  <c r="H29" i="1214" s="1"/>
  <c r="G51" i="1214" s="1"/>
  <c r="D29" i="1213"/>
  <c r="H13" i="1213" s="1"/>
  <c r="H15" i="1213" s="1"/>
  <c r="H29" i="1213" s="1"/>
  <c r="G51" i="1213" s="1"/>
  <c r="D29" i="1212"/>
  <c r="H13" i="1212" s="1"/>
  <c r="H15" i="1212" s="1"/>
  <c r="H29" i="1212" s="1"/>
  <c r="G51" i="1212" s="1"/>
  <c r="D29" i="1211"/>
  <c r="H13" i="1211" s="1"/>
  <c r="H15" i="1211" s="1"/>
  <c r="H29" i="1211" s="1"/>
  <c r="G51" i="1211" s="1"/>
  <c r="G51" i="1210"/>
  <c r="D29" i="1210"/>
  <c r="H13" i="1210" s="1"/>
  <c r="H15" i="1210" s="1"/>
  <c r="H29" i="1210" s="1"/>
  <c r="D29" i="1209"/>
  <c r="H13" i="1209" s="1"/>
  <c r="H15" i="1209" s="1"/>
  <c r="H29" i="1209" s="1"/>
  <c r="G51" i="1209" s="1"/>
  <c r="D29" i="1208"/>
  <c r="H13" i="1208" s="1"/>
  <c r="H15" i="1208" s="1"/>
  <c r="H29" i="1208" s="1"/>
  <c r="G51" i="1208" s="1"/>
  <c r="D29" i="1207"/>
  <c r="H13" i="1207" s="1"/>
  <c r="H15" i="1207" s="1"/>
  <c r="H29" i="1207" s="1"/>
  <c r="G51" i="1207" s="1"/>
  <c r="D29" i="1206"/>
  <c r="H13" i="1206" s="1"/>
  <c r="H15" i="1206" s="1"/>
  <c r="H29" i="1206" s="1"/>
  <c r="G51" i="1206" s="1"/>
  <c r="D29" i="1205"/>
  <c r="H13" i="1205" s="1"/>
  <c r="H15" i="1205" s="1"/>
  <c r="H29" i="1205" s="1"/>
  <c r="G51" i="1205" s="1"/>
  <c r="D29" i="1204"/>
  <c r="H13" i="1204" s="1"/>
  <c r="H15" i="1204" s="1"/>
  <c r="H29" i="1204" s="1"/>
  <c r="G51" i="1204" s="1"/>
  <c r="D29" i="1203"/>
  <c r="H13" i="1203" s="1"/>
  <c r="H15" i="1203" s="1"/>
  <c r="H29" i="1203" s="1"/>
  <c r="G51" i="1203" s="1"/>
  <c r="D29" i="1202"/>
  <c r="H13" i="1202" s="1"/>
  <c r="H15" i="1202" s="1"/>
  <c r="H29" i="1202" s="1"/>
  <c r="G51" i="1202" s="1"/>
  <c r="D29" i="1201"/>
  <c r="H13" i="1201" s="1"/>
  <c r="H15" i="1201" s="1"/>
  <c r="H29" i="1201" s="1"/>
  <c r="G51" i="1201" s="1"/>
  <c r="D29" i="1200"/>
  <c r="H13" i="1200" s="1"/>
  <c r="H15" i="1200" s="1"/>
  <c r="H29" i="1200" s="1"/>
  <c r="G51" i="1200" s="1"/>
  <c r="D29" i="1199"/>
  <c r="H13" i="1199" s="1"/>
  <c r="H15" i="1199" s="1"/>
  <c r="H29" i="1199" s="1"/>
  <c r="G51" i="1199" s="1"/>
  <c r="H15" i="1198"/>
  <c r="H29" i="1198" s="1"/>
  <c r="G51" i="1198" s="1"/>
  <c r="D29" i="1197"/>
  <c r="H13" i="1197" s="1"/>
  <c r="H15" i="1197" s="1"/>
  <c r="H29" i="1197" s="1"/>
  <c r="G51" i="1197" s="1"/>
  <c r="D29" i="1196"/>
  <c r="H13" i="1196" s="1"/>
  <c r="H15" i="1196" s="1"/>
  <c r="H29" i="1196" s="1"/>
  <c r="G51" i="1196" s="1"/>
  <c r="G51" i="1195"/>
  <c r="D29" i="1195"/>
  <c r="H13" i="1195" s="1"/>
  <c r="H15" i="1195" s="1"/>
  <c r="H29" i="1195" s="1"/>
  <c r="D29" i="1193"/>
  <c r="H13" i="1193" s="1"/>
  <c r="D29" i="1192"/>
  <c r="H13" i="1192" s="1"/>
  <c r="H16" i="1169"/>
  <c r="C21" i="1170"/>
  <c r="C21" i="1169"/>
  <c r="L25" i="1168"/>
  <c r="H15" i="1194" l="1"/>
  <c r="H29" i="1194" s="1"/>
  <c r="G51" i="1194" s="1"/>
  <c r="H15" i="1193"/>
  <c r="H29" i="1193" s="1"/>
  <c r="G51" i="1193" s="1"/>
  <c r="H15" i="1192"/>
  <c r="H29" i="1192" s="1"/>
  <c r="G51" i="1192" s="1"/>
  <c r="H16" i="1166"/>
  <c r="H16" i="1165"/>
  <c r="C21" i="1165"/>
  <c r="C12" i="1164"/>
  <c r="H16" i="1161" l="1"/>
  <c r="C21" i="1161"/>
  <c r="L26" i="1160"/>
  <c r="C21" i="1160"/>
  <c r="L25" i="1160"/>
  <c r="R52" i="1191" l="1"/>
  <c r="R51" i="1191"/>
  <c r="D50" i="1191"/>
  <c r="R49" i="1191"/>
  <c r="G49" i="1191"/>
  <c r="D49" i="1191"/>
  <c r="R48" i="1191"/>
  <c r="D48" i="1191"/>
  <c r="D46" i="1191"/>
  <c r="D45" i="1191"/>
  <c r="D44" i="1191"/>
  <c r="R42" i="1191"/>
  <c r="L6" i="1191" s="1"/>
  <c r="D6" i="1191" s="1"/>
  <c r="D42" i="1191"/>
  <c r="R41" i="1191"/>
  <c r="L7" i="1191" s="1"/>
  <c r="D7" i="1191" s="1"/>
  <c r="D41" i="1191"/>
  <c r="R40" i="1191"/>
  <c r="D40" i="1191"/>
  <c r="R39" i="1191"/>
  <c r="D39" i="1191"/>
  <c r="R38" i="1191"/>
  <c r="D38" i="1191"/>
  <c r="R37" i="1191"/>
  <c r="D37" i="1191"/>
  <c r="R36" i="1191"/>
  <c r="D36" i="1191"/>
  <c r="R35" i="1191"/>
  <c r="L19" i="1191" s="1"/>
  <c r="D19" i="1191" s="1"/>
  <c r="D35" i="1191"/>
  <c r="R34" i="1191"/>
  <c r="L12" i="1191" s="1"/>
  <c r="D12" i="1191" s="1"/>
  <c r="D34" i="1191"/>
  <c r="D54" i="1191" s="1"/>
  <c r="H14" i="1191" s="1"/>
  <c r="R33" i="1191"/>
  <c r="R32" i="1191"/>
  <c r="R31" i="1191"/>
  <c r="R30" i="1191"/>
  <c r="R29" i="1191"/>
  <c r="R28" i="1191"/>
  <c r="D28" i="1191"/>
  <c r="R27" i="1191"/>
  <c r="D27" i="1191"/>
  <c r="R26" i="1191"/>
  <c r="L26" i="1191"/>
  <c r="D26" i="1191"/>
  <c r="R25" i="1191"/>
  <c r="L25" i="1191"/>
  <c r="D25" i="1191"/>
  <c r="R24" i="1191"/>
  <c r="D24" i="1191"/>
  <c r="R23" i="1191"/>
  <c r="L23" i="1191"/>
  <c r="D23" i="1191"/>
  <c r="R22" i="1191"/>
  <c r="L22" i="1191"/>
  <c r="D22" i="1191"/>
  <c r="R21" i="1191"/>
  <c r="D21" i="1191"/>
  <c r="R20" i="1191"/>
  <c r="L20" i="1191"/>
  <c r="D20" i="1191"/>
  <c r="R19" i="1191"/>
  <c r="R18" i="1191"/>
  <c r="D18" i="1191"/>
  <c r="R17" i="1191"/>
  <c r="D17" i="1191"/>
  <c r="R16" i="1191"/>
  <c r="L16" i="1191"/>
  <c r="D16" i="1191" s="1"/>
  <c r="S15" i="1191"/>
  <c r="R15" i="1191"/>
  <c r="D15" i="1191"/>
  <c r="S14" i="1191"/>
  <c r="R14" i="1191"/>
  <c r="D14" i="1191"/>
  <c r="R13" i="1191"/>
  <c r="D13" i="1191"/>
  <c r="R12" i="1191"/>
  <c r="R11" i="1191"/>
  <c r="L11" i="1191"/>
  <c r="D11" i="1191"/>
  <c r="L10" i="1191"/>
  <c r="D10" i="1191"/>
  <c r="L9" i="1191"/>
  <c r="D9" i="1191" s="1"/>
  <c r="L8" i="1191"/>
  <c r="D8" i="1191"/>
  <c r="R6" i="1191"/>
  <c r="R5" i="1191"/>
  <c r="R4" i="1191"/>
  <c r="D29" i="1191" l="1"/>
  <c r="H13" i="1191" s="1"/>
  <c r="H15" i="1191" s="1"/>
  <c r="H29" i="1191" s="1"/>
  <c r="G51" i="1191" s="1"/>
  <c r="H16" i="1157"/>
  <c r="H16" i="1158"/>
  <c r="H16" i="1150" l="1"/>
  <c r="H16" i="1149"/>
  <c r="C21" i="1150" l="1"/>
  <c r="L25" i="1150"/>
  <c r="H16" i="1145" l="1"/>
  <c r="H16" i="1146"/>
  <c r="L25" i="1146" l="1"/>
  <c r="H30" i="1140" l="1"/>
  <c r="H28" i="1140"/>
  <c r="H16" i="1142" l="1"/>
  <c r="C19" i="1140" l="1"/>
  <c r="C12" i="1140"/>
  <c r="C21" i="1140"/>
  <c r="R52" i="1190" l="1"/>
  <c r="R51" i="1190"/>
  <c r="D50" i="1190"/>
  <c r="R49" i="1190"/>
  <c r="D49" i="1190"/>
  <c r="R48" i="1190"/>
  <c r="D48" i="1190"/>
  <c r="D46" i="1190"/>
  <c r="D45" i="1190"/>
  <c r="D44" i="1190"/>
  <c r="R42" i="1190"/>
  <c r="L6" i="1190" s="1"/>
  <c r="D6" i="1190" s="1"/>
  <c r="D42" i="1190"/>
  <c r="R41" i="1190"/>
  <c r="L7" i="1190" s="1"/>
  <c r="D7" i="1190" s="1"/>
  <c r="D41" i="1190"/>
  <c r="R40" i="1190"/>
  <c r="D40" i="1190"/>
  <c r="R39" i="1190"/>
  <c r="H39" i="1190"/>
  <c r="D39" i="1190"/>
  <c r="R38" i="1190"/>
  <c r="L9" i="1190" s="1"/>
  <c r="D9" i="1190" s="1"/>
  <c r="H38" i="1190"/>
  <c r="D38" i="1190"/>
  <c r="R37" i="1190"/>
  <c r="H37" i="1190"/>
  <c r="D37" i="1190"/>
  <c r="R36" i="1190"/>
  <c r="L10" i="1190" s="1"/>
  <c r="D10" i="1190" s="1"/>
  <c r="H36" i="1190"/>
  <c r="D36" i="1190"/>
  <c r="R35" i="1190"/>
  <c r="L19" i="1190" s="1"/>
  <c r="D19" i="1190" s="1"/>
  <c r="H35" i="1190"/>
  <c r="D35" i="1190"/>
  <c r="R34" i="1190"/>
  <c r="H34" i="1190"/>
  <c r="D34" i="1190"/>
  <c r="R33" i="1190"/>
  <c r="L23" i="1190" s="1"/>
  <c r="D23" i="1190" s="1"/>
  <c r="R32" i="1190"/>
  <c r="L11" i="1190" s="1"/>
  <c r="D11" i="1190" s="1"/>
  <c r="R31" i="1190"/>
  <c r="R30" i="1190"/>
  <c r="R29" i="1190"/>
  <c r="R28" i="1190"/>
  <c r="L16" i="1190" s="1"/>
  <c r="D16" i="1190" s="1"/>
  <c r="D28" i="1190"/>
  <c r="R27" i="1190"/>
  <c r="D27" i="1190"/>
  <c r="R26" i="1190"/>
  <c r="L26" i="1190"/>
  <c r="D26" i="1190"/>
  <c r="R25" i="1190"/>
  <c r="L25" i="1190"/>
  <c r="D25" i="1190"/>
  <c r="R24" i="1190"/>
  <c r="D24" i="1190"/>
  <c r="R23" i="1190"/>
  <c r="R22" i="1190"/>
  <c r="L22" i="1190"/>
  <c r="D22" i="1190"/>
  <c r="R21" i="1190"/>
  <c r="D21" i="1190"/>
  <c r="R20" i="1190"/>
  <c r="L20" i="1190"/>
  <c r="D20" i="1190"/>
  <c r="R19" i="1190"/>
  <c r="R18" i="1190"/>
  <c r="D18" i="1190"/>
  <c r="R17" i="1190"/>
  <c r="D17" i="1190"/>
  <c r="R16" i="1190"/>
  <c r="S15" i="1190"/>
  <c r="R15" i="1190"/>
  <c r="D15" i="1190"/>
  <c r="S14" i="1190"/>
  <c r="R14" i="1190"/>
  <c r="D14" i="1190"/>
  <c r="R13" i="1190"/>
  <c r="D13" i="1190"/>
  <c r="R12" i="1190"/>
  <c r="L12" i="1190"/>
  <c r="D12" i="1190" s="1"/>
  <c r="R11" i="1190"/>
  <c r="L8" i="1190"/>
  <c r="D8" i="1190"/>
  <c r="R6" i="1190"/>
  <c r="R5" i="1190"/>
  <c r="R4" i="1190"/>
  <c r="R52" i="1189"/>
  <c r="R51" i="1189"/>
  <c r="D50" i="1189"/>
  <c r="R49" i="1189"/>
  <c r="D49" i="1189"/>
  <c r="R48" i="1189"/>
  <c r="D48" i="1189"/>
  <c r="D46" i="1189"/>
  <c r="D45" i="1189"/>
  <c r="D44" i="1189"/>
  <c r="R42" i="1189"/>
  <c r="D42" i="1189"/>
  <c r="R41" i="1189"/>
  <c r="D41" i="1189"/>
  <c r="R40" i="1189"/>
  <c r="D40" i="1189"/>
  <c r="R39" i="1189"/>
  <c r="H39" i="1189"/>
  <c r="D39" i="1189"/>
  <c r="R38" i="1189"/>
  <c r="H38" i="1189"/>
  <c r="D38" i="1189"/>
  <c r="R37" i="1189"/>
  <c r="H37" i="1189"/>
  <c r="D37" i="1189"/>
  <c r="R36" i="1189"/>
  <c r="L10" i="1189" s="1"/>
  <c r="D10" i="1189" s="1"/>
  <c r="H36" i="1189"/>
  <c r="D36" i="1189"/>
  <c r="R35" i="1189"/>
  <c r="H35" i="1189"/>
  <c r="D35" i="1189"/>
  <c r="R34" i="1189"/>
  <c r="L12" i="1189" s="1"/>
  <c r="D12" i="1189" s="1"/>
  <c r="H34" i="1189"/>
  <c r="D34" i="1189"/>
  <c r="R33" i="1189"/>
  <c r="R32" i="1189"/>
  <c r="R31" i="1189"/>
  <c r="R30" i="1189"/>
  <c r="R29" i="1189"/>
  <c r="R28" i="1189"/>
  <c r="L16" i="1189" s="1"/>
  <c r="D16" i="1189" s="1"/>
  <c r="D28" i="1189"/>
  <c r="R27" i="1189"/>
  <c r="D27" i="1189"/>
  <c r="R26" i="1189"/>
  <c r="L26" i="1189"/>
  <c r="D26" i="1189"/>
  <c r="R25" i="1189"/>
  <c r="L25" i="1189"/>
  <c r="D25" i="1189" s="1"/>
  <c r="R24" i="1189"/>
  <c r="L24" i="1189"/>
  <c r="D24" i="1189"/>
  <c r="R23" i="1189"/>
  <c r="L23" i="1189"/>
  <c r="D23" i="1189" s="1"/>
  <c r="R22" i="1189"/>
  <c r="L22" i="1189"/>
  <c r="D22" i="1189" s="1"/>
  <c r="R21" i="1189"/>
  <c r="D21" i="1189"/>
  <c r="R20" i="1189"/>
  <c r="L20" i="1189"/>
  <c r="D20" i="1189" s="1"/>
  <c r="R19" i="1189"/>
  <c r="L19" i="1189"/>
  <c r="D19" i="1189" s="1"/>
  <c r="R18" i="1189"/>
  <c r="D18" i="1189"/>
  <c r="R17" i="1189"/>
  <c r="L17" i="1189"/>
  <c r="D17" i="1189" s="1"/>
  <c r="R16" i="1189"/>
  <c r="R15" i="1189"/>
  <c r="D15" i="1189"/>
  <c r="R14" i="1189"/>
  <c r="D14" i="1189"/>
  <c r="R13" i="1189"/>
  <c r="D13" i="1189"/>
  <c r="R12" i="1189"/>
  <c r="R11" i="1189"/>
  <c r="L11" i="1189"/>
  <c r="D11" i="1189" s="1"/>
  <c r="L9" i="1189"/>
  <c r="D9" i="1189" s="1"/>
  <c r="L8" i="1189"/>
  <c r="D8" i="1189" s="1"/>
  <c r="L7" i="1189"/>
  <c r="D7" i="1189" s="1"/>
  <c r="R6" i="1189"/>
  <c r="L6" i="1189"/>
  <c r="D6" i="1189"/>
  <c r="R5" i="1189"/>
  <c r="R4" i="1189"/>
  <c r="R52" i="1188"/>
  <c r="R51" i="1188"/>
  <c r="D50" i="1188"/>
  <c r="R49" i="1188"/>
  <c r="D49" i="1188"/>
  <c r="R48" i="1188"/>
  <c r="D48" i="1188"/>
  <c r="D46" i="1188"/>
  <c r="D45" i="1188"/>
  <c r="R44" i="1188"/>
  <c r="P44" i="1188"/>
  <c r="D44" i="1188"/>
  <c r="R42" i="1188"/>
  <c r="L6" i="1188" s="1"/>
  <c r="D6" i="1188" s="1"/>
  <c r="D42" i="1188"/>
  <c r="R41" i="1188"/>
  <c r="D41" i="1188"/>
  <c r="R40" i="1188"/>
  <c r="L8" i="1188" s="1"/>
  <c r="D8" i="1188" s="1"/>
  <c r="D40" i="1188"/>
  <c r="R39" i="1188"/>
  <c r="H39" i="1188"/>
  <c r="D39" i="1188"/>
  <c r="R38" i="1188"/>
  <c r="H38" i="1188"/>
  <c r="D38" i="1188"/>
  <c r="R37" i="1188"/>
  <c r="H37" i="1188"/>
  <c r="D37" i="1188"/>
  <c r="R36" i="1188"/>
  <c r="H36" i="1188"/>
  <c r="D36" i="1188"/>
  <c r="R35" i="1188"/>
  <c r="H35" i="1188"/>
  <c r="D35" i="1188"/>
  <c r="R34" i="1188"/>
  <c r="L12" i="1188" s="1"/>
  <c r="D12" i="1188" s="1"/>
  <c r="H34" i="1188"/>
  <c r="D34" i="1188"/>
  <c r="R33" i="1188"/>
  <c r="R32" i="1188"/>
  <c r="R31" i="1188"/>
  <c r="R30" i="1188"/>
  <c r="R29" i="1188"/>
  <c r="R28" i="1188"/>
  <c r="D28" i="1188"/>
  <c r="R27" i="1188"/>
  <c r="L27" i="1188"/>
  <c r="D27" i="1188" s="1"/>
  <c r="R26" i="1188"/>
  <c r="L26" i="1188"/>
  <c r="D26" i="1188" s="1"/>
  <c r="R25" i="1188"/>
  <c r="D25" i="1188"/>
  <c r="R24" i="1188"/>
  <c r="L24" i="1188"/>
  <c r="D24" i="1188" s="1"/>
  <c r="R23" i="1188"/>
  <c r="L23" i="1188"/>
  <c r="D23" i="1188" s="1"/>
  <c r="R22" i="1188"/>
  <c r="D22" i="1188"/>
  <c r="R21" i="1188"/>
  <c r="D21" i="1188"/>
  <c r="R20" i="1188"/>
  <c r="L20" i="1188"/>
  <c r="D20" i="1188"/>
  <c r="R19" i="1188"/>
  <c r="D19" i="1188"/>
  <c r="R18" i="1188"/>
  <c r="D18" i="1188"/>
  <c r="R17" i="1188"/>
  <c r="L17" i="1188"/>
  <c r="D17" i="1188"/>
  <c r="R16" i="1188"/>
  <c r="L16" i="1188"/>
  <c r="D16" i="1188" s="1"/>
  <c r="R15" i="1188"/>
  <c r="D15" i="1188"/>
  <c r="R14" i="1188"/>
  <c r="D14" i="1188"/>
  <c r="R13" i="1188"/>
  <c r="D13" i="1188"/>
  <c r="R12" i="1188"/>
  <c r="R11" i="1188"/>
  <c r="L11" i="1188"/>
  <c r="D11" i="1188" s="1"/>
  <c r="L10" i="1188"/>
  <c r="D10" i="1188"/>
  <c r="L9" i="1188"/>
  <c r="D9" i="1188"/>
  <c r="L7" i="1188"/>
  <c r="D7" i="1188" s="1"/>
  <c r="R6" i="1188"/>
  <c r="R5" i="1188"/>
  <c r="R4" i="1188"/>
  <c r="R52" i="1187"/>
  <c r="R51" i="1187"/>
  <c r="D50" i="1187"/>
  <c r="R49" i="1187"/>
  <c r="G49" i="1187"/>
  <c r="D49" i="1187"/>
  <c r="R48" i="1187"/>
  <c r="D48" i="1187"/>
  <c r="D46" i="1187"/>
  <c r="D45" i="1187"/>
  <c r="D44" i="1187"/>
  <c r="R42" i="1187"/>
  <c r="D42" i="1187"/>
  <c r="R41" i="1187"/>
  <c r="L7" i="1187" s="1"/>
  <c r="D7" i="1187" s="1"/>
  <c r="D41" i="1187"/>
  <c r="R40" i="1187"/>
  <c r="D40" i="1187"/>
  <c r="R39" i="1187"/>
  <c r="D39" i="1187"/>
  <c r="R38" i="1187"/>
  <c r="D38" i="1187"/>
  <c r="R37" i="1187"/>
  <c r="D37" i="1187"/>
  <c r="R36" i="1187"/>
  <c r="L10" i="1187" s="1"/>
  <c r="D10" i="1187" s="1"/>
  <c r="D36" i="1187"/>
  <c r="R35" i="1187"/>
  <c r="L19" i="1187" s="1"/>
  <c r="D19" i="1187" s="1"/>
  <c r="D35" i="1187"/>
  <c r="R34" i="1187"/>
  <c r="D34" i="1187"/>
  <c r="D54" i="1187" s="1"/>
  <c r="H14" i="1187" s="1"/>
  <c r="R33" i="1187"/>
  <c r="R32" i="1187"/>
  <c r="R31" i="1187"/>
  <c r="R30" i="1187"/>
  <c r="R29" i="1187"/>
  <c r="R28" i="1187"/>
  <c r="D28" i="1187"/>
  <c r="R27" i="1187"/>
  <c r="D27" i="1187"/>
  <c r="R26" i="1187"/>
  <c r="L26" i="1187"/>
  <c r="D26" i="1187"/>
  <c r="R25" i="1187"/>
  <c r="L25" i="1187"/>
  <c r="D25" i="1187"/>
  <c r="R24" i="1187"/>
  <c r="D24" i="1187"/>
  <c r="R23" i="1187"/>
  <c r="L23" i="1187"/>
  <c r="D23" i="1187" s="1"/>
  <c r="R22" i="1187"/>
  <c r="L22" i="1187"/>
  <c r="D22" i="1187"/>
  <c r="R21" i="1187"/>
  <c r="D21" i="1187"/>
  <c r="R20" i="1187"/>
  <c r="L20" i="1187"/>
  <c r="D20" i="1187"/>
  <c r="R19" i="1187"/>
  <c r="R18" i="1187"/>
  <c r="D18" i="1187"/>
  <c r="R17" i="1187"/>
  <c r="D17" i="1187"/>
  <c r="R16" i="1187"/>
  <c r="L16" i="1187"/>
  <c r="D16" i="1187" s="1"/>
  <c r="S15" i="1187"/>
  <c r="R15" i="1187"/>
  <c r="D15" i="1187"/>
  <c r="S14" i="1187"/>
  <c r="R14" i="1187"/>
  <c r="D14" i="1187"/>
  <c r="R13" i="1187"/>
  <c r="D13" i="1187"/>
  <c r="R12" i="1187"/>
  <c r="L12" i="1187"/>
  <c r="D12" i="1187" s="1"/>
  <c r="R11" i="1187"/>
  <c r="L11" i="1187"/>
  <c r="D11" i="1187"/>
  <c r="L9" i="1187"/>
  <c r="D9" i="1187"/>
  <c r="L8" i="1187"/>
  <c r="D8" i="1187" s="1"/>
  <c r="R6" i="1187"/>
  <c r="L6" i="1187"/>
  <c r="D6" i="1187"/>
  <c r="D29" i="1187" s="1"/>
  <c r="H13" i="1187" s="1"/>
  <c r="H15" i="1187" s="1"/>
  <c r="H29" i="1187" s="1"/>
  <c r="G51" i="1187" s="1"/>
  <c r="R5" i="1187"/>
  <c r="R4" i="1187"/>
  <c r="R52" i="1186"/>
  <c r="R51" i="1186"/>
  <c r="D50" i="1186"/>
  <c r="R49" i="1186"/>
  <c r="D49" i="1186"/>
  <c r="R48" i="1186"/>
  <c r="D48" i="1186"/>
  <c r="D46" i="1186"/>
  <c r="D45" i="1186"/>
  <c r="D44" i="1186"/>
  <c r="R42" i="1186"/>
  <c r="L6" i="1186" s="1"/>
  <c r="D6" i="1186" s="1"/>
  <c r="D42" i="1186"/>
  <c r="R41" i="1186"/>
  <c r="L7" i="1186" s="1"/>
  <c r="D7" i="1186" s="1"/>
  <c r="D41" i="1186"/>
  <c r="R40" i="1186"/>
  <c r="L8" i="1186" s="1"/>
  <c r="D8" i="1186" s="1"/>
  <c r="D40" i="1186"/>
  <c r="R39" i="1186"/>
  <c r="H39" i="1186"/>
  <c r="D39" i="1186"/>
  <c r="R38" i="1186"/>
  <c r="L9" i="1186" s="1"/>
  <c r="D9" i="1186" s="1"/>
  <c r="H38" i="1186"/>
  <c r="D38" i="1186"/>
  <c r="R37" i="1186"/>
  <c r="H37" i="1186"/>
  <c r="D37" i="1186"/>
  <c r="R36" i="1186"/>
  <c r="L10" i="1186" s="1"/>
  <c r="D10" i="1186" s="1"/>
  <c r="H36" i="1186"/>
  <c r="D36" i="1186"/>
  <c r="R35" i="1186"/>
  <c r="L19" i="1186" s="1"/>
  <c r="D19" i="1186" s="1"/>
  <c r="H35" i="1186"/>
  <c r="D35" i="1186"/>
  <c r="R34" i="1186"/>
  <c r="L12" i="1186" s="1"/>
  <c r="D12" i="1186" s="1"/>
  <c r="H34" i="1186"/>
  <c r="G49" i="1186" s="1"/>
  <c r="D34" i="1186"/>
  <c r="D54" i="1186" s="1"/>
  <c r="H14" i="1186" s="1"/>
  <c r="R33" i="1186"/>
  <c r="R32" i="1186"/>
  <c r="L11" i="1186" s="1"/>
  <c r="D11" i="1186" s="1"/>
  <c r="R31" i="1186"/>
  <c r="R30" i="1186"/>
  <c r="R29" i="1186"/>
  <c r="R28" i="1186"/>
  <c r="L16" i="1186" s="1"/>
  <c r="D16" i="1186" s="1"/>
  <c r="D28" i="1186"/>
  <c r="R27" i="1186"/>
  <c r="D27" i="1186"/>
  <c r="R26" i="1186"/>
  <c r="L26" i="1186"/>
  <c r="D26" i="1186" s="1"/>
  <c r="R25" i="1186"/>
  <c r="L25" i="1186"/>
  <c r="D25" i="1186" s="1"/>
  <c r="R24" i="1186"/>
  <c r="D24" i="1186"/>
  <c r="R23" i="1186"/>
  <c r="L23" i="1186"/>
  <c r="D23" i="1186"/>
  <c r="R22" i="1186"/>
  <c r="L22" i="1186"/>
  <c r="D22" i="1186"/>
  <c r="R21" i="1186"/>
  <c r="D21" i="1186"/>
  <c r="R20" i="1186"/>
  <c r="L20" i="1186"/>
  <c r="D20" i="1186" s="1"/>
  <c r="R19" i="1186"/>
  <c r="R18" i="1186"/>
  <c r="D18" i="1186"/>
  <c r="R17" i="1186"/>
  <c r="D17" i="1186"/>
  <c r="R16" i="1186"/>
  <c r="S15" i="1186"/>
  <c r="R15" i="1186"/>
  <c r="D15" i="1186"/>
  <c r="S14" i="1186"/>
  <c r="R14" i="1186"/>
  <c r="D14" i="1186"/>
  <c r="R13" i="1186"/>
  <c r="D13" i="1186"/>
  <c r="R12" i="1186"/>
  <c r="R11" i="1186"/>
  <c r="R6" i="1186"/>
  <c r="R5" i="1186"/>
  <c r="R4" i="1186"/>
  <c r="R52" i="1185"/>
  <c r="R51" i="1185"/>
  <c r="D50" i="1185"/>
  <c r="R49" i="1185"/>
  <c r="D49" i="1185"/>
  <c r="R48" i="1185"/>
  <c r="D48" i="1185"/>
  <c r="D46" i="1185"/>
  <c r="D45" i="1185"/>
  <c r="D44" i="1185"/>
  <c r="R42" i="1185"/>
  <c r="D42" i="1185"/>
  <c r="R41" i="1185"/>
  <c r="L7" i="1185" s="1"/>
  <c r="D7" i="1185" s="1"/>
  <c r="D41" i="1185"/>
  <c r="R40" i="1185"/>
  <c r="D40" i="1185"/>
  <c r="R39" i="1185"/>
  <c r="L20" i="1185" s="1"/>
  <c r="D20" i="1185" s="1"/>
  <c r="H39" i="1185"/>
  <c r="D39" i="1185"/>
  <c r="R38" i="1185"/>
  <c r="H38" i="1185"/>
  <c r="D38" i="1185"/>
  <c r="R37" i="1185"/>
  <c r="H37" i="1185"/>
  <c r="D37" i="1185"/>
  <c r="R36" i="1185"/>
  <c r="H36" i="1185"/>
  <c r="D36" i="1185"/>
  <c r="R35" i="1185"/>
  <c r="L19" i="1185" s="1"/>
  <c r="D19" i="1185" s="1"/>
  <c r="H35" i="1185"/>
  <c r="D35" i="1185"/>
  <c r="R34" i="1185"/>
  <c r="L12" i="1185" s="1"/>
  <c r="D12" i="1185" s="1"/>
  <c r="H34" i="1185"/>
  <c r="G49" i="1185" s="1"/>
  <c r="D34" i="1185"/>
  <c r="D54" i="1185" s="1"/>
  <c r="H14" i="1185" s="1"/>
  <c r="R33" i="1185"/>
  <c r="R32" i="1185"/>
  <c r="R31" i="1185"/>
  <c r="R30" i="1185"/>
  <c r="R29" i="1185"/>
  <c r="R28" i="1185"/>
  <c r="D28" i="1185"/>
  <c r="R27" i="1185"/>
  <c r="D27" i="1185"/>
  <c r="R26" i="1185"/>
  <c r="L26" i="1185"/>
  <c r="D26" i="1185"/>
  <c r="R25" i="1185"/>
  <c r="L25" i="1185"/>
  <c r="D25" i="1185" s="1"/>
  <c r="R24" i="1185"/>
  <c r="L24" i="1185"/>
  <c r="D24" i="1185" s="1"/>
  <c r="R23" i="1185"/>
  <c r="L23" i="1185"/>
  <c r="D23" i="1185"/>
  <c r="R22" i="1185"/>
  <c r="L22" i="1185"/>
  <c r="D22" i="1185"/>
  <c r="R21" i="1185"/>
  <c r="L17" i="1185" s="1"/>
  <c r="D17" i="1185" s="1"/>
  <c r="D21" i="1185"/>
  <c r="R20" i="1185"/>
  <c r="R19" i="1185"/>
  <c r="R18" i="1185"/>
  <c r="D18" i="1185"/>
  <c r="R17" i="1185"/>
  <c r="R16" i="1185"/>
  <c r="L16" i="1185"/>
  <c r="D16" i="1185"/>
  <c r="R15" i="1185"/>
  <c r="D15" i="1185"/>
  <c r="R14" i="1185"/>
  <c r="D14" i="1185"/>
  <c r="R13" i="1185"/>
  <c r="D13" i="1185"/>
  <c r="R12" i="1185"/>
  <c r="R11" i="1185"/>
  <c r="L11" i="1185"/>
  <c r="D11" i="1185"/>
  <c r="L10" i="1185"/>
  <c r="D10" i="1185"/>
  <c r="L9" i="1185"/>
  <c r="D9" i="1185"/>
  <c r="L8" i="1185"/>
  <c r="D8" i="1185"/>
  <c r="R6" i="1185"/>
  <c r="L6" i="1185"/>
  <c r="D6" i="1185" s="1"/>
  <c r="R5" i="1185"/>
  <c r="R4" i="1185"/>
  <c r="R52" i="1184"/>
  <c r="R51" i="1184"/>
  <c r="D50" i="1184"/>
  <c r="R49" i="1184"/>
  <c r="D49" i="1184"/>
  <c r="R48" i="1184"/>
  <c r="D48" i="1184"/>
  <c r="D46" i="1184"/>
  <c r="D45" i="1184"/>
  <c r="P44" i="1184"/>
  <c r="R44" i="1184" s="1"/>
  <c r="D44" i="1184"/>
  <c r="R42" i="1184"/>
  <c r="L6" i="1184" s="1"/>
  <c r="D6" i="1184" s="1"/>
  <c r="D42" i="1184"/>
  <c r="R41" i="1184"/>
  <c r="D41" i="1184"/>
  <c r="R40" i="1184"/>
  <c r="L8" i="1184" s="1"/>
  <c r="D8" i="1184" s="1"/>
  <c r="D40" i="1184"/>
  <c r="R39" i="1184"/>
  <c r="H39" i="1184"/>
  <c r="G49" i="1184" s="1"/>
  <c r="D39" i="1184"/>
  <c r="R38" i="1184"/>
  <c r="H38" i="1184"/>
  <c r="D38" i="1184"/>
  <c r="R37" i="1184"/>
  <c r="H37" i="1184"/>
  <c r="D37" i="1184"/>
  <c r="R36" i="1184"/>
  <c r="H36" i="1184"/>
  <c r="D36" i="1184"/>
  <c r="R35" i="1184"/>
  <c r="H35" i="1184"/>
  <c r="D35" i="1184"/>
  <c r="R34" i="1184"/>
  <c r="H34" i="1184"/>
  <c r="D34" i="1184"/>
  <c r="D54" i="1184" s="1"/>
  <c r="H14" i="1184" s="1"/>
  <c r="R33" i="1184"/>
  <c r="R32" i="1184"/>
  <c r="R31" i="1184"/>
  <c r="R30" i="1184"/>
  <c r="R29" i="1184"/>
  <c r="R28" i="1184"/>
  <c r="D28" i="1184"/>
  <c r="R27" i="1184"/>
  <c r="L27" i="1184"/>
  <c r="D27" i="1184" s="1"/>
  <c r="R26" i="1184"/>
  <c r="L26" i="1184"/>
  <c r="D26" i="1184" s="1"/>
  <c r="R25" i="1184"/>
  <c r="D25" i="1184"/>
  <c r="R24" i="1184"/>
  <c r="L24" i="1184"/>
  <c r="D24" i="1184" s="1"/>
  <c r="R23" i="1184"/>
  <c r="L23" i="1184"/>
  <c r="D23" i="1184"/>
  <c r="R22" i="1184"/>
  <c r="D22" i="1184"/>
  <c r="R21" i="1184"/>
  <c r="D21" i="1184"/>
  <c r="R20" i="1184"/>
  <c r="L20" i="1184"/>
  <c r="D20" i="1184" s="1"/>
  <c r="R19" i="1184"/>
  <c r="D19" i="1184"/>
  <c r="R18" i="1184"/>
  <c r="D18" i="1184"/>
  <c r="R17" i="1184"/>
  <c r="L17" i="1184"/>
  <c r="D17" i="1184" s="1"/>
  <c r="R16" i="1184"/>
  <c r="L16" i="1184"/>
  <c r="D16" i="1184" s="1"/>
  <c r="R15" i="1184"/>
  <c r="D15" i="1184"/>
  <c r="R14" i="1184"/>
  <c r="D14" i="1184"/>
  <c r="R13" i="1184"/>
  <c r="D13" i="1184"/>
  <c r="R12" i="1184"/>
  <c r="L12" i="1184"/>
  <c r="D12" i="1184" s="1"/>
  <c r="R11" i="1184"/>
  <c r="L11" i="1184"/>
  <c r="D11" i="1184"/>
  <c r="L10" i="1184"/>
  <c r="D10" i="1184"/>
  <c r="L9" i="1184"/>
  <c r="D9" i="1184"/>
  <c r="L7" i="1184"/>
  <c r="D7" i="1184" s="1"/>
  <c r="R6" i="1184"/>
  <c r="R5" i="1184"/>
  <c r="R4" i="1184"/>
  <c r="R52" i="1183"/>
  <c r="R51" i="1183"/>
  <c r="D50" i="1183"/>
  <c r="R49" i="1183"/>
  <c r="G49" i="1183"/>
  <c r="D49" i="1183"/>
  <c r="R48" i="1183"/>
  <c r="D48" i="1183"/>
  <c r="D46" i="1183"/>
  <c r="D45" i="1183"/>
  <c r="D44" i="1183"/>
  <c r="R42" i="1183"/>
  <c r="D42" i="1183"/>
  <c r="R41" i="1183"/>
  <c r="L7" i="1183" s="1"/>
  <c r="D7" i="1183" s="1"/>
  <c r="D41" i="1183"/>
  <c r="R40" i="1183"/>
  <c r="D40" i="1183"/>
  <c r="R39" i="1183"/>
  <c r="D39" i="1183"/>
  <c r="R38" i="1183"/>
  <c r="L9" i="1183" s="1"/>
  <c r="D9" i="1183" s="1"/>
  <c r="D38" i="1183"/>
  <c r="R37" i="1183"/>
  <c r="D37" i="1183"/>
  <c r="R36" i="1183"/>
  <c r="D36" i="1183"/>
  <c r="R35" i="1183"/>
  <c r="L19" i="1183" s="1"/>
  <c r="D19" i="1183" s="1"/>
  <c r="D35" i="1183"/>
  <c r="R34" i="1183"/>
  <c r="D34" i="1183"/>
  <c r="D54" i="1183" s="1"/>
  <c r="H14" i="1183" s="1"/>
  <c r="R33" i="1183"/>
  <c r="L23" i="1183" s="1"/>
  <c r="D23" i="1183" s="1"/>
  <c r="R32" i="1183"/>
  <c r="L11" i="1183" s="1"/>
  <c r="D11" i="1183" s="1"/>
  <c r="R31" i="1183"/>
  <c r="R30" i="1183"/>
  <c r="R29" i="1183"/>
  <c r="R28" i="1183"/>
  <c r="D28" i="1183"/>
  <c r="R27" i="1183"/>
  <c r="D27" i="1183"/>
  <c r="R26" i="1183"/>
  <c r="L26" i="1183"/>
  <c r="D26" i="1183" s="1"/>
  <c r="R25" i="1183"/>
  <c r="L25" i="1183"/>
  <c r="D25" i="1183"/>
  <c r="R24" i="1183"/>
  <c r="D24" i="1183"/>
  <c r="R23" i="1183"/>
  <c r="R22" i="1183"/>
  <c r="L22" i="1183"/>
  <c r="D22" i="1183"/>
  <c r="R21" i="1183"/>
  <c r="D21" i="1183"/>
  <c r="R20" i="1183"/>
  <c r="L20" i="1183"/>
  <c r="D20" i="1183"/>
  <c r="R19" i="1183"/>
  <c r="R18" i="1183"/>
  <c r="D18" i="1183"/>
  <c r="R17" i="1183"/>
  <c r="D17" i="1183"/>
  <c r="R16" i="1183"/>
  <c r="L16" i="1183"/>
  <c r="D16" i="1183" s="1"/>
  <c r="S15" i="1183"/>
  <c r="R15" i="1183"/>
  <c r="D15" i="1183"/>
  <c r="S14" i="1183"/>
  <c r="R14" i="1183"/>
  <c r="D14" i="1183"/>
  <c r="R13" i="1183"/>
  <c r="D13" i="1183"/>
  <c r="R12" i="1183"/>
  <c r="L12" i="1183"/>
  <c r="D12" i="1183"/>
  <c r="R11" i="1183"/>
  <c r="L10" i="1183"/>
  <c r="D10" i="1183" s="1"/>
  <c r="L8" i="1183"/>
  <c r="D8" i="1183" s="1"/>
  <c r="R6" i="1183"/>
  <c r="L6" i="1183"/>
  <c r="D6" i="1183"/>
  <c r="R5" i="1183"/>
  <c r="R4" i="1183"/>
  <c r="R52" i="1182"/>
  <c r="R51" i="1182"/>
  <c r="D50" i="1182"/>
  <c r="R49" i="1182"/>
  <c r="D49" i="1182"/>
  <c r="R48" i="1182"/>
  <c r="D48" i="1182"/>
  <c r="D46" i="1182"/>
  <c r="D45" i="1182"/>
  <c r="D44" i="1182"/>
  <c r="R42" i="1182"/>
  <c r="D42" i="1182"/>
  <c r="R41" i="1182"/>
  <c r="L7" i="1182" s="1"/>
  <c r="D7" i="1182" s="1"/>
  <c r="D41" i="1182"/>
  <c r="R40" i="1182"/>
  <c r="D40" i="1182"/>
  <c r="R39" i="1182"/>
  <c r="H39" i="1182"/>
  <c r="D39" i="1182"/>
  <c r="R38" i="1182"/>
  <c r="H38" i="1182"/>
  <c r="D38" i="1182"/>
  <c r="R37" i="1182"/>
  <c r="H37" i="1182"/>
  <c r="D37" i="1182"/>
  <c r="R36" i="1182"/>
  <c r="H36" i="1182"/>
  <c r="D36" i="1182"/>
  <c r="R35" i="1182"/>
  <c r="L19" i="1182" s="1"/>
  <c r="D19" i="1182" s="1"/>
  <c r="H35" i="1182"/>
  <c r="D35" i="1182"/>
  <c r="R34" i="1182"/>
  <c r="L12" i="1182" s="1"/>
  <c r="D12" i="1182" s="1"/>
  <c r="H34" i="1182"/>
  <c r="D34" i="1182"/>
  <c r="R33" i="1182"/>
  <c r="L23" i="1182" s="1"/>
  <c r="D23" i="1182" s="1"/>
  <c r="R32" i="1182"/>
  <c r="R31" i="1182"/>
  <c r="R30" i="1182"/>
  <c r="R29" i="1182"/>
  <c r="R28" i="1182"/>
  <c r="L16" i="1182" s="1"/>
  <c r="D16" i="1182" s="1"/>
  <c r="D28" i="1182"/>
  <c r="R27" i="1182"/>
  <c r="D27" i="1182"/>
  <c r="R26" i="1182"/>
  <c r="L26" i="1182"/>
  <c r="D26" i="1182"/>
  <c r="R25" i="1182"/>
  <c r="L25" i="1182"/>
  <c r="D25" i="1182" s="1"/>
  <c r="R24" i="1182"/>
  <c r="D24" i="1182"/>
  <c r="R23" i="1182"/>
  <c r="R22" i="1182"/>
  <c r="L22" i="1182"/>
  <c r="D22" i="1182" s="1"/>
  <c r="R21" i="1182"/>
  <c r="D21" i="1182"/>
  <c r="R20" i="1182"/>
  <c r="L20" i="1182"/>
  <c r="D20" i="1182"/>
  <c r="R19" i="1182"/>
  <c r="R18" i="1182"/>
  <c r="D18" i="1182"/>
  <c r="R17" i="1182"/>
  <c r="D17" i="1182"/>
  <c r="R16" i="1182"/>
  <c r="S15" i="1182"/>
  <c r="R15" i="1182"/>
  <c r="D15" i="1182"/>
  <c r="S14" i="1182"/>
  <c r="R14" i="1182"/>
  <c r="D14" i="1182"/>
  <c r="R13" i="1182"/>
  <c r="D13" i="1182"/>
  <c r="R12" i="1182"/>
  <c r="R11" i="1182"/>
  <c r="L11" i="1182"/>
  <c r="D11" i="1182" s="1"/>
  <c r="L10" i="1182"/>
  <c r="D10" i="1182"/>
  <c r="L9" i="1182"/>
  <c r="D9" i="1182" s="1"/>
  <c r="L8" i="1182"/>
  <c r="D8" i="1182" s="1"/>
  <c r="R6" i="1182"/>
  <c r="L6" i="1182"/>
  <c r="D6" i="1182" s="1"/>
  <c r="R5" i="1182"/>
  <c r="R4" i="1182"/>
  <c r="R52" i="1181"/>
  <c r="R51" i="1181"/>
  <c r="D50" i="1181"/>
  <c r="R49" i="1181"/>
  <c r="D49" i="1181"/>
  <c r="R48" i="1181"/>
  <c r="D48" i="1181"/>
  <c r="D46" i="1181"/>
  <c r="D45" i="1181"/>
  <c r="D44" i="1181"/>
  <c r="R42" i="1181"/>
  <c r="D42" i="1181"/>
  <c r="R41" i="1181"/>
  <c r="D41" i="1181"/>
  <c r="R40" i="1181"/>
  <c r="D40" i="1181"/>
  <c r="R39" i="1181"/>
  <c r="L20" i="1181" s="1"/>
  <c r="D20" i="1181" s="1"/>
  <c r="H39" i="1181"/>
  <c r="D39" i="1181"/>
  <c r="R38" i="1181"/>
  <c r="H38" i="1181"/>
  <c r="D38" i="1181"/>
  <c r="R37" i="1181"/>
  <c r="H37" i="1181"/>
  <c r="D37" i="1181"/>
  <c r="R36" i="1181"/>
  <c r="L10" i="1181" s="1"/>
  <c r="D10" i="1181" s="1"/>
  <c r="H36" i="1181"/>
  <c r="D36" i="1181"/>
  <c r="R35" i="1181"/>
  <c r="H35" i="1181"/>
  <c r="D35" i="1181"/>
  <c r="R34" i="1181"/>
  <c r="L12" i="1181" s="1"/>
  <c r="D12" i="1181" s="1"/>
  <c r="H34" i="1181"/>
  <c r="D34" i="1181"/>
  <c r="R33" i="1181"/>
  <c r="L23" i="1181" s="1"/>
  <c r="D23" i="1181" s="1"/>
  <c r="R32" i="1181"/>
  <c r="R31" i="1181"/>
  <c r="R30" i="1181"/>
  <c r="R29" i="1181"/>
  <c r="R28" i="1181"/>
  <c r="L16" i="1181" s="1"/>
  <c r="D16" i="1181" s="1"/>
  <c r="D28" i="1181"/>
  <c r="R27" i="1181"/>
  <c r="D27" i="1181"/>
  <c r="R26" i="1181"/>
  <c r="L26" i="1181"/>
  <c r="D26" i="1181"/>
  <c r="R25" i="1181"/>
  <c r="L25" i="1181"/>
  <c r="D25" i="1181" s="1"/>
  <c r="R24" i="1181"/>
  <c r="L24" i="1181"/>
  <c r="D24" i="1181" s="1"/>
  <c r="R23" i="1181"/>
  <c r="R22" i="1181"/>
  <c r="L22" i="1181"/>
  <c r="D22" i="1181"/>
  <c r="R21" i="1181"/>
  <c r="D21" i="1181"/>
  <c r="R20" i="1181"/>
  <c r="R19" i="1181"/>
  <c r="L19" i="1181"/>
  <c r="D19" i="1181" s="1"/>
  <c r="R18" i="1181"/>
  <c r="D18" i="1181"/>
  <c r="R17" i="1181"/>
  <c r="L17" i="1181"/>
  <c r="D17" i="1181" s="1"/>
  <c r="R16" i="1181"/>
  <c r="R15" i="1181"/>
  <c r="D15" i="1181"/>
  <c r="R14" i="1181"/>
  <c r="D14" i="1181"/>
  <c r="R13" i="1181"/>
  <c r="D13" i="1181"/>
  <c r="R12" i="1181"/>
  <c r="R11" i="1181"/>
  <c r="L11" i="1181"/>
  <c r="D11" i="1181" s="1"/>
  <c r="L9" i="1181"/>
  <c r="D9" i="1181"/>
  <c r="L8" i="1181"/>
  <c r="D8" i="1181"/>
  <c r="L7" i="1181"/>
  <c r="D7" i="1181" s="1"/>
  <c r="R6" i="1181"/>
  <c r="L6" i="1181"/>
  <c r="D6" i="1181" s="1"/>
  <c r="R5" i="1181"/>
  <c r="R4" i="1181"/>
  <c r="R52" i="1179"/>
  <c r="R51" i="1179"/>
  <c r="D50" i="1179"/>
  <c r="R49" i="1179"/>
  <c r="G49" i="1179"/>
  <c r="D49" i="1179"/>
  <c r="R48" i="1179"/>
  <c r="D48" i="1179"/>
  <c r="D46" i="1179"/>
  <c r="D45" i="1179"/>
  <c r="D44" i="1179"/>
  <c r="R42" i="1179"/>
  <c r="L6" i="1179" s="1"/>
  <c r="D6" i="1179" s="1"/>
  <c r="D42" i="1179"/>
  <c r="R41" i="1179"/>
  <c r="L7" i="1179" s="1"/>
  <c r="D7" i="1179" s="1"/>
  <c r="D41" i="1179"/>
  <c r="R40" i="1179"/>
  <c r="L8" i="1179" s="1"/>
  <c r="D8" i="1179" s="1"/>
  <c r="D40" i="1179"/>
  <c r="R39" i="1179"/>
  <c r="D39" i="1179"/>
  <c r="R38" i="1179"/>
  <c r="L9" i="1179" s="1"/>
  <c r="D9" i="1179" s="1"/>
  <c r="D38" i="1179"/>
  <c r="R37" i="1179"/>
  <c r="D37" i="1179"/>
  <c r="R36" i="1179"/>
  <c r="L10" i="1179" s="1"/>
  <c r="D10" i="1179" s="1"/>
  <c r="D36" i="1179"/>
  <c r="R35" i="1179"/>
  <c r="L19" i="1179" s="1"/>
  <c r="D19" i="1179" s="1"/>
  <c r="D35" i="1179"/>
  <c r="D54" i="1179" s="1"/>
  <c r="H14" i="1179" s="1"/>
  <c r="R34" i="1179"/>
  <c r="L12" i="1179" s="1"/>
  <c r="D12" i="1179" s="1"/>
  <c r="D34" i="1179"/>
  <c r="R33" i="1179"/>
  <c r="R32" i="1179"/>
  <c r="L11" i="1179" s="1"/>
  <c r="D11" i="1179" s="1"/>
  <c r="R31" i="1179"/>
  <c r="R30" i="1179"/>
  <c r="R29" i="1179"/>
  <c r="R28" i="1179"/>
  <c r="D28" i="1179"/>
  <c r="R27" i="1179"/>
  <c r="D27" i="1179"/>
  <c r="R26" i="1179"/>
  <c r="L26" i="1179"/>
  <c r="D26" i="1179"/>
  <c r="R25" i="1179"/>
  <c r="L25" i="1179"/>
  <c r="D25" i="1179"/>
  <c r="R24" i="1179"/>
  <c r="D24" i="1179"/>
  <c r="R23" i="1179"/>
  <c r="L23" i="1179"/>
  <c r="D23" i="1179"/>
  <c r="R22" i="1179"/>
  <c r="L22" i="1179"/>
  <c r="D22" i="1179"/>
  <c r="R21" i="1179"/>
  <c r="D21" i="1179"/>
  <c r="R20" i="1179"/>
  <c r="L20" i="1179"/>
  <c r="D20" i="1179"/>
  <c r="R19" i="1179"/>
  <c r="R18" i="1179"/>
  <c r="D18" i="1179"/>
  <c r="R17" i="1179"/>
  <c r="D17" i="1179"/>
  <c r="R16" i="1179"/>
  <c r="L16" i="1179"/>
  <c r="D16" i="1179" s="1"/>
  <c r="S15" i="1179"/>
  <c r="R15" i="1179"/>
  <c r="D15" i="1179"/>
  <c r="S14" i="1179"/>
  <c r="R14" i="1179"/>
  <c r="D14" i="1179"/>
  <c r="R13" i="1179"/>
  <c r="D13" i="1179"/>
  <c r="R12" i="1179"/>
  <c r="R11" i="1179"/>
  <c r="R6" i="1179"/>
  <c r="R5" i="1179"/>
  <c r="R4" i="1179"/>
  <c r="R52" i="1178"/>
  <c r="R51" i="1178"/>
  <c r="D50" i="1178"/>
  <c r="R49" i="1178"/>
  <c r="D49" i="1178"/>
  <c r="R48" i="1178"/>
  <c r="D48" i="1178"/>
  <c r="D46" i="1178"/>
  <c r="D45" i="1178"/>
  <c r="D44" i="1178"/>
  <c r="R42" i="1178"/>
  <c r="L6" i="1178" s="1"/>
  <c r="D6" i="1178" s="1"/>
  <c r="D42" i="1178"/>
  <c r="R41" i="1178"/>
  <c r="L7" i="1178" s="1"/>
  <c r="D7" i="1178" s="1"/>
  <c r="D41" i="1178"/>
  <c r="R40" i="1178"/>
  <c r="D40" i="1178"/>
  <c r="R39" i="1178"/>
  <c r="H39" i="1178"/>
  <c r="D39" i="1178"/>
  <c r="R38" i="1178"/>
  <c r="H38" i="1178"/>
  <c r="D38" i="1178"/>
  <c r="R37" i="1178"/>
  <c r="H37" i="1178"/>
  <c r="D37" i="1178"/>
  <c r="R36" i="1178"/>
  <c r="H36" i="1178"/>
  <c r="D36" i="1178"/>
  <c r="R35" i="1178"/>
  <c r="L19" i="1178" s="1"/>
  <c r="D19" i="1178" s="1"/>
  <c r="H35" i="1178"/>
  <c r="D35" i="1178"/>
  <c r="R34" i="1178"/>
  <c r="L12" i="1178" s="1"/>
  <c r="D12" i="1178" s="1"/>
  <c r="H34" i="1178"/>
  <c r="G49" i="1178" s="1"/>
  <c r="D34" i="1178"/>
  <c r="R33" i="1178"/>
  <c r="L23" i="1178" s="1"/>
  <c r="D23" i="1178" s="1"/>
  <c r="R32" i="1178"/>
  <c r="R31" i="1178"/>
  <c r="R30" i="1178"/>
  <c r="R29" i="1178"/>
  <c r="R28" i="1178"/>
  <c r="D28" i="1178"/>
  <c r="R27" i="1178"/>
  <c r="D27" i="1178"/>
  <c r="R26" i="1178"/>
  <c r="L26" i="1178"/>
  <c r="D26" i="1178"/>
  <c r="R25" i="1178"/>
  <c r="L25" i="1178"/>
  <c r="D25" i="1178"/>
  <c r="R24" i="1178"/>
  <c r="D24" i="1178"/>
  <c r="R23" i="1178"/>
  <c r="R22" i="1178"/>
  <c r="L22" i="1178"/>
  <c r="D22" i="1178"/>
  <c r="R21" i="1178"/>
  <c r="D21" i="1178"/>
  <c r="R20" i="1178"/>
  <c r="L20" i="1178"/>
  <c r="D20" i="1178"/>
  <c r="R19" i="1178"/>
  <c r="R18" i="1178"/>
  <c r="D18" i="1178"/>
  <c r="R17" i="1178"/>
  <c r="D17" i="1178"/>
  <c r="R16" i="1178"/>
  <c r="L16" i="1178"/>
  <c r="D16" i="1178" s="1"/>
  <c r="S15" i="1178"/>
  <c r="R15" i="1178"/>
  <c r="D15" i="1178"/>
  <c r="S14" i="1178"/>
  <c r="R14" i="1178"/>
  <c r="D14" i="1178"/>
  <c r="R13" i="1178"/>
  <c r="D13" i="1178"/>
  <c r="R12" i="1178"/>
  <c r="R11" i="1178"/>
  <c r="L11" i="1178"/>
  <c r="D11" i="1178"/>
  <c r="L10" i="1178"/>
  <c r="D10" i="1178"/>
  <c r="L9" i="1178"/>
  <c r="D9" i="1178"/>
  <c r="L8" i="1178"/>
  <c r="D8" i="1178"/>
  <c r="R6" i="1178"/>
  <c r="R5" i="1178"/>
  <c r="R4" i="1178"/>
  <c r="R54" i="1177"/>
  <c r="R53" i="1177"/>
  <c r="D52" i="1177"/>
  <c r="R51" i="1177"/>
  <c r="D51" i="1177"/>
  <c r="R50" i="1177"/>
  <c r="D50" i="1177"/>
  <c r="D48" i="1177"/>
  <c r="D47" i="1177"/>
  <c r="D46" i="1177"/>
  <c r="R44" i="1177"/>
  <c r="L6" i="1177" s="1"/>
  <c r="D6" i="1177" s="1"/>
  <c r="D44" i="1177"/>
  <c r="R43" i="1177"/>
  <c r="D43" i="1177"/>
  <c r="R42" i="1177"/>
  <c r="L8" i="1177" s="1"/>
  <c r="D8" i="1177" s="1"/>
  <c r="D42" i="1177"/>
  <c r="R41" i="1177"/>
  <c r="H41" i="1177"/>
  <c r="D41" i="1177"/>
  <c r="R40" i="1177"/>
  <c r="H40" i="1177"/>
  <c r="D40" i="1177"/>
  <c r="R39" i="1177"/>
  <c r="H39" i="1177"/>
  <c r="D39" i="1177"/>
  <c r="R38" i="1177"/>
  <c r="H38" i="1177"/>
  <c r="D38" i="1177"/>
  <c r="R37" i="1177"/>
  <c r="L19" i="1177" s="1"/>
  <c r="D19" i="1177" s="1"/>
  <c r="H37" i="1177"/>
  <c r="D37" i="1177"/>
  <c r="R36" i="1177"/>
  <c r="H36" i="1177"/>
  <c r="D36" i="1177"/>
  <c r="R35" i="1177"/>
  <c r="L23" i="1177" s="1"/>
  <c r="D23" i="1177" s="1"/>
  <c r="R34" i="1177"/>
  <c r="R33" i="1177"/>
  <c r="R32" i="1177"/>
  <c r="R31" i="1177"/>
  <c r="R30" i="1177"/>
  <c r="D30" i="1177"/>
  <c r="R27" i="1177"/>
  <c r="D27" i="1177"/>
  <c r="R26" i="1177"/>
  <c r="L26" i="1177"/>
  <c r="D26" i="1177" s="1"/>
  <c r="R25" i="1177"/>
  <c r="L25" i="1177"/>
  <c r="D25" i="1177" s="1"/>
  <c r="R24" i="1177"/>
  <c r="L24" i="1177"/>
  <c r="D24" i="1177"/>
  <c r="R23" i="1177"/>
  <c r="R22" i="1177"/>
  <c r="L22" i="1177"/>
  <c r="D22" i="1177" s="1"/>
  <c r="R21" i="1177"/>
  <c r="L17" i="1177" s="1"/>
  <c r="D17" i="1177" s="1"/>
  <c r="D21" i="1177"/>
  <c r="R20" i="1177"/>
  <c r="L20" i="1177"/>
  <c r="D20" i="1177" s="1"/>
  <c r="R19" i="1177"/>
  <c r="R18" i="1177"/>
  <c r="D18" i="1177"/>
  <c r="R17" i="1177"/>
  <c r="R16" i="1177"/>
  <c r="L16" i="1177"/>
  <c r="D16" i="1177" s="1"/>
  <c r="R15" i="1177"/>
  <c r="D15" i="1177"/>
  <c r="R14" i="1177"/>
  <c r="D14" i="1177"/>
  <c r="R13" i="1177"/>
  <c r="D13" i="1177"/>
  <c r="R12" i="1177"/>
  <c r="L12" i="1177"/>
  <c r="D12" i="1177" s="1"/>
  <c r="R11" i="1177"/>
  <c r="L11" i="1177"/>
  <c r="D11" i="1177"/>
  <c r="L10" i="1177"/>
  <c r="D10" i="1177"/>
  <c r="L9" i="1177"/>
  <c r="D9" i="1177" s="1"/>
  <c r="L7" i="1177"/>
  <c r="D7" i="1177" s="1"/>
  <c r="R6" i="1177"/>
  <c r="R5" i="1177"/>
  <c r="R4" i="1177"/>
  <c r="R52" i="1176"/>
  <c r="R51" i="1176"/>
  <c r="D50" i="1176"/>
  <c r="R49" i="1176"/>
  <c r="D49" i="1176"/>
  <c r="R48" i="1176"/>
  <c r="D48" i="1176"/>
  <c r="D46" i="1176"/>
  <c r="D45" i="1176"/>
  <c r="P44" i="1176"/>
  <c r="R44" i="1176" s="1"/>
  <c r="D44" i="1176"/>
  <c r="R42" i="1176"/>
  <c r="D42" i="1176"/>
  <c r="R41" i="1176"/>
  <c r="L7" i="1176" s="1"/>
  <c r="D7" i="1176" s="1"/>
  <c r="D41" i="1176"/>
  <c r="R40" i="1176"/>
  <c r="L8" i="1176" s="1"/>
  <c r="D8" i="1176" s="1"/>
  <c r="D40" i="1176"/>
  <c r="R39" i="1176"/>
  <c r="L20" i="1176" s="1"/>
  <c r="D20" i="1176" s="1"/>
  <c r="H39" i="1176"/>
  <c r="D39" i="1176"/>
  <c r="R38" i="1176"/>
  <c r="L9" i="1176" s="1"/>
  <c r="D9" i="1176" s="1"/>
  <c r="H38" i="1176"/>
  <c r="D38" i="1176"/>
  <c r="R37" i="1176"/>
  <c r="H37" i="1176"/>
  <c r="D37" i="1176"/>
  <c r="R36" i="1176"/>
  <c r="H36" i="1176"/>
  <c r="D36" i="1176"/>
  <c r="R35" i="1176"/>
  <c r="H35" i="1176"/>
  <c r="D35" i="1176"/>
  <c r="R34" i="1176"/>
  <c r="H34" i="1176"/>
  <c r="D34" i="1176"/>
  <c r="R33" i="1176"/>
  <c r="R32" i="1176"/>
  <c r="L11" i="1176" s="1"/>
  <c r="D11" i="1176" s="1"/>
  <c r="R31" i="1176"/>
  <c r="R30" i="1176"/>
  <c r="R29" i="1176"/>
  <c r="R28" i="1176"/>
  <c r="D28" i="1176"/>
  <c r="R27" i="1176"/>
  <c r="L27" i="1176"/>
  <c r="D27" i="1176" s="1"/>
  <c r="R26" i="1176"/>
  <c r="L26" i="1176"/>
  <c r="D26" i="1176"/>
  <c r="R25" i="1176"/>
  <c r="D25" i="1176"/>
  <c r="R24" i="1176"/>
  <c r="L24" i="1176"/>
  <c r="D24" i="1176" s="1"/>
  <c r="R23" i="1176"/>
  <c r="L23" i="1176"/>
  <c r="D23" i="1176"/>
  <c r="R22" i="1176"/>
  <c r="D22" i="1176"/>
  <c r="R21" i="1176"/>
  <c r="D21" i="1176"/>
  <c r="R20" i="1176"/>
  <c r="R19" i="1176"/>
  <c r="D19" i="1176"/>
  <c r="R18" i="1176"/>
  <c r="D18" i="1176"/>
  <c r="R17" i="1176"/>
  <c r="L17" i="1176"/>
  <c r="D17" i="1176"/>
  <c r="R16" i="1176"/>
  <c r="L16" i="1176"/>
  <c r="D16" i="1176" s="1"/>
  <c r="R15" i="1176"/>
  <c r="D15" i="1176"/>
  <c r="R14" i="1176"/>
  <c r="D14" i="1176"/>
  <c r="R13" i="1176"/>
  <c r="D13" i="1176"/>
  <c r="R12" i="1176"/>
  <c r="L12" i="1176"/>
  <c r="D12" i="1176" s="1"/>
  <c r="R11" i="1176"/>
  <c r="L10" i="1176"/>
  <c r="D10" i="1176"/>
  <c r="R6" i="1176"/>
  <c r="L6" i="1176"/>
  <c r="D6" i="1176"/>
  <c r="R5" i="1176"/>
  <c r="R4" i="1176"/>
  <c r="R52" i="1175"/>
  <c r="R51" i="1175"/>
  <c r="D50" i="1175"/>
  <c r="R49" i="1175"/>
  <c r="G49" i="1175"/>
  <c r="D49" i="1175"/>
  <c r="R48" i="1175"/>
  <c r="D48" i="1175"/>
  <c r="D46" i="1175"/>
  <c r="D45" i="1175"/>
  <c r="D44" i="1175"/>
  <c r="R42" i="1175"/>
  <c r="D42" i="1175"/>
  <c r="R41" i="1175"/>
  <c r="L7" i="1175" s="1"/>
  <c r="D7" i="1175" s="1"/>
  <c r="D41" i="1175"/>
  <c r="R40" i="1175"/>
  <c r="L8" i="1175" s="1"/>
  <c r="D8" i="1175" s="1"/>
  <c r="D40" i="1175"/>
  <c r="R39" i="1175"/>
  <c r="D39" i="1175"/>
  <c r="R38" i="1175"/>
  <c r="D38" i="1175"/>
  <c r="R37" i="1175"/>
  <c r="D37" i="1175"/>
  <c r="R36" i="1175"/>
  <c r="L10" i="1175" s="1"/>
  <c r="D10" i="1175" s="1"/>
  <c r="D36" i="1175"/>
  <c r="R35" i="1175"/>
  <c r="L19" i="1175" s="1"/>
  <c r="D19" i="1175" s="1"/>
  <c r="D35" i="1175"/>
  <c r="D54" i="1175" s="1"/>
  <c r="H14" i="1175" s="1"/>
  <c r="R34" i="1175"/>
  <c r="D34" i="1175"/>
  <c r="R33" i="1175"/>
  <c r="R32" i="1175"/>
  <c r="L11" i="1175" s="1"/>
  <c r="D11" i="1175" s="1"/>
  <c r="R31" i="1175"/>
  <c r="R30" i="1175"/>
  <c r="R29" i="1175"/>
  <c r="R28" i="1175"/>
  <c r="L16" i="1175" s="1"/>
  <c r="D16" i="1175" s="1"/>
  <c r="D28" i="1175"/>
  <c r="R27" i="1175"/>
  <c r="D27" i="1175"/>
  <c r="R26" i="1175"/>
  <c r="L26" i="1175"/>
  <c r="D26" i="1175"/>
  <c r="R25" i="1175"/>
  <c r="L25" i="1175"/>
  <c r="D25" i="1175"/>
  <c r="R24" i="1175"/>
  <c r="D24" i="1175"/>
  <c r="R23" i="1175"/>
  <c r="L23" i="1175"/>
  <c r="D23" i="1175"/>
  <c r="R22" i="1175"/>
  <c r="L22" i="1175"/>
  <c r="D22" i="1175"/>
  <c r="R21" i="1175"/>
  <c r="D21" i="1175"/>
  <c r="R20" i="1175"/>
  <c r="L20" i="1175"/>
  <c r="D20" i="1175"/>
  <c r="R19" i="1175"/>
  <c r="R18" i="1175"/>
  <c r="D18" i="1175"/>
  <c r="R17" i="1175"/>
  <c r="D17" i="1175"/>
  <c r="R16" i="1175"/>
  <c r="S15" i="1175"/>
  <c r="R15" i="1175"/>
  <c r="D15" i="1175"/>
  <c r="S14" i="1175"/>
  <c r="R14" i="1175"/>
  <c r="D14" i="1175"/>
  <c r="R13" i="1175"/>
  <c r="D13" i="1175"/>
  <c r="R12" i="1175"/>
  <c r="L12" i="1175"/>
  <c r="D12" i="1175"/>
  <c r="R11" i="1175"/>
  <c r="L9" i="1175"/>
  <c r="D9" i="1175"/>
  <c r="R6" i="1175"/>
  <c r="L6" i="1175"/>
  <c r="D6" i="1175"/>
  <c r="R5" i="1175"/>
  <c r="R4" i="1175"/>
  <c r="R52" i="1174"/>
  <c r="R51" i="1174"/>
  <c r="D50" i="1174"/>
  <c r="R49" i="1174"/>
  <c r="D49" i="1174"/>
  <c r="R48" i="1174"/>
  <c r="D48" i="1174"/>
  <c r="D46" i="1174"/>
  <c r="D45" i="1174"/>
  <c r="D44" i="1174"/>
  <c r="R42" i="1174"/>
  <c r="L6" i="1174" s="1"/>
  <c r="D6" i="1174" s="1"/>
  <c r="D42" i="1174"/>
  <c r="R41" i="1174"/>
  <c r="D41" i="1174"/>
  <c r="R40" i="1174"/>
  <c r="D40" i="1174"/>
  <c r="R39" i="1174"/>
  <c r="H39" i="1174"/>
  <c r="D39" i="1174"/>
  <c r="R38" i="1174"/>
  <c r="H38" i="1174"/>
  <c r="D38" i="1174"/>
  <c r="R37" i="1174"/>
  <c r="H37" i="1174"/>
  <c r="D37" i="1174"/>
  <c r="R36" i="1174"/>
  <c r="L10" i="1174" s="1"/>
  <c r="D10" i="1174" s="1"/>
  <c r="H36" i="1174"/>
  <c r="D36" i="1174"/>
  <c r="R35" i="1174"/>
  <c r="H35" i="1174"/>
  <c r="D35" i="1174"/>
  <c r="R34" i="1174"/>
  <c r="H34" i="1174"/>
  <c r="D34" i="1174"/>
  <c r="R33" i="1174"/>
  <c r="L23" i="1174" s="1"/>
  <c r="D23" i="1174" s="1"/>
  <c r="R32" i="1174"/>
  <c r="R31" i="1174"/>
  <c r="R30" i="1174"/>
  <c r="R29" i="1174"/>
  <c r="R28" i="1174"/>
  <c r="L16" i="1174" s="1"/>
  <c r="D16" i="1174" s="1"/>
  <c r="D28" i="1174"/>
  <c r="R27" i="1174"/>
  <c r="D27" i="1174"/>
  <c r="R26" i="1174"/>
  <c r="D26" i="1174"/>
  <c r="R25" i="1174"/>
  <c r="D25" i="1174"/>
  <c r="R24" i="1174"/>
  <c r="D24" i="1174"/>
  <c r="R23" i="1174"/>
  <c r="R22" i="1174"/>
  <c r="D22" i="1174"/>
  <c r="R21" i="1174"/>
  <c r="D21" i="1174"/>
  <c r="R20" i="1174"/>
  <c r="L20" i="1174"/>
  <c r="D20" i="1174"/>
  <c r="R19" i="1174"/>
  <c r="L19" i="1174"/>
  <c r="D19" i="1174"/>
  <c r="R18" i="1174"/>
  <c r="D18" i="1174"/>
  <c r="R17" i="1174"/>
  <c r="D17" i="1174"/>
  <c r="R16" i="1174"/>
  <c r="S15" i="1174"/>
  <c r="R15" i="1174"/>
  <c r="D15" i="1174"/>
  <c r="S14" i="1174"/>
  <c r="R14" i="1174"/>
  <c r="D14" i="1174"/>
  <c r="R13" i="1174"/>
  <c r="D13" i="1174"/>
  <c r="R12" i="1174"/>
  <c r="L12" i="1174"/>
  <c r="D12" i="1174"/>
  <c r="R11" i="1174"/>
  <c r="L11" i="1174"/>
  <c r="D11" i="1174"/>
  <c r="L9" i="1174"/>
  <c r="D9" i="1174" s="1"/>
  <c r="L8" i="1174"/>
  <c r="D8" i="1174" s="1"/>
  <c r="L7" i="1174"/>
  <c r="D7" i="1174"/>
  <c r="R6" i="1174"/>
  <c r="R5" i="1174"/>
  <c r="R4" i="1174"/>
  <c r="R52" i="1173"/>
  <c r="R51" i="1173"/>
  <c r="D50" i="1173"/>
  <c r="R49" i="1173"/>
  <c r="D49" i="1173"/>
  <c r="R48" i="1173"/>
  <c r="D48" i="1173"/>
  <c r="D46" i="1173"/>
  <c r="D45" i="1173"/>
  <c r="D44" i="1173"/>
  <c r="R42" i="1173"/>
  <c r="L6" i="1173" s="1"/>
  <c r="D6" i="1173" s="1"/>
  <c r="D42" i="1173"/>
  <c r="R41" i="1173"/>
  <c r="D41" i="1173"/>
  <c r="R40" i="1173"/>
  <c r="D40" i="1173"/>
  <c r="R39" i="1173"/>
  <c r="L20" i="1173" s="1"/>
  <c r="D20" i="1173" s="1"/>
  <c r="H39" i="1173"/>
  <c r="D39" i="1173"/>
  <c r="R38" i="1173"/>
  <c r="H38" i="1173"/>
  <c r="D38" i="1173"/>
  <c r="R37" i="1173"/>
  <c r="H37" i="1173"/>
  <c r="D37" i="1173"/>
  <c r="R36" i="1173"/>
  <c r="L10" i="1173" s="1"/>
  <c r="D10" i="1173" s="1"/>
  <c r="H36" i="1173"/>
  <c r="D36" i="1173"/>
  <c r="R35" i="1173"/>
  <c r="L19" i="1173" s="1"/>
  <c r="D19" i="1173" s="1"/>
  <c r="H35" i="1173"/>
  <c r="D35" i="1173"/>
  <c r="R34" i="1173"/>
  <c r="L12" i="1173" s="1"/>
  <c r="D12" i="1173" s="1"/>
  <c r="H34" i="1173"/>
  <c r="D34" i="1173"/>
  <c r="R33" i="1173"/>
  <c r="R32" i="1173"/>
  <c r="R31" i="1173"/>
  <c r="R30" i="1173"/>
  <c r="R29" i="1173"/>
  <c r="R28" i="1173"/>
  <c r="D28" i="1173"/>
  <c r="R27" i="1173"/>
  <c r="D27" i="1173"/>
  <c r="R26" i="1173"/>
  <c r="L26" i="1173"/>
  <c r="D26" i="1173"/>
  <c r="R25" i="1173"/>
  <c r="L25" i="1173"/>
  <c r="D25" i="1173" s="1"/>
  <c r="R24" i="1173"/>
  <c r="L24" i="1173"/>
  <c r="D24" i="1173"/>
  <c r="R23" i="1173"/>
  <c r="L23" i="1173"/>
  <c r="D23" i="1173" s="1"/>
  <c r="R22" i="1173"/>
  <c r="L22" i="1173"/>
  <c r="D22" i="1173" s="1"/>
  <c r="R21" i="1173"/>
  <c r="D21" i="1173"/>
  <c r="R20" i="1173"/>
  <c r="R19" i="1173"/>
  <c r="R18" i="1173"/>
  <c r="D18" i="1173"/>
  <c r="R17" i="1173"/>
  <c r="L17" i="1173"/>
  <c r="D17" i="1173" s="1"/>
  <c r="R16" i="1173"/>
  <c r="L16" i="1173"/>
  <c r="D16" i="1173" s="1"/>
  <c r="R15" i="1173"/>
  <c r="D15" i="1173"/>
  <c r="R14" i="1173"/>
  <c r="D14" i="1173"/>
  <c r="R13" i="1173"/>
  <c r="D13" i="1173"/>
  <c r="R12" i="1173"/>
  <c r="R11" i="1173"/>
  <c r="L11" i="1173"/>
  <c r="D11" i="1173"/>
  <c r="L9" i="1173"/>
  <c r="D9" i="1173"/>
  <c r="L8" i="1173"/>
  <c r="D8" i="1173"/>
  <c r="L7" i="1173"/>
  <c r="D7" i="1173" s="1"/>
  <c r="R6" i="1173"/>
  <c r="R5" i="1173"/>
  <c r="R4" i="1173"/>
  <c r="R52" i="1172"/>
  <c r="R51" i="1172"/>
  <c r="D50" i="1172"/>
  <c r="R49" i="1172"/>
  <c r="D49" i="1172"/>
  <c r="R48" i="1172"/>
  <c r="D48" i="1172"/>
  <c r="D46" i="1172"/>
  <c r="D45" i="1172"/>
  <c r="P44" i="1172"/>
  <c r="R44" i="1172" s="1"/>
  <c r="D44" i="1172"/>
  <c r="R42" i="1172"/>
  <c r="L6" i="1172" s="1"/>
  <c r="D6" i="1172" s="1"/>
  <c r="D42" i="1172"/>
  <c r="R41" i="1172"/>
  <c r="D41" i="1172"/>
  <c r="R40" i="1172"/>
  <c r="D40" i="1172"/>
  <c r="R39" i="1172"/>
  <c r="H39" i="1172"/>
  <c r="D39" i="1172"/>
  <c r="R38" i="1172"/>
  <c r="H38" i="1172"/>
  <c r="D38" i="1172"/>
  <c r="R37" i="1172"/>
  <c r="H37" i="1172"/>
  <c r="D37" i="1172"/>
  <c r="R36" i="1172"/>
  <c r="L10" i="1172" s="1"/>
  <c r="D10" i="1172" s="1"/>
  <c r="H36" i="1172"/>
  <c r="D36" i="1172"/>
  <c r="R35" i="1172"/>
  <c r="H35" i="1172"/>
  <c r="D35" i="1172"/>
  <c r="R34" i="1172"/>
  <c r="H34" i="1172"/>
  <c r="D34" i="1172"/>
  <c r="R33" i="1172"/>
  <c r="R32" i="1172"/>
  <c r="R31" i="1172"/>
  <c r="R30" i="1172"/>
  <c r="R29" i="1172"/>
  <c r="R28" i="1172"/>
  <c r="L16" i="1172" s="1"/>
  <c r="D16" i="1172" s="1"/>
  <c r="D28" i="1172"/>
  <c r="R27" i="1172"/>
  <c r="L27" i="1172"/>
  <c r="D27" i="1172"/>
  <c r="R26" i="1172"/>
  <c r="D26" i="1172"/>
  <c r="R25" i="1172"/>
  <c r="D25" i="1172"/>
  <c r="R24" i="1172"/>
  <c r="D24" i="1172"/>
  <c r="R23" i="1172"/>
  <c r="D23" i="1172"/>
  <c r="R22" i="1172"/>
  <c r="D22" i="1172"/>
  <c r="R21" i="1172"/>
  <c r="D21" i="1172"/>
  <c r="R20" i="1172"/>
  <c r="L20" i="1172"/>
  <c r="D20" i="1172"/>
  <c r="R19" i="1172"/>
  <c r="D19" i="1172"/>
  <c r="R18" i="1172"/>
  <c r="D18" i="1172"/>
  <c r="R17" i="1172"/>
  <c r="L17" i="1172"/>
  <c r="D17" i="1172"/>
  <c r="R16" i="1172"/>
  <c r="R15" i="1172"/>
  <c r="D15" i="1172"/>
  <c r="R14" i="1172"/>
  <c r="D14" i="1172"/>
  <c r="R13" i="1172"/>
  <c r="D13" i="1172"/>
  <c r="R12" i="1172"/>
  <c r="L12" i="1172"/>
  <c r="D12" i="1172" s="1"/>
  <c r="R11" i="1172"/>
  <c r="L11" i="1172"/>
  <c r="D11" i="1172"/>
  <c r="L9" i="1172"/>
  <c r="D9" i="1172" s="1"/>
  <c r="L8" i="1172"/>
  <c r="D8" i="1172" s="1"/>
  <c r="L7" i="1172"/>
  <c r="D7" i="1172" s="1"/>
  <c r="R6" i="1172"/>
  <c r="R5" i="1172"/>
  <c r="R4" i="1172"/>
  <c r="R52" i="1171"/>
  <c r="R51" i="1171"/>
  <c r="D50" i="1171"/>
  <c r="R49" i="1171"/>
  <c r="G49" i="1171"/>
  <c r="D49" i="1171"/>
  <c r="R48" i="1171"/>
  <c r="D48" i="1171"/>
  <c r="D46" i="1171"/>
  <c r="D45" i="1171"/>
  <c r="D44" i="1171"/>
  <c r="R42" i="1171"/>
  <c r="L6" i="1171" s="1"/>
  <c r="D6" i="1171" s="1"/>
  <c r="D42" i="1171"/>
  <c r="R41" i="1171"/>
  <c r="L7" i="1171" s="1"/>
  <c r="D7" i="1171" s="1"/>
  <c r="D41" i="1171"/>
  <c r="R40" i="1171"/>
  <c r="D40" i="1171"/>
  <c r="R39" i="1171"/>
  <c r="D39" i="1171"/>
  <c r="R38" i="1171"/>
  <c r="L9" i="1171" s="1"/>
  <c r="D9" i="1171" s="1"/>
  <c r="D38" i="1171"/>
  <c r="R37" i="1171"/>
  <c r="D37" i="1171"/>
  <c r="R36" i="1171"/>
  <c r="L10" i="1171" s="1"/>
  <c r="D10" i="1171" s="1"/>
  <c r="D36" i="1171"/>
  <c r="R35" i="1171"/>
  <c r="D35" i="1171"/>
  <c r="R34" i="1171"/>
  <c r="L12" i="1171" s="1"/>
  <c r="D12" i="1171" s="1"/>
  <c r="D34" i="1171"/>
  <c r="D54" i="1171" s="1"/>
  <c r="H14" i="1171" s="1"/>
  <c r="R33" i="1171"/>
  <c r="L23" i="1171" s="1"/>
  <c r="D23" i="1171" s="1"/>
  <c r="R32" i="1171"/>
  <c r="R31" i="1171"/>
  <c r="R30" i="1171"/>
  <c r="R29" i="1171"/>
  <c r="R28" i="1171"/>
  <c r="D28" i="1171"/>
  <c r="R27" i="1171"/>
  <c r="D27" i="1171"/>
  <c r="R26" i="1171"/>
  <c r="L26" i="1171"/>
  <c r="D26" i="1171"/>
  <c r="R25" i="1171"/>
  <c r="L25" i="1171"/>
  <c r="D25" i="1171"/>
  <c r="R24" i="1171"/>
  <c r="D24" i="1171"/>
  <c r="R23" i="1171"/>
  <c r="R22" i="1171"/>
  <c r="L22" i="1171"/>
  <c r="D22" i="1171"/>
  <c r="R21" i="1171"/>
  <c r="D21" i="1171"/>
  <c r="R20" i="1171"/>
  <c r="L20" i="1171"/>
  <c r="D20" i="1171"/>
  <c r="R19" i="1171"/>
  <c r="L19" i="1171"/>
  <c r="D19" i="1171"/>
  <c r="R18" i="1171"/>
  <c r="D18" i="1171"/>
  <c r="R17" i="1171"/>
  <c r="D17" i="1171"/>
  <c r="R16" i="1171"/>
  <c r="L16" i="1171"/>
  <c r="D16" i="1171" s="1"/>
  <c r="S15" i="1171"/>
  <c r="R15" i="1171"/>
  <c r="D15" i="1171"/>
  <c r="S14" i="1171"/>
  <c r="R14" i="1171"/>
  <c r="D14" i="1171"/>
  <c r="R13" i="1171"/>
  <c r="D13" i="1171"/>
  <c r="R12" i="1171"/>
  <c r="R11" i="1171"/>
  <c r="L11" i="1171"/>
  <c r="D11" i="1171"/>
  <c r="L8" i="1171"/>
  <c r="D8" i="1171"/>
  <c r="R6" i="1171"/>
  <c r="R5" i="1171"/>
  <c r="R4" i="1171"/>
  <c r="R52" i="1170"/>
  <c r="R51" i="1170"/>
  <c r="D50" i="1170"/>
  <c r="R49" i="1170"/>
  <c r="D49" i="1170"/>
  <c r="R48" i="1170"/>
  <c r="D48" i="1170"/>
  <c r="D46" i="1170"/>
  <c r="D45" i="1170"/>
  <c r="D44" i="1170"/>
  <c r="R42" i="1170"/>
  <c r="L6" i="1170" s="1"/>
  <c r="D6" i="1170" s="1"/>
  <c r="D42" i="1170"/>
  <c r="R41" i="1170"/>
  <c r="D41" i="1170"/>
  <c r="R40" i="1170"/>
  <c r="L8" i="1170" s="1"/>
  <c r="D8" i="1170" s="1"/>
  <c r="D40" i="1170"/>
  <c r="R39" i="1170"/>
  <c r="H39" i="1170"/>
  <c r="D39" i="1170"/>
  <c r="R38" i="1170"/>
  <c r="L9" i="1170" s="1"/>
  <c r="D9" i="1170" s="1"/>
  <c r="H38" i="1170"/>
  <c r="D38" i="1170"/>
  <c r="R37" i="1170"/>
  <c r="H37" i="1170"/>
  <c r="D37" i="1170"/>
  <c r="R36" i="1170"/>
  <c r="L10" i="1170" s="1"/>
  <c r="D10" i="1170" s="1"/>
  <c r="H36" i="1170"/>
  <c r="D36" i="1170"/>
  <c r="R35" i="1170"/>
  <c r="H35" i="1170"/>
  <c r="D35" i="1170"/>
  <c r="R34" i="1170"/>
  <c r="H34" i="1170"/>
  <c r="D34" i="1170"/>
  <c r="R33" i="1170"/>
  <c r="L23" i="1170" s="1"/>
  <c r="D23" i="1170" s="1"/>
  <c r="R32" i="1170"/>
  <c r="L11" i="1170" s="1"/>
  <c r="D11" i="1170" s="1"/>
  <c r="R31" i="1170"/>
  <c r="R30" i="1170"/>
  <c r="R29" i="1170"/>
  <c r="R28" i="1170"/>
  <c r="L16" i="1170" s="1"/>
  <c r="D16" i="1170" s="1"/>
  <c r="D28" i="1170"/>
  <c r="R27" i="1170"/>
  <c r="D27" i="1170"/>
  <c r="R26" i="1170"/>
  <c r="L26" i="1170"/>
  <c r="D26" i="1170" s="1"/>
  <c r="R25" i="1170"/>
  <c r="L25" i="1170"/>
  <c r="D25" i="1170"/>
  <c r="R24" i="1170"/>
  <c r="D24" i="1170"/>
  <c r="R23" i="1170"/>
  <c r="R22" i="1170"/>
  <c r="L22" i="1170"/>
  <c r="D22" i="1170"/>
  <c r="R21" i="1170"/>
  <c r="D21" i="1170"/>
  <c r="R20" i="1170"/>
  <c r="L20" i="1170"/>
  <c r="D20" i="1170" s="1"/>
  <c r="R19" i="1170"/>
  <c r="L19" i="1170"/>
  <c r="D19" i="1170"/>
  <c r="R18" i="1170"/>
  <c r="D18" i="1170"/>
  <c r="R17" i="1170"/>
  <c r="D17" i="1170"/>
  <c r="R16" i="1170"/>
  <c r="S15" i="1170"/>
  <c r="R15" i="1170"/>
  <c r="D15" i="1170"/>
  <c r="S14" i="1170"/>
  <c r="R14" i="1170"/>
  <c r="D14" i="1170"/>
  <c r="R13" i="1170"/>
  <c r="D13" i="1170"/>
  <c r="R12" i="1170"/>
  <c r="L12" i="1170"/>
  <c r="D12" i="1170" s="1"/>
  <c r="R11" i="1170"/>
  <c r="L7" i="1170"/>
  <c r="D7" i="1170"/>
  <c r="R6" i="1170"/>
  <c r="R5" i="1170"/>
  <c r="R4" i="1170"/>
  <c r="R52" i="1169"/>
  <c r="R51" i="1169"/>
  <c r="D50" i="1169"/>
  <c r="R49" i="1169"/>
  <c r="D49" i="1169"/>
  <c r="R48" i="1169"/>
  <c r="D48" i="1169"/>
  <c r="D46" i="1169"/>
  <c r="D45" i="1169"/>
  <c r="D44" i="1169"/>
  <c r="R42" i="1169"/>
  <c r="L6" i="1169" s="1"/>
  <c r="D6" i="1169" s="1"/>
  <c r="D42" i="1169"/>
  <c r="R41" i="1169"/>
  <c r="D41" i="1169"/>
  <c r="R40" i="1169"/>
  <c r="D40" i="1169"/>
  <c r="R39" i="1169"/>
  <c r="H39" i="1169"/>
  <c r="D39" i="1169"/>
  <c r="R38" i="1169"/>
  <c r="H38" i="1169"/>
  <c r="D38" i="1169"/>
  <c r="R37" i="1169"/>
  <c r="H37" i="1169"/>
  <c r="D37" i="1169"/>
  <c r="R36" i="1169"/>
  <c r="L10" i="1169" s="1"/>
  <c r="D10" i="1169" s="1"/>
  <c r="H36" i="1169"/>
  <c r="D36" i="1169"/>
  <c r="R35" i="1169"/>
  <c r="L19" i="1169" s="1"/>
  <c r="D19" i="1169" s="1"/>
  <c r="H35" i="1169"/>
  <c r="D35" i="1169"/>
  <c r="R34" i="1169"/>
  <c r="L12" i="1169" s="1"/>
  <c r="D12" i="1169" s="1"/>
  <c r="H34" i="1169"/>
  <c r="D34" i="1169"/>
  <c r="R33" i="1169"/>
  <c r="R32" i="1169"/>
  <c r="R31" i="1169"/>
  <c r="R30" i="1169"/>
  <c r="R29" i="1169"/>
  <c r="R28" i="1169"/>
  <c r="L16" i="1169" s="1"/>
  <c r="D16" i="1169" s="1"/>
  <c r="D28" i="1169"/>
  <c r="R27" i="1169"/>
  <c r="D27" i="1169"/>
  <c r="R26" i="1169"/>
  <c r="L26" i="1169"/>
  <c r="D26" i="1169"/>
  <c r="R25" i="1169"/>
  <c r="L25" i="1169"/>
  <c r="D25" i="1169" s="1"/>
  <c r="R24" i="1169"/>
  <c r="L24" i="1169"/>
  <c r="D24" i="1169" s="1"/>
  <c r="R23" i="1169"/>
  <c r="L23" i="1169"/>
  <c r="D23" i="1169"/>
  <c r="R22" i="1169"/>
  <c r="L22" i="1169"/>
  <c r="D22" i="1169" s="1"/>
  <c r="R21" i="1169"/>
  <c r="D21" i="1169"/>
  <c r="R20" i="1169"/>
  <c r="L20" i="1169"/>
  <c r="D20" i="1169" s="1"/>
  <c r="R19" i="1169"/>
  <c r="R18" i="1169"/>
  <c r="D18" i="1169"/>
  <c r="R17" i="1169"/>
  <c r="L17" i="1169"/>
  <c r="D17" i="1169"/>
  <c r="R16" i="1169"/>
  <c r="R15" i="1169"/>
  <c r="D15" i="1169"/>
  <c r="R14" i="1169"/>
  <c r="D14" i="1169"/>
  <c r="R13" i="1169"/>
  <c r="D13" i="1169"/>
  <c r="R12" i="1169"/>
  <c r="R11" i="1169"/>
  <c r="L11" i="1169"/>
  <c r="D11" i="1169" s="1"/>
  <c r="L9" i="1169"/>
  <c r="D9" i="1169"/>
  <c r="L8" i="1169"/>
  <c r="D8" i="1169" s="1"/>
  <c r="L7" i="1169"/>
  <c r="D7" i="1169" s="1"/>
  <c r="R6" i="1169"/>
  <c r="R5" i="1169"/>
  <c r="R4" i="1169"/>
  <c r="R52" i="1168"/>
  <c r="R51" i="1168"/>
  <c r="D50" i="1168"/>
  <c r="R49" i="1168"/>
  <c r="D49" i="1168"/>
  <c r="R48" i="1168"/>
  <c r="D48" i="1168"/>
  <c r="D46" i="1168"/>
  <c r="D45" i="1168"/>
  <c r="P44" i="1168"/>
  <c r="R44" i="1168" s="1"/>
  <c r="D44" i="1168"/>
  <c r="R42" i="1168"/>
  <c r="L6" i="1168" s="1"/>
  <c r="D6" i="1168" s="1"/>
  <c r="D42" i="1168"/>
  <c r="R41" i="1168"/>
  <c r="D41" i="1168"/>
  <c r="R40" i="1168"/>
  <c r="D40" i="1168"/>
  <c r="R39" i="1168"/>
  <c r="L20" i="1168" s="1"/>
  <c r="D20" i="1168" s="1"/>
  <c r="H39" i="1168"/>
  <c r="D39" i="1168"/>
  <c r="R38" i="1168"/>
  <c r="H38" i="1168"/>
  <c r="D38" i="1168"/>
  <c r="R37" i="1168"/>
  <c r="H37" i="1168"/>
  <c r="D37" i="1168"/>
  <c r="R36" i="1168"/>
  <c r="H36" i="1168"/>
  <c r="D36" i="1168"/>
  <c r="R35" i="1168"/>
  <c r="H35" i="1168"/>
  <c r="D35" i="1168"/>
  <c r="R34" i="1168"/>
  <c r="L12" i="1168" s="1"/>
  <c r="D12" i="1168" s="1"/>
  <c r="H34" i="1168"/>
  <c r="D34" i="1168"/>
  <c r="R33" i="1168"/>
  <c r="R32" i="1168"/>
  <c r="R31" i="1168"/>
  <c r="R30" i="1168"/>
  <c r="R29" i="1168"/>
  <c r="R28" i="1168"/>
  <c r="D28" i="1168"/>
  <c r="R27" i="1168"/>
  <c r="L27" i="1168"/>
  <c r="D27" i="1168"/>
  <c r="R26" i="1168"/>
  <c r="L26" i="1168"/>
  <c r="D26" i="1168"/>
  <c r="R25" i="1168"/>
  <c r="D25" i="1168"/>
  <c r="R24" i="1168"/>
  <c r="L24" i="1168"/>
  <c r="D24" i="1168"/>
  <c r="R23" i="1168"/>
  <c r="L23" i="1168"/>
  <c r="D23" i="1168"/>
  <c r="R22" i="1168"/>
  <c r="D22" i="1168"/>
  <c r="R21" i="1168"/>
  <c r="D21" i="1168"/>
  <c r="R20" i="1168"/>
  <c r="R19" i="1168"/>
  <c r="D19" i="1168"/>
  <c r="R18" i="1168"/>
  <c r="D18" i="1168"/>
  <c r="R17" i="1168"/>
  <c r="L17" i="1168"/>
  <c r="D17" i="1168" s="1"/>
  <c r="R16" i="1168"/>
  <c r="L16" i="1168"/>
  <c r="D16" i="1168" s="1"/>
  <c r="R15" i="1168"/>
  <c r="D15" i="1168"/>
  <c r="R14" i="1168"/>
  <c r="D14" i="1168"/>
  <c r="R13" i="1168"/>
  <c r="D13" i="1168"/>
  <c r="R12" i="1168"/>
  <c r="R11" i="1168"/>
  <c r="L11" i="1168"/>
  <c r="D11" i="1168"/>
  <c r="L10" i="1168"/>
  <c r="D10" i="1168"/>
  <c r="L9" i="1168"/>
  <c r="D9" i="1168" s="1"/>
  <c r="L8" i="1168"/>
  <c r="D8" i="1168" s="1"/>
  <c r="L7" i="1168"/>
  <c r="D7" i="1168"/>
  <c r="R6" i="1168"/>
  <c r="R5" i="1168"/>
  <c r="R4" i="1168"/>
  <c r="R52" i="1167"/>
  <c r="R51" i="1167"/>
  <c r="D50" i="1167"/>
  <c r="R49" i="1167"/>
  <c r="G49" i="1167"/>
  <c r="D49" i="1167"/>
  <c r="R48" i="1167"/>
  <c r="D48" i="1167"/>
  <c r="D46" i="1167"/>
  <c r="D45" i="1167"/>
  <c r="D44" i="1167"/>
  <c r="R42" i="1167"/>
  <c r="D42" i="1167"/>
  <c r="R41" i="1167"/>
  <c r="L7" i="1167" s="1"/>
  <c r="D7" i="1167" s="1"/>
  <c r="D29" i="1167" s="1"/>
  <c r="H13" i="1167" s="1"/>
  <c r="D41" i="1167"/>
  <c r="R40" i="1167"/>
  <c r="D40" i="1167"/>
  <c r="R39" i="1167"/>
  <c r="D39" i="1167"/>
  <c r="R38" i="1167"/>
  <c r="D38" i="1167"/>
  <c r="R37" i="1167"/>
  <c r="D37" i="1167"/>
  <c r="R36" i="1167"/>
  <c r="L10" i="1167" s="1"/>
  <c r="D10" i="1167" s="1"/>
  <c r="D36" i="1167"/>
  <c r="R35" i="1167"/>
  <c r="L19" i="1167" s="1"/>
  <c r="D19" i="1167" s="1"/>
  <c r="D35" i="1167"/>
  <c r="D54" i="1167" s="1"/>
  <c r="H14" i="1167" s="1"/>
  <c r="R34" i="1167"/>
  <c r="D34" i="1167"/>
  <c r="R33" i="1167"/>
  <c r="R32" i="1167"/>
  <c r="R31" i="1167"/>
  <c r="R30" i="1167"/>
  <c r="R29" i="1167"/>
  <c r="R28" i="1167"/>
  <c r="L16" i="1167" s="1"/>
  <c r="D16" i="1167" s="1"/>
  <c r="D28" i="1167"/>
  <c r="R27" i="1167"/>
  <c r="D27" i="1167"/>
  <c r="R26" i="1167"/>
  <c r="L26" i="1167"/>
  <c r="D26" i="1167"/>
  <c r="R25" i="1167"/>
  <c r="L25" i="1167"/>
  <c r="D25" i="1167"/>
  <c r="R24" i="1167"/>
  <c r="D24" i="1167"/>
  <c r="R23" i="1167"/>
  <c r="L23" i="1167"/>
  <c r="D23" i="1167"/>
  <c r="R22" i="1167"/>
  <c r="L22" i="1167"/>
  <c r="D22" i="1167" s="1"/>
  <c r="R21" i="1167"/>
  <c r="D21" i="1167"/>
  <c r="R20" i="1167"/>
  <c r="L20" i="1167"/>
  <c r="D20" i="1167"/>
  <c r="R19" i="1167"/>
  <c r="R18" i="1167"/>
  <c r="D18" i="1167"/>
  <c r="R17" i="1167"/>
  <c r="D17" i="1167"/>
  <c r="R16" i="1167"/>
  <c r="S15" i="1167"/>
  <c r="R15" i="1167"/>
  <c r="D15" i="1167"/>
  <c r="S14" i="1167"/>
  <c r="R14" i="1167"/>
  <c r="D14" i="1167"/>
  <c r="R13" i="1167"/>
  <c r="D13" i="1167"/>
  <c r="R12" i="1167"/>
  <c r="L12" i="1167"/>
  <c r="D12" i="1167"/>
  <c r="R11" i="1167"/>
  <c r="L11" i="1167"/>
  <c r="D11" i="1167" s="1"/>
  <c r="L9" i="1167"/>
  <c r="D9" i="1167"/>
  <c r="L8" i="1167"/>
  <c r="D8" i="1167" s="1"/>
  <c r="R6" i="1167"/>
  <c r="L6" i="1167"/>
  <c r="D6" i="1167"/>
  <c r="R5" i="1167"/>
  <c r="R4" i="1167"/>
  <c r="G49" i="1190" l="1"/>
  <c r="G49" i="1189"/>
  <c r="G49" i="1188"/>
  <c r="D54" i="1190"/>
  <c r="H14" i="1190" s="1"/>
  <c r="D54" i="1189"/>
  <c r="H14" i="1189" s="1"/>
  <c r="D54" i="1188"/>
  <c r="H14" i="1188" s="1"/>
  <c r="D54" i="1182"/>
  <c r="H14" i="1182" s="1"/>
  <c r="G49" i="1182"/>
  <c r="G49" i="1181"/>
  <c r="D54" i="1181"/>
  <c r="H14" i="1181" s="1"/>
  <c r="G51" i="1177"/>
  <c r="G49" i="1176"/>
  <c r="D54" i="1178"/>
  <c r="H14" i="1178" s="1"/>
  <c r="D56" i="1177"/>
  <c r="H14" i="1177" s="1"/>
  <c r="D54" i="1176"/>
  <c r="H14" i="1176" s="1"/>
  <c r="G49" i="1174"/>
  <c r="G49" i="1172"/>
  <c r="D54" i="1174"/>
  <c r="H14" i="1174" s="1"/>
  <c r="G49" i="1173"/>
  <c r="D54" i="1173"/>
  <c r="H14" i="1173" s="1"/>
  <c r="D29" i="1173"/>
  <c r="H13" i="1173" s="1"/>
  <c r="D54" i="1172"/>
  <c r="H14" i="1172" s="1"/>
  <c r="G49" i="1170"/>
  <c r="G49" i="1169"/>
  <c r="G49" i="1168"/>
  <c r="D54" i="1170"/>
  <c r="H14" i="1170" s="1"/>
  <c r="D54" i="1169"/>
  <c r="H14" i="1169" s="1"/>
  <c r="D54" i="1168"/>
  <c r="H14" i="1168" s="1"/>
  <c r="D29" i="1168"/>
  <c r="H13" i="1168" s="1"/>
  <c r="D29" i="1190"/>
  <c r="H13" i="1190" s="1"/>
  <c r="D29" i="1189"/>
  <c r="H13" i="1189" s="1"/>
  <c r="D29" i="1188"/>
  <c r="H13" i="1188" s="1"/>
  <c r="D29" i="1186"/>
  <c r="H13" i="1186" s="1"/>
  <c r="H15" i="1186" s="1"/>
  <c r="H29" i="1186" s="1"/>
  <c r="G51" i="1186" s="1"/>
  <c r="D29" i="1185"/>
  <c r="H13" i="1185" s="1"/>
  <c r="H15" i="1185" s="1"/>
  <c r="H29" i="1185" s="1"/>
  <c r="G51" i="1185" s="1"/>
  <c r="D29" i="1184"/>
  <c r="H13" i="1184" s="1"/>
  <c r="H15" i="1184" s="1"/>
  <c r="H29" i="1184" s="1"/>
  <c r="G51" i="1184" s="1"/>
  <c r="D29" i="1183"/>
  <c r="H13" i="1183" s="1"/>
  <c r="H15" i="1183" s="1"/>
  <c r="H29" i="1183" s="1"/>
  <c r="G51" i="1183" s="1"/>
  <c r="D29" i="1182"/>
  <c r="H13" i="1182" s="1"/>
  <c r="D29" i="1181"/>
  <c r="H13" i="1181" s="1"/>
  <c r="D29" i="1179"/>
  <c r="H13" i="1179" s="1"/>
  <c r="H15" i="1179" s="1"/>
  <c r="H29" i="1179" s="1"/>
  <c r="G51" i="1179" s="1"/>
  <c r="D29" i="1178"/>
  <c r="H13" i="1178" s="1"/>
  <c r="D31" i="1177"/>
  <c r="H13" i="1177" s="1"/>
  <c r="D29" i="1176"/>
  <c r="H13" i="1176" s="1"/>
  <c r="D29" i="1175"/>
  <c r="H13" i="1175" s="1"/>
  <c r="H15" i="1175" s="1"/>
  <c r="H29" i="1175" s="1"/>
  <c r="G51" i="1175" s="1"/>
  <c r="D29" i="1174"/>
  <c r="H13" i="1174" s="1"/>
  <c r="D29" i="1172"/>
  <c r="H13" i="1172" s="1"/>
  <c r="D29" i="1171"/>
  <c r="H13" i="1171" s="1"/>
  <c r="H15" i="1171" s="1"/>
  <c r="H29" i="1171" s="1"/>
  <c r="G51" i="1171" s="1"/>
  <c r="D29" i="1170"/>
  <c r="H13" i="1170" s="1"/>
  <c r="D29" i="1169"/>
  <c r="H13" i="1169" s="1"/>
  <c r="G51" i="1167"/>
  <c r="H15" i="1167"/>
  <c r="H29" i="1167" s="1"/>
  <c r="H20" i="1138"/>
  <c r="H15" i="1190" l="1"/>
  <c r="H29" i="1190" s="1"/>
  <c r="G51" i="1190" s="1"/>
  <c r="H15" i="1189"/>
  <c r="H29" i="1189" s="1"/>
  <c r="G51" i="1189" s="1"/>
  <c r="H15" i="1188"/>
  <c r="H29" i="1188" s="1"/>
  <c r="G51" i="1188" s="1"/>
  <c r="H15" i="1182"/>
  <c r="H29" i="1182" s="1"/>
  <c r="G51" i="1182" s="1"/>
  <c r="H15" i="1181"/>
  <c r="H29" i="1181" s="1"/>
  <c r="G51" i="1181" s="1"/>
  <c r="H15" i="1178"/>
  <c r="H29" i="1178" s="1"/>
  <c r="G51" i="1178" s="1"/>
  <c r="H15" i="1177"/>
  <c r="H15" i="1176"/>
  <c r="H29" i="1176" s="1"/>
  <c r="G51" i="1176" s="1"/>
  <c r="H15" i="1174"/>
  <c r="H29" i="1174" s="1"/>
  <c r="G51" i="1174" s="1"/>
  <c r="H15" i="1173"/>
  <c r="H29" i="1173" s="1"/>
  <c r="G51" i="1173" s="1"/>
  <c r="H15" i="1172"/>
  <c r="H29" i="1172" s="1"/>
  <c r="G51" i="1172" s="1"/>
  <c r="H15" i="1170"/>
  <c r="H29" i="1170" s="1"/>
  <c r="G51" i="1170" s="1"/>
  <c r="H15" i="1169"/>
  <c r="H29" i="1169" s="1"/>
  <c r="G51" i="1169" s="1"/>
  <c r="H15" i="1168"/>
  <c r="H29" i="1168" s="1"/>
  <c r="G51" i="1168" s="1"/>
  <c r="R52" i="1166"/>
  <c r="R51" i="1166"/>
  <c r="D50" i="1166"/>
  <c r="R49" i="1166"/>
  <c r="D49" i="1166"/>
  <c r="R48" i="1166"/>
  <c r="D48" i="1166"/>
  <c r="D46" i="1166"/>
  <c r="D45" i="1166"/>
  <c r="D44" i="1166"/>
  <c r="R42" i="1166"/>
  <c r="L6" i="1166" s="1"/>
  <c r="D6" i="1166" s="1"/>
  <c r="D42" i="1166"/>
  <c r="R41" i="1166"/>
  <c r="D41" i="1166"/>
  <c r="R40" i="1166"/>
  <c r="D40" i="1166"/>
  <c r="R39" i="1166"/>
  <c r="H39" i="1166"/>
  <c r="D39" i="1166"/>
  <c r="R38" i="1166"/>
  <c r="L9" i="1166" s="1"/>
  <c r="D9" i="1166" s="1"/>
  <c r="H38" i="1166"/>
  <c r="D38" i="1166"/>
  <c r="R37" i="1166"/>
  <c r="H37" i="1166"/>
  <c r="D37" i="1166"/>
  <c r="R36" i="1166"/>
  <c r="L10" i="1166" s="1"/>
  <c r="D10" i="1166" s="1"/>
  <c r="H36" i="1166"/>
  <c r="D36" i="1166"/>
  <c r="R35" i="1166"/>
  <c r="L19" i="1166" s="1"/>
  <c r="D19" i="1166" s="1"/>
  <c r="H35" i="1166"/>
  <c r="D35" i="1166"/>
  <c r="R34" i="1166"/>
  <c r="L12" i="1166" s="1"/>
  <c r="D12" i="1166" s="1"/>
  <c r="H34" i="1166"/>
  <c r="D34" i="1166"/>
  <c r="R33" i="1166"/>
  <c r="L23" i="1166" s="1"/>
  <c r="D23" i="1166" s="1"/>
  <c r="R32" i="1166"/>
  <c r="R31" i="1166"/>
  <c r="R30" i="1166"/>
  <c r="R29" i="1166"/>
  <c r="R28" i="1166"/>
  <c r="L16" i="1166" s="1"/>
  <c r="D16" i="1166" s="1"/>
  <c r="D28" i="1166"/>
  <c r="R27" i="1166"/>
  <c r="D27" i="1166"/>
  <c r="R26" i="1166"/>
  <c r="L26" i="1166"/>
  <c r="D26" i="1166"/>
  <c r="R25" i="1166"/>
  <c r="L25" i="1166"/>
  <c r="D25" i="1166"/>
  <c r="R24" i="1166"/>
  <c r="D24" i="1166"/>
  <c r="R23" i="1166"/>
  <c r="R22" i="1166"/>
  <c r="L22" i="1166"/>
  <c r="D22" i="1166"/>
  <c r="R21" i="1166"/>
  <c r="D21" i="1166"/>
  <c r="R20" i="1166"/>
  <c r="L20" i="1166"/>
  <c r="D20" i="1166"/>
  <c r="R19" i="1166"/>
  <c r="R18" i="1166"/>
  <c r="D18" i="1166"/>
  <c r="R17" i="1166"/>
  <c r="D17" i="1166"/>
  <c r="R16" i="1166"/>
  <c r="S15" i="1166"/>
  <c r="R15" i="1166"/>
  <c r="D15" i="1166"/>
  <c r="S14" i="1166"/>
  <c r="R14" i="1166"/>
  <c r="D14" i="1166"/>
  <c r="R13" i="1166"/>
  <c r="D13" i="1166"/>
  <c r="R12" i="1166"/>
  <c r="R11" i="1166"/>
  <c r="L11" i="1166"/>
  <c r="D11" i="1166"/>
  <c r="L8" i="1166"/>
  <c r="D8" i="1166"/>
  <c r="L7" i="1166"/>
  <c r="D7" i="1166"/>
  <c r="R6" i="1166"/>
  <c r="R5" i="1166"/>
  <c r="R4" i="1166"/>
  <c r="R52" i="1165"/>
  <c r="R51" i="1165"/>
  <c r="D50" i="1165"/>
  <c r="R49" i="1165"/>
  <c r="D49" i="1165"/>
  <c r="R48" i="1165"/>
  <c r="D48" i="1165"/>
  <c r="D46" i="1165"/>
  <c r="D45" i="1165"/>
  <c r="D44" i="1165"/>
  <c r="R42" i="1165"/>
  <c r="L6" i="1165" s="1"/>
  <c r="D6" i="1165" s="1"/>
  <c r="D42" i="1165"/>
  <c r="R41" i="1165"/>
  <c r="D41" i="1165"/>
  <c r="R40" i="1165"/>
  <c r="D40" i="1165"/>
  <c r="R39" i="1165"/>
  <c r="L20" i="1165" s="1"/>
  <c r="D20" i="1165" s="1"/>
  <c r="H39" i="1165"/>
  <c r="D39" i="1165"/>
  <c r="R38" i="1165"/>
  <c r="L9" i="1165" s="1"/>
  <c r="D9" i="1165" s="1"/>
  <c r="H38" i="1165"/>
  <c r="D38" i="1165"/>
  <c r="R37" i="1165"/>
  <c r="H37" i="1165"/>
  <c r="D37" i="1165"/>
  <c r="R36" i="1165"/>
  <c r="L10" i="1165" s="1"/>
  <c r="D10" i="1165" s="1"/>
  <c r="H36" i="1165"/>
  <c r="D36" i="1165"/>
  <c r="R35" i="1165"/>
  <c r="H35" i="1165"/>
  <c r="D35" i="1165"/>
  <c r="R34" i="1165"/>
  <c r="L12" i="1165" s="1"/>
  <c r="D12" i="1165" s="1"/>
  <c r="H34" i="1165"/>
  <c r="D34" i="1165"/>
  <c r="R33" i="1165"/>
  <c r="L23" i="1165" s="1"/>
  <c r="D23" i="1165" s="1"/>
  <c r="R32" i="1165"/>
  <c r="L11" i="1165" s="1"/>
  <c r="D11" i="1165" s="1"/>
  <c r="R31" i="1165"/>
  <c r="R30" i="1165"/>
  <c r="R29" i="1165"/>
  <c r="R28" i="1165"/>
  <c r="D28" i="1165"/>
  <c r="R27" i="1165"/>
  <c r="D27" i="1165"/>
  <c r="R26" i="1165"/>
  <c r="L26" i="1165"/>
  <c r="D26" i="1165"/>
  <c r="R25" i="1165"/>
  <c r="L25" i="1165"/>
  <c r="D25" i="1165" s="1"/>
  <c r="R24" i="1165"/>
  <c r="L24" i="1165"/>
  <c r="D24" i="1165" s="1"/>
  <c r="R23" i="1165"/>
  <c r="R22" i="1165"/>
  <c r="L22" i="1165"/>
  <c r="D22" i="1165" s="1"/>
  <c r="R21" i="1165"/>
  <c r="L17" i="1165" s="1"/>
  <c r="D17" i="1165" s="1"/>
  <c r="D21" i="1165"/>
  <c r="R20" i="1165"/>
  <c r="R19" i="1165"/>
  <c r="L19" i="1165"/>
  <c r="D19" i="1165" s="1"/>
  <c r="R18" i="1165"/>
  <c r="D18" i="1165"/>
  <c r="R17" i="1165"/>
  <c r="R16" i="1165"/>
  <c r="L16" i="1165"/>
  <c r="D16" i="1165" s="1"/>
  <c r="R15" i="1165"/>
  <c r="D15" i="1165"/>
  <c r="R14" i="1165"/>
  <c r="D14" i="1165"/>
  <c r="R13" i="1165"/>
  <c r="D13" i="1165"/>
  <c r="R12" i="1165"/>
  <c r="R11" i="1165"/>
  <c r="L8" i="1165"/>
  <c r="D8" i="1165"/>
  <c r="L7" i="1165"/>
  <c r="D7" i="1165" s="1"/>
  <c r="R6" i="1165"/>
  <c r="R5" i="1165"/>
  <c r="R4" i="1165"/>
  <c r="R52" i="1164"/>
  <c r="R51" i="1164"/>
  <c r="D50" i="1164"/>
  <c r="R49" i="1164"/>
  <c r="D49" i="1164"/>
  <c r="R48" i="1164"/>
  <c r="D48" i="1164"/>
  <c r="D46" i="1164"/>
  <c r="D45" i="1164"/>
  <c r="P44" i="1164"/>
  <c r="R44" i="1164" s="1"/>
  <c r="D44" i="1164"/>
  <c r="R42" i="1164"/>
  <c r="L6" i="1164" s="1"/>
  <c r="D6" i="1164" s="1"/>
  <c r="D42" i="1164"/>
  <c r="R41" i="1164"/>
  <c r="D41" i="1164"/>
  <c r="R40" i="1164"/>
  <c r="D40" i="1164"/>
  <c r="R39" i="1164"/>
  <c r="H39" i="1164"/>
  <c r="D39" i="1164"/>
  <c r="R38" i="1164"/>
  <c r="H38" i="1164"/>
  <c r="D38" i="1164"/>
  <c r="R37" i="1164"/>
  <c r="H37" i="1164"/>
  <c r="D37" i="1164"/>
  <c r="R36" i="1164"/>
  <c r="H36" i="1164"/>
  <c r="D36" i="1164"/>
  <c r="R35" i="1164"/>
  <c r="H35" i="1164"/>
  <c r="D35" i="1164"/>
  <c r="R34" i="1164"/>
  <c r="L12" i="1164" s="1"/>
  <c r="D12" i="1164" s="1"/>
  <c r="H34" i="1164"/>
  <c r="D34" i="1164"/>
  <c r="R33" i="1164"/>
  <c r="R32" i="1164"/>
  <c r="L11" i="1164" s="1"/>
  <c r="D11" i="1164" s="1"/>
  <c r="R31" i="1164"/>
  <c r="R30" i="1164"/>
  <c r="R29" i="1164"/>
  <c r="R28" i="1164"/>
  <c r="D28" i="1164"/>
  <c r="R27" i="1164"/>
  <c r="L27" i="1164"/>
  <c r="D27" i="1164"/>
  <c r="R26" i="1164"/>
  <c r="L26" i="1164"/>
  <c r="D26" i="1164"/>
  <c r="R25" i="1164"/>
  <c r="D25" i="1164"/>
  <c r="R24" i="1164"/>
  <c r="L24" i="1164"/>
  <c r="D24" i="1164" s="1"/>
  <c r="R23" i="1164"/>
  <c r="L23" i="1164"/>
  <c r="D23" i="1164"/>
  <c r="R22" i="1164"/>
  <c r="D22" i="1164"/>
  <c r="R21" i="1164"/>
  <c r="D21" i="1164"/>
  <c r="R20" i="1164"/>
  <c r="L20" i="1164"/>
  <c r="D20" i="1164" s="1"/>
  <c r="R19" i="1164"/>
  <c r="D19" i="1164"/>
  <c r="R18" i="1164"/>
  <c r="D18" i="1164"/>
  <c r="R17" i="1164"/>
  <c r="L17" i="1164"/>
  <c r="D17" i="1164" s="1"/>
  <c r="R16" i="1164"/>
  <c r="L16" i="1164"/>
  <c r="D16" i="1164" s="1"/>
  <c r="R15" i="1164"/>
  <c r="D15" i="1164"/>
  <c r="R14" i="1164"/>
  <c r="D14" i="1164"/>
  <c r="R13" i="1164"/>
  <c r="D13" i="1164"/>
  <c r="R12" i="1164"/>
  <c r="R11" i="1164"/>
  <c r="L10" i="1164"/>
  <c r="D10" i="1164"/>
  <c r="L9" i="1164"/>
  <c r="D9" i="1164"/>
  <c r="L8" i="1164"/>
  <c r="D8" i="1164" s="1"/>
  <c r="L7" i="1164"/>
  <c r="D7" i="1164"/>
  <c r="R6" i="1164"/>
  <c r="R5" i="1164"/>
  <c r="R4" i="1164"/>
  <c r="R52" i="1163"/>
  <c r="R51" i="1163"/>
  <c r="D50" i="1163"/>
  <c r="R49" i="1163"/>
  <c r="G49" i="1163"/>
  <c r="D49" i="1163"/>
  <c r="R48" i="1163"/>
  <c r="D48" i="1163"/>
  <c r="D46" i="1163"/>
  <c r="D45" i="1163"/>
  <c r="D44" i="1163"/>
  <c r="R42" i="1163"/>
  <c r="L6" i="1163" s="1"/>
  <c r="D6" i="1163" s="1"/>
  <c r="D42" i="1163"/>
  <c r="R41" i="1163"/>
  <c r="L7" i="1163" s="1"/>
  <c r="D7" i="1163" s="1"/>
  <c r="D41" i="1163"/>
  <c r="R40" i="1163"/>
  <c r="D40" i="1163"/>
  <c r="R39" i="1163"/>
  <c r="D39" i="1163"/>
  <c r="R38" i="1163"/>
  <c r="D38" i="1163"/>
  <c r="R37" i="1163"/>
  <c r="D37" i="1163"/>
  <c r="R36" i="1163"/>
  <c r="L10" i="1163" s="1"/>
  <c r="D10" i="1163" s="1"/>
  <c r="D36" i="1163"/>
  <c r="R35" i="1163"/>
  <c r="D35" i="1163"/>
  <c r="R34" i="1163"/>
  <c r="L12" i="1163" s="1"/>
  <c r="D12" i="1163" s="1"/>
  <c r="D34" i="1163"/>
  <c r="D54" i="1163" s="1"/>
  <c r="H14" i="1163" s="1"/>
  <c r="R33" i="1163"/>
  <c r="L23" i="1163" s="1"/>
  <c r="D23" i="1163" s="1"/>
  <c r="R32" i="1163"/>
  <c r="R31" i="1163"/>
  <c r="R30" i="1163"/>
  <c r="R29" i="1163"/>
  <c r="R28" i="1163"/>
  <c r="L16" i="1163" s="1"/>
  <c r="D16" i="1163" s="1"/>
  <c r="D28" i="1163"/>
  <c r="R27" i="1163"/>
  <c r="D27" i="1163"/>
  <c r="R26" i="1163"/>
  <c r="L26" i="1163"/>
  <c r="D26" i="1163" s="1"/>
  <c r="R25" i="1163"/>
  <c r="L25" i="1163"/>
  <c r="D25" i="1163"/>
  <c r="R24" i="1163"/>
  <c r="D24" i="1163"/>
  <c r="R23" i="1163"/>
  <c r="R22" i="1163"/>
  <c r="L22" i="1163"/>
  <c r="D22" i="1163" s="1"/>
  <c r="R21" i="1163"/>
  <c r="D21" i="1163"/>
  <c r="R20" i="1163"/>
  <c r="L20" i="1163"/>
  <c r="D20" i="1163" s="1"/>
  <c r="R19" i="1163"/>
  <c r="L19" i="1163"/>
  <c r="D19" i="1163"/>
  <c r="R18" i="1163"/>
  <c r="D18" i="1163"/>
  <c r="R17" i="1163"/>
  <c r="D17" i="1163"/>
  <c r="R16" i="1163"/>
  <c r="S15" i="1163"/>
  <c r="R15" i="1163"/>
  <c r="D15" i="1163"/>
  <c r="S14" i="1163"/>
  <c r="R14" i="1163"/>
  <c r="D14" i="1163"/>
  <c r="R13" i="1163"/>
  <c r="D13" i="1163"/>
  <c r="R12" i="1163"/>
  <c r="R11" i="1163"/>
  <c r="L11" i="1163"/>
  <c r="D11" i="1163" s="1"/>
  <c r="L9" i="1163"/>
  <c r="D9" i="1163"/>
  <c r="L8" i="1163"/>
  <c r="D8" i="1163"/>
  <c r="R6" i="1163"/>
  <c r="R5" i="1163"/>
  <c r="R4" i="1163"/>
  <c r="R52" i="1162"/>
  <c r="R51" i="1162"/>
  <c r="D50" i="1162"/>
  <c r="R49" i="1162"/>
  <c r="D49" i="1162"/>
  <c r="R48" i="1162"/>
  <c r="D48" i="1162"/>
  <c r="D46" i="1162"/>
  <c r="D45" i="1162"/>
  <c r="D44" i="1162"/>
  <c r="R42" i="1162"/>
  <c r="L6" i="1162" s="1"/>
  <c r="D6" i="1162" s="1"/>
  <c r="D42" i="1162"/>
  <c r="R41" i="1162"/>
  <c r="D41" i="1162"/>
  <c r="R40" i="1162"/>
  <c r="D40" i="1162"/>
  <c r="R39" i="1162"/>
  <c r="H39" i="1162"/>
  <c r="D39" i="1162"/>
  <c r="R38" i="1162"/>
  <c r="H38" i="1162"/>
  <c r="D38" i="1162"/>
  <c r="R37" i="1162"/>
  <c r="H37" i="1162"/>
  <c r="D37" i="1162"/>
  <c r="R36" i="1162"/>
  <c r="L10" i="1162" s="1"/>
  <c r="D10" i="1162" s="1"/>
  <c r="H36" i="1162"/>
  <c r="D36" i="1162"/>
  <c r="R35" i="1162"/>
  <c r="H35" i="1162"/>
  <c r="D35" i="1162"/>
  <c r="R34" i="1162"/>
  <c r="L12" i="1162" s="1"/>
  <c r="D12" i="1162" s="1"/>
  <c r="H34" i="1162"/>
  <c r="D34" i="1162"/>
  <c r="R33" i="1162"/>
  <c r="L23" i="1162" s="1"/>
  <c r="D23" i="1162" s="1"/>
  <c r="R32" i="1162"/>
  <c r="L11" i="1162" s="1"/>
  <c r="D11" i="1162" s="1"/>
  <c r="R31" i="1162"/>
  <c r="R30" i="1162"/>
  <c r="R29" i="1162"/>
  <c r="R28" i="1162"/>
  <c r="L16" i="1162" s="1"/>
  <c r="D16" i="1162" s="1"/>
  <c r="D28" i="1162"/>
  <c r="R27" i="1162"/>
  <c r="D27" i="1162"/>
  <c r="R26" i="1162"/>
  <c r="L26" i="1162"/>
  <c r="D26" i="1162"/>
  <c r="R25" i="1162"/>
  <c r="L25" i="1162"/>
  <c r="D25" i="1162" s="1"/>
  <c r="R24" i="1162"/>
  <c r="D24" i="1162"/>
  <c r="R23" i="1162"/>
  <c r="R22" i="1162"/>
  <c r="L22" i="1162"/>
  <c r="D22" i="1162"/>
  <c r="R21" i="1162"/>
  <c r="D21" i="1162"/>
  <c r="R20" i="1162"/>
  <c r="L20" i="1162"/>
  <c r="D20" i="1162"/>
  <c r="R19" i="1162"/>
  <c r="L19" i="1162"/>
  <c r="D19" i="1162" s="1"/>
  <c r="R18" i="1162"/>
  <c r="D18" i="1162"/>
  <c r="R17" i="1162"/>
  <c r="D17" i="1162"/>
  <c r="R16" i="1162"/>
  <c r="S15" i="1162"/>
  <c r="R15" i="1162"/>
  <c r="D15" i="1162"/>
  <c r="S14" i="1162"/>
  <c r="R14" i="1162"/>
  <c r="D14" i="1162"/>
  <c r="R13" i="1162"/>
  <c r="D13" i="1162"/>
  <c r="R12" i="1162"/>
  <c r="R11" i="1162"/>
  <c r="L9" i="1162"/>
  <c r="D9" i="1162" s="1"/>
  <c r="L8" i="1162"/>
  <c r="D8" i="1162"/>
  <c r="L7" i="1162"/>
  <c r="D7" i="1162" s="1"/>
  <c r="R6" i="1162"/>
  <c r="R5" i="1162"/>
  <c r="R4" i="1162"/>
  <c r="R52" i="1161"/>
  <c r="R51" i="1161"/>
  <c r="D50" i="1161"/>
  <c r="R49" i="1161"/>
  <c r="D49" i="1161"/>
  <c r="R48" i="1161"/>
  <c r="D48" i="1161"/>
  <c r="D46" i="1161"/>
  <c r="D45" i="1161"/>
  <c r="D44" i="1161"/>
  <c r="R42" i="1161"/>
  <c r="D42" i="1161"/>
  <c r="R41" i="1161"/>
  <c r="D41" i="1161"/>
  <c r="R40" i="1161"/>
  <c r="D40" i="1161"/>
  <c r="R39" i="1161"/>
  <c r="L20" i="1161" s="1"/>
  <c r="D20" i="1161" s="1"/>
  <c r="H39" i="1161"/>
  <c r="D39" i="1161"/>
  <c r="R38" i="1161"/>
  <c r="L9" i="1161" s="1"/>
  <c r="D9" i="1161" s="1"/>
  <c r="H38" i="1161"/>
  <c r="D38" i="1161"/>
  <c r="R37" i="1161"/>
  <c r="H37" i="1161"/>
  <c r="D37" i="1161"/>
  <c r="R36" i="1161"/>
  <c r="L10" i="1161" s="1"/>
  <c r="D10" i="1161" s="1"/>
  <c r="H36" i="1161"/>
  <c r="D36" i="1161"/>
  <c r="R35" i="1161"/>
  <c r="H35" i="1161"/>
  <c r="D35" i="1161"/>
  <c r="R34" i="1161"/>
  <c r="L12" i="1161" s="1"/>
  <c r="D12" i="1161" s="1"/>
  <c r="H34" i="1161"/>
  <c r="D34" i="1161"/>
  <c r="R33" i="1161"/>
  <c r="L23" i="1161" s="1"/>
  <c r="D23" i="1161" s="1"/>
  <c r="R32" i="1161"/>
  <c r="L11" i="1161" s="1"/>
  <c r="D11" i="1161" s="1"/>
  <c r="R31" i="1161"/>
  <c r="R30" i="1161"/>
  <c r="R29" i="1161"/>
  <c r="R28" i="1161"/>
  <c r="D28" i="1161"/>
  <c r="R27" i="1161"/>
  <c r="D27" i="1161"/>
  <c r="R26" i="1161"/>
  <c r="L26" i="1161"/>
  <c r="D26" i="1161"/>
  <c r="R25" i="1161"/>
  <c r="L25" i="1161"/>
  <c r="D25" i="1161" s="1"/>
  <c r="R24" i="1161"/>
  <c r="L24" i="1161"/>
  <c r="D24" i="1161" s="1"/>
  <c r="R23" i="1161"/>
  <c r="R22" i="1161"/>
  <c r="L22" i="1161"/>
  <c r="D22" i="1161" s="1"/>
  <c r="R21" i="1161"/>
  <c r="D21" i="1161"/>
  <c r="R20" i="1161"/>
  <c r="R19" i="1161"/>
  <c r="L19" i="1161"/>
  <c r="D19" i="1161"/>
  <c r="R18" i="1161"/>
  <c r="D18" i="1161"/>
  <c r="R17" i="1161"/>
  <c r="L17" i="1161"/>
  <c r="D17" i="1161" s="1"/>
  <c r="R16" i="1161"/>
  <c r="L16" i="1161"/>
  <c r="D16" i="1161" s="1"/>
  <c r="R15" i="1161"/>
  <c r="D15" i="1161"/>
  <c r="R14" i="1161"/>
  <c r="D14" i="1161"/>
  <c r="R13" i="1161"/>
  <c r="D13" i="1161"/>
  <c r="R12" i="1161"/>
  <c r="R11" i="1161"/>
  <c r="L8" i="1161"/>
  <c r="D8" i="1161"/>
  <c r="L7" i="1161"/>
  <c r="D7" i="1161"/>
  <c r="R6" i="1161"/>
  <c r="L6" i="1161"/>
  <c r="D6" i="1161" s="1"/>
  <c r="R5" i="1161"/>
  <c r="R4" i="1161"/>
  <c r="R52" i="1160"/>
  <c r="R51" i="1160"/>
  <c r="D50" i="1160"/>
  <c r="R49" i="1160"/>
  <c r="D49" i="1160"/>
  <c r="R48" i="1160"/>
  <c r="D48" i="1160"/>
  <c r="D46" i="1160"/>
  <c r="D45" i="1160"/>
  <c r="P44" i="1160"/>
  <c r="R44" i="1160" s="1"/>
  <c r="D44" i="1160"/>
  <c r="R42" i="1160"/>
  <c r="D42" i="1160"/>
  <c r="R41" i="1160"/>
  <c r="D41" i="1160"/>
  <c r="R40" i="1160"/>
  <c r="L8" i="1160" s="1"/>
  <c r="D8" i="1160" s="1"/>
  <c r="D40" i="1160"/>
  <c r="R39" i="1160"/>
  <c r="L20" i="1160" s="1"/>
  <c r="D20" i="1160" s="1"/>
  <c r="H39" i="1160"/>
  <c r="D39" i="1160"/>
  <c r="R38" i="1160"/>
  <c r="H38" i="1160"/>
  <c r="D38" i="1160"/>
  <c r="R37" i="1160"/>
  <c r="H37" i="1160"/>
  <c r="D37" i="1160"/>
  <c r="R36" i="1160"/>
  <c r="H36" i="1160"/>
  <c r="D36" i="1160"/>
  <c r="R35" i="1160"/>
  <c r="H35" i="1160"/>
  <c r="D35" i="1160"/>
  <c r="R34" i="1160"/>
  <c r="L12" i="1160" s="1"/>
  <c r="D12" i="1160" s="1"/>
  <c r="H34" i="1160"/>
  <c r="D34" i="1160"/>
  <c r="R33" i="1160"/>
  <c r="R32" i="1160"/>
  <c r="R31" i="1160"/>
  <c r="R30" i="1160"/>
  <c r="R29" i="1160"/>
  <c r="R28" i="1160"/>
  <c r="D28" i="1160"/>
  <c r="R27" i="1160"/>
  <c r="L27" i="1160"/>
  <c r="D27" i="1160"/>
  <c r="R26" i="1160"/>
  <c r="D26" i="1160"/>
  <c r="R25" i="1160"/>
  <c r="D25" i="1160"/>
  <c r="R24" i="1160"/>
  <c r="L24" i="1160"/>
  <c r="D24" i="1160"/>
  <c r="R23" i="1160"/>
  <c r="L23" i="1160"/>
  <c r="D23" i="1160"/>
  <c r="R22" i="1160"/>
  <c r="D22" i="1160"/>
  <c r="R21" i="1160"/>
  <c r="D21" i="1160"/>
  <c r="R20" i="1160"/>
  <c r="R19" i="1160"/>
  <c r="D19" i="1160"/>
  <c r="R18" i="1160"/>
  <c r="D18" i="1160"/>
  <c r="R17" i="1160"/>
  <c r="L17" i="1160"/>
  <c r="D17" i="1160" s="1"/>
  <c r="R16" i="1160"/>
  <c r="L16" i="1160"/>
  <c r="D16" i="1160" s="1"/>
  <c r="R15" i="1160"/>
  <c r="D15" i="1160"/>
  <c r="R14" i="1160"/>
  <c r="D14" i="1160"/>
  <c r="R13" i="1160"/>
  <c r="D13" i="1160"/>
  <c r="R12" i="1160"/>
  <c r="R11" i="1160"/>
  <c r="L11" i="1160"/>
  <c r="D11" i="1160"/>
  <c r="L10" i="1160"/>
  <c r="D10" i="1160"/>
  <c r="L9" i="1160"/>
  <c r="D9" i="1160" s="1"/>
  <c r="L7" i="1160"/>
  <c r="D7" i="1160"/>
  <c r="R6" i="1160"/>
  <c r="L6" i="1160"/>
  <c r="D6" i="1160" s="1"/>
  <c r="R5" i="1160"/>
  <c r="R4" i="1160"/>
  <c r="R52" i="1159"/>
  <c r="R51" i="1159"/>
  <c r="D50" i="1159"/>
  <c r="R49" i="1159"/>
  <c r="G49" i="1159"/>
  <c r="D49" i="1159"/>
  <c r="R48" i="1159"/>
  <c r="D48" i="1159"/>
  <c r="D46" i="1159"/>
  <c r="D45" i="1159"/>
  <c r="D44" i="1159"/>
  <c r="R42" i="1159"/>
  <c r="L6" i="1159" s="1"/>
  <c r="D6" i="1159" s="1"/>
  <c r="D42" i="1159"/>
  <c r="R41" i="1159"/>
  <c r="L7" i="1159" s="1"/>
  <c r="D7" i="1159" s="1"/>
  <c r="D41" i="1159"/>
  <c r="R40" i="1159"/>
  <c r="L8" i="1159" s="1"/>
  <c r="D8" i="1159" s="1"/>
  <c r="D40" i="1159"/>
  <c r="R39" i="1159"/>
  <c r="D39" i="1159"/>
  <c r="D54" i="1159" s="1"/>
  <c r="H14" i="1159" s="1"/>
  <c r="R38" i="1159"/>
  <c r="L9" i="1159" s="1"/>
  <c r="D9" i="1159" s="1"/>
  <c r="D38" i="1159"/>
  <c r="R37" i="1159"/>
  <c r="D37" i="1159"/>
  <c r="R36" i="1159"/>
  <c r="L10" i="1159" s="1"/>
  <c r="D10" i="1159" s="1"/>
  <c r="D36" i="1159"/>
  <c r="R35" i="1159"/>
  <c r="D35" i="1159"/>
  <c r="R34" i="1159"/>
  <c r="L12" i="1159" s="1"/>
  <c r="D12" i="1159" s="1"/>
  <c r="D34" i="1159"/>
  <c r="R33" i="1159"/>
  <c r="R32" i="1159"/>
  <c r="L11" i="1159" s="1"/>
  <c r="D11" i="1159" s="1"/>
  <c r="R31" i="1159"/>
  <c r="R30" i="1159"/>
  <c r="R29" i="1159"/>
  <c r="R28" i="1159"/>
  <c r="D28" i="1159"/>
  <c r="R27" i="1159"/>
  <c r="D27" i="1159"/>
  <c r="R26" i="1159"/>
  <c r="L26" i="1159"/>
  <c r="D26" i="1159"/>
  <c r="R25" i="1159"/>
  <c r="L25" i="1159"/>
  <c r="D25" i="1159"/>
  <c r="R24" i="1159"/>
  <c r="D24" i="1159"/>
  <c r="R23" i="1159"/>
  <c r="L23" i="1159"/>
  <c r="D23" i="1159"/>
  <c r="R22" i="1159"/>
  <c r="L22" i="1159"/>
  <c r="D22" i="1159" s="1"/>
  <c r="R21" i="1159"/>
  <c r="D21" i="1159"/>
  <c r="R20" i="1159"/>
  <c r="L20" i="1159"/>
  <c r="D20" i="1159"/>
  <c r="R19" i="1159"/>
  <c r="L19" i="1159"/>
  <c r="D19" i="1159"/>
  <c r="R18" i="1159"/>
  <c r="D18" i="1159"/>
  <c r="R17" i="1159"/>
  <c r="D17" i="1159"/>
  <c r="R16" i="1159"/>
  <c r="L16" i="1159"/>
  <c r="D16" i="1159" s="1"/>
  <c r="S15" i="1159"/>
  <c r="R15" i="1159"/>
  <c r="D15" i="1159"/>
  <c r="S14" i="1159"/>
  <c r="R14" i="1159"/>
  <c r="D14" i="1159"/>
  <c r="R13" i="1159"/>
  <c r="D13" i="1159"/>
  <c r="R12" i="1159"/>
  <c r="R11" i="1159"/>
  <c r="R6" i="1159"/>
  <c r="R5" i="1159"/>
  <c r="R4" i="1159"/>
  <c r="R52" i="1158"/>
  <c r="R51" i="1158"/>
  <c r="D50" i="1158"/>
  <c r="R49" i="1158"/>
  <c r="D49" i="1158"/>
  <c r="R48" i="1158"/>
  <c r="D48" i="1158"/>
  <c r="D46" i="1158"/>
  <c r="D45" i="1158"/>
  <c r="D44" i="1158"/>
  <c r="R42" i="1158"/>
  <c r="L6" i="1158" s="1"/>
  <c r="D6" i="1158" s="1"/>
  <c r="D42" i="1158"/>
  <c r="R41" i="1158"/>
  <c r="D41" i="1158"/>
  <c r="R40" i="1158"/>
  <c r="D40" i="1158"/>
  <c r="R39" i="1158"/>
  <c r="H39" i="1158"/>
  <c r="D39" i="1158"/>
  <c r="R38" i="1158"/>
  <c r="L9" i="1158" s="1"/>
  <c r="D9" i="1158" s="1"/>
  <c r="H38" i="1158"/>
  <c r="D38" i="1158"/>
  <c r="R37" i="1158"/>
  <c r="H37" i="1158"/>
  <c r="D37" i="1158"/>
  <c r="R36" i="1158"/>
  <c r="H36" i="1158"/>
  <c r="D36" i="1158"/>
  <c r="R35" i="1158"/>
  <c r="H35" i="1158"/>
  <c r="D35" i="1158"/>
  <c r="R34" i="1158"/>
  <c r="L12" i="1158" s="1"/>
  <c r="D12" i="1158" s="1"/>
  <c r="H34" i="1158"/>
  <c r="D34" i="1158"/>
  <c r="R33" i="1158"/>
  <c r="L23" i="1158" s="1"/>
  <c r="D23" i="1158" s="1"/>
  <c r="R32" i="1158"/>
  <c r="L11" i="1158" s="1"/>
  <c r="D11" i="1158" s="1"/>
  <c r="R31" i="1158"/>
  <c r="R30" i="1158"/>
  <c r="R29" i="1158"/>
  <c r="R28" i="1158"/>
  <c r="D28" i="1158"/>
  <c r="R27" i="1158"/>
  <c r="D27" i="1158"/>
  <c r="R26" i="1158"/>
  <c r="L26" i="1158"/>
  <c r="D26" i="1158"/>
  <c r="R25" i="1158"/>
  <c r="L25" i="1158"/>
  <c r="D25" i="1158" s="1"/>
  <c r="R24" i="1158"/>
  <c r="D24" i="1158"/>
  <c r="R23" i="1158"/>
  <c r="R22" i="1158"/>
  <c r="L22" i="1158"/>
  <c r="D22" i="1158"/>
  <c r="R21" i="1158"/>
  <c r="D21" i="1158"/>
  <c r="R20" i="1158"/>
  <c r="L20" i="1158"/>
  <c r="D20" i="1158"/>
  <c r="R19" i="1158"/>
  <c r="L19" i="1158"/>
  <c r="D19" i="1158" s="1"/>
  <c r="R18" i="1158"/>
  <c r="D18" i="1158"/>
  <c r="R17" i="1158"/>
  <c r="D17" i="1158"/>
  <c r="R16" i="1158"/>
  <c r="L16" i="1158"/>
  <c r="D16" i="1158" s="1"/>
  <c r="S15" i="1158"/>
  <c r="R15" i="1158"/>
  <c r="D15" i="1158"/>
  <c r="S14" i="1158"/>
  <c r="R14" i="1158"/>
  <c r="D14" i="1158"/>
  <c r="R13" i="1158"/>
  <c r="D13" i="1158"/>
  <c r="R12" i="1158"/>
  <c r="R11" i="1158"/>
  <c r="L10" i="1158"/>
  <c r="D10" i="1158"/>
  <c r="L8" i="1158"/>
  <c r="D8" i="1158"/>
  <c r="L7" i="1158"/>
  <c r="D7" i="1158" s="1"/>
  <c r="R6" i="1158"/>
  <c r="R5" i="1158"/>
  <c r="R4" i="1158"/>
  <c r="R52" i="1157"/>
  <c r="R51" i="1157"/>
  <c r="D50" i="1157"/>
  <c r="R49" i="1157"/>
  <c r="D49" i="1157"/>
  <c r="R48" i="1157"/>
  <c r="D48" i="1157"/>
  <c r="D46" i="1157"/>
  <c r="D45" i="1157"/>
  <c r="D44" i="1157"/>
  <c r="R42" i="1157"/>
  <c r="L6" i="1157" s="1"/>
  <c r="D6" i="1157" s="1"/>
  <c r="D42" i="1157"/>
  <c r="R41" i="1157"/>
  <c r="D41" i="1157"/>
  <c r="R40" i="1157"/>
  <c r="L8" i="1157" s="1"/>
  <c r="D8" i="1157" s="1"/>
  <c r="D40" i="1157"/>
  <c r="R39" i="1157"/>
  <c r="L20" i="1157" s="1"/>
  <c r="D20" i="1157" s="1"/>
  <c r="H39" i="1157"/>
  <c r="D39" i="1157"/>
  <c r="R38" i="1157"/>
  <c r="H38" i="1157"/>
  <c r="D38" i="1157"/>
  <c r="R37" i="1157"/>
  <c r="H37" i="1157"/>
  <c r="D37" i="1157"/>
  <c r="R36" i="1157"/>
  <c r="H36" i="1157"/>
  <c r="D36" i="1157"/>
  <c r="R35" i="1157"/>
  <c r="H35" i="1157"/>
  <c r="D35" i="1157"/>
  <c r="R34" i="1157"/>
  <c r="H34" i="1157"/>
  <c r="D34" i="1157"/>
  <c r="R33" i="1157"/>
  <c r="R32" i="1157"/>
  <c r="L11" i="1157" s="1"/>
  <c r="D11" i="1157" s="1"/>
  <c r="R31" i="1157"/>
  <c r="R30" i="1157"/>
  <c r="R29" i="1157"/>
  <c r="R28" i="1157"/>
  <c r="D28" i="1157"/>
  <c r="R27" i="1157"/>
  <c r="D27" i="1157"/>
  <c r="R26" i="1157"/>
  <c r="L26" i="1157"/>
  <c r="D26" i="1157" s="1"/>
  <c r="R25" i="1157"/>
  <c r="L25" i="1157"/>
  <c r="D25" i="1157"/>
  <c r="R24" i="1157"/>
  <c r="L24" i="1157"/>
  <c r="D24" i="1157"/>
  <c r="R23" i="1157"/>
  <c r="L23" i="1157"/>
  <c r="D23" i="1157" s="1"/>
  <c r="R22" i="1157"/>
  <c r="L22" i="1157"/>
  <c r="D22" i="1157" s="1"/>
  <c r="R21" i="1157"/>
  <c r="D21" i="1157"/>
  <c r="R20" i="1157"/>
  <c r="R19" i="1157"/>
  <c r="L19" i="1157"/>
  <c r="D19" i="1157" s="1"/>
  <c r="R18" i="1157"/>
  <c r="D18" i="1157"/>
  <c r="R17" i="1157"/>
  <c r="L17" i="1157"/>
  <c r="D17" i="1157" s="1"/>
  <c r="R16" i="1157"/>
  <c r="L16" i="1157"/>
  <c r="D16" i="1157" s="1"/>
  <c r="R15" i="1157"/>
  <c r="D15" i="1157"/>
  <c r="R14" i="1157"/>
  <c r="D14" i="1157"/>
  <c r="R13" i="1157"/>
  <c r="D13" i="1157"/>
  <c r="R12" i="1157"/>
  <c r="L12" i="1157"/>
  <c r="D12" i="1157"/>
  <c r="R11" i="1157"/>
  <c r="L10" i="1157"/>
  <c r="D10" i="1157"/>
  <c r="L9" i="1157"/>
  <c r="D9" i="1157" s="1"/>
  <c r="L7" i="1157"/>
  <c r="D7" i="1157"/>
  <c r="R6" i="1157"/>
  <c r="R5" i="1157"/>
  <c r="R4" i="1157"/>
  <c r="R52" i="1156"/>
  <c r="R51" i="1156"/>
  <c r="D50" i="1156"/>
  <c r="R49" i="1156"/>
  <c r="D49" i="1156"/>
  <c r="R48" i="1156"/>
  <c r="D48" i="1156"/>
  <c r="D46" i="1156"/>
  <c r="D45" i="1156"/>
  <c r="R44" i="1156"/>
  <c r="P44" i="1156"/>
  <c r="D44" i="1156"/>
  <c r="R42" i="1156"/>
  <c r="L6" i="1156" s="1"/>
  <c r="D6" i="1156" s="1"/>
  <c r="D42" i="1156"/>
  <c r="R41" i="1156"/>
  <c r="L7" i="1156" s="1"/>
  <c r="D7" i="1156" s="1"/>
  <c r="D41" i="1156"/>
  <c r="R40" i="1156"/>
  <c r="D40" i="1156"/>
  <c r="R39" i="1156"/>
  <c r="H39" i="1156"/>
  <c r="D39" i="1156"/>
  <c r="R38" i="1156"/>
  <c r="H38" i="1156"/>
  <c r="D38" i="1156"/>
  <c r="R37" i="1156"/>
  <c r="H37" i="1156"/>
  <c r="D37" i="1156"/>
  <c r="R36" i="1156"/>
  <c r="H36" i="1156"/>
  <c r="D36" i="1156"/>
  <c r="R35" i="1156"/>
  <c r="H35" i="1156"/>
  <c r="D35" i="1156"/>
  <c r="R34" i="1156"/>
  <c r="H34" i="1156"/>
  <c r="D34" i="1156"/>
  <c r="R33" i="1156"/>
  <c r="R32" i="1156"/>
  <c r="R31" i="1156"/>
  <c r="R30" i="1156"/>
  <c r="R29" i="1156"/>
  <c r="R28" i="1156"/>
  <c r="L16" i="1156" s="1"/>
  <c r="D16" i="1156" s="1"/>
  <c r="D28" i="1156"/>
  <c r="R27" i="1156"/>
  <c r="L27" i="1156"/>
  <c r="D27" i="1156"/>
  <c r="R26" i="1156"/>
  <c r="L26" i="1156"/>
  <c r="D26" i="1156"/>
  <c r="R25" i="1156"/>
  <c r="D25" i="1156"/>
  <c r="R24" i="1156"/>
  <c r="L24" i="1156"/>
  <c r="D24" i="1156"/>
  <c r="R23" i="1156"/>
  <c r="L23" i="1156"/>
  <c r="D23" i="1156" s="1"/>
  <c r="R22" i="1156"/>
  <c r="D22" i="1156"/>
  <c r="R21" i="1156"/>
  <c r="D21" i="1156"/>
  <c r="R20" i="1156"/>
  <c r="L20" i="1156"/>
  <c r="D20" i="1156" s="1"/>
  <c r="R19" i="1156"/>
  <c r="D19" i="1156"/>
  <c r="R18" i="1156"/>
  <c r="D18" i="1156"/>
  <c r="R17" i="1156"/>
  <c r="L17" i="1156"/>
  <c r="D17" i="1156"/>
  <c r="R16" i="1156"/>
  <c r="R15" i="1156"/>
  <c r="D15" i="1156"/>
  <c r="R14" i="1156"/>
  <c r="D14" i="1156"/>
  <c r="R13" i="1156"/>
  <c r="D13" i="1156"/>
  <c r="R12" i="1156"/>
  <c r="L12" i="1156"/>
  <c r="D12" i="1156"/>
  <c r="R11" i="1156"/>
  <c r="L11" i="1156"/>
  <c r="D11" i="1156" s="1"/>
  <c r="L10" i="1156"/>
  <c r="D10" i="1156"/>
  <c r="L9" i="1156"/>
  <c r="D9" i="1156"/>
  <c r="L8" i="1156"/>
  <c r="D8" i="1156" s="1"/>
  <c r="R6" i="1156"/>
  <c r="R5" i="1156"/>
  <c r="R4" i="1156"/>
  <c r="R52" i="1155"/>
  <c r="R51" i="1155"/>
  <c r="D50" i="1155"/>
  <c r="R49" i="1155"/>
  <c r="G49" i="1155"/>
  <c r="D49" i="1155"/>
  <c r="R48" i="1155"/>
  <c r="D48" i="1155"/>
  <c r="D46" i="1155"/>
  <c r="D45" i="1155"/>
  <c r="D44" i="1155"/>
  <c r="R42" i="1155"/>
  <c r="L6" i="1155" s="1"/>
  <c r="D6" i="1155" s="1"/>
  <c r="D42" i="1155"/>
  <c r="R41" i="1155"/>
  <c r="L7" i="1155" s="1"/>
  <c r="D7" i="1155" s="1"/>
  <c r="D41" i="1155"/>
  <c r="R40" i="1155"/>
  <c r="D40" i="1155"/>
  <c r="R39" i="1155"/>
  <c r="D39" i="1155"/>
  <c r="R38" i="1155"/>
  <c r="L9" i="1155" s="1"/>
  <c r="D9" i="1155" s="1"/>
  <c r="D38" i="1155"/>
  <c r="R37" i="1155"/>
  <c r="D37" i="1155"/>
  <c r="R36" i="1155"/>
  <c r="D36" i="1155"/>
  <c r="R35" i="1155"/>
  <c r="L19" i="1155" s="1"/>
  <c r="D19" i="1155" s="1"/>
  <c r="D35" i="1155"/>
  <c r="R34" i="1155"/>
  <c r="D34" i="1155"/>
  <c r="D54" i="1155" s="1"/>
  <c r="H14" i="1155" s="1"/>
  <c r="R33" i="1155"/>
  <c r="R32" i="1155"/>
  <c r="R31" i="1155"/>
  <c r="R30" i="1155"/>
  <c r="R29" i="1155"/>
  <c r="R28" i="1155"/>
  <c r="D28" i="1155"/>
  <c r="R27" i="1155"/>
  <c r="D27" i="1155"/>
  <c r="R26" i="1155"/>
  <c r="L26" i="1155"/>
  <c r="D26" i="1155"/>
  <c r="R25" i="1155"/>
  <c r="L25" i="1155"/>
  <c r="D25" i="1155"/>
  <c r="R24" i="1155"/>
  <c r="D24" i="1155"/>
  <c r="R23" i="1155"/>
  <c r="L23" i="1155"/>
  <c r="D23" i="1155"/>
  <c r="R22" i="1155"/>
  <c r="L22" i="1155"/>
  <c r="D22" i="1155"/>
  <c r="R21" i="1155"/>
  <c r="D21" i="1155"/>
  <c r="R20" i="1155"/>
  <c r="L20" i="1155"/>
  <c r="D20" i="1155"/>
  <c r="R19" i="1155"/>
  <c r="R18" i="1155"/>
  <c r="D18" i="1155"/>
  <c r="R17" i="1155"/>
  <c r="D17" i="1155"/>
  <c r="R16" i="1155"/>
  <c r="L16" i="1155"/>
  <c r="D16" i="1155" s="1"/>
  <c r="S15" i="1155"/>
  <c r="R15" i="1155"/>
  <c r="D15" i="1155"/>
  <c r="S14" i="1155"/>
  <c r="R14" i="1155"/>
  <c r="D14" i="1155"/>
  <c r="R13" i="1155"/>
  <c r="D13" i="1155"/>
  <c r="R12" i="1155"/>
  <c r="L12" i="1155"/>
  <c r="D12" i="1155"/>
  <c r="R11" i="1155"/>
  <c r="L11" i="1155"/>
  <c r="D11" i="1155" s="1"/>
  <c r="L10" i="1155"/>
  <c r="D10" i="1155"/>
  <c r="L8" i="1155"/>
  <c r="D8" i="1155"/>
  <c r="R6" i="1155"/>
  <c r="R5" i="1155"/>
  <c r="R4" i="1155"/>
  <c r="R52" i="1154"/>
  <c r="R51" i="1154"/>
  <c r="D50" i="1154"/>
  <c r="R49" i="1154"/>
  <c r="D49" i="1154"/>
  <c r="R48" i="1154"/>
  <c r="D48" i="1154"/>
  <c r="D46" i="1154"/>
  <c r="D45" i="1154"/>
  <c r="D44" i="1154"/>
  <c r="R42" i="1154"/>
  <c r="D42" i="1154"/>
  <c r="R41" i="1154"/>
  <c r="D41" i="1154"/>
  <c r="R40" i="1154"/>
  <c r="D40" i="1154"/>
  <c r="R39" i="1154"/>
  <c r="H39" i="1154"/>
  <c r="D39" i="1154"/>
  <c r="R38" i="1154"/>
  <c r="L9" i="1154" s="1"/>
  <c r="D9" i="1154" s="1"/>
  <c r="H38" i="1154"/>
  <c r="G49" i="1154" s="1"/>
  <c r="D38" i="1154"/>
  <c r="R37" i="1154"/>
  <c r="H37" i="1154"/>
  <c r="D37" i="1154"/>
  <c r="R36" i="1154"/>
  <c r="L10" i="1154" s="1"/>
  <c r="D10" i="1154" s="1"/>
  <c r="H36" i="1154"/>
  <c r="D36" i="1154"/>
  <c r="R35" i="1154"/>
  <c r="H35" i="1154"/>
  <c r="D35" i="1154"/>
  <c r="R34" i="1154"/>
  <c r="L12" i="1154" s="1"/>
  <c r="D12" i="1154" s="1"/>
  <c r="H34" i="1154"/>
  <c r="D34" i="1154"/>
  <c r="D54" i="1154" s="1"/>
  <c r="H14" i="1154" s="1"/>
  <c r="R33" i="1154"/>
  <c r="L23" i="1154" s="1"/>
  <c r="D23" i="1154" s="1"/>
  <c r="R32" i="1154"/>
  <c r="L11" i="1154" s="1"/>
  <c r="D11" i="1154" s="1"/>
  <c r="R31" i="1154"/>
  <c r="R30" i="1154"/>
  <c r="R29" i="1154"/>
  <c r="R28" i="1154"/>
  <c r="L16" i="1154" s="1"/>
  <c r="D16" i="1154" s="1"/>
  <c r="D28" i="1154"/>
  <c r="R27" i="1154"/>
  <c r="D27" i="1154"/>
  <c r="R26" i="1154"/>
  <c r="L26" i="1154"/>
  <c r="D26" i="1154"/>
  <c r="R25" i="1154"/>
  <c r="L25" i="1154"/>
  <c r="D25" i="1154" s="1"/>
  <c r="R24" i="1154"/>
  <c r="D24" i="1154"/>
  <c r="R23" i="1154"/>
  <c r="R22" i="1154"/>
  <c r="L22" i="1154"/>
  <c r="D22" i="1154"/>
  <c r="R21" i="1154"/>
  <c r="D21" i="1154"/>
  <c r="R20" i="1154"/>
  <c r="L20" i="1154"/>
  <c r="D20" i="1154"/>
  <c r="R19" i="1154"/>
  <c r="L19" i="1154"/>
  <c r="D19" i="1154"/>
  <c r="R18" i="1154"/>
  <c r="D18" i="1154"/>
  <c r="R17" i="1154"/>
  <c r="D17" i="1154"/>
  <c r="R16" i="1154"/>
  <c r="S15" i="1154"/>
  <c r="R15" i="1154"/>
  <c r="D15" i="1154"/>
  <c r="S14" i="1154"/>
  <c r="R14" i="1154"/>
  <c r="D14" i="1154"/>
  <c r="R13" i="1154"/>
  <c r="D13" i="1154"/>
  <c r="R12" i="1154"/>
  <c r="R11" i="1154"/>
  <c r="L8" i="1154"/>
  <c r="D8" i="1154"/>
  <c r="L7" i="1154"/>
  <c r="D7" i="1154"/>
  <c r="R6" i="1154"/>
  <c r="L6" i="1154"/>
  <c r="D6" i="1154" s="1"/>
  <c r="R5" i="1154"/>
  <c r="R4" i="1154"/>
  <c r="R52" i="1153"/>
  <c r="R51" i="1153"/>
  <c r="D50" i="1153"/>
  <c r="R49" i="1153"/>
  <c r="D49" i="1153"/>
  <c r="R48" i="1153"/>
  <c r="D48" i="1153"/>
  <c r="D46" i="1153"/>
  <c r="D45" i="1153"/>
  <c r="D44" i="1153"/>
  <c r="R42" i="1153"/>
  <c r="D42" i="1153"/>
  <c r="R41" i="1153"/>
  <c r="D41" i="1153"/>
  <c r="R40" i="1153"/>
  <c r="D40" i="1153"/>
  <c r="R39" i="1153"/>
  <c r="L20" i="1153" s="1"/>
  <c r="D20" i="1153" s="1"/>
  <c r="H39" i="1153"/>
  <c r="G49" i="1153" s="1"/>
  <c r="D39" i="1153"/>
  <c r="R38" i="1153"/>
  <c r="L9" i="1153" s="1"/>
  <c r="D9" i="1153" s="1"/>
  <c r="H38" i="1153"/>
  <c r="D38" i="1153"/>
  <c r="R37" i="1153"/>
  <c r="H37" i="1153"/>
  <c r="D37" i="1153"/>
  <c r="R36" i="1153"/>
  <c r="L10" i="1153" s="1"/>
  <c r="D10" i="1153" s="1"/>
  <c r="H36" i="1153"/>
  <c r="D36" i="1153"/>
  <c r="R35" i="1153"/>
  <c r="H35" i="1153"/>
  <c r="D35" i="1153"/>
  <c r="R34" i="1153"/>
  <c r="L12" i="1153" s="1"/>
  <c r="D12" i="1153" s="1"/>
  <c r="H34" i="1153"/>
  <c r="D34" i="1153"/>
  <c r="D54" i="1153" s="1"/>
  <c r="H14" i="1153" s="1"/>
  <c r="R33" i="1153"/>
  <c r="L23" i="1153" s="1"/>
  <c r="D23" i="1153" s="1"/>
  <c r="R32" i="1153"/>
  <c r="L11" i="1153" s="1"/>
  <c r="D11" i="1153" s="1"/>
  <c r="R31" i="1153"/>
  <c r="R30" i="1153"/>
  <c r="R29" i="1153"/>
  <c r="R28" i="1153"/>
  <c r="D28" i="1153"/>
  <c r="R27" i="1153"/>
  <c r="D27" i="1153"/>
  <c r="R26" i="1153"/>
  <c r="L26" i="1153"/>
  <c r="D26" i="1153"/>
  <c r="R25" i="1153"/>
  <c r="L25" i="1153"/>
  <c r="D25" i="1153" s="1"/>
  <c r="R24" i="1153"/>
  <c r="L24" i="1153"/>
  <c r="D24" i="1153"/>
  <c r="R23" i="1153"/>
  <c r="R22" i="1153"/>
  <c r="L22" i="1153"/>
  <c r="D22" i="1153" s="1"/>
  <c r="R21" i="1153"/>
  <c r="D21" i="1153"/>
  <c r="R20" i="1153"/>
  <c r="R19" i="1153"/>
  <c r="L19" i="1153"/>
  <c r="D19" i="1153"/>
  <c r="R18" i="1153"/>
  <c r="D18" i="1153"/>
  <c r="R17" i="1153"/>
  <c r="L17" i="1153"/>
  <c r="D17" i="1153" s="1"/>
  <c r="R16" i="1153"/>
  <c r="L16" i="1153"/>
  <c r="D16" i="1153" s="1"/>
  <c r="R15" i="1153"/>
  <c r="D15" i="1153"/>
  <c r="R14" i="1153"/>
  <c r="D14" i="1153"/>
  <c r="R13" i="1153"/>
  <c r="D13" i="1153"/>
  <c r="R12" i="1153"/>
  <c r="R11" i="1153"/>
  <c r="L8" i="1153"/>
  <c r="D8" i="1153"/>
  <c r="L7" i="1153"/>
  <c r="D7" i="1153"/>
  <c r="R6" i="1153"/>
  <c r="L6" i="1153"/>
  <c r="D6" i="1153"/>
  <c r="R5" i="1153"/>
  <c r="R4" i="1153"/>
  <c r="R52" i="1152"/>
  <c r="R51" i="1152"/>
  <c r="D50" i="1152"/>
  <c r="R49" i="1152"/>
  <c r="D49" i="1152"/>
  <c r="R48" i="1152"/>
  <c r="D48" i="1152"/>
  <c r="D46" i="1152"/>
  <c r="D45" i="1152"/>
  <c r="P44" i="1152"/>
  <c r="R44" i="1152" s="1"/>
  <c r="D44" i="1152"/>
  <c r="R42" i="1152"/>
  <c r="D42" i="1152"/>
  <c r="R41" i="1152"/>
  <c r="D41" i="1152"/>
  <c r="R40" i="1152"/>
  <c r="L8" i="1152" s="1"/>
  <c r="D8" i="1152" s="1"/>
  <c r="D40" i="1152"/>
  <c r="R39" i="1152"/>
  <c r="L20" i="1152" s="1"/>
  <c r="D20" i="1152" s="1"/>
  <c r="H39" i="1152"/>
  <c r="D39" i="1152"/>
  <c r="R38" i="1152"/>
  <c r="H38" i="1152"/>
  <c r="D38" i="1152"/>
  <c r="R37" i="1152"/>
  <c r="H37" i="1152"/>
  <c r="D37" i="1152"/>
  <c r="R36" i="1152"/>
  <c r="H36" i="1152"/>
  <c r="D36" i="1152"/>
  <c r="R35" i="1152"/>
  <c r="H35" i="1152"/>
  <c r="D35" i="1152"/>
  <c r="R34" i="1152"/>
  <c r="H34" i="1152"/>
  <c r="G49" i="1152" s="1"/>
  <c r="D34" i="1152"/>
  <c r="D54" i="1152" s="1"/>
  <c r="H14" i="1152" s="1"/>
  <c r="R33" i="1152"/>
  <c r="R32" i="1152"/>
  <c r="R31" i="1152"/>
  <c r="R30" i="1152"/>
  <c r="R29" i="1152"/>
  <c r="R28" i="1152"/>
  <c r="D28" i="1152"/>
  <c r="R27" i="1152"/>
  <c r="L27" i="1152"/>
  <c r="D27" i="1152"/>
  <c r="R26" i="1152"/>
  <c r="L26" i="1152"/>
  <c r="D26" i="1152"/>
  <c r="R25" i="1152"/>
  <c r="D25" i="1152"/>
  <c r="R24" i="1152"/>
  <c r="L24" i="1152"/>
  <c r="D24" i="1152"/>
  <c r="R23" i="1152"/>
  <c r="L23" i="1152"/>
  <c r="D23" i="1152"/>
  <c r="R22" i="1152"/>
  <c r="D22" i="1152"/>
  <c r="R21" i="1152"/>
  <c r="D21" i="1152"/>
  <c r="R20" i="1152"/>
  <c r="R19" i="1152"/>
  <c r="D19" i="1152"/>
  <c r="R18" i="1152"/>
  <c r="D18" i="1152"/>
  <c r="R17" i="1152"/>
  <c r="L17" i="1152"/>
  <c r="D17" i="1152"/>
  <c r="R16" i="1152"/>
  <c r="L16" i="1152"/>
  <c r="D16" i="1152" s="1"/>
  <c r="R15" i="1152"/>
  <c r="D15" i="1152"/>
  <c r="R14" i="1152"/>
  <c r="D14" i="1152"/>
  <c r="R13" i="1152"/>
  <c r="D13" i="1152"/>
  <c r="R12" i="1152"/>
  <c r="L12" i="1152"/>
  <c r="D12" i="1152"/>
  <c r="R11" i="1152"/>
  <c r="L11" i="1152"/>
  <c r="D11" i="1152"/>
  <c r="L10" i="1152"/>
  <c r="D10" i="1152"/>
  <c r="L9" i="1152"/>
  <c r="D9" i="1152" s="1"/>
  <c r="L7" i="1152"/>
  <c r="D7" i="1152"/>
  <c r="R6" i="1152"/>
  <c r="L6" i="1152"/>
  <c r="D6" i="1152" s="1"/>
  <c r="R5" i="1152"/>
  <c r="R4" i="1152"/>
  <c r="R52" i="1151"/>
  <c r="R51" i="1151"/>
  <c r="D50" i="1151"/>
  <c r="R49" i="1151"/>
  <c r="G49" i="1151"/>
  <c r="D49" i="1151"/>
  <c r="R48" i="1151"/>
  <c r="D48" i="1151"/>
  <c r="D46" i="1151"/>
  <c r="D45" i="1151"/>
  <c r="D44" i="1151"/>
  <c r="R42" i="1151"/>
  <c r="L6" i="1151" s="1"/>
  <c r="D6" i="1151" s="1"/>
  <c r="D42" i="1151"/>
  <c r="R41" i="1151"/>
  <c r="L7" i="1151" s="1"/>
  <c r="D7" i="1151" s="1"/>
  <c r="D41" i="1151"/>
  <c r="R40" i="1151"/>
  <c r="D40" i="1151"/>
  <c r="R39" i="1151"/>
  <c r="D39" i="1151"/>
  <c r="R38" i="1151"/>
  <c r="L9" i="1151" s="1"/>
  <c r="D9" i="1151" s="1"/>
  <c r="D38" i="1151"/>
  <c r="D54" i="1151" s="1"/>
  <c r="H14" i="1151" s="1"/>
  <c r="R37" i="1151"/>
  <c r="D37" i="1151"/>
  <c r="R36" i="1151"/>
  <c r="L10" i="1151" s="1"/>
  <c r="D10" i="1151" s="1"/>
  <c r="D36" i="1151"/>
  <c r="R35" i="1151"/>
  <c r="D35" i="1151"/>
  <c r="R34" i="1151"/>
  <c r="L12" i="1151" s="1"/>
  <c r="D12" i="1151" s="1"/>
  <c r="D34" i="1151"/>
  <c r="R33" i="1151"/>
  <c r="L23" i="1151" s="1"/>
  <c r="D23" i="1151" s="1"/>
  <c r="R32" i="1151"/>
  <c r="R31" i="1151"/>
  <c r="R30" i="1151"/>
  <c r="R29" i="1151"/>
  <c r="R28" i="1151"/>
  <c r="L16" i="1151" s="1"/>
  <c r="D16" i="1151" s="1"/>
  <c r="D28" i="1151"/>
  <c r="R27" i="1151"/>
  <c r="D27" i="1151"/>
  <c r="R26" i="1151"/>
  <c r="L26" i="1151"/>
  <c r="D26" i="1151"/>
  <c r="R25" i="1151"/>
  <c r="L25" i="1151"/>
  <c r="D25" i="1151"/>
  <c r="R24" i="1151"/>
  <c r="D24" i="1151"/>
  <c r="R23" i="1151"/>
  <c r="R22" i="1151"/>
  <c r="L22" i="1151"/>
  <c r="D22" i="1151"/>
  <c r="R21" i="1151"/>
  <c r="D21" i="1151"/>
  <c r="R20" i="1151"/>
  <c r="L20" i="1151"/>
  <c r="D20" i="1151"/>
  <c r="R19" i="1151"/>
  <c r="L19" i="1151"/>
  <c r="D19" i="1151"/>
  <c r="R18" i="1151"/>
  <c r="D18" i="1151"/>
  <c r="R17" i="1151"/>
  <c r="D17" i="1151"/>
  <c r="R16" i="1151"/>
  <c r="S15" i="1151"/>
  <c r="R15" i="1151"/>
  <c r="D15" i="1151"/>
  <c r="S14" i="1151"/>
  <c r="R14" i="1151"/>
  <c r="D14" i="1151"/>
  <c r="R13" i="1151"/>
  <c r="D13" i="1151"/>
  <c r="R12" i="1151"/>
  <c r="R11" i="1151"/>
  <c r="L11" i="1151"/>
  <c r="D11" i="1151"/>
  <c r="L8" i="1151"/>
  <c r="D8" i="1151"/>
  <c r="R6" i="1151"/>
  <c r="R5" i="1151"/>
  <c r="R4" i="1151"/>
  <c r="R52" i="1150"/>
  <c r="R51" i="1150"/>
  <c r="D50" i="1150"/>
  <c r="R49" i="1150"/>
  <c r="D49" i="1150"/>
  <c r="R48" i="1150"/>
  <c r="D48" i="1150"/>
  <c r="D46" i="1150"/>
  <c r="D45" i="1150"/>
  <c r="D44" i="1150"/>
  <c r="R42" i="1150"/>
  <c r="L6" i="1150" s="1"/>
  <c r="D6" i="1150" s="1"/>
  <c r="D42" i="1150"/>
  <c r="R41" i="1150"/>
  <c r="D41" i="1150"/>
  <c r="R40" i="1150"/>
  <c r="D40" i="1150"/>
  <c r="R39" i="1150"/>
  <c r="H39" i="1150"/>
  <c r="D39" i="1150"/>
  <c r="R38" i="1150"/>
  <c r="L9" i="1150" s="1"/>
  <c r="D9" i="1150" s="1"/>
  <c r="H38" i="1150"/>
  <c r="D38" i="1150"/>
  <c r="R37" i="1150"/>
  <c r="H37" i="1150"/>
  <c r="D37" i="1150"/>
  <c r="R36" i="1150"/>
  <c r="H36" i="1150"/>
  <c r="D36" i="1150"/>
  <c r="R35" i="1150"/>
  <c r="H35" i="1150"/>
  <c r="D35" i="1150"/>
  <c r="R34" i="1150"/>
  <c r="L12" i="1150" s="1"/>
  <c r="D12" i="1150" s="1"/>
  <c r="H34" i="1150"/>
  <c r="D34" i="1150"/>
  <c r="R33" i="1150"/>
  <c r="L23" i="1150" s="1"/>
  <c r="D23" i="1150" s="1"/>
  <c r="R32" i="1150"/>
  <c r="L11" i="1150" s="1"/>
  <c r="D11" i="1150" s="1"/>
  <c r="R31" i="1150"/>
  <c r="R30" i="1150"/>
  <c r="R29" i="1150"/>
  <c r="R28" i="1150"/>
  <c r="D28" i="1150"/>
  <c r="R27" i="1150"/>
  <c r="D27" i="1150"/>
  <c r="R26" i="1150"/>
  <c r="L26" i="1150"/>
  <c r="D26" i="1150"/>
  <c r="R25" i="1150"/>
  <c r="D25" i="1150"/>
  <c r="R24" i="1150"/>
  <c r="D24" i="1150"/>
  <c r="R23" i="1150"/>
  <c r="R22" i="1150"/>
  <c r="L22" i="1150"/>
  <c r="D22" i="1150"/>
  <c r="R21" i="1150"/>
  <c r="D21" i="1150"/>
  <c r="R20" i="1150"/>
  <c r="L20" i="1150"/>
  <c r="D20" i="1150"/>
  <c r="R19" i="1150"/>
  <c r="L19" i="1150"/>
  <c r="D19" i="1150" s="1"/>
  <c r="R18" i="1150"/>
  <c r="D18" i="1150"/>
  <c r="R17" i="1150"/>
  <c r="D17" i="1150"/>
  <c r="R16" i="1150"/>
  <c r="L16" i="1150"/>
  <c r="D16" i="1150" s="1"/>
  <c r="S15" i="1150"/>
  <c r="R15" i="1150"/>
  <c r="D15" i="1150"/>
  <c r="S14" i="1150"/>
  <c r="R14" i="1150"/>
  <c r="D14" i="1150"/>
  <c r="R13" i="1150"/>
  <c r="D13" i="1150"/>
  <c r="R12" i="1150"/>
  <c r="R11" i="1150"/>
  <c r="L10" i="1150"/>
  <c r="D10" i="1150"/>
  <c r="L8" i="1150"/>
  <c r="D8" i="1150" s="1"/>
  <c r="L7" i="1150"/>
  <c r="D7" i="1150" s="1"/>
  <c r="R6" i="1150"/>
  <c r="R5" i="1150"/>
  <c r="R4" i="1150"/>
  <c r="R52" i="1149"/>
  <c r="R51" i="1149"/>
  <c r="D50" i="1149"/>
  <c r="R49" i="1149"/>
  <c r="D49" i="1149"/>
  <c r="R48" i="1149"/>
  <c r="D48" i="1149"/>
  <c r="D46" i="1149"/>
  <c r="D45" i="1149"/>
  <c r="D44" i="1149"/>
  <c r="R42" i="1149"/>
  <c r="D42" i="1149"/>
  <c r="R41" i="1149"/>
  <c r="D41" i="1149"/>
  <c r="R40" i="1149"/>
  <c r="D40" i="1149"/>
  <c r="R39" i="1149"/>
  <c r="L20" i="1149" s="1"/>
  <c r="D20" i="1149" s="1"/>
  <c r="H39" i="1149"/>
  <c r="D39" i="1149"/>
  <c r="R38" i="1149"/>
  <c r="L9" i="1149" s="1"/>
  <c r="D9" i="1149" s="1"/>
  <c r="H38" i="1149"/>
  <c r="D38" i="1149"/>
  <c r="R37" i="1149"/>
  <c r="H37" i="1149"/>
  <c r="D37" i="1149"/>
  <c r="R36" i="1149"/>
  <c r="L10" i="1149" s="1"/>
  <c r="D10" i="1149" s="1"/>
  <c r="H36" i="1149"/>
  <c r="D36" i="1149"/>
  <c r="R35" i="1149"/>
  <c r="H35" i="1149"/>
  <c r="D35" i="1149"/>
  <c r="R34" i="1149"/>
  <c r="L12" i="1149" s="1"/>
  <c r="D12" i="1149" s="1"/>
  <c r="H34" i="1149"/>
  <c r="D34" i="1149"/>
  <c r="R33" i="1149"/>
  <c r="L23" i="1149" s="1"/>
  <c r="D23" i="1149" s="1"/>
  <c r="R32" i="1149"/>
  <c r="L11" i="1149" s="1"/>
  <c r="D11" i="1149" s="1"/>
  <c r="R31" i="1149"/>
  <c r="R30" i="1149"/>
  <c r="R29" i="1149"/>
  <c r="R28" i="1149"/>
  <c r="D28" i="1149"/>
  <c r="R27" i="1149"/>
  <c r="D27" i="1149"/>
  <c r="R26" i="1149"/>
  <c r="L26" i="1149"/>
  <c r="D26" i="1149"/>
  <c r="R25" i="1149"/>
  <c r="L25" i="1149"/>
  <c r="D25" i="1149"/>
  <c r="R24" i="1149"/>
  <c r="L24" i="1149"/>
  <c r="D24" i="1149"/>
  <c r="R23" i="1149"/>
  <c r="R22" i="1149"/>
  <c r="L22" i="1149"/>
  <c r="D22" i="1149" s="1"/>
  <c r="R21" i="1149"/>
  <c r="D21" i="1149"/>
  <c r="R20" i="1149"/>
  <c r="R19" i="1149"/>
  <c r="L19" i="1149"/>
  <c r="D19" i="1149"/>
  <c r="R18" i="1149"/>
  <c r="D18" i="1149"/>
  <c r="R17" i="1149"/>
  <c r="L17" i="1149"/>
  <c r="D17" i="1149" s="1"/>
  <c r="R16" i="1149"/>
  <c r="L16" i="1149"/>
  <c r="D16" i="1149" s="1"/>
  <c r="R15" i="1149"/>
  <c r="D15" i="1149"/>
  <c r="R14" i="1149"/>
  <c r="D14" i="1149"/>
  <c r="R13" i="1149"/>
  <c r="D13" i="1149"/>
  <c r="R12" i="1149"/>
  <c r="R11" i="1149"/>
  <c r="L8" i="1149"/>
  <c r="D8" i="1149"/>
  <c r="L7" i="1149"/>
  <c r="D7" i="1149"/>
  <c r="R6" i="1149"/>
  <c r="L6" i="1149"/>
  <c r="D6" i="1149"/>
  <c r="R5" i="1149"/>
  <c r="R4" i="1149"/>
  <c r="R52" i="1148"/>
  <c r="R51" i="1148"/>
  <c r="D50" i="1148"/>
  <c r="R49" i="1148"/>
  <c r="D49" i="1148"/>
  <c r="R48" i="1148"/>
  <c r="D48" i="1148"/>
  <c r="D46" i="1148"/>
  <c r="D45" i="1148"/>
  <c r="P44" i="1148"/>
  <c r="R44" i="1148" s="1"/>
  <c r="D44" i="1148"/>
  <c r="R42" i="1148"/>
  <c r="L6" i="1148" s="1"/>
  <c r="D6" i="1148" s="1"/>
  <c r="D42" i="1148"/>
  <c r="R41" i="1148"/>
  <c r="D41" i="1148"/>
  <c r="R40" i="1148"/>
  <c r="D40" i="1148"/>
  <c r="R39" i="1148"/>
  <c r="L20" i="1148" s="1"/>
  <c r="D20" i="1148" s="1"/>
  <c r="H39" i="1148"/>
  <c r="D39" i="1148"/>
  <c r="R38" i="1148"/>
  <c r="H38" i="1148"/>
  <c r="D38" i="1148"/>
  <c r="R37" i="1148"/>
  <c r="H37" i="1148"/>
  <c r="D37" i="1148"/>
  <c r="R36" i="1148"/>
  <c r="H36" i="1148"/>
  <c r="D36" i="1148"/>
  <c r="R35" i="1148"/>
  <c r="H35" i="1148"/>
  <c r="D35" i="1148"/>
  <c r="R34" i="1148"/>
  <c r="L12" i="1148" s="1"/>
  <c r="D12" i="1148" s="1"/>
  <c r="H34" i="1148"/>
  <c r="D34" i="1148"/>
  <c r="R33" i="1148"/>
  <c r="R32" i="1148"/>
  <c r="R31" i="1148"/>
  <c r="R30" i="1148"/>
  <c r="R29" i="1148"/>
  <c r="R28" i="1148"/>
  <c r="D28" i="1148"/>
  <c r="R27" i="1148"/>
  <c r="L27" i="1148"/>
  <c r="D27" i="1148"/>
  <c r="R26" i="1148"/>
  <c r="L26" i="1148"/>
  <c r="D26" i="1148"/>
  <c r="R25" i="1148"/>
  <c r="D25" i="1148"/>
  <c r="R24" i="1148"/>
  <c r="L24" i="1148"/>
  <c r="D24" i="1148" s="1"/>
  <c r="R23" i="1148"/>
  <c r="L23" i="1148"/>
  <c r="D23" i="1148"/>
  <c r="R22" i="1148"/>
  <c r="D22" i="1148"/>
  <c r="R21" i="1148"/>
  <c r="D21" i="1148"/>
  <c r="R20" i="1148"/>
  <c r="R19" i="1148"/>
  <c r="D19" i="1148"/>
  <c r="R18" i="1148"/>
  <c r="D18" i="1148"/>
  <c r="R17" i="1148"/>
  <c r="L17" i="1148"/>
  <c r="D17" i="1148"/>
  <c r="R16" i="1148"/>
  <c r="L16" i="1148"/>
  <c r="D16" i="1148" s="1"/>
  <c r="R15" i="1148"/>
  <c r="D15" i="1148"/>
  <c r="R14" i="1148"/>
  <c r="D14" i="1148"/>
  <c r="R13" i="1148"/>
  <c r="D13" i="1148"/>
  <c r="R12" i="1148"/>
  <c r="R11" i="1148"/>
  <c r="L11" i="1148"/>
  <c r="D11" i="1148"/>
  <c r="L10" i="1148"/>
  <c r="D10" i="1148"/>
  <c r="L9" i="1148"/>
  <c r="D9" i="1148"/>
  <c r="L8" i="1148"/>
  <c r="D8" i="1148" s="1"/>
  <c r="L7" i="1148"/>
  <c r="D7" i="1148"/>
  <c r="R6" i="1148"/>
  <c r="R5" i="1148"/>
  <c r="R4" i="1148"/>
  <c r="R52" i="1147"/>
  <c r="R51" i="1147"/>
  <c r="D50" i="1147"/>
  <c r="R49" i="1147"/>
  <c r="G49" i="1147"/>
  <c r="D49" i="1147"/>
  <c r="R48" i="1147"/>
  <c r="D48" i="1147"/>
  <c r="D46" i="1147"/>
  <c r="D45" i="1147"/>
  <c r="D44" i="1147"/>
  <c r="R42" i="1147"/>
  <c r="L6" i="1147" s="1"/>
  <c r="D6" i="1147" s="1"/>
  <c r="D42" i="1147"/>
  <c r="R41" i="1147"/>
  <c r="L7" i="1147" s="1"/>
  <c r="D7" i="1147" s="1"/>
  <c r="D41" i="1147"/>
  <c r="R40" i="1147"/>
  <c r="D40" i="1147"/>
  <c r="R39" i="1147"/>
  <c r="D39" i="1147"/>
  <c r="R38" i="1147"/>
  <c r="L9" i="1147" s="1"/>
  <c r="D9" i="1147" s="1"/>
  <c r="D38" i="1147"/>
  <c r="R37" i="1147"/>
  <c r="D37" i="1147"/>
  <c r="D54" i="1147" s="1"/>
  <c r="H14" i="1147" s="1"/>
  <c r="R36" i="1147"/>
  <c r="D36" i="1147"/>
  <c r="R35" i="1147"/>
  <c r="D35" i="1147"/>
  <c r="R34" i="1147"/>
  <c r="D34" i="1147"/>
  <c r="R33" i="1147"/>
  <c r="R32" i="1147"/>
  <c r="R31" i="1147"/>
  <c r="R30" i="1147"/>
  <c r="R29" i="1147"/>
  <c r="R28" i="1147"/>
  <c r="D28" i="1147"/>
  <c r="R27" i="1147"/>
  <c r="D27" i="1147"/>
  <c r="R26" i="1147"/>
  <c r="L26" i="1147"/>
  <c r="D26" i="1147"/>
  <c r="R25" i="1147"/>
  <c r="L25" i="1147"/>
  <c r="D25" i="1147"/>
  <c r="R24" i="1147"/>
  <c r="D24" i="1147"/>
  <c r="R23" i="1147"/>
  <c r="L23" i="1147"/>
  <c r="D23" i="1147"/>
  <c r="R22" i="1147"/>
  <c r="L22" i="1147"/>
  <c r="D22" i="1147" s="1"/>
  <c r="R21" i="1147"/>
  <c r="D21" i="1147"/>
  <c r="R20" i="1147"/>
  <c r="L20" i="1147"/>
  <c r="D20" i="1147"/>
  <c r="R19" i="1147"/>
  <c r="L19" i="1147"/>
  <c r="D19" i="1147"/>
  <c r="R18" i="1147"/>
  <c r="D18" i="1147"/>
  <c r="R17" i="1147"/>
  <c r="D17" i="1147"/>
  <c r="R16" i="1147"/>
  <c r="L16" i="1147"/>
  <c r="D16" i="1147" s="1"/>
  <c r="S15" i="1147"/>
  <c r="R15" i="1147"/>
  <c r="D15" i="1147"/>
  <c r="S14" i="1147"/>
  <c r="R14" i="1147"/>
  <c r="D14" i="1147"/>
  <c r="R13" i="1147"/>
  <c r="D13" i="1147"/>
  <c r="R12" i="1147"/>
  <c r="L12" i="1147"/>
  <c r="D12" i="1147"/>
  <c r="R11" i="1147"/>
  <c r="L11" i="1147"/>
  <c r="D11" i="1147" s="1"/>
  <c r="L10" i="1147"/>
  <c r="D10" i="1147" s="1"/>
  <c r="L8" i="1147"/>
  <c r="D8" i="1147"/>
  <c r="R6" i="1147"/>
  <c r="R5" i="1147"/>
  <c r="R4" i="1147"/>
  <c r="R52" i="1146"/>
  <c r="R51" i="1146"/>
  <c r="D50" i="1146"/>
  <c r="R49" i="1146"/>
  <c r="D49" i="1146"/>
  <c r="R48" i="1146"/>
  <c r="D48" i="1146"/>
  <c r="D46" i="1146"/>
  <c r="D45" i="1146"/>
  <c r="D44" i="1146"/>
  <c r="R42" i="1146"/>
  <c r="L6" i="1146" s="1"/>
  <c r="D6" i="1146" s="1"/>
  <c r="D42" i="1146"/>
  <c r="R41" i="1146"/>
  <c r="D41" i="1146"/>
  <c r="R40" i="1146"/>
  <c r="D40" i="1146"/>
  <c r="R39" i="1146"/>
  <c r="H39" i="1146"/>
  <c r="D39" i="1146"/>
  <c r="R38" i="1146"/>
  <c r="H38" i="1146"/>
  <c r="D38" i="1146"/>
  <c r="R37" i="1146"/>
  <c r="H37" i="1146"/>
  <c r="D37" i="1146"/>
  <c r="R36" i="1146"/>
  <c r="H36" i="1146"/>
  <c r="D36" i="1146"/>
  <c r="R35" i="1146"/>
  <c r="H35" i="1146"/>
  <c r="D35" i="1146"/>
  <c r="R34" i="1146"/>
  <c r="L12" i="1146" s="1"/>
  <c r="D12" i="1146" s="1"/>
  <c r="H34" i="1146"/>
  <c r="D34" i="1146"/>
  <c r="R33" i="1146"/>
  <c r="R32" i="1146"/>
  <c r="R31" i="1146"/>
  <c r="R30" i="1146"/>
  <c r="R29" i="1146"/>
  <c r="R28" i="1146"/>
  <c r="D28" i="1146"/>
  <c r="R27" i="1146"/>
  <c r="D27" i="1146"/>
  <c r="R26" i="1146"/>
  <c r="L26" i="1146"/>
  <c r="D26" i="1146"/>
  <c r="R25" i="1146"/>
  <c r="D25" i="1146"/>
  <c r="R24" i="1146"/>
  <c r="D24" i="1146"/>
  <c r="R23" i="1146"/>
  <c r="L23" i="1146"/>
  <c r="D23" i="1146" s="1"/>
  <c r="R22" i="1146"/>
  <c r="L22" i="1146"/>
  <c r="D22" i="1146"/>
  <c r="R21" i="1146"/>
  <c r="D21" i="1146"/>
  <c r="R20" i="1146"/>
  <c r="L20" i="1146"/>
  <c r="D20" i="1146"/>
  <c r="R19" i="1146"/>
  <c r="L19" i="1146"/>
  <c r="D19" i="1146" s="1"/>
  <c r="R18" i="1146"/>
  <c r="D18" i="1146"/>
  <c r="R17" i="1146"/>
  <c r="D17" i="1146"/>
  <c r="R16" i="1146"/>
  <c r="L16" i="1146"/>
  <c r="D16" i="1146" s="1"/>
  <c r="S15" i="1146"/>
  <c r="R15" i="1146"/>
  <c r="D15" i="1146"/>
  <c r="S14" i="1146"/>
  <c r="R14" i="1146"/>
  <c r="D14" i="1146"/>
  <c r="R13" i="1146"/>
  <c r="D13" i="1146"/>
  <c r="R12" i="1146"/>
  <c r="R11" i="1146"/>
  <c r="L11" i="1146"/>
  <c r="D11" i="1146"/>
  <c r="L10" i="1146"/>
  <c r="D10" i="1146"/>
  <c r="L9" i="1146"/>
  <c r="D9" i="1146"/>
  <c r="L8" i="1146"/>
  <c r="D8" i="1146"/>
  <c r="L7" i="1146"/>
  <c r="D7" i="1146" s="1"/>
  <c r="R6" i="1146"/>
  <c r="R5" i="1146"/>
  <c r="R4" i="1146"/>
  <c r="R52" i="1145"/>
  <c r="R51" i="1145"/>
  <c r="D50" i="1145"/>
  <c r="R49" i="1145"/>
  <c r="D49" i="1145"/>
  <c r="R48" i="1145"/>
  <c r="D48" i="1145"/>
  <c r="D46" i="1145"/>
  <c r="D45" i="1145"/>
  <c r="D44" i="1145"/>
  <c r="R42" i="1145"/>
  <c r="D42" i="1145"/>
  <c r="R41" i="1145"/>
  <c r="L7" i="1145" s="1"/>
  <c r="D7" i="1145" s="1"/>
  <c r="D41" i="1145"/>
  <c r="R40" i="1145"/>
  <c r="D40" i="1145"/>
  <c r="R39" i="1145"/>
  <c r="H39" i="1145"/>
  <c r="D39" i="1145"/>
  <c r="R38" i="1145"/>
  <c r="H38" i="1145"/>
  <c r="D38" i="1145"/>
  <c r="R37" i="1145"/>
  <c r="H37" i="1145"/>
  <c r="D37" i="1145"/>
  <c r="R36" i="1145"/>
  <c r="H36" i="1145"/>
  <c r="D36" i="1145"/>
  <c r="R35" i="1145"/>
  <c r="L19" i="1145" s="1"/>
  <c r="D19" i="1145" s="1"/>
  <c r="H35" i="1145"/>
  <c r="D35" i="1145"/>
  <c r="R34" i="1145"/>
  <c r="H34" i="1145"/>
  <c r="D34" i="1145"/>
  <c r="R33" i="1145"/>
  <c r="L23" i="1145" s="1"/>
  <c r="D23" i="1145" s="1"/>
  <c r="R32" i="1145"/>
  <c r="R31" i="1145"/>
  <c r="R30" i="1145"/>
  <c r="R29" i="1145"/>
  <c r="R28" i="1145"/>
  <c r="L16" i="1145" s="1"/>
  <c r="D16" i="1145" s="1"/>
  <c r="D28" i="1145"/>
  <c r="R27" i="1145"/>
  <c r="D27" i="1145"/>
  <c r="R26" i="1145"/>
  <c r="L26" i="1145"/>
  <c r="D26" i="1145" s="1"/>
  <c r="R25" i="1145"/>
  <c r="L25" i="1145"/>
  <c r="D25" i="1145" s="1"/>
  <c r="R24" i="1145"/>
  <c r="L24" i="1145"/>
  <c r="D24" i="1145"/>
  <c r="R23" i="1145"/>
  <c r="R22" i="1145"/>
  <c r="L22" i="1145"/>
  <c r="D22" i="1145"/>
  <c r="R21" i="1145"/>
  <c r="L17" i="1145" s="1"/>
  <c r="D17" i="1145" s="1"/>
  <c r="D21" i="1145"/>
  <c r="R20" i="1145"/>
  <c r="L20" i="1145"/>
  <c r="D20" i="1145"/>
  <c r="R19" i="1145"/>
  <c r="R18" i="1145"/>
  <c r="D18" i="1145"/>
  <c r="R17" i="1145"/>
  <c r="R16" i="1145"/>
  <c r="R15" i="1145"/>
  <c r="D15" i="1145"/>
  <c r="R14" i="1145"/>
  <c r="D14" i="1145"/>
  <c r="R13" i="1145"/>
  <c r="D13" i="1145"/>
  <c r="R12" i="1145"/>
  <c r="L12" i="1145"/>
  <c r="D12" i="1145" s="1"/>
  <c r="R11" i="1145"/>
  <c r="L11" i="1145"/>
  <c r="D11" i="1145" s="1"/>
  <c r="L10" i="1145"/>
  <c r="D10" i="1145"/>
  <c r="L9" i="1145"/>
  <c r="D9" i="1145"/>
  <c r="L8" i="1145"/>
  <c r="D8" i="1145"/>
  <c r="R6" i="1145"/>
  <c r="L6" i="1145"/>
  <c r="D6" i="1145"/>
  <c r="R5" i="1145"/>
  <c r="R4" i="1145"/>
  <c r="R52" i="1144"/>
  <c r="R51" i="1144"/>
  <c r="D50" i="1144"/>
  <c r="R49" i="1144"/>
  <c r="D49" i="1144"/>
  <c r="R48" i="1144"/>
  <c r="D48" i="1144"/>
  <c r="D46" i="1144"/>
  <c r="D45" i="1144"/>
  <c r="P44" i="1144"/>
  <c r="R44" i="1144" s="1"/>
  <c r="D44" i="1144"/>
  <c r="R42" i="1144"/>
  <c r="L6" i="1144" s="1"/>
  <c r="D6" i="1144" s="1"/>
  <c r="D42" i="1144"/>
  <c r="R41" i="1144"/>
  <c r="L7" i="1144" s="1"/>
  <c r="D7" i="1144" s="1"/>
  <c r="D41" i="1144"/>
  <c r="R40" i="1144"/>
  <c r="L8" i="1144" s="1"/>
  <c r="D8" i="1144" s="1"/>
  <c r="D40" i="1144"/>
  <c r="R39" i="1144"/>
  <c r="H39" i="1144"/>
  <c r="D39" i="1144"/>
  <c r="R38" i="1144"/>
  <c r="H38" i="1144"/>
  <c r="D38" i="1144"/>
  <c r="R37" i="1144"/>
  <c r="H37" i="1144"/>
  <c r="D37" i="1144"/>
  <c r="R36" i="1144"/>
  <c r="H36" i="1144"/>
  <c r="D36" i="1144"/>
  <c r="R35" i="1144"/>
  <c r="H35" i="1144"/>
  <c r="D35" i="1144"/>
  <c r="R34" i="1144"/>
  <c r="H34" i="1144"/>
  <c r="D34" i="1144"/>
  <c r="R33" i="1144"/>
  <c r="R32" i="1144"/>
  <c r="R31" i="1144"/>
  <c r="R30" i="1144"/>
  <c r="R29" i="1144"/>
  <c r="R28" i="1144"/>
  <c r="D28" i="1144"/>
  <c r="R27" i="1144"/>
  <c r="L27" i="1144"/>
  <c r="D27" i="1144" s="1"/>
  <c r="R26" i="1144"/>
  <c r="L26" i="1144"/>
  <c r="D26" i="1144"/>
  <c r="R25" i="1144"/>
  <c r="D25" i="1144"/>
  <c r="R24" i="1144"/>
  <c r="L24" i="1144"/>
  <c r="D24" i="1144" s="1"/>
  <c r="R23" i="1144"/>
  <c r="L23" i="1144"/>
  <c r="D23" i="1144"/>
  <c r="R22" i="1144"/>
  <c r="D22" i="1144"/>
  <c r="R21" i="1144"/>
  <c r="D21" i="1144"/>
  <c r="R20" i="1144"/>
  <c r="L20" i="1144"/>
  <c r="D20" i="1144" s="1"/>
  <c r="R19" i="1144"/>
  <c r="D19" i="1144"/>
  <c r="R18" i="1144"/>
  <c r="D18" i="1144"/>
  <c r="R17" i="1144"/>
  <c r="L17" i="1144"/>
  <c r="D17" i="1144"/>
  <c r="R16" i="1144"/>
  <c r="L16" i="1144"/>
  <c r="D16" i="1144" s="1"/>
  <c r="R15" i="1144"/>
  <c r="D15" i="1144"/>
  <c r="R14" i="1144"/>
  <c r="D14" i="1144"/>
  <c r="R13" i="1144"/>
  <c r="D13" i="1144"/>
  <c r="R12" i="1144"/>
  <c r="L12" i="1144"/>
  <c r="D12" i="1144" s="1"/>
  <c r="R11" i="1144"/>
  <c r="L11" i="1144"/>
  <c r="D11" i="1144"/>
  <c r="L10" i="1144"/>
  <c r="D10" i="1144"/>
  <c r="L9" i="1144"/>
  <c r="D9" i="1144"/>
  <c r="R6" i="1144"/>
  <c r="R5" i="1144"/>
  <c r="R4" i="1144"/>
  <c r="R52" i="1143"/>
  <c r="R51" i="1143"/>
  <c r="D50" i="1143"/>
  <c r="R49" i="1143"/>
  <c r="G49" i="1143"/>
  <c r="D49" i="1143"/>
  <c r="R48" i="1143"/>
  <c r="D48" i="1143"/>
  <c r="D46" i="1143"/>
  <c r="D45" i="1143"/>
  <c r="D44" i="1143"/>
  <c r="R42" i="1143"/>
  <c r="D42" i="1143"/>
  <c r="R41" i="1143"/>
  <c r="L7" i="1143" s="1"/>
  <c r="D7" i="1143" s="1"/>
  <c r="D41" i="1143"/>
  <c r="R40" i="1143"/>
  <c r="L8" i="1143" s="1"/>
  <c r="D8" i="1143" s="1"/>
  <c r="D40" i="1143"/>
  <c r="R39" i="1143"/>
  <c r="D39" i="1143"/>
  <c r="R38" i="1143"/>
  <c r="D38" i="1143"/>
  <c r="R37" i="1143"/>
  <c r="D37" i="1143"/>
  <c r="R36" i="1143"/>
  <c r="L10" i="1143" s="1"/>
  <c r="D10" i="1143" s="1"/>
  <c r="D36" i="1143"/>
  <c r="R35" i="1143"/>
  <c r="D35" i="1143"/>
  <c r="R34" i="1143"/>
  <c r="L12" i="1143" s="1"/>
  <c r="D12" i="1143" s="1"/>
  <c r="D34" i="1143"/>
  <c r="D54" i="1143" s="1"/>
  <c r="H14" i="1143" s="1"/>
  <c r="R33" i="1143"/>
  <c r="L23" i="1143" s="1"/>
  <c r="D23" i="1143" s="1"/>
  <c r="R32" i="1143"/>
  <c r="L11" i="1143" s="1"/>
  <c r="D11" i="1143" s="1"/>
  <c r="R31" i="1143"/>
  <c r="R30" i="1143"/>
  <c r="R29" i="1143"/>
  <c r="R28" i="1143"/>
  <c r="D28" i="1143"/>
  <c r="R27" i="1143"/>
  <c r="D27" i="1143"/>
  <c r="R26" i="1143"/>
  <c r="L26" i="1143"/>
  <c r="D26" i="1143"/>
  <c r="R25" i="1143"/>
  <c r="L25" i="1143"/>
  <c r="D25" i="1143"/>
  <c r="R24" i="1143"/>
  <c r="D24" i="1143"/>
  <c r="R23" i="1143"/>
  <c r="R22" i="1143"/>
  <c r="L22" i="1143"/>
  <c r="D22" i="1143"/>
  <c r="R21" i="1143"/>
  <c r="D21" i="1143"/>
  <c r="R20" i="1143"/>
  <c r="L20" i="1143"/>
  <c r="D20" i="1143"/>
  <c r="R19" i="1143"/>
  <c r="L19" i="1143"/>
  <c r="D19" i="1143"/>
  <c r="R18" i="1143"/>
  <c r="D18" i="1143"/>
  <c r="R17" i="1143"/>
  <c r="D17" i="1143"/>
  <c r="R16" i="1143"/>
  <c r="L16" i="1143"/>
  <c r="D16" i="1143" s="1"/>
  <c r="S15" i="1143"/>
  <c r="R15" i="1143"/>
  <c r="D15" i="1143"/>
  <c r="S14" i="1143"/>
  <c r="R14" i="1143"/>
  <c r="D14" i="1143"/>
  <c r="R13" i="1143"/>
  <c r="D13" i="1143"/>
  <c r="R12" i="1143"/>
  <c r="R11" i="1143"/>
  <c r="L9" i="1143"/>
  <c r="D9" i="1143"/>
  <c r="R6" i="1143"/>
  <c r="L6" i="1143"/>
  <c r="D6" i="1143" s="1"/>
  <c r="D29" i="1143" s="1"/>
  <c r="H13" i="1143" s="1"/>
  <c r="H15" i="1143" s="1"/>
  <c r="H29" i="1143" s="1"/>
  <c r="R5" i="1143"/>
  <c r="R4" i="1143"/>
  <c r="R52" i="1142"/>
  <c r="R51" i="1142"/>
  <c r="D50" i="1142"/>
  <c r="R49" i="1142"/>
  <c r="D49" i="1142"/>
  <c r="R48" i="1142"/>
  <c r="D48" i="1142"/>
  <c r="D46" i="1142"/>
  <c r="D45" i="1142"/>
  <c r="D44" i="1142"/>
  <c r="R42" i="1142"/>
  <c r="L6" i="1142" s="1"/>
  <c r="D6" i="1142" s="1"/>
  <c r="D42" i="1142"/>
  <c r="R41" i="1142"/>
  <c r="D41" i="1142"/>
  <c r="R40" i="1142"/>
  <c r="D40" i="1142"/>
  <c r="R39" i="1142"/>
  <c r="H39" i="1142"/>
  <c r="D39" i="1142"/>
  <c r="R38" i="1142"/>
  <c r="L9" i="1142" s="1"/>
  <c r="D9" i="1142" s="1"/>
  <c r="H38" i="1142"/>
  <c r="D38" i="1142"/>
  <c r="R37" i="1142"/>
  <c r="H37" i="1142"/>
  <c r="D37" i="1142"/>
  <c r="R36" i="1142"/>
  <c r="L10" i="1142" s="1"/>
  <c r="D10" i="1142" s="1"/>
  <c r="H36" i="1142"/>
  <c r="D36" i="1142"/>
  <c r="R35" i="1142"/>
  <c r="H35" i="1142"/>
  <c r="D35" i="1142"/>
  <c r="R34" i="1142"/>
  <c r="L12" i="1142" s="1"/>
  <c r="D12" i="1142" s="1"/>
  <c r="H34" i="1142"/>
  <c r="D34" i="1142"/>
  <c r="R33" i="1142"/>
  <c r="L23" i="1142" s="1"/>
  <c r="D23" i="1142" s="1"/>
  <c r="R32" i="1142"/>
  <c r="L11" i="1142" s="1"/>
  <c r="D11" i="1142" s="1"/>
  <c r="R31" i="1142"/>
  <c r="R30" i="1142"/>
  <c r="R29" i="1142"/>
  <c r="R28" i="1142"/>
  <c r="L16" i="1142" s="1"/>
  <c r="D16" i="1142" s="1"/>
  <c r="D28" i="1142"/>
  <c r="R27" i="1142"/>
  <c r="D27" i="1142"/>
  <c r="R26" i="1142"/>
  <c r="L26" i="1142"/>
  <c r="D26" i="1142"/>
  <c r="R25" i="1142"/>
  <c r="D25" i="1142"/>
  <c r="R24" i="1142"/>
  <c r="D24" i="1142"/>
  <c r="R23" i="1142"/>
  <c r="R22" i="1142"/>
  <c r="L22" i="1142"/>
  <c r="D22" i="1142"/>
  <c r="R21" i="1142"/>
  <c r="D21" i="1142"/>
  <c r="R20" i="1142"/>
  <c r="L20" i="1142"/>
  <c r="D20" i="1142"/>
  <c r="R19" i="1142"/>
  <c r="L19" i="1142"/>
  <c r="D19" i="1142"/>
  <c r="R18" i="1142"/>
  <c r="D18" i="1142"/>
  <c r="R17" i="1142"/>
  <c r="D17" i="1142"/>
  <c r="R16" i="1142"/>
  <c r="S15" i="1142"/>
  <c r="R15" i="1142"/>
  <c r="D15" i="1142"/>
  <c r="S14" i="1142"/>
  <c r="R14" i="1142"/>
  <c r="D14" i="1142"/>
  <c r="R13" i="1142"/>
  <c r="D13" i="1142"/>
  <c r="R12" i="1142"/>
  <c r="R11" i="1142"/>
  <c r="L8" i="1142"/>
  <c r="D8" i="1142"/>
  <c r="L7" i="1142"/>
  <c r="D7" i="1142"/>
  <c r="R6" i="1142"/>
  <c r="R5" i="1142"/>
  <c r="R4" i="1142"/>
  <c r="R52" i="1141"/>
  <c r="R51" i="1141"/>
  <c r="D50" i="1141"/>
  <c r="R49" i="1141"/>
  <c r="D49" i="1141"/>
  <c r="R48" i="1141"/>
  <c r="D48" i="1141"/>
  <c r="D46" i="1141"/>
  <c r="D45" i="1141"/>
  <c r="D44" i="1141"/>
  <c r="R42" i="1141"/>
  <c r="L6" i="1141" s="1"/>
  <c r="D6" i="1141" s="1"/>
  <c r="D42" i="1141"/>
  <c r="R41" i="1141"/>
  <c r="L7" i="1141" s="1"/>
  <c r="D7" i="1141" s="1"/>
  <c r="D41" i="1141"/>
  <c r="R40" i="1141"/>
  <c r="D40" i="1141"/>
  <c r="R39" i="1141"/>
  <c r="L20" i="1141" s="1"/>
  <c r="D20" i="1141" s="1"/>
  <c r="H39" i="1141"/>
  <c r="D39" i="1141"/>
  <c r="R38" i="1141"/>
  <c r="H38" i="1141"/>
  <c r="D38" i="1141"/>
  <c r="R37" i="1141"/>
  <c r="H37" i="1141"/>
  <c r="D37" i="1141"/>
  <c r="R36" i="1141"/>
  <c r="H36" i="1141"/>
  <c r="D36" i="1141"/>
  <c r="R35" i="1141"/>
  <c r="L19" i="1141" s="1"/>
  <c r="D19" i="1141" s="1"/>
  <c r="H35" i="1141"/>
  <c r="D35" i="1141"/>
  <c r="R34" i="1141"/>
  <c r="H34" i="1141"/>
  <c r="D34" i="1141"/>
  <c r="R33" i="1141"/>
  <c r="L23" i="1141" s="1"/>
  <c r="D23" i="1141" s="1"/>
  <c r="R32" i="1141"/>
  <c r="R31" i="1141"/>
  <c r="R30" i="1141"/>
  <c r="R29" i="1141"/>
  <c r="R28" i="1141"/>
  <c r="D28" i="1141"/>
  <c r="R27" i="1141"/>
  <c r="D27" i="1141"/>
  <c r="R26" i="1141"/>
  <c r="L26" i="1141"/>
  <c r="D26" i="1141"/>
  <c r="R25" i="1141"/>
  <c r="L25" i="1141"/>
  <c r="D25" i="1141"/>
  <c r="R24" i="1141"/>
  <c r="L24" i="1141"/>
  <c r="D24" i="1141"/>
  <c r="R23" i="1141"/>
  <c r="R22" i="1141"/>
  <c r="L22" i="1141"/>
  <c r="D22" i="1141"/>
  <c r="R21" i="1141"/>
  <c r="L17" i="1141" s="1"/>
  <c r="D17" i="1141" s="1"/>
  <c r="D21" i="1141"/>
  <c r="R20" i="1141"/>
  <c r="R19" i="1141"/>
  <c r="R18" i="1141"/>
  <c r="D18" i="1141"/>
  <c r="R17" i="1141"/>
  <c r="R16" i="1141"/>
  <c r="L16" i="1141"/>
  <c r="D16" i="1141"/>
  <c r="R15" i="1141"/>
  <c r="D15" i="1141"/>
  <c r="R14" i="1141"/>
  <c r="D14" i="1141"/>
  <c r="R13" i="1141"/>
  <c r="D13" i="1141"/>
  <c r="R12" i="1141"/>
  <c r="L12" i="1141"/>
  <c r="D12" i="1141" s="1"/>
  <c r="R11" i="1141"/>
  <c r="L11" i="1141"/>
  <c r="D11" i="1141"/>
  <c r="L10" i="1141"/>
  <c r="D10" i="1141"/>
  <c r="L9" i="1141"/>
  <c r="D9" i="1141" s="1"/>
  <c r="L8" i="1141"/>
  <c r="D8" i="1141"/>
  <c r="R6" i="1141"/>
  <c r="R5" i="1141"/>
  <c r="R4" i="1141"/>
  <c r="R53" i="1140"/>
  <c r="R52" i="1140"/>
  <c r="D51" i="1140"/>
  <c r="R50" i="1140"/>
  <c r="D50" i="1140"/>
  <c r="R49" i="1140"/>
  <c r="D49" i="1140"/>
  <c r="D47" i="1140"/>
  <c r="D46" i="1140"/>
  <c r="P45" i="1140"/>
  <c r="R45" i="1140" s="1"/>
  <c r="D45" i="1140"/>
  <c r="R43" i="1140"/>
  <c r="L6" i="1140" s="1"/>
  <c r="D6" i="1140" s="1"/>
  <c r="D43" i="1140"/>
  <c r="R42" i="1140"/>
  <c r="D42" i="1140"/>
  <c r="R41" i="1140"/>
  <c r="L8" i="1140" s="1"/>
  <c r="D8" i="1140" s="1"/>
  <c r="D41" i="1140"/>
  <c r="R40" i="1140"/>
  <c r="L20" i="1140" s="1"/>
  <c r="D20" i="1140" s="1"/>
  <c r="H40" i="1140"/>
  <c r="D40" i="1140"/>
  <c r="R39" i="1140"/>
  <c r="L9" i="1140" s="1"/>
  <c r="D9" i="1140" s="1"/>
  <c r="H39" i="1140"/>
  <c r="D39" i="1140"/>
  <c r="R38" i="1140"/>
  <c r="H38" i="1140"/>
  <c r="D38" i="1140"/>
  <c r="R37" i="1140"/>
  <c r="L10" i="1140" s="1"/>
  <c r="D10" i="1140" s="1"/>
  <c r="H37" i="1140"/>
  <c r="D37" i="1140"/>
  <c r="R36" i="1140"/>
  <c r="H36" i="1140"/>
  <c r="D36" i="1140"/>
  <c r="R35" i="1140"/>
  <c r="L12" i="1140" s="1"/>
  <c r="D12" i="1140" s="1"/>
  <c r="H35" i="1140"/>
  <c r="D35" i="1140"/>
  <c r="R34" i="1140"/>
  <c r="R33" i="1140"/>
  <c r="L11" i="1140" s="1"/>
  <c r="D11" i="1140" s="1"/>
  <c r="R32" i="1140"/>
  <c r="R31" i="1140"/>
  <c r="R30" i="1140"/>
  <c r="R29" i="1140"/>
  <c r="D29" i="1140"/>
  <c r="R27" i="1140"/>
  <c r="L27" i="1140"/>
  <c r="D27" i="1140" s="1"/>
  <c r="R26" i="1140"/>
  <c r="L26" i="1140"/>
  <c r="D26" i="1140"/>
  <c r="R25" i="1140"/>
  <c r="D25" i="1140"/>
  <c r="R24" i="1140"/>
  <c r="L24" i="1140"/>
  <c r="D24" i="1140" s="1"/>
  <c r="R23" i="1140"/>
  <c r="L23" i="1140"/>
  <c r="D23" i="1140" s="1"/>
  <c r="R22" i="1140"/>
  <c r="D22" i="1140"/>
  <c r="R21" i="1140"/>
  <c r="D21" i="1140"/>
  <c r="R20" i="1140"/>
  <c r="R19" i="1140"/>
  <c r="D19" i="1140"/>
  <c r="R18" i="1140"/>
  <c r="D18" i="1140"/>
  <c r="R17" i="1140"/>
  <c r="L17" i="1140"/>
  <c r="D17" i="1140" s="1"/>
  <c r="R16" i="1140"/>
  <c r="L16" i="1140"/>
  <c r="D16" i="1140" s="1"/>
  <c r="R15" i="1140"/>
  <c r="D15" i="1140"/>
  <c r="R14" i="1140"/>
  <c r="D14" i="1140"/>
  <c r="R13" i="1140"/>
  <c r="D13" i="1140"/>
  <c r="R12" i="1140"/>
  <c r="R11" i="1140"/>
  <c r="L7" i="1140"/>
  <c r="D7" i="1140"/>
  <c r="R6" i="1140"/>
  <c r="R5" i="1140"/>
  <c r="R4" i="1140"/>
  <c r="R52" i="1139"/>
  <c r="R51" i="1139"/>
  <c r="D50" i="1139"/>
  <c r="R49" i="1139"/>
  <c r="G49" i="1139"/>
  <c r="D49" i="1139"/>
  <c r="R48" i="1139"/>
  <c r="D48" i="1139"/>
  <c r="D46" i="1139"/>
  <c r="D45" i="1139"/>
  <c r="D44" i="1139"/>
  <c r="R42" i="1139"/>
  <c r="L6" i="1139" s="1"/>
  <c r="D6" i="1139" s="1"/>
  <c r="D42" i="1139"/>
  <c r="R41" i="1139"/>
  <c r="D41" i="1139"/>
  <c r="R40" i="1139"/>
  <c r="D40" i="1139"/>
  <c r="R39" i="1139"/>
  <c r="D39" i="1139"/>
  <c r="R38" i="1139"/>
  <c r="L9" i="1139" s="1"/>
  <c r="D9" i="1139" s="1"/>
  <c r="D38" i="1139"/>
  <c r="R37" i="1139"/>
  <c r="D37" i="1139"/>
  <c r="R36" i="1139"/>
  <c r="D36" i="1139"/>
  <c r="R35" i="1139"/>
  <c r="D35" i="1139"/>
  <c r="R34" i="1139"/>
  <c r="D34" i="1139"/>
  <c r="D54" i="1139" s="1"/>
  <c r="H14" i="1139" s="1"/>
  <c r="R33" i="1139"/>
  <c r="R32" i="1139"/>
  <c r="R31" i="1139"/>
  <c r="R30" i="1139"/>
  <c r="R29" i="1139"/>
  <c r="R28" i="1139"/>
  <c r="L16" i="1139" s="1"/>
  <c r="D16" i="1139" s="1"/>
  <c r="D28" i="1139"/>
  <c r="R27" i="1139"/>
  <c r="D27" i="1139"/>
  <c r="R26" i="1139"/>
  <c r="L26" i="1139"/>
  <c r="D26" i="1139"/>
  <c r="R25" i="1139"/>
  <c r="L25" i="1139"/>
  <c r="D25" i="1139" s="1"/>
  <c r="R24" i="1139"/>
  <c r="D24" i="1139"/>
  <c r="R23" i="1139"/>
  <c r="L23" i="1139"/>
  <c r="D23" i="1139"/>
  <c r="R22" i="1139"/>
  <c r="L22" i="1139"/>
  <c r="D22" i="1139"/>
  <c r="R21" i="1139"/>
  <c r="D21" i="1139"/>
  <c r="R20" i="1139"/>
  <c r="L20" i="1139"/>
  <c r="D20" i="1139"/>
  <c r="R19" i="1139"/>
  <c r="L19" i="1139"/>
  <c r="D19" i="1139" s="1"/>
  <c r="R18" i="1139"/>
  <c r="D18" i="1139"/>
  <c r="R17" i="1139"/>
  <c r="D17" i="1139"/>
  <c r="R16" i="1139"/>
  <c r="S15" i="1139"/>
  <c r="R15" i="1139"/>
  <c r="D15" i="1139"/>
  <c r="S14" i="1139"/>
  <c r="R14" i="1139"/>
  <c r="D14" i="1139"/>
  <c r="R13" i="1139"/>
  <c r="D13" i="1139"/>
  <c r="R12" i="1139"/>
  <c r="L12" i="1139"/>
  <c r="D12" i="1139"/>
  <c r="R11" i="1139"/>
  <c r="L11" i="1139"/>
  <c r="D11" i="1139"/>
  <c r="L10" i="1139"/>
  <c r="D10" i="1139" s="1"/>
  <c r="L8" i="1139"/>
  <c r="D8" i="1139"/>
  <c r="L7" i="1139"/>
  <c r="D7" i="1139" s="1"/>
  <c r="R6" i="1139"/>
  <c r="R5" i="1139"/>
  <c r="R4" i="1139"/>
  <c r="G53" i="1177" l="1"/>
  <c r="G49" i="1164"/>
  <c r="G49" i="1166"/>
  <c r="G49" i="1165"/>
  <c r="D54" i="1166"/>
  <c r="H14" i="1166" s="1"/>
  <c r="D54" i="1165"/>
  <c r="H14" i="1165" s="1"/>
  <c r="D54" i="1164"/>
  <c r="H14" i="1164" s="1"/>
  <c r="G49" i="1162"/>
  <c r="G49" i="1161"/>
  <c r="G49" i="1160"/>
  <c r="D54" i="1162"/>
  <c r="H14" i="1162" s="1"/>
  <c r="D54" i="1161"/>
  <c r="H14" i="1161" s="1"/>
  <c r="D54" i="1160"/>
  <c r="H14" i="1160" s="1"/>
  <c r="D29" i="1160"/>
  <c r="H13" i="1160" s="1"/>
  <c r="G49" i="1157"/>
  <c r="G49" i="1158"/>
  <c r="G49" i="1156"/>
  <c r="D54" i="1158"/>
  <c r="H14" i="1158" s="1"/>
  <c r="D54" i="1157"/>
  <c r="H14" i="1157" s="1"/>
  <c r="D54" i="1156"/>
  <c r="H14" i="1156" s="1"/>
  <c r="G49" i="1148"/>
  <c r="G49" i="1149"/>
  <c r="G49" i="1150"/>
  <c r="D54" i="1150"/>
  <c r="H14" i="1150" s="1"/>
  <c r="D54" i="1149"/>
  <c r="H14" i="1149" s="1"/>
  <c r="D54" i="1148"/>
  <c r="H14" i="1148" s="1"/>
  <c r="G49" i="1145"/>
  <c r="G49" i="1144"/>
  <c r="G49" i="1146"/>
  <c r="D54" i="1146"/>
  <c r="H14" i="1146" s="1"/>
  <c r="D29" i="1146"/>
  <c r="H13" i="1146" s="1"/>
  <c r="D54" i="1145"/>
  <c r="H14" i="1145" s="1"/>
  <c r="D54" i="1144"/>
  <c r="H14" i="1144" s="1"/>
  <c r="G49" i="1141"/>
  <c r="G50" i="1140"/>
  <c r="G49" i="1142"/>
  <c r="D54" i="1142"/>
  <c r="H14" i="1142" s="1"/>
  <c r="D54" i="1141"/>
  <c r="H14" i="1141" s="1"/>
  <c r="D55" i="1140"/>
  <c r="H14" i="1140" s="1"/>
  <c r="D30" i="1140"/>
  <c r="H13" i="1140" s="1"/>
  <c r="D29" i="1166"/>
  <c r="H13" i="1166" s="1"/>
  <c r="D29" i="1165"/>
  <c r="H13" i="1165" s="1"/>
  <c r="D29" i="1164"/>
  <c r="H13" i="1164" s="1"/>
  <c r="D29" i="1163"/>
  <c r="H13" i="1163" s="1"/>
  <c r="H15" i="1163" s="1"/>
  <c r="H29" i="1163" s="1"/>
  <c r="G51" i="1163"/>
  <c r="D29" i="1162"/>
  <c r="H13" i="1162" s="1"/>
  <c r="D29" i="1161"/>
  <c r="H13" i="1161" s="1"/>
  <c r="D29" i="1159"/>
  <c r="H13" i="1159" s="1"/>
  <c r="H15" i="1159" s="1"/>
  <c r="H29" i="1159" s="1"/>
  <c r="G51" i="1159"/>
  <c r="D29" i="1158"/>
  <c r="H13" i="1158" s="1"/>
  <c r="D29" i="1157"/>
  <c r="H13" i="1157" s="1"/>
  <c r="D29" i="1156"/>
  <c r="H13" i="1156" s="1"/>
  <c r="D29" i="1155"/>
  <c r="H13" i="1155" s="1"/>
  <c r="H15" i="1155" s="1"/>
  <c r="H29" i="1155" s="1"/>
  <c r="G51" i="1155" s="1"/>
  <c r="D29" i="1154"/>
  <c r="H13" i="1154" s="1"/>
  <c r="H15" i="1154" s="1"/>
  <c r="H29" i="1154" s="1"/>
  <c r="G51" i="1154" s="1"/>
  <c r="D29" i="1153"/>
  <c r="H13" i="1153" s="1"/>
  <c r="H15" i="1153" s="1"/>
  <c r="H29" i="1153" s="1"/>
  <c r="G51" i="1153" s="1"/>
  <c r="D29" i="1152"/>
  <c r="H13" i="1152" s="1"/>
  <c r="H15" i="1152" s="1"/>
  <c r="H29" i="1152" s="1"/>
  <c r="G51" i="1152" s="1"/>
  <c r="D29" i="1151"/>
  <c r="H13" i="1151" s="1"/>
  <c r="H15" i="1151" s="1"/>
  <c r="H29" i="1151" s="1"/>
  <c r="G51" i="1151"/>
  <c r="D29" i="1150"/>
  <c r="H13" i="1150" s="1"/>
  <c r="D29" i="1149"/>
  <c r="H13" i="1149" s="1"/>
  <c r="D29" i="1148"/>
  <c r="H13" i="1148" s="1"/>
  <c r="D29" i="1147"/>
  <c r="H13" i="1147" s="1"/>
  <c r="H15" i="1147" s="1"/>
  <c r="H29" i="1147" s="1"/>
  <c r="G51" i="1147"/>
  <c r="D29" i="1145"/>
  <c r="H13" i="1145" s="1"/>
  <c r="D29" i="1144"/>
  <c r="H13" i="1144" s="1"/>
  <c r="G51" i="1143"/>
  <c r="D29" i="1142"/>
  <c r="H13" i="1142" s="1"/>
  <c r="D29" i="1141"/>
  <c r="H13" i="1141" s="1"/>
  <c r="H15" i="1141" s="1"/>
  <c r="H29" i="1141" s="1"/>
  <c r="G51" i="1141" s="1"/>
  <c r="D29" i="1139"/>
  <c r="H13" i="1139" s="1"/>
  <c r="H15" i="1139" s="1"/>
  <c r="H29" i="1139" s="1"/>
  <c r="G51" i="1139"/>
  <c r="R52" i="1138"/>
  <c r="R51" i="1138"/>
  <c r="D50" i="1138"/>
  <c r="R49" i="1138"/>
  <c r="D49" i="1138"/>
  <c r="R48" i="1138"/>
  <c r="D48" i="1138"/>
  <c r="D46" i="1138"/>
  <c r="D45" i="1138"/>
  <c r="D44" i="1138"/>
  <c r="R42" i="1138"/>
  <c r="D42" i="1138"/>
  <c r="R41" i="1138"/>
  <c r="D41" i="1138"/>
  <c r="R40" i="1138"/>
  <c r="D40" i="1138"/>
  <c r="R39" i="1138"/>
  <c r="H39" i="1138"/>
  <c r="D39" i="1138"/>
  <c r="R38" i="1138"/>
  <c r="L9" i="1138" s="1"/>
  <c r="D9" i="1138" s="1"/>
  <c r="H38" i="1138"/>
  <c r="D38" i="1138"/>
  <c r="R37" i="1138"/>
  <c r="H37" i="1138"/>
  <c r="D37" i="1138"/>
  <c r="R36" i="1138"/>
  <c r="L10" i="1138" s="1"/>
  <c r="D10" i="1138" s="1"/>
  <c r="H36" i="1138"/>
  <c r="D36" i="1138"/>
  <c r="R35" i="1138"/>
  <c r="H35" i="1138"/>
  <c r="D35" i="1138"/>
  <c r="R34" i="1138"/>
  <c r="L12" i="1138" s="1"/>
  <c r="D12" i="1138" s="1"/>
  <c r="H34" i="1138"/>
  <c r="D34" i="1138"/>
  <c r="R33" i="1138"/>
  <c r="L23" i="1138" s="1"/>
  <c r="D23" i="1138" s="1"/>
  <c r="R32" i="1138"/>
  <c r="L11" i="1138" s="1"/>
  <c r="D11" i="1138" s="1"/>
  <c r="R31" i="1138"/>
  <c r="R30" i="1138"/>
  <c r="R29" i="1138"/>
  <c r="R28" i="1138"/>
  <c r="L16" i="1138" s="1"/>
  <c r="D16" i="1138" s="1"/>
  <c r="D28" i="1138"/>
  <c r="R27" i="1138"/>
  <c r="D27" i="1138"/>
  <c r="R26" i="1138"/>
  <c r="L26" i="1138"/>
  <c r="D26" i="1138"/>
  <c r="R25" i="1138"/>
  <c r="L25" i="1138"/>
  <c r="D25" i="1138"/>
  <c r="R24" i="1138"/>
  <c r="D24" i="1138"/>
  <c r="R23" i="1138"/>
  <c r="R22" i="1138"/>
  <c r="L22" i="1138"/>
  <c r="D22" i="1138"/>
  <c r="R21" i="1138"/>
  <c r="D21" i="1138"/>
  <c r="R20" i="1138"/>
  <c r="L20" i="1138"/>
  <c r="D20" i="1138"/>
  <c r="R19" i="1138"/>
  <c r="L19" i="1138"/>
  <c r="D19" i="1138"/>
  <c r="R18" i="1138"/>
  <c r="D18" i="1138"/>
  <c r="R17" i="1138"/>
  <c r="D17" i="1138"/>
  <c r="R16" i="1138"/>
  <c r="S15" i="1138"/>
  <c r="R15" i="1138"/>
  <c r="D15" i="1138"/>
  <c r="S14" i="1138"/>
  <c r="R14" i="1138"/>
  <c r="D14" i="1138"/>
  <c r="R13" i="1138"/>
  <c r="D13" i="1138"/>
  <c r="R12" i="1138"/>
  <c r="R11" i="1138"/>
  <c r="L8" i="1138"/>
  <c r="D8" i="1138" s="1"/>
  <c r="L7" i="1138"/>
  <c r="D7" i="1138"/>
  <c r="R6" i="1138"/>
  <c r="L6" i="1138"/>
  <c r="D6" i="1138"/>
  <c r="R5" i="1138"/>
  <c r="R4" i="1138"/>
  <c r="R52" i="1137"/>
  <c r="R51" i="1137"/>
  <c r="D50" i="1137"/>
  <c r="R49" i="1137"/>
  <c r="D49" i="1137"/>
  <c r="R48" i="1137"/>
  <c r="D48" i="1137"/>
  <c r="D46" i="1137"/>
  <c r="D45" i="1137"/>
  <c r="D44" i="1137"/>
  <c r="R42" i="1137"/>
  <c r="L6" i="1137" s="1"/>
  <c r="D6" i="1137" s="1"/>
  <c r="D42" i="1137"/>
  <c r="R41" i="1137"/>
  <c r="D41" i="1137"/>
  <c r="R40" i="1137"/>
  <c r="L8" i="1137" s="1"/>
  <c r="D8" i="1137" s="1"/>
  <c r="D40" i="1137"/>
  <c r="R39" i="1137"/>
  <c r="H39" i="1137"/>
  <c r="D39" i="1137"/>
  <c r="R38" i="1137"/>
  <c r="H38" i="1137"/>
  <c r="D38" i="1137"/>
  <c r="R37" i="1137"/>
  <c r="H37" i="1137"/>
  <c r="D37" i="1137"/>
  <c r="R36" i="1137"/>
  <c r="H36" i="1137"/>
  <c r="D36" i="1137"/>
  <c r="R35" i="1137"/>
  <c r="L19" i="1137" s="1"/>
  <c r="D19" i="1137" s="1"/>
  <c r="H35" i="1137"/>
  <c r="D35" i="1137"/>
  <c r="R34" i="1137"/>
  <c r="H34" i="1137"/>
  <c r="D34" i="1137"/>
  <c r="R33" i="1137"/>
  <c r="R32" i="1137"/>
  <c r="R31" i="1137"/>
  <c r="R30" i="1137"/>
  <c r="R29" i="1137"/>
  <c r="R28" i="1137"/>
  <c r="D28" i="1137"/>
  <c r="R27" i="1137"/>
  <c r="D27" i="1137"/>
  <c r="R26" i="1137"/>
  <c r="L26" i="1137"/>
  <c r="D26" i="1137" s="1"/>
  <c r="R25" i="1137"/>
  <c r="L25" i="1137"/>
  <c r="D25" i="1137" s="1"/>
  <c r="R24" i="1137"/>
  <c r="L24" i="1137"/>
  <c r="D24" i="1137"/>
  <c r="R23" i="1137"/>
  <c r="L23" i="1137"/>
  <c r="D23" i="1137"/>
  <c r="R22" i="1137"/>
  <c r="L22" i="1137"/>
  <c r="D22" i="1137" s="1"/>
  <c r="R21" i="1137"/>
  <c r="L17" i="1137" s="1"/>
  <c r="D17" i="1137" s="1"/>
  <c r="D21" i="1137"/>
  <c r="R20" i="1137"/>
  <c r="L20" i="1137"/>
  <c r="D20" i="1137" s="1"/>
  <c r="R19" i="1137"/>
  <c r="R18" i="1137"/>
  <c r="D18" i="1137"/>
  <c r="R17" i="1137"/>
  <c r="R16" i="1137"/>
  <c r="L16" i="1137"/>
  <c r="D16" i="1137" s="1"/>
  <c r="R15" i="1137"/>
  <c r="D15" i="1137"/>
  <c r="R14" i="1137"/>
  <c r="D14" i="1137"/>
  <c r="R13" i="1137"/>
  <c r="D13" i="1137"/>
  <c r="R12" i="1137"/>
  <c r="L12" i="1137"/>
  <c r="D12" i="1137" s="1"/>
  <c r="R11" i="1137"/>
  <c r="L11" i="1137"/>
  <c r="D11" i="1137"/>
  <c r="L10" i="1137"/>
  <c r="D10" i="1137"/>
  <c r="L9" i="1137"/>
  <c r="D9" i="1137"/>
  <c r="L7" i="1137"/>
  <c r="D7" i="1137" s="1"/>
  <c r="R6" i="1137"/>
  <c r="R5" i="1137"/>
  <c r="R4" i="1137"/>
  <c r="R52" i="1136"/>
  <c r="R51" i="1136"/>
  <c r="D50" i="1136"/>
  <c r="R49" i="1136"/>
  <c r="D49" i="1136"/>
  <c r="R48" i="1136"/>
  <c r="D48" i="1136"/>
  <c r="D46" i="1136"/>
  <c r="D45" i="1136"/>
  <c r="P44" i="1136"/>
  <c r="R44" i="1136" s="1"/>
  <c r="D44" i="1136"/>
  <c r="R42" i="1136"/>
  <c r="L6" i="1136" s="1"/>
  <c r="D6" i="1136" s="1"/>
  <c r="D42" i="1136"/>
  <c r="R41" i="1136"/>
  <c r="L7" i="1136" s="1"/>
  <c r="D7" i="1136" s="1"/>
  <c r="D41" i="1136"/>
  <c r="R40" i="1136"/>
  <c r="D40" i="1136"/>
  <c r="R39" i="1136"/>
  <c r="L20" i="1136" s="1"/>
  <c r="D20" i="1136" s="1"/>
  <c r="H39" i="1136"/>
  <c r="D39" i="1136"/>
  <c r="R38" i="1136"/>
  <c r="H38" i="1136"/>
  <c r="D38" i="1136"/>
  <c r="R37" i="1136"/>
  <c r="H37" i="1136"/>
  <c r="D37" i="1136"/>
  <c r="R36" i="1136"/>
  <c r="H36" i="1136"/>
  <c r="D36" i="1136"/>
  <c r="R35" i="1136"/>
  <c r="H35" i="1136"/>
  <c r="D35" i="1136"/>
  <c r="R34" i="1136"/>
  <c r="L12" i="1136" s="1"/>
  <c r="D12" i="1136" s="1"/>
  <c r="H34" i="1136"/>
  <c r="D34" i="1136"/>
  <c r="R33" i="1136"/>
  <c r="R32" i="1136"/>
  <c r="R31" i="1136"/>
  <c r="R30" i="1136"/>
  <c r="R29" i="1136"/>
  <c r="R28" i="1136"/>
  <c r="L16" i="1136" s="1"/>
  <c r="D16" i="1136" s="1"/>
  <c r="D28" i="1136"/>
  <c r="R27" i="1136"/>
  <c r="L27" i="1136"/>
  <c r="D27" i="1136" s="1"/>
  <c r="R26" i="1136"/>
  <c r="L26" i="1136"/>
  <c r="D26" i="1136"/>
  <c r="R25" i="1136"/>
  <c r="D25" i="1136"/>
  <c r="R24" i="1136"/>
  <c r="L24" i="1136"/>
  <c r="D24" i="1136"/>
  <c r="R23" i="1136"/>
  <c r="L23" i="1136"/>
  <c r="D23" i="1136"/>
  <c r="R22" i="1136"/>
  <c r="D22" i="1136"/>
  <c r="R21" i="1136"/>
  <c r="D21" i="1136"/>
  <c r="R20" i="1136"/>
  <c r="R19" i="1136"/>
  <c r="D19" i="1136"/>
  <c r="R18" i="1136"/>
  <c r="D18" i="1136"/>
  <c r="R17" i="1136"/>
  <c r="L17" i="1136"/>
  <c r="D17" i="1136" s="1"/>
  <c r="R16" i="1136"/>
  <c r="R15" i="1136"/>
  <c r="D15" i="1136"/>
  <c r="R14" i="1136"/>
  <c r="D14" i="1136"/>
  <c r="R13" i="1136"/>
  <c r="D13" i="1136"/>
  <c r="R12" i="1136"/>
  <c r="R11" i="1136"/>
  <c r="L11" i="1136"/>
  <c r="D11" i="1136"/>
  <c r="L10" i="1136"/>
  <c r="D10" i="1136"/>
  <c r="L9" i="1136"/>
  <c r="D9" i="1136"/>
  <c r="L8" i="1136"/>
  <c r="D8" i="1136" s="1"/>
  <c r="R6" i="1136"/>
  <c r="R5" i="1136"/>
  <c r="R4" i="1136"/>
  <c r="R52" i="1135"/>
  <c r="R51" i="1135"/>
  <c r="D50" i="1135"/>
  <c r="R49" i="1135"/>
  <c r="G49" i="1135"/>
  <c r="D49" i="1135"/>
  <c r="R48" i="1135"/>
  <c r="D48" i="1135"/>
  <c r="D46" i="1135"/>
  <c r="D45" i="1135"/>
  <c r="D44" i="1135"/>
  <c r="R42" i="1135"/>
  <c r="D42" i="1135"/>
  <c r="R41" i="1135"/>
  <c r="L7" i="1135" s="1"/>
  <c r="D7" i="1135" s="1"/>
  <c r="D41" i="1135"/>
  <c r="R40" i="1135"/>
  <c r="L8" i="1135" s="1"/>
  <c r="D8" i="1135" s="1"/>
  <c r="D40" i="1135"/>
  <c r="D54" i="1135" s="1"/>
  <c r="H14" i="1135" s="1"/>
  <c r="R39" i="1135"/>
  <c r="D39" i="1135"/>
  <c r="R38" i="1135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L9" i="1135"/>
  <c r="D9" i="1135"/>
  <c r="R6" i="1135"/>
  <c r="L6" i="1135"/>
  <c r="D6" i="1135"/>
  <c r="R5" i="1135"/>
  <c r="R4" i="1135"/>
  <c r="H15" i="1166" l="1"/>
  <c r="H29" i="1166" s="1"/>
  <c r="G51" i="1166" s="1"/>
  <c r="H15" i="1165"/>
  <c r="H29" i="1165" s="1"/>
  <c r="G51" i="1165" s="1"/>
  <c r="H15" i="1164"/>
  <c r="H29" i="1164" s="1"/>
  <c r="G51" i="1164" s="1"/>
  <c r="H15" i="1162"/>
  <c r="H29" i="1162" s="1"/>
  <c r="G51" i="1162" s="1"/>
  <c r="H15" i="1161"/>
  <c r="H29" i="1161" s="1"/>
  <c r="G51" i="1161" s="1"/>
  <c r="H15" i="1160"/>
  <c r="H29" i="1160" s="1"/>
  <c r="G51" i="1160" s="1"/>
  <c r="H15" i="1158"/>
  <c r="H29" i="1158" s="1"/>
  <c r="G51" i="1158" s="1"/>
  <c r="H15" i="1157"/>
  <c r="H29" i="1157" s="1"/>
  <c r="G51" i="1157" s="1"/>
  <c r="H15" i="1156"/>
  <c r="H29" i="1156" s="1"/>
  <c r="G51" i="1156" s="1"/>
  <c r="H15" i="1150"/>
  <c r="H29" i="1150" s="1"/>
  <c r="G51" i="1150" s="1"/>
  <c r="H15" i="1149"/>
  <c r="H29" i="1149" s="1"/>
  <c r="G51" i="1149" s="1"/>
  <c r="H15" i="1148"/>
  <c r="H29" i="1148" s="1"/>
  <c r="G51" i="1148" s="1"/>
  <c r="H15" i="1146"/>
  <c r="H29" i="1146" s="1"/>
  <c r="G51" i="1146" s="1"/>
  <c r="H15" i="1145"/>
  <c r="H29" i="1145" s="1"/>
  <c r="G51" i="1145" s="1"/>
  <c r="H15" i="1144"/>
  <c r="H29" i="1144" s="1"/>
  <c r="G51" i="1144" s="1"/>
  <c r="H15" i="1142"/>
  <c r="H29" i="1142" s="1"/>
  <c r="G51" i="1142" s="1"/>
  <c r="H15" i="1140"/>
  <c r="G52" i="1140" s="1"/>
  <c r="G49" i="1138"/>
  <c r="G49" i="1137"/>
  <c r="G49" i="1136"/>
  <c r="D54" i="1138"/>
  <c r="H14" i="1138" s="1"/>
  <c r="D29" i="1138"/>
  <c r="H13" i="1138" s="1"/>
  <c r="D54" i="1137"/>
  <c r="H14" i="1137" s="1"/>
  <c r="D54" i="1136"/>
  <c r="H14" i="1136" s="1"/>
  <c r="D29" i="1137"/>
  <c r="H13" i="1137" s="1"/>
  <c r="D29" i="1136"/>
  <c r="H13" i="1136" s="1"/>
  <c r="D29" i="1135"/>
  <c r="H13" i="1135" s="1"/>
  <c r="H15" i="1135" s="1"/>
  <c r="H29" i="1135" s="1"/>
  <c r="G51" i="1135" s="1"/>
  <c r="H15" i="1138" l="1"/>
  <c r="H29" i="1138" s="1"/>
  <c r="G51" i="1138" s="1"/>
  <c r="H15" i="1137"/>
  <c r="H29" i="1137" s="1"/>
  <c r="G51" i="1137" s="1"/>
  <c r="H15" i="1136"/>
  <c r="H29" i="1136" s="1"/>
  <c r="G51" i="1136" s="1"/>
</calcChain>
</file>

<file path=xl/sharedStrings.xml><?xml version="1.0" encoding="utf-8"?>
<sst xmlns="http://schemas.openxmlformats.org/spreadsheetml/2006/main" count="10409" uniqueCount="208">
  <si>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</si>
  <si>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</si>
  <si>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</si>
  <si>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</si>
  <si>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</si>
  <si>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</si>
  <si>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</si>
  <si>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</si>
  <si>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</si>
  <si>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</si>
  <si>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</si>
  <si>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</si>
  <si>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</si>
  <si>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</si>
  <si>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</si>
  <si>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</si>
  <si>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</si>
  <si>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</si>
  <si>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</si>
  <si>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</si>
  <si>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</si>
  <si>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</si>
  <si>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</si>
  <si>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</si>
  <si>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</si>
  <si>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</si>
  <si>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</si>
  <si>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</si>
  <si>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</si>
  <si>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</si>
  <si>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</si>
  <si>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</si>
  <si>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</si>
  <si>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</si>
  <si>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</si>
  <si>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</si>
  <si>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</si>
  <si>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</si>
  <si>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</si>
  <si>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</si>
  <si>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</si>
  <si>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</si>
  <si>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</si>
  <si>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</si>
  <si>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</si>
  <si>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</si>
  <si>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</si>
  <si>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</si>
  <si>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</si>
  <si>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</si>
  <si>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</si>
  <si>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</si>
  <si>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</si>
  <si>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</si>
  <si>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</si>
  <si>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</si>
  <si>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</si>
  <si>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</si>
  <si>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</si>
  <si>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</si>
  <si>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</si>
  <si>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</si>
  <si>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</si>
  <si>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</si>
  <si>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</si>
  <si>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</si>
  <si>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</si>
  <si>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</si>
  <si>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</si>
  <si>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</si>
  <si>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</si>
  <si>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</si>
  <si>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</si>
  <si>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</si>
  <si>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</si>
  <si>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</si>
  <si>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</si>
  <si>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</si>
  <si>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</si>
  <si>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</si>
  <si>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</si>
  <si>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</si>
  <si>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</si>
  <si>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</si>
  <si>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</si>
  <si>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</si>
  <si>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</si>
  <si>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</si>
  <si>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</si>
  <si>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</si>
  <si>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</si>
  <si>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</si>
  <si>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</si>
  <si>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</si>
  <si>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</si>
  <si>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</si>
  <si>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</si>
  <si>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</si>
  <si>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</si>
  <si>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</si>
  <si>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</si>
  <si>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</si>
  <si>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</si>
  <si>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</si>
  <si>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</si>
  <si>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</si>
  <si>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</si>
  <si>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</si>
  <si>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</si>
  <si>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</si>
  <si>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</si>
  <si>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</si>
  <si>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</si>
  <si>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</si>
  <si>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</si>
  <si>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</si>
  <si>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</si>
  <si>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</si>
  <si>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</si>
  <si>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</si>
  <si>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</si>
  <si>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DACULA, PAQUITO</t>
  </si>
  <si>
    <t>OTHERS/PROMO</t>
  </si>
  <si>
    <t>SMLB BOTT.</t>
  </si>
  <si>
    <t>RHS BOTT.</t>
  </si>
  <si>
    <t>TOPEZ, FERMIN</t>
  </si>
  <si>
    <t>BACULIO, JERRIX B.</t>
  </si>
  <si>
    <t xml:space="preserve">                            JERRIX B. BAACULIO</t>
  </si>
  <si>
    <t>CC</t>
  </si>
  <si>
    <t>PPC/RHC</t>
  </si>
  <si>
    <t>BAGOT, ROLANDO</t>
  </si>
  <si>
    <t>PL BOTT.</t>
  </si>
  <si>
    <t>RHSL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</si>
  <si>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</si>
  <si>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</si>
  <si>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</si>
  <si>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</si>
  <si>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</si>
  <si>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</si>
  <si>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</si>
  <si>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</si>
  <si>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</si>
  <si>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</si>
  <si>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SHORT / OVER</t>
  </si>
  <si>
    <t>PNB</t>
  </si>
  <si>
    <t>FUND TRANSFER</t>
  </si>
  <si>
    <t>PORMENTO, ESTEMARK</t>
  </si>
  <si>
    <t xml:space="preserve">                            ESTEMARK PORMENTO</t>
  </si>
  <si>
    <t>FBLC/FBLYC/FBAC</t>
  </si>
  <si>
    <t>MERIAM APDOHAN</t>
  </si>
  <si>
    <t>BORLING STORE</t>
  </si>
  <si>
    <t>QUINTERO</t>
  </si>
  <si>
    <t>HELEN MAGWATE</t>
  </si>
  <si>
    <t>WILSON VILLARUBIA</t>
  </si>
  <si>
    <t>JONIZA FUEDAN</t>
  </si>
  <si>
    <t>JERRY LOPEZ</t>
  </si>
  <si>
    <t>LILIAS EATERY</t>
  </si>
  <si>
    <t>CALI BOTT.</t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</si>
  <si>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</si>
  <si>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KRYSTEL CATAYS</t>
  </si>
  <si>
    <t>SORIA MURIA</t>
  </si>
  <si>
    <t>ARLYN ESPAR.</t>
  </si>
  <si>
    <t>BDO</t>
  </si>
  <si>
    <t>135196</t>
  </si>
  <si>
    <t>CC/CIC/C10C</t>
  </si>
  <si>
    <t>ELMY COMM.</t>
  </si>
  <si>
    <t>139441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</si>
  <si>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</si>
  <si>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t>ARACELIE ALESNA</t>
  </si>
  <si>
    <t>PARTIAL</t>
  </si>
  <si>
    <t>JAY TABASA</t>
  </si>
  <si>
    <t>PP BOTT.</t>
  </si>
  <si>
    <t>139442</t>
  </si>
  <si>
    <t>GCASH</t>
  </si>
  <si>
    <t>BANK ONLINE</t>
  </si>
  <si>
    <t>BILLY CATIG</t>
  </si>
  <si>
    <r>
      <t>SHORT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/ </t>
    </r>
    <r>
      <rPr>
        <u/>
        <sz val="11"/>
        <rFont val="Calibri"/>
        <family val="2"/>
        <scheme val="minor"/>
      </rPr>
      <t>OVER</t>
    </r>
  </si>
  <si>
    <t>135199</t>
  </si>
  <si>
    <t>DELMER STORE</t>
  </si>
  <si>
    <t>1ST VB</t>
  </si>
  <si>
    <t>4820822</t>
  </si>
  <si>
    <t>42504</t>
  </si>
  <si>
    <t>MERIAM APDUHAN</t>
  </si>
  <si>
    <t>SDB</t>
  </si>
  <si>
    <t>SMZB</t>
  </si>
  <si>
    <t>FBAC/FBLC/FBLYC</t>
  </si>
  <si>
    <t>BANK TRANSFER</t>
  </si>
  <si>
    <t>130759</t>
  </si>
  <si>
    <r>
      <rPr>
        <sz val="11"/>
        <color rgb="FFFF0000"/>
        <rFont val="Calibri"/>
        <family val="2"/>
        <scheme val="minor"/>
      </rPr>
      <t>(</t>
    </r>
    <r>
      <rPr>
        <u/>
        <sz val="11"/>
        <color rgb="FFFF0000"/>
        <rFont val="Calibri"/>
        <family val="2"/>
        <scheme val="minor"/>
      </rPr>
      <t>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</si>
  <si>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PSBC</t>
  </si>
  <si>
    <t>37409</t>
  </si>
  <si>
    <t>2090009373</t>
  </si>
  <si>
    <t>JADE MAJID</t>
  </si>
  <si>
    <t>MYRA APILAN</t>
  </si>
  <si>
    <t>JAY KIN IDIAS</t>
  </si>
  <si>
    <t>ALONA CASTILLON</t>
  </si>
  <si>
    <t>TESSIE BOGANOTAN</t>
  </si>
  <si>
    <t>MG STORE</t>
  </si>
  <si>
    <t>MELCA STORE</t>
  </si>
  <si>
    <t>NIDA GAHUMAN</t>
  </si>
  <si>
    <t>139469</t>
  </si>
  <si>
    <t>ELIZABETH OMEC.</t>
  </si>
  <si>
    <t>2000005325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</si>
  <si>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</t>
    </r>
  </si>
  <si>
    <t>34806</t>
  </si>
  <si>
    <t>2090009374</t>
  </si>
  <si>
    <t>BAOC, PRECILLANO</t>
  </si>
  <si>
    <t>CIB BOTT.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</si>
</sst>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4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Border="1"/>
    <xf numFmtId="0" fontId="0" fillId="0" borderId="3" xfId="0" applyBorder="1"/>
    <xf numFmtId="0" fontId="0" fillId="0" borderId="0" xfId="0" applyFont="1" applyBorder="1"/>
    <xf numFmtId="0" fontId="0" fillId="0" borderId="10" xfId="0" applyFont="1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Font="1" applyBorder="1"/>
    <xf numFmtId="0" fontId="0" fillId="0" borderId="22" xfId="0" applyFont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18" xfId="0" applyFont="1" applyBorder="1"/>
    <xf numFmtId="0" fontId="0" fillId="0" borderId="10" xfId="0" applyFont="1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Font="1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2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Font="1" applyFill="1" applyBorder="1"/>
    <xf numFmtId="43" fontId="0" fillId="2" borderId="1" xfId="0" applyNumberFormat="1" applyFill="1" applyBorder="1"/>
    <xf numFmtId="43" fontId="4" fillId="0" borderId="23" xfId="1" applyFont="1" applyBorder="1"/>
    <xf numFmtId="0" fontId="4" fillId="0" borderId="16" xfId="0" applyFont="1" applyFill="1" applyBorder="1"/>
    <xf numFmtId="0" fontId="3" fillId="3" borderId="10" xfId="0" applyFont="1" applyFill="1" applyBorder="1" applyAlignment="1"/>
    <xf numFmtId="0" fontId="0" fillId="0" borderId="43" xfId="0" applyBorder="1"/>
    <xf numFmtId="0" fontId="4" fillId="0" borderId="21" xfId="0" applyFont="1" applyFill="1" applyBorder="1"/>
    <xf numFmtId="0" fontId="4" fillId="0" borderId="10" xfId="0" applyFont="1" applyFill="1" applyBorder="1"/>
    <xf numFmtId="0" fontId="4" fillId="0" borderId="18" xfId="0" applyFont="1" applyFill="1" applyBorder="1"/>
    <xf numFmtId="0" fontId="4" fillId="0" borderId="27" xfId="0" applyFont="1" applyFill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0" fillId="0" borderId="16" xfId="0" applyBorder="1"/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Fill="1" applyBorder="1"/>
    <xf numFmtId="0" fontId="4" fillId="0" borderId="12" xfId="0" applyFont="1" applyFill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29" xfId="0" applyFont="1" applyFill="1" applyBorder="1"/>
    <xf numFmtId="0" fontId="4" fillId="0" borderId="36" xfId="0" applyFont="1" applyFill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Fill="1" applyBorder="1"/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9" fontId="23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3" fillId="0" borderId="16" xfId="0" applyFont="1" applyBorder="1"/>
    <xf numFmtId="0" fontId="24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0" fillId="0" borderId="21" xfId="0" applyFont="1" applyBorder="1"/>
    <xf numFmtId="0" fontId="3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0" fillId="0" borderId="16" xfId="0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49" fontId="9" fillId="0" borderId="16" xfId="0" applyNumberFormat="1" applyFont="1" applyBorder="1" applyAlignment="1">
      <alignment horizontal="right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9" fillId="0" borderId="18" xfId="0" applyFont="1" applyBorder="1"/>
    <xf numFmtId="0" fontId="4" fillId="0" borderId="10" xfId="0" applyFont="1" applyBorder="1"/>
    <xf numFmtId="0" fontId="10" fillId="0" borderId="16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31" xfId="0" applyFont="1" applyBorder="1" applyAlignment="1">
      <alignment horizontal="left" vertical="center"/>
    </xf>
    <xf numFmtId="0" fontId="0" fillId="0" borderId="34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0" fillId="0" borderId="30" xfId="0" applyFont="1" applyBorder="1" applyAlignment="1">
      <alignment horizontal="right" vertical="center"/>
    </xf>
    <xf numFmtId="0" fontId="0" fillId="0" borderId="26" xfId="0" applyFont="1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25" xfId="0" applyFont="1" applyBorder="1" applyAlignment="1">
      <alignment horizontal="right" vertical="center" wrapText="1"/>
    </xf>
    <xf numFmtId="0" fontId="0" fillId="0" borderId="35" xfId="0" applyFont="1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30" xfId="0" applyFont="1" applyBorder="1" applyAlignment="1">
      <alignment horizontal="right" vertical="center" wrapText="1"/>
    </xf>
    <xf numFmtId="0" fontId="0" fillId="0" borderId="26" xfId="0" applyFont="1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46" xfId="0" applyFont="1" applyBorder="1" applyAlignment="1">
      <alignment horizontal="right" wrapText="1"/>
    </xf>
    <xf numFmtId="0" fontId="0" fillId="0" borderId="34" xfId="0" applyFont="1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2" fillId="0" borderId="6" xfId="0" applyNumberFormat="1" applyFont="1" applyBorder="1" applyAlignment="1">
      <alignment horizontal="left" vertical="center"/>
    </xf>
    <xf numFmtId="165" fontId="22" fillId="0" borderId="4" xfId="0" applyNumberFormat="1" applyFont="1" applyBorder="1" applyAlignment="1">
      <alignment horizontal="left" vertical="center"/>
    </xf>
    <xf numFmtId="165" fontId="22" fillId="0" borderId="7" xfId="0" applyNumberFormat="1" applyFont="1" applyBorder="1" applyAlignment="1">
      <alignment horizontal="left" vertical="center"/>
    </xf>
    <xf numFmtId="165" fontId="22" fillId="0" borderId="50" xfId="0" applyNumberFormat="1" applyFont="1" applyBorder="1" applyAlignment="1">
      <alignment horizontal="left" vertical="center"/>
    </xf>
    <xf numFmtId="165" fontId="22" fillId="0" borderId="51" xfId="0" applyNumberFormat="1" applyFont="1" applyBorder="1" applyAlignment="1">
      <alignment horizontal="left" vertical="center"/>
    </xf>
    <xf numFmtId="165" fontId="22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 applyAlignment="1"/>
    <xf numFmtId="4" fontId="12" fillId="0" borderId="16" xfId="0" applyNumberFormat="1" applyFont="1" applyBorder="1" applyAlignment="1"/>
    <xf numFmtId="4" fontId="4" fillId="0" borderId="23" xfId="0" applyNumberFormat="1" applyFont="1" applyBorder="1" applyAlignment="1"/>
    <xf numFmtId="4" fontId="4" fillId="0" borderId="16" xfId="0" applyNumberFormat="1" applyFont="1" applyBorder="1" applyAlignment="1"/>
    <xf numFmtId="165" fontId="22" fillId="0" borderId="6" xfId="0" applyNumberFormat="1" applyFont="1" applyFill="1" applyBorder="1" applyAlignment="1">
      <alignment horizontal="left" vertical="center"/>
    </xf>
    <xf numFmtId="165" fontId="22" fillId="0" borderId="4" xfId="0" applyNumberFormat="1" applyFont="1" applyFill="1" applyBorder="1" applyAlignment="1">
      <alignment horizontal="left" vertical="center"/>
    </xf>
    <xf numFmtId="165" fontId="22" fillId="0" borderId="7" xfId="0" applyNumberFormat="1" applyFont="1" applyFill="1" applyBorder="1" applyAlignment="1">
      <alignment horizontal="left" vertical="center"/>
    </xf>
    <xf numFmtId="165" fontId="22" fillId="0" borderId="50" xfId="0" applyNumberFormat="1" applyFont="1" applyFill="1" applyBorder="1" applyAlignment="1">
      <alignment horizontal="left" vertical="center"/>
    </xf>
    <xf numFmtId="165" fontId="22" fillId="0" borderId="51" xfId="0" applyNumberFormat="1" applyFont="1" applyFill="1" applyBorder="1" applyAlignment="1">
      <alignment horizontal="left" vertical="center"/>
    </xf>
    <xf numFmtId="165" fontId="22" fillId="0" borderId="52" xfId="0" applyNumberFormat="1" applyFont="1" applyFill="1" applyBorder="1" applyAlignment="1">
      <alignment horizontal="left" vertical="center"/>
    </xf>
    <xf numFmtId="44" fontId="0" fillId="3" borderId="16" xfId="0" applyNumberFormat="1" applyFill="1" applyBorder="1" applyAlignment="1">
      <alignment horizontal="right"/>
    </xf>
    <xf numFmtId="165" fontId="19" fillId="0" borderId="6" xfId="0" applyNumberFormat="1" applyFont="1" applyBorder="1" applyAlignment="1">
      <alignment horizontal="left" vertical="center"/>
    </xf>
    <xf numFmtId="165" fontId="19" fillId="0" borderId="4" xfId="0" applyNumberFormat="1" applyFont="1" applyBorder="1" applyAlignment="1">
      <alignment horizontal="left" vertical="center"/>
    </xf>
    <xf numFmtId="165" fontId="19" fillId="0" borderId="7" xfId="0" applyNumberFormat="1" applyFont="1" applyBorder="1" applyAlignment="1">
      <alignment horizontal="left" vertical="center"/>
    </xf>
    <xf numFmtId="165" fontId="19" fillId="0" borderId="50" xfId="0" applyNumberFormat="1" applyFont="1" applyBorder="1" applyAlignment="1">
      <alignment horizontal="left" vertical="center"/>
    </xf>
    <xf numFmtId="165" fontId="19" fillId="0" borderId="51" xfId="0" applyNumberFormat="1" applyFont="1" applyBorder="1" applyAlignment="1">
      <alignment horizontal="left" vertical="center"/>
    </xf>
    <xf numFmtId="165" fontId="19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/>
    <xf numFmtId="4" fontId="4" fillId="0" borderId="28" xfId="0" applyNumberFormat="1" applyFont="1" applyBorder="1" applyAlignment="1"/>
    <xf numFmtId="0" fontId="5" fillId="3" borderId="53" xfId="0" applyFont="1" applyFill="1" applyBorder="1" applyAlignment="1">
      <alignment horizontal="center" vertical="center" textRotation="90"/>
    </xf>
    <xf numFmtId="165" fontId="19" fillId="0" borderId="6" xfId="0" applyNumberFormat="1" applyFont="1" applyFill="1" applyBorder="1" applyAlignment="1">
      <alignment horizontal="left" vertical="center"/>
    </xf>
    <xf numFmtId="165" fontId="19" fillId="0" borderId="4" xfId="0" applyNumberFormat="1" applyFont="1" applyFill="1" applyBorder="1" applyAlignment="1">
      <alignment horizontal="left" vertical="center"/>
    </xf>
    <xf numFmtId="165" fontId="19" fillId="0" borderId="7" xfId="0" applyNumberFormat="1" applyFont="1" applyFill="1" applyBorder="1" applyAlignment="1">
      <alignment horizontal="left" vertical="center"/>
    </xf>
    <xf numFmtId="165" fontId="19" fillId="0" borderId="50" xfId="0" applyNumberFormat="1" applyFont="1" applyFill="1" applyBorder="1" applyAlignment="1">
      <alignment horizontal="left" vertical="center"/>
    </xf>
    <xf numFmtId="165" fontId="19" fillId="0" borderId="51" xfId="0" applyNumberFormat="1" applyFont="1" applyFill="1" applyBorder="1" applyAlignment="1">
      <alignment horizontal="left" vertical="center"/>
    </xf>
    <xf numFmtId="165" fontId="19" fillId="0" borderId="52" xfId="0" applyNumberFormat="1" applyFont="1" applyFill="1" applyBorder="1" applyAlignment="1">
      <alignment horizontal="left" vertical="center"/>
    </xf>
    <xf numFmtId="44" fontId="4" fillId="0" borderId="12" xfId="0" applyNumberFormat="1" applyFont="1" applyBorder="1" applyAlignment="1">
      <alignment horizontal="center"/>
    </xf>
    <xf numFmtId="44" fontId="4" fillId="0" borderId="28" xfId="0" applyNumberFormat="1" applyFont="1" applyBorder="1" applyAlignment="1">
      <alignment horizontal="center"/>
    </xf>
    <xf numFmtId="44" fontId="4" fillId="0" borderId="23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076C9-5EA7-4718-B493-701C1EC37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D546F2-DAF7-4884-994B-FFB89F3B9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05A97-E771-4844-84AE-41264DF7D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986364-42A0-4741-8EA5-B286CD190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06E15-16BA-4E5E-8C05-1FAE8A179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1A05AB-583E-45D8-A6EA-56898F81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CE56F-B960-47B3-8370-0DAA3B72F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C10244-A0DE-4FF8-8713-36BFD717B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7469AD-9EEC-45BC-A85D-B31B39C8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9543B-1804-4010-BF95-5EA6F14D0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7FFA3-4FD6-4795-9D49-8F93C9BC2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9507F6-C05B-4EBA-B419-06E948DD1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C2CBDE-D762-4E80-A663-B988AEDA9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ACD176-6F1D-4864-BA7E-24274AA83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0827E-56F2-4A31-B44D-9CD8BEFB5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70211B-DAEC-4075-BC3E-7E109C67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5E825-0A0F-4BFA-A783-7616EE576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344CA2-F0EF-45EB-9A0D-EF33DAC8A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E5B44-70A8-426F-B1E7-772A8A3B0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65CC0-5816-4201-92C7-2169E67C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73838D-92B1-41E6-BEFE-531CA32F3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C49609-854D-42D5-A3EF-264C03DD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02203-08E3-4BA6-9433-A8A9D19EE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F65BB7-0252-46B5-8B55-E4B6EEBD5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163862-5CE4-4FDB-B2BC-010B75FC3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9B685-835B-4207-B7B6-D08B32DF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B7BF28-C5ED-44BE-956D-B67CD4D62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B80501-646B-4A7C-B791-A66ABD07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8CA232-53E8-43E1-AFF7-ACF2BF4A9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8C6D03-040C-446D-8DEE-F61C103AF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19660E-F732-42BC-BC0D-04023B01E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538DDA-CE59-454B-AA2B-B50106208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1EBAE-2A7E-42F7-BB3B-B366D7D3A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EA2DD-E3BE-4619-83DB-9C47DD6F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C806E2-25B4-49B0-857F-D0EFD9C1A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DF4FC2-156B-47BB-A478-2D67DD820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55</xdr:row>
      <xdr:rowOff>76200</xdr:rowOff>
    </xdr:from>
    <xdr:to>
      <xdr:col>3</xdr:col>
      <xdr:colOff>171450</xdr:colOff>
      <xdr:row>61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2AF23-46AA-4303-A56A-C3E3BD58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16D997-4D2A-4228-BB6C-D2ABB3BBF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DF279A-7D05-4419-9C6A-28FC6E245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78C87-F7EB-4067-88B1-B98010C71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44783B-0124-4BC4-BDE3-D00173A03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FF225-8EB8-4033-8E6A-8BBF279B4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1CFCF-487F-4408-A528-FB2A33655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44632-F6CF-41FC-8ED0-573D4249C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788C28-D61D-4087-8525-B320DB8F7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B0489-84D2-4102-96E1-66A1B168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B1C1A8-B1D3-483A-AFC4-C880A67BD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54200D-88C8-4626-8D12-572A8810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AE525B-786F-4EB6-BC70-D6E3B25D9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985FC-FE42-4D23-9EC0-9EF7FE4C3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8970C4-CD8A-4089-8509-82C56019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AA009D-8D05-4346-84BC-CFB226F1D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E6D6E3-4E60-49F7-B042-E9D165468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C0CF30-DBAC-417F-965D-6C8256681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53</xdr:row>
      <xdr:rowOff>153031</xdr:rowOff>
    </xdr:from>
    <xdr:to>
      <xdr:col>3</xdr:col>
      <xdr:colOff>714375</xdr:colOff>
      <xdr:row>59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80CBFE-BB3F-4600-AE0F-BAE9B4F84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8EDE44-63FB-4A6B-9872-861D50A7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93B941-6536-491D-8AEE-C94524C01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2BBCFE-3329-42FA-B77F-A816085D0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32095-7484-466F-B4C5-DA2A00B18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6919F-5247-4C1C-9D09-C8AF8842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DBC7C-045C-44CC-946B-7212B7D60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F72E7F-8AAD-4CF5-B927-84513624B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D14593-999D-4BAB-B4E5-54457A900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76338-57E4-414A-AE8B-E481030DD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7C393B-0837-46D4-B9BF-1BDE197A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D75B2-2E13-4E0A-89F9-980052949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1D2157-40FD-4AB4-98A6-0356F57E2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B098F7-8A52-4873-954F-A4907E80E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2BF9BF-D024-44B3-9D7F-DF67D9572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4A0DB-C9AD-4E10-820B-195D0A997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E596F6-C2C2-4D52-855B-141289C3E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AD3881-26C2-4856-A63F-857E0B38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9455D4-E45A-4A8B-9DE9-63D0A8139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4E378D-77F0-4275-A461-4B6261F15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C8D3C1-C44A-451E-8B72-F844CE4A0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669911-8BCE-4639-AE40-6596A99FE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222A9A-23D5-4D1C-BE23-52C1C404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0B4A1D-42AD-45E7-A010-8A60272E4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273-F721-453C-83D9-4A2A8F0D05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4D37-EBDD-477A-972B-8D5A960276D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45873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50</v>
      </c>
      <c r="D6" s="16">
        <f t="shared" ref="D6:D28" si="1">C6*L6</f>
        <v>36850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5</v>
      </c>
      <c r="D7" s="16">
        <f t="shared" si="1"/>
        <v>3625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7</v>
      </c>
      <c r="D9" s="16">
        <f t="shared" si="1"/>
        <v>4949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1</v>
      </c>
      <c r="D13" s="52">
        <f t="shared" si="1"/>
        <v>307</v>
      </c>
      <c r="E13" s="9"/>
      <c r="F13" s="175" t="s">
        <v>36</v>
      </c>
      <c r="G13" s="176"/>
      <c r="H13" s="177">
        <f>D29</f>
        <v>53790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19</v>
      </c>
      <c r="D14" s="34">
        <f t="shared" si="1"/>
        <v>209</v>
      </c>
      <c r="E14" s="9"/>
      <c r="F14" s="180" t="s">
        <v>39</v>
      </c>
      <c r="G14" s="181"/>
      <c r="H14" s="182">
        <f>D54</f>
        <v>8166.75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45623.25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112" t="s">
        <v>159</v>
      </c>
      <c r="G26" s="73">
        <v>4309</v>
      </c>
      <c r="H26" s="214">
        <v>785</v>
      </c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116" t="s">
        <v>160</v>
      </c>
      <c r="G27" s="98">
        <v>4306</v>
      </c>
      <c r="H27" s="267">
        <v>674</v>
      </c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10</v>
      </c>
      <c r="D28" s="52">
        <f t="shared" si="1"/>
        <v>7850</v>
      </c>
      <c r="E28" s="9"/>
      <c r="F28" s="117" t="s">
        <v>161</v>
      </c>
      <c r="G28" s="115">
        <v>4247</v>
      </c>
      <c r="H28" s="267">
        <v>785</v>
      </c>
      <c r="I28" s="268"/>
      <c r="J28" s="26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53790</v>
      </c>
      <c r="E29" s="9"/>
      <c r="F29" s="198" t="s">
        <v>55</v>
      </c>
      <c r="G29" s="199"/>
      <c r="H29" s="202">
        <f>H15-H16-H17-H18-H19-H20-H22-H23-H24+H26+H27+H28</f>
        <v>47867.25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33</v>
      </c>
      <c r="H34" s="230">
        <f t="shared" ref="H34:H39" si="2">F34*G34</f>
        <v>33000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230">
        <f t="shared" si="2"/>
        <v>11000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si="2"/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62</v>
      </c>
      <c r="D37" s="15">
        <f>C37*111</f>
        <v>6882</v>
      </c>
      <c r="E37" s="9"/>
      <c r="F37" s="15">
        <v>100</v>
      </c>
      <c r="G37" s="43">
        <v>14</v>
      </c>
      <c r="H37" s="230">
        <f t="shared" si="2"/>
        <v>1400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8</v>
      </c>
      <c r="H38" s="230">
        <f t="shared" si="2"/>
        <v>400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7</v>
      </c>
      <c r="D39" s="34">
        <f>C39*4.5</f>
        <v>31.5</v>
      </c>
      <c r="E39" s="9"/>
      <c r="F39" s="15">
        <v>20</v>
      </c>
      <c r="G39" s="41">
        <v>2</v>
      </c>
      <c r="H39" s="230">
        <f t="shared" si="2"/>
        <v>40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30">
        <v>26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19</v>
      </c>
      <c r="D46" s="15">
        <f>C46*1.5</f>
        <v>28.5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45866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2</v>
      </c>
      <c r="D50" s="15">
        <f>C50*1.5</f>
        <v>3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133</v>
      </c>
      <c r="G51" s="285">
        <f>G49-H29</f>
        <v>-2001.25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8166.75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80BF-7950-4D4D-AA51-D2A4B98ECA6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45873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199</v>
      </c>
      <c r="D6" s="16">
        <f t="shared" ref="D6:D28" si="1">C6*L6</f>
        <v>146663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7</v>
      </c>
      <c r="D7" s="16">
        <f t="shared" si="1"/>
        <v>5075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44</v>
      </c>
      <c r="D9" s="16">
        <f t="shared" si="1"/>
        <v>31108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v>2</v>
      </c>
      <c r="D12" s="52">
        <f t="shared" si="1"/>
        <v>1904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6</v>
      </c>
      <c r="D13" s="52">
        <f t="shared" si="1"/>
        <v>1842</v>
      </c>
      <c r="E13" s="9"/>
      <c r="F13" s="175" t="s">
        <v>36</v>
      </c>
      <c r="G13" s="176"/>
      <c r="H13" s="177">
        <f>D29</f>
        <v>195282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20</v>
      </c>
      <c r="D14" s="34">
        <f t="shared" si="1"/>
        <v>220</v>
      </c>
      <c r="E14" s="9"/>
      <c r="F14" s="180" t="s">
        <v>39</v>
      </c>
      <c r="G14" s="181"/>
      <c r="H14" s="182">
        <f>D54</f>
        <v>36753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158529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912+576</f>
        <v>1488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195282</v>
      </c>
      <c r="E29" s="9"/>
      <c r="F29" s="198" t="s">
        <v>55</v>
      </c>
      <c r="G29" s="199"/>
      <c r="H29" s="202">
        <f>H15-H16-H17-H18-H19-H20-H22-H23-H24+H26+H27</f>
        <v>157041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77</v>
      </c>
      <c r="H34" s="230">
        <f>F34*G34</f>
        <v>77000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22</v>
      </c>
      <c r="H35" s="230">
        <f t="shared" ref="H35:H39" si="2">F35*G35</f>
        <v>11000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30">
        <f>F36*G36</f>
        <v>200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312</v>
      </c>
      <c r="D37" s="15">
        <f>C37*111</f>
        <v>34632</v>
      </c>
      <c r="E37" s="9"/>
      <c r="F37" s="15">
        <v>100</v>
      </c>
      <c r="G37" s="43">
        <v>18</v>
      </c>
      <c r="H37" s="230">
        <f t="shared" si="2"/>
        <v>1800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5</v>
      </c>
      <c r="H38" s="230">
        <f t="shared" si="2"/>
        <v>250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230">
        <f t="shared" si="2"/>
        <v>20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30">
        <v>137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3</v>
      </c>
      <c r="D44" s="15">
        <f>C44*120</f>
        <v>360</v>
      </c>
      <c r="E44" s="9"/>
      <c r="F44" s="41" t="s">
        <v>162</v>
      </c>
      <c r="G44" s="69" t="s">
        <v>163</v>
      </c>
      <c r="H44" s="214">
        <v>59979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9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10</v>
      </c>
      <c r="D49" s="15">
        <f>C49*42</f>
        <v>420</v>
      </c>
      <c r="E49" s="9"/>
      <c r="F49" s="255" t="s">
        <v>86</v>
      </c>
      <c r="G49" s="202">
        <f>H34+H35+H36+H37+H38+H39+H40+H41+G42+H44+H45+H46</f>
        <v>150386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22</v>
      </c>
      <c r="D50" s="15">
        <f>C50*1.5</f>
        <v>33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-6655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36753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2147-0D8F-41E2-9AA2-4DBAECCE2E63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45873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119</v>
      </c>
      <c r="D6" s="16">
        <f t="shared" ref="D6:D28" si="1">C6*L6</f>
        <v>87703</v>
      </c>
      <c r="E6" s="9"/>
      <c r="F6" s="153" t="s">
        <v>16</v>
      </c>
      <c r="G6" s="155" t="s">
        <v>146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2</v>
      </c>
      <c r="D7" s="16">
        <f t="shared" si="1"/>
        <v>1450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60</v>
      </c>
      <c r="D9" s="16">
        <f t="shared" si="1"/>
        <v>42420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>
        <v>2</v>
      </c>
      <c r="D10" s="16">
        <f t="shared" si="1"/>
        <v>1944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9</v>
      </c>
      <c r="D13" s="52">
        <f t="shared" si="1"/>
        <v>2763</v>
      </c>
      <c r="E13" s="9"/>
      <c r="F13" s="175" t="s">
        <v>36</v>
      </c>
      <c r="G13" s="176"/>
      <c r="H13" s="177">
        <f>D29</f>
        <v>145669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17</v>
      </c>
      <c r="D14" s="34">
        <f t="shared" si="1"/>
        <v>187</v>
      </c>
      <c r="E14" s="9"/>
      <c r="F14" s="180" t="s">
        <v>39</v>
      </c>
      <c r="G14" s="181"/>
      <c r="H14" s="182">
        <f>D54</f>
        <v>35161.5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110507.5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312+324</f>
        <v>636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>
        <v>12</v>
      </c>
      <c r="D26" s="52">
        <f t="shared" si="1"/>
        <v>434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145669</v>
      </c>
      <c r="E29" s="9"/>
      <c r="F29" s="198" t="s">
        <v>55</v>
      </c>
      <c r="G29" s="199"/>
      <c r="H29" s="202">
        <f>H15-H16-H17-H18-H19-H20-H22-H23-H24+H26+H27</f>
        <v>109871.5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230">
        <f>F34*G34</f>
        <v>81000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230">
        <f>F35*G35</f>
        <v>27500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13</v>
      </c>
      <c r="D36" s="15">
        <f>C36*1.5</f>
        <v>19.5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295</v>
      </c>
      <c r="D37" s="15">
        <f>C37*111</f>
        <v>32745</v>
      </c>
      <c r="E37" s="9"/>
      <c r="F37" s="15">
        <v>100</v>
      </c>
      <c r="G37" s="43">
        <v>42</v>
      </c>
      <c r="H37" s="230">
        <f t="shared" si="2"/>
        <v>4200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8</v>
      </c>
      <c r="H38" s="230">
        <f t="shared" si="2"/>
        <v>400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9</v>
      </c>
      <c r="H39" s="230">
        <f t="shared" si="2"/>
        <v>180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>
        <v>129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1</v>
      </c>
      <c r="D44" s="15">
        <f>C44*120</f>
        <v>120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>
        <v>1</v>
      </c>
      <c r="D45" s="15">
        <f>C45*84</f>
        <v>84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17</v>
      </c>
      <c r="D48" s="15">
        <f>C48*78</f>
        <v>1326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3</v>
      </c>
      <c r="D49" s="15">
        <f>C49*42</f>
        <v>126</v>
      </c>
      <c r="E49" s="9"/>
      <c r="F49" s="255" t="s">
        <v>86</v>
      </c>
      <c r="G49" s="202">
        <f>H34+H35+H36+H37+H38+H39+H40+H41+G42+H44+H45+H46</f>
        <v>113409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5</v>
      </c>
      <c r="D50" s="15">
        <f>C50*1.5</f>
        <v>7.5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158</v>
      </c>
      <c r="G51" s="259">
        <f>G49-H29</f>
        <v>3537.5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35161.5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2336-59DF-4EC4-8ED7-E40BC998F99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FAE3-3D31-48B3-9814-9719F9AC8BD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45874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313</v>
      </c>
      <c r="D6" s="16">
        <f t="shared" ref="D6:D28" si="1">C6*L6</f>
        <v>230681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5</v>
      </c>
      <c r="D7" s="16">
        <f t="shared" si="1"/>
        <v>3625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23</v>
      </c>
      <c r="D9" s="16">
        <f t="shared" si="1"/>
        <v>16261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>
        <v>2</v>
      </c>
      <c r="D10" s="16">
        <f t="shared" si="1"/>
        <v>1944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16</v>
      </c>
      <c r="D13" s="52">
        <f t="shared" si="1"/>
        <v>4912</v>
      </c>
      <c r="E13" s="9"/>
      <c r="F13" s="175" t="s">
        <v>36</v>
      </c>
      <c r="G13" s="176"/>
      <c r="H13" s="177">
        <f>D29</f>
        <v>266036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13</v>
      </c>
      <c r="D14" s="34">
        <f t="shared" si="1"/>
        <v>143</v>
      </c>
      <c r="E14" s="9"/>
      <c r="F14" s="180" t="s">
        <v>39</v>
      </c>
      <c r="G14" s="181"/>
      <c r="H14" s="182">
        <f>D54</f>
        <v>37476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228560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0" t="s">
        <v>170</v>
      </c>
      <c r="G22" s="81">
        <v>4970</v>
      </c>
      <c r="H22" s="212">
        <v>83806</v>
      </c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112" t="s">
        <v>170</v>
      </c>
      <c r="G26" s="73">
        <v>4720</v>
      </c>
      <c r="H26" s="214">
        <v>85377</v>
      </c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98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266036</v>
      </c>
      <c r="E29" s="9"/>
      <c r="F29" s="198" t="s">
        <v>55</v>
      </c>
      <c r="G29" s="199"/>
      <c r="H29" s="202">
        <f>H15-H16-H17-H18-H19-H20-H22-H23-H24+H26+H27+H28</f>
        <v>230131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44">
        <v>123</v>
      </c>
      <c r="H34" s="230">
        <f t="shared" ref="H34:H39" si="2">F34*G34</f>
        <v>123000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29</v>
      </c>
      <c r="H35" s="230">
        <f t="shared" si="2"/>
        <v>14500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30">
        <f t="shared" si="2"/>
        <v>400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314</v>
      </c>
      <c r="D37" s="15">
        <f>C37*111</f>
        <v>34854</v>
      </c>
      <c r="E37" s="9"/>
      <c r="F37" s="15">
        <v>100</v>
      </c>
      <c r="G37" s="43">
        <v>40</v>
      </c>
      <c r="H37" s="230">
        <f t="shared" si="2"/>
        <v>4000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11</v>
      </c>
      <c r="H38" s="230">
        <f t="shared" si="2"/>
        <v>550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40</v>
      </c>
      <c r="H39" s="230">
        <f t="shared" si="2"/>
        <v>800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30">
        <v>827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214">
        <v>85377</v>
      </c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20</v>
      </c>
      <c r="D46" s="15">
        <f>C46*1.5</f>
        <v>30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1</v>
      </c>
      <c r="D49" s="15">
        <f>C49*42</f>
        <v>42</v>
      </c>
      <c r="E49" s="9"/>
      <c r="F49" s="255" t="s">
        <v>86</v>
      </c>
      <c r="G49" s="202">
        <f>H34+H35+H36+H37+H38+H39+H40+H41+G42+H44+H45+H46</f>
        <v>229454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21</v>
      </c>
      <c r="D50" s="15">
        <f>C50*1.5</f>
        <v>31.5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133</v>
      </c>
      <c r="G51" s="285">
        <f>G49-H29</f>
        <v>-677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37476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1BB2-FEFE-43E0-BF49-58A80AEE223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45874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171</v>
      </c>
      <c r="D6" s="16">
        <f t="shared" ref="D6:D28" si="1">C6*L6</f>
        <v>126027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50</v>
      </c>
      <c r="D9" s="16">
        <f t="shared" si="1"/>
        <v>35350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9</v>
      </c>
      <c r="D13" s="52">
        <f t="shared" si="1"/>
        <v>2763</v>
      </c>
      <c r="E13" s="9"/>
      <c r="F13" s="175" t="s">
        <v>36</v>
      </c>
      <c r="G13" s="176"/>
      <c r="H13" s="177">
        <f>D29</f>
        <v>169844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19</v>
      </c>
      <c r="D14" s="34">
        <f t="shared" si="1"/>
        <v>209</v>
      </c>
      <c r="E14" s="9"/>
      <c r="F14" s="180" t="s">
        <v>39</v>
      </c>
      <c r="G14" s="181"/>
      <c r="H14" s="182">
        <f>D54</f>
        <v>45942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123902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560+1872</f>
        <v>2432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 t="s">
        <v>168</v>
      </c>
      <c r="G26" s="119" t="s">
        <v>169</v>
      </c>
      <c r="H26" s="218">
        <v>79500</v>
      </c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7</v>
      </c>
      <c r="D28" s="52">
        <f t="shared" si="1"/>
        <v>5495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169844</v>
      </c>
      <c r="E29" s="9"/>
      <c r="F29" s="198" t="s">
        <v>55</v>
      </c>
      <c r="G29" s="199"/>
      <c r="H29" s="202">
        <f>H15-H16-H17-H18-H19-H20-H22-H23-H24+H26+H27</f>
        <v>200970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81</v>
      </c>
      <c r="H34" s="230">
        <f>F34*G34</f>
        <v>81000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230">
        <f t="shared" ref="H35:H39" si="2">F35*G35</f>
        <v>5500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401</v>
      </c>
      <c r="D37" s="15">
        <f>C37*111</f>
        <v>44511</v>
      </c>
      <c r="E37" s="9"/>
      <c r="F37" s="15">
        <v>100</v>
      </c>
      <c r="G37" s="43">
        <v>29</v>
      </c>
      <c r="H37" s="230">
        <f t="shared" si="2"/>
        <v>2900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</v>
      </c>
      <c r="H38" s="230">
        <f t="shared" si="2"/>
        <v>100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30">
        <f t="shared" si="2"/>
        <v>20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10</v>
      </c>
      <c r="D42" s="15">
        <f>C42*2.25</f>
        <v>22.5</v>
      </c>
      <c r="E42" s="9"/>
      <c r="F42" s="43" t="s">
        <v>79</v>
      </c>
      <c r="G42" s="230">
        <v>98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166</v>
      </c>
      <c r="H44" s="214">
        <v>117987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9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6</v>
      </c>
      <c r="D49" s="15">
        <f>C49*42</f>
        <v>252</v>
      </c>
      <c r="E49" s="9"/>
      <c r="F49" s="255" t="s">
        <v>86</v>
      </c>
      <c r="G49" s="202">
        <f>H34+H35+H36+H37+H38+H39+H40+H41+G42+H44+H45+H46</f>
        <v>207605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28</v>
      </c>
      <c r="D50" s="15">
        <f>C50*1.5</f>
        <v>42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167</v>
      </c>
      <c r="G51" s="259">
        <f>G49-H29</f>
        <v>6635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45942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CABF-F9E8-4906-AA11-4A09BEA6DD8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45874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343</v>
      </c>
      <c r="D6" s="16">
        <f t="shared" ref="D6:D28" si="1">C6*L6</f>
        <v>252791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14</v>
      </c>
      <c r="D7" s="16">
        <f t="shared" si="1"/>
        <v>10150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43</v>
      </c>
      <c r="D9" s="16">
        <f t="shared" si="1"/>
        <v>30401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>
        <v>3</v>
      </c>
      <c r="D12" s="52">
        <f t="shared" si="1"/>
        <v>2856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13</v>
      </c>
      <c r="D13" s="52">
        <f t="shared" si="1"/>
        <v>3991</v>
      </c>
      <c r="E13" s="9"/>
      <c r="F13" s="175" t="s">
        <v>36</v>
      </c>
      <c r="G13" s="176"/>
      <c r="H13" s="177">
        <f>D29</f>
        <v>314693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12</v>
      </c>
      <c r="D14" s="34">
        <f t="shared" si="1"/>
        <v>132</v>
      </c>
      <c r="E14" s="9"/>
      <c r="F14" s="180" t="s">
        <v>39</v>
      </c>
      <c r="G14" s="181"/>
      <c r="H14" s="182">
        <f>D54</f>
        <v>47724.75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>
        <v>1</v>
      </c>
      <c r="D15" s="34">
        <f t="shared" si="1"/>
        <v>620</v>
      </c>
      <c r="E15" s="9"/>
      <c r="F15" s="185" t="s">
        <v>40</v>
      </c>
      <c r="G15" s="176"/>
      <c r="H15" s="186">
        <f>H13-H14</f>
        <v>266968.25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372</f>
        <v>372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164</v>
      </c>
      <c r="C21" s="53">
        <f>4+3+1</f>
        <v>8</v>
      </c>
      <c r="D21" s="52">
        <f t="shared" si="1"/>
        <v>5200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118" t="s">
        <v>149</v>
      </c>
      <c r="G22" s="81">
        <v>4852</v>
      </c>
      <c r="H22" s="212">
        <v>44774</v>
      </c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 t="s">
        <v>165</v>
      </c>
      <c r="G23" s="87">
        <v>4859</v>
      </c>
      <c r="H23" s="212">
        <v>167314</v>
      </c>
      <c r="I23" s="212"/>
      <c r="J23" s="21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>
        <v>12</v>
      </c>
      <c r="D26" s="52">
        <f t="shared" si="1"/>
        <v>434</v>
      </c>
      <c r="E26" s="9"/>
      <c r="F26" s="72" t="s">
        <v>165</v>
      </c>
      <c r="G26" s="65">
        <v>4539</v>
      </c>
      <c r="H26" s="218">
        <v>167314</v>
      </c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314693</v>
      </c>
      <c r="E29" s="9"/>
      <c r="F29" s="198" t="s">
        <v>55</v>
      </c>
      <c r="G29" s="199"/>
      <c r="H29" s="202">
        <f>H15-H16-H17-H18-H19-H20-H22-H23-H24+H26+H27</f>
        <v>221822.25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165</v>
      </c>
      <c r="H34" s="230">
        <f>F34*G34</f>
        <v>165000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112</v>
      </c>
      <c r="H35" s="230">
        <f>F35*G35</f>
        <v>56000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30">
        <f t="shared" ref="H36:H39" si="2">F36*G36</f>
        <v>400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386</v>
      </c>
      <c r="D37" s="15">
        <f>C37*111</f>
        <v>42846</v>
      </c>
      <c r="E37" s="9"/>
      <c r="F37" s="15">
        <v>100</v>
      </c>
      <c r="G37" s="43">
        <v>9</v>
      </c>
      <c r="H37" s="230">
        <f t="shared" si="2"/>
        <v>900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21</v>
      </c>
      <c r="D38" s="15">
        <f>C38*84</f>
        <v>1764</v>
      </c>
      <c r="E38" s="9"/>
      <c r="F38" s="33">
        <v>50</v>
      </c>
      <c r="G38" s="43">
        <v>6</v>
      </c>
      <c r="H38" s="230">
        <f t="shared" si="2"/>
        <v>300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30">
        <f t="shared" si="2"/>
        <v>20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16</v>
      </c>
      <c r="D40" s="15">
        <f>C40*111</f>
        <v>1776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30">
        <v>1267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4</v>
      </c>
      <c r="D44" s="15">
        <f>C44*120</f>
        <v>480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2</v>
      </c>
      <c r="D49" s="15">
        <f>C49*42</f>
        <v>84</v>
      </c>
      <c r="E49" s="9"/>
      <c r="F49" s="255" t="s">
        <v>86</v>
      </c>
      <c r="G49" s="202">
        <f>H34+H35+H36+H37+H38+H39+H40+H41+G42+H44+H45+H46</f>
        <v>223887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16</v>
      </c>
      <c r="D50" s="15">
        <f>C50*1.5</f>
        <v>24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158</v>
      </c>
      <c r="G51" s="259">
        <f>G49-H29</f>
        <v>2064.75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47724.75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3704-6A01-4942-A1CF-85DE037A8E8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813A-E3A2-4917-8AF5-819965180B5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45875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/>
      <c r="G26" s="73"/>
      <c r="H26" s="214"/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98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H15-H16-H17-H18-H19-H20-H22-H23-H24+H26+H27+H28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30">
        <f t="shared" ref="H34:H39" si="2"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si="2"/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si="2"/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141</v>
      </c>
      <c r="G51" s="269">
        <f>G49-H29</f>
        <v>0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8AF7-7105-45EC-998F-1DD887949C0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45875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ref="H35:H39" si="2"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9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CDB66-42AC-4633-A906-72B6B3FAEF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45875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B23-7421-40F0-9C52-5C368E96C41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9D21-8496-48FE-80C2-F40767E2BE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45876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92</v>
      </c>
      <c r="D6" s="16">
        <f t="shared" ref="D6:D28" si="1">C6*L6</f>
        <v>67804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3</v>
      </c>
      <c r="D7" s="16">
        <f t="shared" si="1"/>
        <v>2175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22</v>
      </c>
      <c r="D9" s="16">
        <f t="shared" si="1"/>
        <v>15554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>
        <v>2</v>
      </c>
      <c r="D11" s="16">
        <f t="shared" si="1"/>
        <v>2250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v>2</v>
      </c>
      <c r="D12" s="52">
        <f t="shared" si="1"/>
        <v>1904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4</v>
      </c>
      <c r="D13" s="52">
        <f t="shared" si="1"/>
        <v>1228</v>
      </c>
      <c r="E13" s="9"/>
      <c r="F13" s="175" t="s">
        <v>36</v>
      </c>
      <c r="G13" s="176"/>
      <c r="H13" s="177">
        <f>D29</f>
        <v>93931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16</v>
      </c>
      <c r="D14" s="34">
        <f t="shared" si="1"/>
        <v>176</v>
      </c>
      <c r="E14" s="9"/>
      <c r="F14" s="180" t="s">
        <v>39</v>
      </c>
      <c r="G14" s="181"/>
      <c r="H14" s="182">
        <f>D54</f>
        <v>28643.25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65287.75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/>
      <c r="G26" s="73"/>
      <c r="H26" s="214"/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98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93931</v>
      </c>
      <c r="E29" s="9"/>
      <c r="F29" s="198" t="s">
        <v>55</v>
      </c>
      <c r="G29" s="199"/>
      <c r="H29" s="202">
        <f>H15-H16-H17-H18-H19-H20-H22-H23-H24+H26+H27+H28</f>
        <v>65287.75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38</v>
      </c>
      <c r="H34" s="230">
        <f t="shared" ref="H34:H39" si="2">F34*G34</f>
        <v>38000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230">
        <f t="shared" si="2"/>
        <v>12500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30">
        <f t="shared" si="2"/>
        <v>400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244</v>
      </c>
      <c r="D37" s="15">
        <f>C37*111</f>
        <v>27084</v>
      </c>
      <c r="E37" s="9"/>
      <c r="F37" s="15">
        <v>100</v>
      </c>
      <c r="G37" s="43">
        <v>83</v>
      </c>
      <c r="H37" s="230">
        <f t="shared" si="2"/>
        <v>8300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38</v>
      </c>
      <c r="H38" s="230">
        <f t="shared" si="2"/>
        <v>1900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6</v>
      </c>
      <c r="D39" s="34">
        <f>C39*4.5</f>
        <v>27</v>
      </c>
      <c r="E39" s="9"/>
      <c r="F39" s="15">
        <v>20</v>
      </c>
      <c r="G39" s="41">
        <v>9</v>
      </c>
      <c r="H39" s="230">
        <f t="shared" si="2"/>
        <v>180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30">
        <v>587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>
        <v>5</v>
      </c>
      <c r="D44" s="15">
        <f>C44*120</f>
        <v>600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3</v>
      </c>
      <c r="D46" s="15">
        <f>C46*1.5</f>
        <v>4.5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1</v>
      </c>
      <c r="D49" s="15">
        <f>C49*42</f>
        <v>42</v>
      </c>
      <c r="E49" s="9"/>
      <c r="F49" s="255" t="s">
        <v>86</v>
      </c>
      <c r="G49" s="202">
        <f>H34+H35+H36+H37+H38+H39+H40+H41+G42+H44+H45+H46</f>
        <v>61867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6</v>
      </c>
      <c r="D50" s="15">
        <f>C50*1.5</f>
        <v>9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133</v>
      </c>
      <c r="G51" s="285">
        <f>G49-H29</f>
        <v>-3420.75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28643.25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F715-7A46-41C3-BAB5-D61376425B8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45876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175</v>
      </c>
      <c r="D6" s="16">
        <f t="shared" ref="D6:D28" si="1">C6*L6</f>
        <v>128975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18</v>
      </c>
      <c r="D9" s="16">
        <f t="shared" si="1"/>
        <v>12726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6</v>
      </c>
      <c r="D13" s="52">
        <f t="shared" si="1"/>
        <v>1842</v>
      </c>
      <c r="E13" s="9"/>
      <c r="F13" s="175" t="s">
        <v>36</v>
      </c>
      <c r="G13" s="176"/>
      <c r="H13" s="177">
        <f>D29</f>
        <v>146096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18</v>
      </c>
      <c r="D14" s="34">
        <f t="shared" si="1"/>
        <v>198</v>
      </c>
      <c r="E14" s="9"/>
      <c r="F14" s="180" t="s">
        <v>39</v>
      </c>
      <c r="G14" s="181"/>
      <c r="H14" s="182">
        <f>D54</f>
        <v>22704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123392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256</f>
        <v>256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146096</v>
      </c>
      <c r="E29" s="9"/>
      <c r="F29" s="198" t="s">
        <v>55</v>
      </c>
      <c r="G29" s="199"/>
      <c r="H29" s="202">
        <f>H15-H16-H17-H18-H19-H20-H22-H23-H24+H26+H27</f>
        <v>123136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91</v>
      </c>
      <c r="H34" s="230">
        <f>F34*G34</f>
        <v>91000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41</v>
      </c>
      <c r="H35" s="230">
        <f t="shared" ref="H35:H39" si="2">F35*G35</f>
        <v>20500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2</v>
      </c>
      <c r="H36" s="230">
        <f>F36*G36</f>
        <v>400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196</v>
      </c>
      <c r="D37" s="15">
        <f>C37*111</f>
        <v>21756</v>
      </c>
      <c r="E37" s="9"/>
      <c r="F37" s="15">
        <v>100</v>
      </c>
      <c r="G37" s="43">
        <v>4</v>
      </c>
      <c r="H37" s="230">
        <f t="shared" si="2"/>
        <v>400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>
        <v>6</v>
      </c>
      <c r="H38" s="230">
        <f t="shared" si="2"/>
        <v>300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1</v>
      </c>
      <c r="D39" s="34">
        <f>C39*4.5</f>
        <v>4.5</v>
      </c>
      <c r="E39" s="9"/>
      <c r="F39" s="15">
        <v>20</v>
      </c>
      <c r="G39" s="41">
        <v>4</v>
      </c>
      <c r="H39" s="230">
        <f t="shared" si="2"/>
        <v>80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12</v>
      </c>
      <c r="D42" s="15">
        <f>C42*2.25</f>
        <v>27</v>
      </c>
      <c r="E42" s="9"/>
      <c r="F42" s="43" t="s">
        <v>79</v>
      </c>
      <c r="G42" s="230">
        <v>9637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6</v>
      </c>
      <c r="D48" s="15">
        <f>C48*78</f>
        <v>468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122317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18</v>
      </c>
      <c r="D50" s="15">
        <f>C50*1.5</f>
        <v>27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-819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22704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6F5F-1A9F-484F-9A5C-53CECC4E369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45876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80</v>
      </c>
      <c r="D6" s="16">
        <f t="shared" ref="D6:D28" si="1">C6*L6</f>
        <v>58960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6</v>
      </c>
      <c r="D7" s="16">
        <f t="shared" si="1"/>
        <v>4350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27</v>
      </c>
      <c r="D9" s="16">
        <f t="shared" si="1"/>
        <v>19089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>
        <v>1</v>
      </c>
      <c r="D10" s="16">
        <f t="shared" si="1"/>
        <v>972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6</v>
      </c>
      <c r="D13" s="52">
        <f t="shared" si="1"/>
        <v>1842</v>
      </c>
      <c r="E13" s="9"/>
      <c r="F13" s="175" t="s">
        <v>36</v>
      </c>
      <c r="G13" s="176"/>
      <c r="H13" s="177">
        <f>D29</f>
        <v>86805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2</v>
      </c>
      <c r="D14" s="34">
        <f t="shared" si="1"/>
        <v>22</v>
      </c>
      <c r="E14" s="9"/>
      <c r="F14" s="180" t="s">
        <v>39</v>
      </c>
      <c r="G14" s="181"/>
      <c r="H14" s="182">
        <f>D54</f>
        <v>12979.5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73825.5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324</f>
        <v>324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86805</v>
      </c>
      <c r="E29" s="9"/>
      <c r="F29" s="198" t="s">
        <v>55</v>
      </c>
      <c r="G29" s="199"/>
      <c r="H29" s="202">
        <f>H15-H16-H17-H18-H19-H20-H22-H23-H24+H26+H27</f>
        <v>73501.5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58</v>
      </c>
      <c r="H34" s="230">
        <f>F34*G34</f>
        <v>58000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23</v>
      </c>
      <c r="H35" s="230">
        <f>F35*G35</f>
        <v>11500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104</v>
      </c>
      <c r="D37" s="15">
        <f>C37*111</f>
        <v>11544</v>
      </c>
      <c r="E37" s="9"/>
      <c r="F37" s="15">
        <v>100</v>
      </c>
      <c r="G37" s="43">
        <v>30</v>
      </c>
      <c r="H37" s="230">
        <f t="shared" si="2"/>
        <v>3000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8</v>
      </c>
      <c r="H38" s="230">
        <f t="shared" si="2"/>
        <v>400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230">
        <f t="shared" si="2"/>
        <v>40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8</v>
      </c>
      <c r="D40" s="15">
        <f>C40*111</f>
        <v>888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>
        <v>72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2</v>
      </c>
      <c r="D49" s="15">
        <f>C49*42</f>
        <v>84</v>
      </c>
      <c r="E49" s="9"/>
      <c r="F49" s="255" t="s">
        <v>86</v>
      </c>
      <c r="G49" s="202">
        <f>H34+H35+H36+H37+H38+H39+H40+H41+G42+H44+H45+H46</f>
        <v>73012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17</v>
      </c>
      <c r="D50" s="15">
        <f>C50*1.5</f>
        <v>25.5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-489.5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12979.5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8807-054F-4703-BB9B-D8E276A7377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FB711-F8EF-433D-BDAF-C8DADF896B5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45877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41</v>
      </c>
      <c r="D6" s="16">
        <f t="shared" ref="D6:D28" si="1">C6*L6</f>
        <v>30217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9</v>
      </c>
      <c r="D7" s="16">
        <f t="shared" si="1"/>
        <v>6525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>
        <v>1</v>
      </c>
      <c r="D8" s="16">
        <f t="shared" si="1"/>
        <v>1033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10</v>
      </c>
      <c r="D9" s="16">
        <f t="shared" si="1"/>
        <v>7070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>
        <v>1</v>
      </c>
      <c r="D10" s="16">
        <f t="shared" si="1"/>
        <v>972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2</v>
      </c>
      <c r="D13" s="52">
        <f t="shared" si="1"/>
        <v>614</v>
      </c>
      <c r="E13" s="9"/>
      <c r="F13" s="175" t="s">
        <v>36</v>
      </c>
      <c r="G13" s="176"/>
      <c r="H13" s="177">
        <f>D29</f>
        <v>51950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</v>
      </c>
      <c r="D14" s="34">
        <f t="shared" si="1"/>
        <v>11</v>
      </c>
      <c r="E14" s="9"/>
      <c r="F14" s="180" t="s">
        <v>39</v>
      </c>
      <c r="G14" s="181"/>
      <c r="H14" s="182">
        <f>D54</f>
        <v>7568.25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44381.75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>
        <v>1</v>
      </c>
      <c r="D19" s="52">
        <f t="shared" si="1"/>
        <v>1102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157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171</v>
      </c>
      <c r="C26" s="53">
        <v>12</v>
      </c>
      <c r="D26" s="52">
        <f t="shared" si="1"/>
        <v>444</v>
      </c>
      <c r="E26" s="9"/>
      <c r="F26" s="83"/>
      <c r="G26" s="73"/>
      <c r="H26" s="214"/>
      <c r="I26" s="214"/>
      <c r="J26" s="214"/>
      <c r="L26" s="7">
        <f>852/24+1.5</f>
        <v>37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>
        <v>12</v>
      </c>
      <c r="D27" s="48">
        <f t="shared" si="1"/>
        <v>434</v>
      </c>
      <c r="E27" s="9"/>
      <c r="F27" s="79"/>
      <c r="G27" s="98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51950</v>
      </c>
      <c r="E29" s="9"/>
      <c r="F29" s="198" t="s">
        <v>55</v>
      </c>
      <c r="G29" s="199"/>
      <c r="H29" s="202">
        <f>H15-H16-H17-H18-H19-H20-H22-H23-H24+H26+H27+H28</f>
        <v>44381.75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35</v>
      </c>
      <c r="H34" s="230">
        <f t="shared" ref="H34:H39" si="2">F34*G34</f>
        <v>35000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</v>
      </c>
      <c r="H35" s="230">
        <f t="shared" si="2"/>
        <v>5500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si="2"/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45</v>
      </c>
      <c r="D37" s="15">
        <f>C37*111</f>
        <v>4995</v>
      </c>
      <c r="E37" s="9"/>
      <c r="F37" s="15">
        <v>100</v>
      </c>
      <c r="G37" s="43">
        <v>48</v>
      </c>
      <c r="H37" s="230">
        <f t="shared" si="2"/>
        <v>4800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9</v>
      </c>
      <c r="D38" s="15">
        <f>C38*84</f>
        <v>756</v>
      </c>
      <c r="E38" s="9"/>
      <c r="F38" s="33">
        <v>50</v>
      </c>
      <c r="G38" s="43">
        <v>27</v>
      </c>
      <c r="H38" s="230">
        <f t="shared" si="2"/>
        <v>1350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230">
        <f t="shared" si="2"/>
        <v>20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4</v>
      </c>
      <c r="D40" s="15">
        <f>C40*111</f>
        <v>444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2</v>
      </c>
      <c r="D41" s="15">
        <f>C41*84</f>
        <v>168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30">
        <v>78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17</v>
      </c>
      <c r="D46" s="15">
        <f>C46*1.5</f>
        <v>25.5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11</v>
      </c>
      <c r="D48" s="15">
        <f>C48*78</f>
        <v>858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46748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6</v>
      </c>
      <c r="D50" s="15">
        <f>C50*1.5</f>
        <v>9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141</v>
      </c>
      <c r="G51" s="269">
        <f>G49-H29</f>
        <v>2366.25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7568.25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641E-31D2-4C15-BBA4-925EAD38A86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45877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149</v>
      </c>
      <c r="D6" s="16">
        <f t="shared" ref="D6:D28" si="1">C6*L6</f>
        <v>109813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1</v>
      </c>
      <c r="D7" s="16">
        <f t="shared" si="1"/>
        <v>725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8</v>
      </c>
      <c r="D9" s="16">
        <f t="shared" si="1"/>
        <v>5656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v>1</v>
      </c>
      <c r="D12" s="52">
        <f t="shared" si="1"/>
        <v>952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3</v>
      </c>
      <c r="D13" s="52">
        <f t="shared" si="1"/>
        <v>921</v>
      </c>
      <c r="E13" s="9"/>
      <c r="F13" s="175" t="s">
        <v>36</v>
      </c>
      <c r="G13" s="176"/>
      <c r="H13" s="177">
        <f>D29</f>
        <v>123865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23</v>
      </c>
      <c r="D14" s="34">
        <f t="shared" si="1"/>
        <v>253</v>
      </c>
      <c r="E14" s="9"/>
      <c r="F14" s="180" t="s">
        <v>39</v>
      </c>
      <c r="G14" s="181"/>
      <c r="H14" s="182">
        <f>D54</f>
        <v>18848.25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105016.75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560</f>
        <v>560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>
        <f>1+2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123865</v>
      </c>
      <c r="E29" s="9"/>
      <c r="F29" s="198" t="s">
        <v>55</v>
      </c>
      <c r="G29" s="199"/>
      <c r="H29" s="202">
        <f>H15-H16-H17-H18-H19-H20-H22-H23-H24+H26+H27</f>
        <v>104456.75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84</v>
      </c>
      <c r="H34" s="230">
        <f>F34*G34</f>
        <v>84000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37</v>
      </c>
      <c r="H35" s="230">
        <f t="shared" ref="H35:H39" si="2">F35*G35</f>
        <v>18500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30">
        <f>F36*G36</f>
        <v>200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8</v>
      </c>
      <c r="H37" s="230">
        <f t="shared" si="2"/>
        <v>800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17</v>
      </c>
      <c r="H38" s="230">
        <f t="shared" si="2"/>
        <v>850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</v>
      </c>
      <c r="H39" s="230">
        <f t="shared" si="2"/>
        <v>20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5</v>
      </c>
      <c r="D42" s="15">
        <f>C42*2.25</f>
        <v>11.25</v>
      </c>
      <c r="E42" s="9"/>
      <c r="F42" s="43" t="s">
        <v>79</v>
      </c>
      <c r="G42" s="230">
        <v>131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10</v>
      </c>
      <c r="D46" s="15">
        <f>C46*1.5</f>
        <v>15</v>
      </c>
      <c r="E46" s="9"/>
      <c r="F46" s="41"/>
      <c r="G46" s="9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2</v>
      </c>
      <c r="D49" s="15">
        <f>C49*42</f>
        <v>84</v>
      </c>
      <c r="E49" s="9"/>
      <c r="F49" s="255" t="s">
        <v>86</v>
      </c>
      <c r="G49" s="202">
        <f>H34+H35+H36+H37+H38+H39+H40+H41+G42+H44+H45+H46</f>
        <v>104501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572</v>
      </c>
      <c r="D50" s="15">
        <f>C50*1.5</f>
        <v>858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167</v>
      </c>
      <c r="G51" s="259">
        <f>G49-H29</f>
        <v>44.25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18848.25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79EE-C065-457D-98F5-D002B277B27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45877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68</v>
      </c>
      <c r="D6" s="16">
        <f t="shared" ref="D6:D28" si="1">C6*L6</f>
        <v>50116</v>
      </c>
      <c r="E6" s="9"/>
      <c r="F6" s="153" t="s">
        <v>16</v>
      </c>
      <c r="G6" s="155" t="s">
        <v>146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21</v>
      </c>
      <c r="D9" s="16">
        <f t="shared" si="1"/>
        <v>14847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3</v>
      </c>
      <c r="D13" s="52">
        <f t="shared" si="1"/>
        <v>921</v>
      </c>
      <c r="E13" s="9"/>
      <c r="F13" s="175" t="s">
        <v>36</v>
      </c>
      <c r="G13" s="176"/>
      <c r="H13" s="177">
        <f>D29</f>
        <v>75414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10</v>
      </c>
      <c r="D14" s="34">
        <f t="shared" si="1"/>
        <v>110</v>
      </c>
      <c r="E14" s="9"/>
      <c r="F14" s="180" t="s">
        <v>39</v>
      </c>
      <c r="G14" s="181"/>
      <c r="H14" s="182">
        <f>D54</f>
        <v>23027.25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52386.75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v>312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75414</v>
      </c>
      <c r="E29" s="9"/>
      <c r="F29" s="198" t="s">
        <v>55</v>
      </c>
      <c r="G29" s="199"/>
      <c r="H29" s="202">
        <f>H15-H16-H17-H18-H19-H20-H22-H23-H24+H26+H27</f>
        <v>52074.75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30</v>
      </c>
      <c r="H34" s="230">
        <f>F34*G34</f>
        <v>30000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15</v>
      </c>
      <c r="H35" s="230">
        <f>F35*G35</f>
        <v>7500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30">
        <f t="shared" ref="H36:H39" si="2">F36*G36</f>
        <v>600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202</v>
      </c>
      <c r="D37" s="15">
        <f>C37*111</f>
        <v>22422</v>
      </c>
      <c r="E37" s="9"/>
      <c r="F37" s="15">
        <v>100</v>
      </c>
      <c r="G37" s="43">
        <v>3</v>
      </c>
      <c r="H37" s="230">
        <f t="shared" si="2"/>
        <v>300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9</v>
      </c>
      <c r="H38" s="230">
        <f t="shared" si="2"/>
        <v>450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30">
        <v>3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6</v>
      </c>
      <c r="D49" s="15">
        <f>C49*42</f>
        <v>252</v>
      </c>
      <c r="E49" s="9"/>
      <c r="F49" s="255" t="s">
        <v>86</v>
      </c>
      <c r="G49" s="202">
        <f>H34+H35+H36+H37+H38+H39+H40+H41+G42+H44+H45+H46</f>
        <v>38853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14</v>
      </c>
      <c r="D50" s="15">
        <f>C50*1.5</f>
        <v>21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-13221.75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23027.25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CCFD2-0E9F-4F25-A9B2-FCC5DED3247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45870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94</v>
      </c>
      <c r="D6" s="16">
        <f t="shared" ref="D6:D28" si="1">C6*L6</f>
        <v>69278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10</v>
      </c>
      <c r="D7" s="16">
        <f t="shared" si="1"/>
        <v>7250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>
        <v>15</v>
      </c>
      <c r="D8" s="16">
        <f t="shared" si="1"/>
        <v>15495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10</v>
      </c>
      <c r="D9" s="16">
        <f t="shared" si="1"/>
        <v>7070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>
        <v>2</v>
      </c>
      <c r="D10" s="16">
        <f t="shared" si="1"/>
        <v>1944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v>3</v>
      </c>
      <c r="D12" s="52">
        <f t="shared" si="1"/>
        <v>2856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3</v>
      </c>
      <c r="D13" s="52">
        <f t="shared" si="1"/>
        <v>921</v>
      </c>
      <c r="E13" s="9"/>
      <c r="F13" s="175" t="s">
        <v>36</v>
      </c>
      <c r="G13" s="176"/>
      <c r="H13" s="177">
        <f>D29</f>
        <v>109912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11</v>
      </c>
      <c r="D14" s="34">
        <f t="shared" si="1"/>
        <v>121</v>
      </c>
      <c r="E14" s="9"/>
      <c r="F14" s="180" t="s">
        <v>39</v>
      </c>
      <c r="G14" s="181"/>
      <c r="H14" s="182">
        <f>D54</f>
        <v>19722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90190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>
        <v>1</v>
      </c>
      <c r="D17" s="52">
        <f t="shared" si="1"/>
        <v>1582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>
        <v>1</v>
      </c>
      <c r="D21" s="52">
        <f t="shared" si="1"/>
        <v>650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/>
      <c r="G26" s="73"/>
      <c r="H26" s="214"/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94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109912</v>
      </c>
      <c r="E29" s="9"/>
      <c r="F29" s="198" t="s">
        <v>55</v>
      </c>
      <c r="G29" s="199"/>
      <c r="H29" s="202">
        <f>H15-H16-H17-H18-H19-H20-H22-H23-H24+H26+H27+H28</f>
        <v>90190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53</v>
      </c>
      <c r="H34" s="230">
        <f t="shared" ref="H34:H39" si="2">F34*G34</f>
        <v>53000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55</v>
      </c>
      <c r="H35" s="230">
        <f t="shared" si="2"/>
        <v>27500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1</v>
      </c>
      <c r="D36" s="15">
        <f>C36*1.5</f>
        <v>1.5</v>
      </c>
      <c r="E36" s="9"/>
      <c r="F36" s="15">
        <v>200</v>
      </c>
      <c r="G36" s="41">
        <v>2</v>
      </c>
      <c r="H36" s="230">
        <f t="shared" si="2"/>
        <v>400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156</v>
      </c>
      <c r="D37" s="15">
        <f>C37*111</f>
        <v>17316</v>
      </c>
      <c r="E37" s="9"/>
      <c r="F37" s="15">
        <v>100</v>
      </c>
      <c r="G37" s="43">
        <v>79</v>
      </c>
      <c r="H37" s="230">
        <f t="shared" si="2"/>
        <v>7900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29</v>
      </c>
      <c r="H38" s="230">
        <f t="shared" si="2"/>
        <v>1450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>
        <v>5</v>
      </c>
      <c r="H39" s="230">
        <f t="shared" si="2"/>
        <v>100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30">
        <v>2101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4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14</v>
      </c>
      <c r="D46" s="15">
        <f>C46*1.5</f>
        <v>21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1</v>
      </c>
      <c r="D49" s="15">
        <f>C49*42</f>
        <v>42</v>
      </c>
      <c r="E49" s="9"/>
      <c r="F49" s="255" t="s">
        <v>86</v>
      </c>
      <c r="G49" s="202">
        <f>H34+H35+H36+H37+H38+H39+H40+H41+G42+H44+H45+H46</f>
        <v>92451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20</v>
      </c>
      <c r="D50" s="15">
        <f>C50*1.5</f>
        <v>30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141</v>
      </c>
      <c r="G51" s="269">
        <f>G49-H29</f>
        <v>2261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19722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F128-B3D3-4280-BE62-2F17BDAD871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908D-93AE-4DEB-ACAD-4E2E5DF4FD7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45878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228</v>
      </c>
      <c r="D6" s="16">
        <f t="shared" ref="D6:D28" si="1">C6*L6</f>
        <v>168036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1</v>
      </c>
      <c r="D7" s="16">
        <f t="shared" si="1"/>
        <v>725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24</v>
      </c>
      <c r="D9" s="16">
        <f t="shared" si="1"/>
        <v>16968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>
        <v>1</v>
      </c>
      <c r="D10" s="16">
        <f t="shared" si="1"/>
        <v>972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f>2</f>
        <v>2</v>
      </c>
      <c r="D12" s="52">
        <f t="shared" si="1"/>
        <v>1904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10</v>
      </c>
      <c r="D13" s="52">
        <f t="shared" si="1"/>
        <v>3070</v>
      </c>
      <c r="E13" s="9"/>
      <c r="F13" s="175" t="s">
        <v>36</v>
      </c>
      <c r="G13" s="176"/>
      <c r="H13" s="177">
        <f>D29</f>
        <v>196154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9</v>
      </c>
      <c r="D14" s="34">
        <f t="shared" si="1"/>
        <v>99</v>
      </c>
      <c r="E14" s="9"/>
      <c r="F14" s="180" t="s">
        <v>39</v>
      </c>
      <c r="G14" s="181"/>
      <c r="H14" s="182">
        <f>D54</f>
        <v>29823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>
        <v>2</v>
      </c>
      <c r="D15" s="34">
        <f t="shared" si="1"/>
        <v>1240</v>
      </c>
      <c r="E15" s="9"/>
      <c r="F15" s="185" t="s">
        <v>40</v>
      </c>
      <c r="G15" s="176"/>
      <c r="H15" s="186">
        <f>H13-H14</f>
        <v>166331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 t="s">
        <v>175</v>
      </c>
      <c r="G26" s="73">
        <v>4721</v>
      </c>
      <c r="H26" s="214">
        <v>150000</v>
      </c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98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196154</v>
      </c>
      <c r="E29" s="9"/>
      <c r="F29" s="198" t="s">
        <v>55</v>
      </c>
      <c r="G29" s="199"/>
      <c r="H29" s="202">
        <f>H15-H16-H17-H18-H19-H20-H22-H23-H24+H26+H27+H28</f>
        <v>316331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215</v>
      </c>
      <c r="H34" s="230">
        <f t="shared" ref="H34:H39" si="2">F34*G34</f>
        <v>215000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183</v>
      </c>
      <c r="H35" s="230">
        <f t="shared" si="2"/>
        <v>91500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19</v>
      </c>
      <c r="D36" s="15">
        <f>C36*1.5</f>
        <v>28.5</v>
      </c>
      <c r="E36" s="9"/>
      <c r="F36" s="15">
        <v>200</v>
      </c>
      <c r="G36" s="41">
        <v>2</v>
      </c>
      <c r="H36" s="230">
        <f t="shared" si="2"/>
        <v>400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255</v>
      </c>
      <c r="D37" s="15">
        <f>C37*111</f>
        <v>28305</v>
      </c>
      <c r="E37" s="9"/>
      <c r="F37" s="15">
        <v>100</v>
      </c>
      <c r="G37" s="43">
        <v>47</v>
      </c>
      <c r="H37" s="230">
        <f t="shared" si="2"/>
        <v>4700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36</v>
      </c>
      <c r="H38" s="230">
        <f t="shared" si="2"/>
        <v>1800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3</v>
      </c>
      <c r="H39" s="230">
        <f t="shared" si="2"/>
        <v>60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14</v>
      </c>
      <c r="D42" s="15">
        <f>C42*2.25</f>
        <v>31.5</v>
      </c>
      <c r="E42" s="9"/>
      <c r="F42" s="43" t="s">
        <v>79</v>
      </c>
      <c r="G42" s="230">
        <v>1707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9</v>
      </c>
      <c r="D48" s="15">
        <f>C48*78</f>
        <v>702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315167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22</v>
      </c>
      <c r="D50" s="15">
        <f>C50*1.5</f>
        <v>33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133</v>
      </c>
      <c r="G51" s="285">
        <f>G49-H29</f>
        <v>-1164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29823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03B7-FFDC-4437-94C4-B584E5E8EA6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45878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228</v>
      </c>
      <c r="D6" s="16">
        <f t="shared" ref="D6:D28" si="1">C6*L6</f>
        <v>168036</v>
      </c>
      <c r="E6" s="9"/>
      <c r="F6" s="153" t="s">
        <v>16</v>
      </c>
      <c r="G6" s="155" t="s">
        <v>146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9</v>
      </c>
      <c r="D7" s="16">
        <f t="shared" si="1"/>
        <v>6525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>
        <v>1</v>
      </c>
      <c r="D8" s="16">
        <f t="shared" si="1"/>
        <v>1033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30</v>
      </c>
      <c r="D9" s="16">
        <f t="shared" si="1"/>
        <v>21210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>
        <v>1</v>
      </c>
      <c r="D10" s="16">
        <f t="shared" si="1"/>
        <v>972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v>4</v>
      </c>
      <c r="D12" s="52">
        <f t="shared" si="1"/>
        <v>3808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9</v>
      </c>
      <c r="D13" s="52">
        <f t="shared" si="1"/>
        <v>2763</v>
      </c>
      <c r="E13" s="9"/>
      <c r="F13" s="175" t="s">
        <v>36</v>
      </c>
      <c r="G13" s="176"/>
      <c r="H13" s="177">
        <f>D29</f>
        <v>212088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2</v>
      </c>
      <c r="D14" s="34">
        <f t="shared" si="1"/>
        <v>22</v>
      </c>
      <c r="E14" s="9"/>
      <c r="F14" s="180" t="s">
        <v>39</v>
      </c>
      <c r="G14" s="181"/>
      <c r="H14" s="182">
        <f>D54</f>
        <v>25432.5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186655.5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1872</f>
        <v>1872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>
        <f>5+5</f>
        <v>10</v>
      </c>
      <c r="D21" s="52">
        <f t="shared" si="1"/>
        <v>6500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>
        <v>12</v>
      </c>
      <c r="D26" s="52">
        <f t="shared" si="1"/>
        <v>434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212088</v>
      </c>
      <c r="E29" s="9"/>
      <c r="F29" s="198" t="s">
        <v>55</v>
      </c>
      <c r="G29" s="199"/>
      <c r="H29" s="202">
        <f>H15-H16-H17-H18-H19-H20-H22-H23-H24+H26+H27</f>
        <v>184783.5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2</v>
      </c>
      <c r="D34" s="33">
        <f>C34*120</f>
        <v>240</v>
      </c>
      <c r="E34" s="9"/>
      <c r="F34" s="15">
        <v>1000</v>
      </c>
      <c r="G34" s="82">
        <v>33</v>
      </c>
      <c r="H34" s="230">
        <f>F34*G34</f>
        <v>33000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25</v>
      </c>
      <c r="H35" s="230">
        <f t="shared" ref="H35:H39" si="2">F35*G35</f>
        <v>12500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16</v>
      </c>
      <c r="D36" s="15">
        <f>C36*1.5</f>
        <v>24</v>
      </c>
      <c r="E36" s="9"/>
      <c r="F36" s="15">
        <v>200</v>
      </c>
      <c r="G36" s="41">
        <v>2</v>
      </c>
      <c r="H36" s="230">
        <f>F36*G36</f>
        <v>400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204</v>
      </c>
      <c r="D37" s="15">
        <f>C37*111</f>
        <v>22644</v>
      </c>
      <c r="E37" s="9"/>
      <c r="F37" s="15">
        <v>100</v>
      </c>
      <c r="G37" s="43">
        <v>32</v>
      </c>
      <c r="H37" s="230">
        <f t="shared" si="2"/>
        <v>3200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15</v>
      </c>
      <c r="H38" s="230">
        <f t="shared" si="2"/>
        <v>750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30">
        <v>145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9</v>
      </c>
      <c r="D44" s="15">
        <f>C44*120</f>
        <v>1080</v>
      </c>
      <c r="E44" s="9"/>
      <c r="F44" s="41" t="s">
        <v>162</v>
      </c>
      <c r="G44" s="69" t="s">
        <v>172</v>
      </c>
      <c r="H44" s="214">
        <v>131385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20</v>
      </c>
      <c r="D46" s="15">
        <f>C46*1.5</f>
        <v>30</v>
      </c>
      <c r="E46" s="9"/>
      <c r="F46" s="41"/>
      <c r="G46" s="9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2</v>
      </c>
      <c r="D49" s="15">
        <f>C49*42</f>
        <v>84</v>
      </c>
      <c r="E49" s="9"/>
      <c r="F49" s="255" t="s">
        <v>86</v>
      </c>
      <c r="G49" s="202">
        <f>H34+H35+H36+H37+H38+H39+H40+H41+G42+H44+H45+H46</f>
        <v>181380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12</v>
      </c>
      <c r="D50" s="15">
        <f>C50*1.5</f>
        <v>18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-3403.5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25432.5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C101-27CA-4C01-8052-73DED9A167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45878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185</v>
      </c>
      <c r="D6" s="16">
        <f t="shared" ref="D6:D28" si="1">C6*L6</f>
        <v>136345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13</v>
      </c>
      <c r="D7" s="16">
        <f t="shared" si="1"/>
        <v>9425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15</v>
      </c>
      <c r="D9" s="16">
        <f t="shared" si="1"/>
        <v>10605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>
        <v>1</v>
      </c>
      <c r="D11" s="16">
        <f t="shared" si="1"/>
        <v>1125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>
        <v>1</v>
      </c>
      <c r="D12" s="52">
        <f t="shared" si="1"/>
        <v>952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9</v>
      </c>
      <c r="D13" s="52">
        <f t="shared" si="1"/>
        <v>2763</v>
      </c>
      <c r="E13" s="9"/>
      <c r="F13" s="175" t="s">
        <v>36</v>
      </c>
      <c r="G13" s="176"/>
      <c r="H13" s="177">
        <f>D29</f>
        <v>165349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19</v>
      </c>
      <c r="D14" s="34">
        <f t="shared" si="1"/>
        <v>209</v>
      </c>
      <c r="E14" s="9"/>
      <c r="F14" s="180" t="s">
        <v>39</v>
      </c>
      <c r="G14" s="181"/>
      <c r="H14" s="182">
        <f>D54</f>
        <v>35322.75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130026.25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504+312</f>
        <v>816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165349</v>
      </c>
      <c r="E29" s="9"/>
      <c r="F29" s="198" t="s">
        <v>55</v>
      </c>
      <c r="G29" s="199"/>
      <c r="H29" s="202">
        <f>H15-H16-H17-H18-H19-H20-H22-H23-H24+H26+H27</f>
        <v>129210.25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50</v>
      </c>
      <c r="H34" s="230">
        <f>F34*G34</f>
        <v>50000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56</v>
      </c>
      <c r="H35" s="230">
        <f>F35*G35</f>
        <v>28000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30">
        <f t="shared" ref="H36:H39" si="2">F36*G36</f>
        <v>200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296</v>
      </c>
      <c r="D37" s="15">
        <f>C37*111</f>
        <v>32856</v>
      </c>
      <c r="E37" s="9"/>
      <c r="F37" s="15">
        <v>100</v>
      </c>
      <c r="G37" s="43">
        <v>7</v>
      </c>
      <c r="H37" s="230">
        <f t="shared" si="2"/>
        <v>700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2</v>
      </c>
      <c r="H38" s="230">
        <f t="shared" si="2"/>
        <v>100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2</v>
      </c>
      <c r="H39" s="230">
        <f t="shared" si="2"/>
        <v>40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9</v>
      </c>
      <c r="D40" s="15">
        <f>C40*111</f>
        <v>999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30">
        <v>71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2</v>
      </c>
      <c r="D44" s="15">
        <f>C44*120</f>
        <v>240</v>
      </c>
      <c r="E44" s="9"/>
      <c r="F44" s="41"/>
      <c r="G44" s="84" t="s">
        <v>173</v>
      </c>
      <c r="H44" s="214">
        <v>49892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123" t="s">
        <v>174</v>
      </c>
      <c r="H45" s="214">
        <v>12760</v>
      </c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13</v>
      </c>
      <c r="D48" s="15">
        <f>C48*78</f>
        <v>1014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2</v>
      </c>
      <c r="D49" s="15">
        <f>C49*42</f>
        <v>84</v>
      </c>
      <c r="E49" s="9"/>
      <c r="F49" s="255" t="s">
        <v>86</v>
      </c>
      <c r="G49" s="202">
        <f>H34+H35+H36+H37+H38+H39+H40+H41+G42+H44+H45+H46</f>
        <v>141763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6</v>
      </c>
      <c r="D50" s="15">
        <f>C50*1.5</f>
        <v>9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176</v>
      </c>
      <c r="G51" s="259">
        <f>G49-H29</f>
        <v>12552.75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35322.75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E752-9344-433E-A305-FB584E0E42B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F0C3-622C-410B-8675-F14C02F3F2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45880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83</v>
      </c>
      <c r="D6" s="16">
        <f t="shared" ref="D6:D28" si="1">C6*L6</f>
        <v>61171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10</v>
      </c>
      <c r="D7" s="16">
        <f t="shared" si="1"/>
        <v>7250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>
        <v>20</v>
      </c>
      <c r="D8" s="16">
        <f t="shared" si="1"/>
        <v>20660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12</v>
      </c>
      <c r="D9" s="16">
        <f t="shared" si="1"/>
        <v>8484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2</v>
      </c>
      <c r="D13" s="52">
        <f t="shared" si="1"/>
        <v>614</v>
      </c>
      <c r="E13" s="9"/>
      <c r="F13" s="175" t="s">
        <v>36</v>
      </c>
      <c r="G13" s="176"/>
      <c r="H13" s="177">
        <f>D29</f>
        <v>100380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17</v>
      </c>
      <c r="D14" s="34">
        <f t="shared" si="1"/>
        <v>187</v>
      </c>
      <c r="E14" s="9"/>
      <c r="F14" s="180" t="s">
        <v>39</v>
      </c>
      <c r="G14" s="181"/>
      <c r="H14" s="182">
        <f>D54</f>
        <v>16557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83823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171</v>
      </c>
      <c r="C25" s="53">
        <v>12</v>
      </c>
      <c r="D25" s="52">
        <f t="shared" si="1"/>
        <v>444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852/24+1.5</f>
        <v>37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/>
      <c r="G26" s="73"/>
      <c r="H26" s="214"/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106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100380</v>
      </c>
      <c r="E29" s="9"/>
      <c r="F29" s="198" t="s">
        <v>55</v>
      </c>
      <c r="G29" s="199"/>
      <c r="H29" s="202">
        <f>H15-H16-H17-H18-H19-H20-H22-H23-H24+H26+H27+H28</f>
        <v>83823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44">
        <v>65</v>
      </c>
      <c r="H34" s="230">
        <f t="shared" ref="H34:H39" si="2">F34*G34</f>
        <v>65000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35</v>
      </c>
      <c r="H35" s="230">
        <f t="shared" si="2"/>
        <v>17500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6</v>
      </c>
      <c r="D36" s="15">
        <f>C36*1.5</f>
        <v>9</v>
      </c>
      <c r="E36" s="9"/>
      <c r="F36" s="15">
        <v>200</v>
      </c>
      <c r="G36" s="41">
        <v>2</v>
      </c>
      <c r="H36" s="230">
        <f t="shared" si="2"/>
        <v>400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104</v>
      </c>
      <c r="D37" s="15">
        <f>C37*111</f>
        <v>11544</v>
      </c>
      <c r="E37" s="9"/>
      <c r="F37" s="15">
        <v>100</v>
      </c>
      <c r="G37" s="43">
        <v>26</v>
      </c>
      <c r="H37" s="230">
        <f t="shared" si="2"/>
        <v>2600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8</v>
      </c>
      <c r="D38" s="15">
        <f>C38*84</f>
        <v>672</v>
      </c>
      <c r="E38" s="9"/>
      <c r="F38" s="33">
        <v>50</v>
      </c>
      <c r="G38" s="43">
        <v>9</v>
      </c>
      <c r="H38" s="230">
        <f t="shared" si="2"/>
        <v>450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230">
        <f t="shared" si="2"/>
        <v>20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30">
        <v>182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>
        <v>20</v>
      </c>
      <c r="D44" s="15">
        <f>C44*120</f>
        <v>2400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22</v>
      </c>
      <c r="D46" s="15">
        <f>C46*1.5</f>
        <v>33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3</v>
      </c>
      <c r="D49" s="15">
        <f>C49*42</f>
        <v>126</v>
      </c>
      <c r="E49" s="9"/>
      <c r="F49" s="255" t="s">
        <v>86</v>
      </c>
      <c r="G49" s="202">
        <f>H34+H35+H36+H37+H38+H39+H40+H41+G42+H44+H45+H46</f>
        <v>86152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7</v>
      </c>
      <c r="D50" s="15">
        <f>C50*1.5</f>
        <v>10.5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141</v>
      </c>
      <c r="G51" s="269">
        <f>G49-H29</f>
        <v>2329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16557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018D-ECBB-47D5-8BA2-B827F266C48B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45880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191</v>
      </c>
      <c r="D6" s="16">
        <f t="shared" ref="D6:D28" si="1">C6*L6</f>
        <v>140767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4</v>
      </c>
      <c r="D7" s="16">
        <f t="shared" si="1"/>
        <v>2900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50</v>
      </c>
      <c r="D9" s="16">
        <f t="shared" si="1"/>
        <v>35350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>
        <v>5</v>
      </c>
      <c r="D10" s="16">
        <f t="shared" si="1"/>
        <v>4860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v>5</v>
      </c>
      <c r="D12" s="52">
        <f t="shared" si="1"/>
        <v>4760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10</v>
      </c>
      <c r="D13" s="52">
        <f t="shared" si="1"/>
        <v>3070</v>
      </c>
      <c r="E13" s="9"/>
      <c r="F13" s="175" t="s">
        <v>36</v>
      </c>
      <c r="G13" s="176"/>
      <c r="H13" s="177">
        <f>D29</f>
        <v>195469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22</v>
      </c>
      <c r="D14" s="34">
        <f t="shared" si="1"/>
        <v>242</v>
      </c>
      <c r="E14" s="9"/>
      <c r="F14" s="180" t="s">
        <v>39</v>
      </c>
      <c r="G14" s="181"/>
      <c r="H14" s="182">
        <f>D54</f>
        <v>60487.5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134981.5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1971</f>
        <v>1971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>
        <f>2+1</f>
        <v>3</v>
      </c>
      <c r="D21" s="52">
        <f t="shared" si="1"/>
        <v>1950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 t="s">
        <v>178</v>
      </c>
      <c r="G26" s="13"/>
      <c r="H26" s="218">
        <v>224784</v>
      </c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195469</v>
      </c>
      <c r="E29" s="9"/>
      <c r="F29" s="198" t="s">
        <v>55</v>
      </c>
      <c r="G29" s="199"/>
      <c r="H29" s="202">
        <f>H15-H16-H17-H18-H19-H20-H22-H23-H24+H26+H27</f>
        <v>357794.5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183</v>
      </c>
      <c r="H34" s="230">
        <f>F34*G34</f>
        <v>183000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71</v>
      </c>
      <c r="H35" s="230">
        <f t="shared" ref="H35:H39" si="2">F35*G35</f>
        <v>35500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4</v>
      </c>
      <c r="D36" s="15">
        <f>C36*1.5</f>
        <v>6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522</v>
      </c>
      <c r="D37" s="15">
        <f>C37*111</f>
        <v>57942</v>
      </c>
      <c r="E37" s="9"/>
      <c r="F37" s="15">
        <v>100</v>
      </c>
      <c r="G37" s="43">
        <v>17</v>
      </c>
      <c r="H37" s="230">
        <f t="shared" si="2"/>
        <v>1700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14</v>
      </c>
      <c r="H38" s="230">
        <f t="shared" si="2"/>
        <v>700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>
        <v>11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177</v>
      </c>
      <c r="H44" s="214">
        <v>137440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19</v>
      </c>
      <c r="D46" s="15">
        <f>C46*1.5</f>
        <v>28.5</v>
      </c>
      <c r="E46" s="9"/>
      <c r="F46" s="41"/>
      <c r="G46" s="10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18</v>
      </c>
      <c r="D48" s="15">
        <f>C48*78</f>
        <v>1404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4</v>
      </c>
      <c r="D49" s="15">
        <f>C49*42</f>
        <v>168</v>
      </c>
      <c r="E49" s="9"/>
      <c r="F49" s="255" t="s">
        <v>86</v>
      </c>
      <c r="G49" s="202">
        <f>H34+H35+H36+H37+H38+H39+H40+H41+G42+H44+H45+H46</f>
        <v>358351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6</v>
      </c>
      <c r="D50" s="15">
        <f>C50*1.5</f>
        <v>9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167</v>
      </c>
      <c r="G51" s="259">
        <f>G49-H29</f>
        <v>556.5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60487.5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55D5-2988-47EB-AF7B-9853670D247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45880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325</v>
      </c>
      <c r="D6" s="16">
        <f t="shared" ref="D6:D28" si="1">C6*L6</f>
        <v>239525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20</v>
      </c>
      <c r="D7" s="16">
        <f t="shared" si="1"/>
        <v>14500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106</v>
      </c>
      <c r="D9" s="16">
        <f t="shared" si="1"/>
        <v>74942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>
        <v>1</v>
      </c>
      <c r="D10" s="16">
        <f t="shared" si="1"/>
        <v>972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>
        <v>2</v>
      </c>
      <c r="D12" s="52">
        <f t="shared" si="1"/>
        <v>1904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22</v>
      </c>
      <c r="D13" s="52">
        <f t="shared" si="1"/>
        <v>6754</v>
      </c>
      <c r="E13" s="9"/>
      <c r="F13" s="175" t="s">
        <v>36</v>
      </c>
      <c r="G13" s="176"/>
      <c r="H13" s="177">
        <f>D29</f>
        <v>349317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34380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314937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v>312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>
        <f>1+1</f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108" t="s">
        <v>182</v>
      </c>
      <c r="G26" s="65">
        <v>4852</v>
      </c>
      <c r="H26" s="218">
        <v>44774</v>
      </c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12</v>
      </c>
      <c r="D28" s="52">
        <f t="shared" si="1"/>
        <v>9420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349317</v>
      </c>
      <c r="E29" s="9"/>
      <c r="F29" s="198" t="s">
        <v>55</v>
      </c>
      <c r="G29" s="199"/>
      <c r="H29" s="202">
        <f>H15-H16-H17-H18-H19-H20-H22-H23-H24+H26+H27</f>
        <v>359399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65</v>
      </c>
      <c r="H34" s="230">
        <f>F34*G34</f>
        <v>65000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101</v>
      </c>
      <c r="H35" s="230">
        <f>F35*G35</f>
        <v>50500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3</v>
      </c>
      <c r="H36" s="230">
        <f t="shared" ref="H36:H39" si="2">F36*G36</f>
        <v>600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284</v>
      </c>
      <c r="D37" s="15">
        <f>C37*111</f>
        <v>31524</v>
      </c>
      <c r="E37" s="9"/>
      <c r="F37" s="15">
        <v>100</v>
      </c>
      <c r="G37" s="43">
        <v>17</v>
      </c>
      <c r="H37" s="230">
        <f t="shared" si="2"/>
        <v>1700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11</v>
      </c>
      <c r="D38" s="15">
        <f>C38*84</f>
        <v>924</v>
      </c>
      <c r="E38" s="9"/>
      <c r="F38" s="33">
        <v>50</v>
      </c>
      <c r="G38" s="43">
        <v>1</v>
      </c>
      <c r="H38" s="230">
        <f t="shared" si="2"/>
        <v>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7</v>
      </c>
      <c r="D40" s="15">
        <f>C40*111</f>
        <v>777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30">
        <v>30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 t="s">
        <v>179</v>
      </c>
      <c r="G44" s="84" t="s">
        <v>180</v>
      </c>
      <c r="H44" s="214">
        <v>150647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 t="s">
        <v>162</v>
      </c>
      <c r="G45" s="84" t="s">
        <v>181</v>
      </c>
      <c r="H45" s="214">
        <v>87025</v>
      </c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5</v>
      </c>
      <c r="D46" s="15">
        <f>C46*1.5</f>
        <v>7.5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4</v>
      </c>
      <c r="D49" s="15">
        <f>C49*42</f>
        <v>168</v>
      </c>
      <c r="E49" s="9"/>
      <c r="F49" s="255" t="s">
        <v>86</v>
      </c>
      <c r="G49" s="202">
        <f>H34+H35+H36+H37+H38+H39+H40+H41+G42+H44+H45+H46</f>
        <v>355552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20</v>
      </c>
      <c r="D50" s="15">
        <f>C50*1.5</f>
        <v>30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-3847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34380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3CD0-60B3-43A5-977F-08808D95B17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9063-FE88-45DD-8693-8ADE017C7DA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45881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221</v>
      </c>
      <c r="D6" s="16">
        <f t="shared" ref="D6:D28" si="1">C6*L6</f>
        <v>162877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31</v>
      </c>
      <c r="D7" s="16">
        <f t="shared" si="1"/>
        <v>22475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>
        <v>5</v>
      </c>
      <c r="D8" s="16">
        <f t="shared" si="1"/>
        <v>5165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67</v>
      </c>
      <c r="D9" s="16">
        <f t="shared" si="1"/>
        <v>47369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>
        <v>5</v>
      </c>
      <c r="D10" s="16">
        <f t="shared" si="1"/>
        <v>4860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>
        <v>10</v>
      </c>
      <c r="D11" s="16">
        <f t="shared" si="1"/>
        <v>11250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f>35+20</f>
        <v>55</v>
      </c>
      <c r="D12" s="52">
        <f t="shared" si="1"/>
        <v>52360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7</v>
      </c>
      <c r="D13" s="52">
        <f t="shared" si="1"/>
        <v>2149</v>
      </c>
      <c r="E13" s="9"/>
      <c r="F13" s="175" t="s">
        <v>36</v>
      </c>
      <c r="G13" s="176"/>
      <c r="H13" s="177">
        <f>D29</f>
        <v>363754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7</v>
      </c>
      <c r="D14" s="34">
        <f t="shared" si="1"/>
        <v>77</v>
      </c>
      <c r="E14" s="9"/>
      <c r="F14" s="180" t="s">
        <v>39</v>
      </c>
      <c r="G14" s="181"/>
      <c r="H14" s="182">
        <f>D54</f>
        <v>53968.5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>
        <v>10</v>
      </c>
      <c r="D15" s="34">
        <f t="shared" si="1"/>
        <v>6200</v>
      </c>
      <c r="E15" s="9"/>
      <c r="F15" s="185" t="s">
        <v>40</v>
      </c>
      <c r="G15" s="176"/>
      <c r="H15" s="186">
        <f>H13-H14</f>
        <v>309785.5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>
        <v>5</v>
      </c>
      <c r="D18" s="52">
        <f t="shared" si="1"/>
        <v>3100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07" t="s">
        <v>185</v>
      </c>
      <c r="C19" s="53">
        <f>2+2+1</f>
        <v>5</v>
      </c>
      <c r="D19" s="52">
        <f t="shared" si="1"/>
        <v>5510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>
        <f>2+3</f>
        <v>5</v>
      </c>
      <c r="D20" s="16">
        <f t="shared" si="1"/>
        <v>5875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164</v>
      </c>
      <c r="C21" s="53">
        <f>10+15+2</f>
        <v>27</v>
      </c>
      <c r="D21" s="52">
        <f t="shared" si="1"/>
        <v>17550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>
        <v>1</v>
      </c>
      <c r="D22" s="52">
        <f t="shared" si="1"/>
        <v>1582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110</v>
      </c>
      <c r="C23" s="53">
        <v>1</v>
      </c>
      <c r="D23" s="52">
        <f t="shared" si="1"/>
        <v>1142</v>
      </c>
      <c r="E23" s="9"/>
      <c r="F23" s="85"/>
      <c r="G23" s="87"/>
      <c r="H23" s="265"/>
      <c r="I23" s="266"/>
      <c r="J23" s="266"/>
      <c r="L23" s="51">
        <v>1142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>
        <v>2</v>
      </c>
      <c r="D24" s="52">
        <f t="shared" si="1"/>
        <v>3334</v>
      </c>
      <c r="E24" s="9"/>
      <c r="F24" s="85"/>
      <c r="G24" s="87"/>
      <c r="H24" s="265"/>
      <c r="I24" s="266"/>
      <c r="J24" s="266"/>
      <c r="L24" s="51">
        <f>1667</f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>
        <v>1</v>
      </c>
      <c r="D25" s="52">
        <f t="shared" si="1"/>
        <v>1582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93</v>
      </c>
      <c r="C26" s="53">
        <f>1</f>
        <v>1</v>
      </c>
      <c r="D26" s="52">
        <f t="shared" si="1"/>
        <v>1447</v>
      </c>
      <c r="E26" s="9"/>
      <c r="F26" s="83" t="s">
        <v>170</v>
      </c>
      <c r="G26" s="73">
        <v>4970</v>
      </c>
      <c r="H26" s="214">
        <v>83806</v>
      </c>
      <c r="I26" s="214"/>
      <c r="J26" s="214"/>
      <c r="L26" s="7">
        <v>1447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106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10</v>
      </c>
      <c r="D28" s="52">
        <f t="shared" si="1"/>
        <v>7850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363754</v>
      </c>
      <c r="E29" s="9"/>
      <c r="F29" s="198" t="s">
        <v>55</v>
      </c>
      <c r="G29" s="199"/>
      <c r="H29" s="202">
        <f>H15-H16-H17-H18-H19-H20-H22-H23-H24+H26+H27+H28</f>
        <v>393591.5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94</v>
      </c>
      <c r="H34" s="230">
        <f t="shared" ref="H34:H39" si="2">F34*G34</f>
        <v>94000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>
        <v>7</v>
      </c>
      <c r="D35" s="33">
        <f>C35*84</f>
        <v>588</v>
      </c>
      <c r="E35" s="9"/>
      <c r="F35" s="64">
        <v>500</v>
      </c>
      <c r="G35" s="45">
        <v>109</v>
      </c>
      <c r="H35" s="230">
        <f t="shared" si="2"/>
        <v>54500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si="2"/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250</v>
      </c>
      <c r="D37" s="15">
        <f>C37*111</f>
        <v>27750</v>
      </c>
      <c r="E37" s="9"/>
      <c r="F37" s="15">
        <v>100</v>
      </c>
      <c r="G37" s="43">
        <v>11</v>
      </c>
      <c r="H37" s="230">
        <f t="shared" si="2"/>
        <v>1100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215</v>
      </c>
      <c r="D38" s="15">
        <f>C38*84</f>
        <v>18060</v>
      </c>
      <c r="E38" s="9"/>
      <c r="F38" s="33">
        <v>50</v>
      </c>
      <c r="G38" s="43">
        <v>5</v>
      </c>
      <c r="H38" s="230">
        <f t="shared" si="2"/>
        <v>250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9</v>
      </c>
      <c r="D39" s="34">
        <f>C39*4.5</f>
        <v>40.5</v>
      </c>
      <c r="E39" s="9"/>
      <c r="F39" s="15">
        <v>20</v>
      </c>
      <c r="G39" s="41">
        <v>3</v>
      </c>
      <c r="H39" s="230">
        <f t="shared" si="2"/>
        <v>60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24</v>
      </c>
      <c r="D41" s="15">
        <f>C41*84</f>
        <v>2016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30">
        <v>67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 t="s">
        <v>144</v>
      </c>
      <c r="G44" s="102" t="s">
        <v>186</v>
      </c>
      <c r="H44" s="214">
        <v>83806</v>
      </c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>
        <v>57</v>
      </c>
      <c r="D45" s="15">
        <f>C45*84</f>
        <v>4788</v>
      </c>
      <c r="E45" s="9"/>
      <c r="F45" s="41" t="s">
        <v>162</v>
      </c>
      <c r="G45" s="69" t="s">
        <v>187</v>
      </c>
      <c r="H45" s="214">
        <v>159783</v>
      </c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13</v>
      </c>
      <c r="D46" s="15">
        <f>C46*1.5</f>
        <v>19.5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393566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27</v>
      </c>
      <c r="D50" s="15">
        <f>C50*1.5</f>
        <v>40.5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188</v>
      </c>
      <c r="G51" s="285">
        <f>G49-H29</f>
        <v>-25.5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53968.5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596A-044B-4D75-8BC1-51D1F266C2E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96" t="s">
        <v>2</v>
      </c>
      <c r="Q1" s="9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45870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134</v>
      </c>
      <c r="D6" s="16">
        <f t="shared" ref="D6:D28" si="1">C6*L6</f>
        <v>98758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3</v>
      </c>
      <c r="D7" s="16">
        <f t="shared" si="1"/>
        <v>2175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11</v>
      </c>
      <c r="D9" s="16">
        <f t="shared" si="1"/>
        <v>7777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7</v>
      </c>
      <c r="D13" s="52">
        <f t="shared" si="1"/>
        <v>2149</v>
      </c>
      <c r="E13" s="9"/>
      <c r="F13" s="175" t="s">
        <v>36</v>
      </c>
      <c r="G13" s="176"/>
      <c r="H13" s="177">
        <f>D29</f>
        <v>114894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10</v>
      </c>
      <c r="D14" s="34">
        <f t="shared" si="1"/>
        <v>110</v>
      </c>
      <c r="E14" s="9"/>
      <c r="F14" s="180" t="s">
        <v>39</v>
      </c>
      <c r="G14" s="181"/>
      <c r="H14" s="182">
        <f>D54</f>
        <v>17747.25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97146.75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114894</v>
      </c>
      <c r="E29" s="9"/>
      <c r="F29" s="198" t="s">
        <v>55</v>
      </c>
      <c r="G29" s="199"/>
      <c r="H29" s="202">
        <f>H15-H16-H17-H18-H19-H20-H22-H23-H24+H26+H27</f>
        <v>97146.75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53</v>
      </c>
      <c r="H34" s="230">
        <f>F34*G34</f>
        <v>53000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25</v>
      </c>
      <c r="H35" s="230">
        <f t="shared" ref="H35:H39" si="2">F35*G35</f>
        <v>12500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>
        <v>1</v>
      </c>
      <c r="H36" s="230">
        <f>F36*G36</f>
        <v>200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149</v>
      </c>
      <c r="D37" s="15">
        <f>C37*111</f>
        <v>16539</v>
      </c>
      <c r="E37" s="9"/>
      <c r="F37" s="15">
        <v>100</v>
      </c>
      <c r="G37" s="43">
        <v>35</v>
      </c>
      <c r="H37" s="230">
        <f t="shared" si="2"/>
        <v>3500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47</v>
      </c>
      <c r="H38" s="230">
        <f t="shared" si="2"/>
        <v>2350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5</v>
      </c>
      <c r="H39" s="230">
        <f t="shared" si="2"/>
        <v>100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3</v>
      </c>
      <c r="D42" s="15">
        <f>C42*2.25</f>
        <v>6.75</v>
      </c>
      <c r="E42" s="9"/>
      <c r="F42" s="43" t="s">
        <v>79</v>
      </c>
      <c r="G42" s="230">
        <v>2295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9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3</v>
      </c>
      <c r="D48" s="15">
        <f>C48*78</f>
        <v>234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4</v>
      </c>
      <c r="D49" s="15">
        <f>C49*42</f>
        <v>168</v>
      </c>
      <c r="E49" s="9"/>
      <c r="F49" s="255" t="s">
        <v>86</v>
      </c>
      <c r="G49" s="202">
        <f>H34+H35+H36+H37+H38+H39+H40+H41+G42+H44+H45+H46</f>
        <v>73945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22</v>
      </c>
      <c r="D50" s="15">
        <f>C50*1.5</f>
        <v>33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-23201.75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17747.25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211C3-44A0-4FFC-B84F-F0053B87E01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45881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74</v>
      </c>
      <c r="D6" s="16">
        <f t="shared" ref="D6:D28" si="1">C6*L6</f>
        <v>54538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1</v>
      </c>
      <c r="D7" s="16">
        <f t="shared" si="1"/>
        <v>725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5</v>
      </c>
      <c r="D9" s="16">
        <f t="shared" si="1"/>
        <v>3535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3</v>
      </c>
      <c r="D13" s="52">
        <f t="shared" si="1"/>
        <v>921</v>
      </c>
      <c r="E13" s="9"/>
      <c r="F13" s="175" t="s">
        <v>36</v>
      </c>
      <c r="G13" s="176"/>
      <c r="H13" s="177">
        <f>D29</f>
        <v>62283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19</v>
      </c>
      <c r="D14" s="34">
        <f t="shared" si="1"/>
        <v>209</v>
      </c>
      <c r="E14" s="9"/>
      <c r="F14" s="180" t="s">
        <v>39</v>
      </c>
      <c r="G14" s="181"/>
      <c r="H14" s="182">
        <f>D54</f>
        <v>24072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38211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416+560</f>
        <v>976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189">
        <v>50</v>
      </c>
      <c r="I19" s="189"/>
      <c r="J19" s="189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>
        <v>145284</v>
      </c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62283</v>
      </c>
      <c r="E29" s="9"/>
      <c r="F29" s="198" t="s">
        <v>55</v>
      </c>
      <c r="G29" s="199"/>
      <c r="H29" s="202">
        <f>H15-H16-H17-H18-H19-H20-H22-H23-H24+H26+H27</f>
        <v>182469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156</v>
      </c>
      <c r="H34" s="230">
        <f>F34*G34</f>
        <v>156000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50</v>
      </c>
      <c r="H35" s="230">
        <f t="shared" ref="H35:H39" si="2">F35*G35</f>
        <v>25000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210</v>
      </c>
      <c r="D37" s="15">
        <f>C37*111</f>
        <v>23310</v>
      </c>
      <c r="E37" s="9"/>
      <c r="F37" s="15">
        <v>100</v>
      </c>
      <c r="G37" s="43">
        <v>18</v>
      </c>
      <c r="H37" s="230">
        <f t="shared" si="2"/>
        <v>1800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2</v>
      </c>
      <c r="H38" s="230">
        <f t="shared" si="2"/>
        <v>100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5</v>
      </c>
      <c r="D39" s="34">
        <f>C39*4.5</f>
        <v>22.5</v>
      </c>
      <c r="E39" s="9"/>
      <c r="F39" s="15">
        <v>20</v>
      </c>
      <c r="G39" s="41">
        <v>1</v>
      </c>
      <c r="H39" s="230">
        <f t="shared" si="2"/>
        <v>20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</v>
      </c>
      <c r="D40" s="15">
        <f>C40*111</f>
        <v>111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4</v>
      </c>
      <c r="D42" s="15">
        <f>C42*2.25</f>
        <v>9</v>
      </c>
      <c r="E42" s="9"/>
      <c r="F42" s="43" t="s">
        <v>79</v>
      </c>
      <c r="G42" s="230">
        <v>134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10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1</v>
      </c>
      <c r="D49" s="15">
        <f>C49*42</f>
        <v>42</v>
      </c>
      <c r="E49" s="9"/>
      <c r="F49" s="255" t="s">
        <v>86</v>
      </c>
      <c r="G49" s="202">
        <f>H34+H35+H36+H37+H38+H39+H40+H41+G42+H44+H45+H46</f>
        <v>183054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1</v>
      </c>
      <c r="D50" s="15">
        <f>C50*1.5</f>
        <v>1.5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167</v>
      </c>
      <c r="G51" s="259">
        <f>G49-H29</f>
        <v>585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24072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957E-4C88-4B35-8E01-1B0CA7FDAF4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45881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547</v>
      </c>
      <c r="D6" s="16">
        <f t="shared" ref="D6:D28" si="1">C6*L6</f>
        <v>403139</v>
      </c>
      <c r="E6" s="9"/>
      <c r="F6" s="153" t="s">
        <v>16</v>
      </c>
      <c r="G6" s="155" t="s">
        <v>146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5</v>
      </c>
      <c r="D7" s="16">
        <f t="shared" si="1"/>
        <v>3625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>
        <v>10</v>
      </c>
      <c r="D8" s="16">
        <f t="shared" si="1"/>
        <v>10330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61</v>
      </c>
      <c r="D9" s="16">
        <f t="shared" si="1"/>
        <v>43127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>
        <v>10</v>
      </c>
      <c r="D10" s="16">
        <f t="shared" si="1"/>
        <v>9720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>
        <v>2</v>
      </c>
      <c r="D11" s="16">
        <f t="shared" si="1"/>
        <v>2250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>
        <v>10</v>
      </c>
      <c r="D12" s="52">
        <f t="shared" si="1"/>
        <v>9520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9</v>
      </c>
      <c r="D13" s="52">
        <f t="shared" si="1"/>
        <v>2763</v>
      </c>
      <c r="E13" s="9"/>
      <c r="F13" s="175" t="s">
        <v>36</v>
      </c>
      <c r="G13" s="176"/>
      <c r="H13" s="177">
        <f>D29</f>
        <v>543783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12</v>
      </c>
      <c r="D14" s="34">
        <f t="shared" si="1"/>
        <v>132</v>
      </c>
      <c r="E14" s="9"/>
      <c r="F14" s="180" t="s">
        <v>39</v>
      </c>
      <c r="G14" s="181"/>
      <c r="H14" s="182">
        <f>D54</f>
        <v>72331.5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>
        <v>15</v>
      </c>
      <c r="D15" s="34">
        <f t="shared" si="1"/>
        <v>9300</v>
      </c>
      <c r="E15" s="9"/>
      <c r="F15" s="185" t="s">
        <v>40</v>
      </c>
      <c r="G15" s="176"/>
      <c r="H15" s="186">
        <f>H13-H14</f>
        <v>471451.5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468+1236</f>
        <v>1704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>
        <v>5</v>
      </c>
      <c r="D18" s="52">
        <f t="shared" si="1"/>
        <v>3100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07" t="s">
        <v>185</v>
      </c>
      <c r="C19" s="53">
        <f>5+2+5</f>
        <v>12</v>
      </c>
      <c r="D19" s="52">
        <f t="shared" si="1"/>
        <v>13224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164</v>
      </c>
      <c r="C21" s="53">
        <f>20+7+5</f>
        <v>32</v>
      </c>
      <c r="D21" s="52">
        <f t="shared" si="1"/>
        <v>20800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110</v>
      </c>
      <c r="C22" s="53">
        <v>1</v>
      </c>
      <c r="D22" s="52">
        <f t="shared" si="1"/>
        <v>1142</v>
      </c>
      <c r="E22" s="9"/>
      <c r="F22" s="85"/>
      <c r="G22" s="81"/>
      <c r="H22" s="212"/>
      <c r="I22" s="212"/>
      <c r="J22" s="212"/>
      <c r="L22" s="7">
        <f>1142</f>
        <v>1142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>
        <f>3+2</f>
        <v>5</v>
      </c>
      <c r="D23" s="52">
        <f t="shared" si="1"/>
        <v>5875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>
        <v>1</v>
      </c>
      <c r="D24" s="52">
        <f t="shared" si="1"/>
        <v>1667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183</v>
      </c>
      <c r="C25" s="53">
        <v>1</v>
      </c>
      <c r="D25" s="52">
        <f t="shared" si="1"/>
        <v>1447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1447</f>
        <v>1447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184</v>
      </c>
      <c r="C26" s="53">
        <f>1</f>
        <v>1</v>
      </c>
      <c r="D26" s="52">
        <f t="shared" si="1"/>
        <v>1052</v>
      </c>
      <c r="E26" s="9"/>
      <c r="F26" s="72" t="s">
        <v>165</v>
      </c>
      <c r="G26" s="65">
        <v>4859</v>
      </c>
      <c r="H26" s="218">
        <v>141793</v>
      </c>
      <c r="I26" s="219"/>
      <c r="J26" s="220"/>
      <c r="L26" s="7">
        <v>1052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543783</v>
      </c>
      <c r="E29" s="9"/>
      <c r="F29" s="198" t="s">
        <v>55</v>
      </c>
      <c r="G29" s="199"/>
      <c r="H29" s="202">
        <f>H15-H16-H17-H18-H19-H20-H22-H23-H24+H26+H27</f>
        <v>611540.5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168</v>
      </c>
      <c r="H34" s="230">
        <f>F34*G34</f>
        <v>168000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>
        <v>7</v>
      </c>
      <c r="D35" s="33">
        <f>C35*84</f>
        <v>588</v>
      </c>
      <c r="E35" s="9"/>
      <c r="F35" s="64">
        <v>500</v>
      </c>
      <c r="G35" s="45">
        <v>35</v>
      </c>
      <c r="H35" s="230">
        <f>F35*G35</f>
        <v>17500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3</v>
      </c>
      <c r="D36" s="15">
        <f>C36*1.5</f>
        <v>4.5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294</v>
      </c>
      <c r="D37" s="15">
        <f>C37*111</f>
        <v>32634</v>
      </c>
      <c r="E37" s="9"/>
      <c r="F37" s="15">
        <v>100</v>
      </c>
      <c r="G37" s="43">
        <v>1</v>
      </c>
      <c r="H37" s="230">
        <f t="shared" si="2"/>
        <v>100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333</v>
      </c>
      <c r="D38" s="15">
        <f>C38*84</f>
        <v>27972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41</v>
      </c>
      <c r="D41" s="15">
        <f>C41*84</f>
        <v>3444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>
        <v>34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1</v>
      </c>
      <c r="D44" s="15">
        <f>C44*120</f>
        <v>120</v>
      </c>
      <c r="E44" s="9"/>
      <c r="F44" s="41" t="s">
        <v>162</v>
      </c>
      <c r="G44" s="84" t="s">
        <v>190</v>
      </c>
      <c r="H44" s="214">
        <v>302393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>
        <v>73</v>
      </c>
      <c r="D45" s="15">
        <f>C45*84</f>
        <v>6132</v>
      </c>
      <c r="E45" s="9"/>
      <c r="F45" s="41" t="s">
        <v>189</v>
      </c>
      <c r="G45" s="84" t="s">
        <v>191</v>
      </c>
      <c r="H45" s="214">
        <v>124738</v>
      </c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2</v>
      </c>
      <c r="D49" s="15">
        <f>C49*42</f>
        <v>84</v>
      </c>
      <c r="E49" s="9"/>
      <c r="F49" s="255" t="s">
        <v>86</v>
      </c>
      <c r="G49" s="202">
        <f>H34+H35+H36+H37+H38+H39+H40+H41+G42+H44+H45+H46</f>
        <v>612765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7</v>
      </c>
      <c r="D50" s="15">
        <f>C50*1.5</f>
        <v>10.5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158</v>
      </c>
      <c r="G51" s="259">
        <f>G49-H29</f>
        <v>1224.5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72331.5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4CBA-C428-40A0-B360-C9B258954D0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3091-CF30-4343-A89B-8B8133A5CA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45882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224</v>
      </c>
      <c r="D6" s="16">
        <f t="shared" ref="D6:D28" si="1">C6*L6</f>
        <v>165088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9</v>
      </c>
      <c r="D7" s="16">
        <f t="shared" si="1"/>
        <v>6525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>
        <v>1</v>
      </c>
      <c r="D8" s="16">
        <f t="shared" si="1"/>
        <v>1033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18</v>
      </c>
      <c r="D9" s="16">
        <f t="shared" si="1"/>
        <v>12726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>
        <v>2</v>
      </c>
      <c r="D10" s="16">
        <f t="shared" si="1"/>
        <v>1944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v>1</v>
      </c>
      <c r="D12" s="52">
        <f t="shared" si="1"/>
        <v>952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20</v>
      </c>
      <c r="D13" s="52">
        <f t="shared" si="1"/>
        <v>6140</v>
      </c>
      <c r="E13" s="9"/>
      <c r="F13" s="175" t="s">
        <v>36</v>
      </c>
      <c r="G13" s="176"/>
      <c r="H13" s="177">
        <f>D29</f>
        <v>199861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14</v>
      </c>
      <c r="D14" s="34">
        <f t="shared" si="1"/>
        <v>154</v>
      </c>
      <c r="E14" s="9"/>
      <c r="F14" s="180" t="s">
        <v>39</v>
      </c>
      <c r="G14" s="181"/>
      <c r="H14" s="182">
        <f>D54</f>
        <v>27958.5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>
        <v>1</v>
      </c>
      <c r="D15" s="34">
        <f t="shared" si="1"/>
        <v>620</v>
      </c>
      <c r="E15" s="9"/>
      <c r="F15" s="185" t="s">
        <v>40</v>
      </c>
      <c r="G15" s="176"/>
      <c r="H15" s="186">
        <f>H13-H14</f>
        <v>171902.5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07" t="s">
        <v>185</v>
      </c>
      <c r="C19" s="53">
        <v>2</v>
      </c>
      <c r="D19" s="52">
        <f t="shared" si="1"/>
        <v>2204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164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130" t="s">
        <v>170</v>
      </c>
      <c r="G22" s="81">
        <v>5066</v>
      </c>
      <c r="H22" s="212">
        <v>81711</v>
      </c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129" t="s">
        <v>192</v>
      </c>
      <c r="G26" s="73">
        <v>4241</v>
      </c>
      <c r="H26" s="214">
        <v>785</v>
      </c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116" t="s">
        <v>193</v>
      </c>
      <c r="G27" s="106">
        <v>4341</v>
      </c>
      <c r="H27" s="267">
        <v>785</v>
      </c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131" t="s">
        <v>194</v>
      </c>
      <c r="G28" s="128">
        <v>4344</v>
      </c>
      <c r="H28" s="267">
        <v>2355</v>
      </c>
      <c r="I28" s="268"/>
      <c r="J28" s="268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199861</v>
      </c>
      <c r="E29" s="9"/>
      <c r="F29" s="198" t="s">
        <v>55</v>
      </c>
      <c r="G29" s="199"/>
      <c r="H29" s="202">
        <f>H15-H16-H17-H18-H19-H20-H22-H23-H24+H26+H27+H28</f>
        <v>94116.5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42</v>
      </c>
      <c r="H34" s="230">
        <f t="shared" ref="H34:H39" si="2">F34*G34</f>
        <v>42000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>
        <v>2</v>
      </c>
      <c r="D35" s="33">
        <f>C35*84</f>
        <v>168</v>
      </c>
      <c r="E35" s="9"/>
      <c r="F35" s="64">
        <v>500</v>
      </c>
      <c r="G35" s="45">
        <v>33</v>
      </c>
      <c r="H35" s="230">
        <f t="shared" si="2"/>
        <v>16500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32</v>
      </c>
      <c r="D36" s="15">
        <f>C36*1.5</f>
        <v>48</v>
      </c>
      <c r="E36" s="9"/>
      <c r="F36" s="15">
        <v>200</v>
      </c>
      <c r="G36" s="41">
        <v>3</v>
      </c>
      <c r="H36" s="230">
        <f t="shared" si="2"/>
        <v>600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200</v>
      </c>
      <c r="D37" s="15">
        <f>C37*111</f>
        <v>22200</v>
      </c>
      <c r="E37" s="9"/>
      <c r="F37" s="15">
        <v>100</v>
      </c>
      <c r="G37" s="43">
        <v>98</v>
      </c>
      <c r="H37" s="230">
        <f t="shared" si="2"/>
        <v>9800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33</v>
      </c>
      <c r="D38" s="15">
        <f>C38*84</f>
        <v>2772</v>
      </c>
      <c r="E38" s="9"/>
      <c r="F38" s="33">
        <v>50</v>
      </c>
      <c r="G38" s="43">
        <v>51</v>
      </c>
      <c r="H38" s="230">
        <f t="shared" si="2"/>
        <v>2550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15</v>
      </c>
      <c r="H39" s="230">
        <f t="shared" si="2"/>
        <v>300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30">
        <v>3207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>
        <v>1</v>
      </c>
      <c r="D44" s="15">
        <f>C44*120</f>
        <v>120</v>
      </c>
      <c r="E44" s="9"/>
      <c r="F44" s="41"/>
      <c r="G44" s="69"/>
      <c r="H44" s="214">
        <v>12978</v>
      </c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>
        <v>2</v>
      </c>
      <c r="D45" s="15">
        <f>C45*84</f>
        <v>168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29</v>
      </c>
      <c r="D46" s="15">
        <f>C46*1.5</f>
        <v>43.5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21</v>
      </c>
      <c r="D48" s="15">
        <f>C48*78</f>
        <v>1638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87935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16</v>
      </c>
      <c r="D50" s="15">
        <f>C50*1.5</f>
        <v>24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133</v>
      </c>
      <c r="G51" s="285">
        <f>G49-H29</f>
        <v>-6181.5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27958.5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F604-6356-42B1-B023-89F9BC02A6B4}">
  <sheetPr>
    <pageSetUpPr fitToPage="1"/>
  </sheetPr>
  <dimension ref="A1:R61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45882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4" si="0">P5+Q5</f>
        <v>620</v>
      </c>
    </row>
    <row r="6" spans="1:18" ht="14.45" customHeight="1" x14ac:dyDescent="0.25">
      <c r="A6" s="151"/>
      <c r="B6" s="19" t="s">
        <v>15</v>
      </c>
      <c r="C6" s="53">
        <v>113</v>
      </c>
      <c r="D6" s="16">
        <f t="shared" ref="D6:D30" si="1">C6*L6</f>
        <v>83281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R44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3</v>
      </c>
      <c r="D7" s="16">
        <f t="shared" si="1"/>
        <v>2175</v>
      </c>
      <c r="E7" s="9"/>
      <c r="F7" s="154"/>
      <c r="G7" s="158"/>
      <c r="H7" s="159"/>
      <c r="I7" s="159"/>
      <c r="J7" s="160"/>
      <c r="K7" s="10"/>
      <c r="L7" s="6">
        <f>R43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R42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32</v>
      </c>
      <c r="D9" s="16">
        <f t="shared" si="1"/>
        <v>22624</v>
      </c>
      <c r="E9" s="9"/>
      <c r="F9" s="154"/>
      <c r="G9" s="166"/>
      <c r="H9" s="167"/>
      <c r="I9" s="167"/>
      <c r="J9" s="168"/>
      <c r="K9" s="10"/>
      <c r="L9" s="6">
        <f>R40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R38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R34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R36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3</v>
      </c>
      <c r="D13" s="52">
        <f t="shared" si="1"/>
        <v>921</v>
      </c>
      <c r="E13" s="9"/>
      <c r="F13" s="175" t="s">
        <v>36</v>
      </c>
      <c r="G13" s="176"/>
      <c r="H13" s="177">
        <f>D31</f>
        <v>110582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</v>
      </c>
      <c r="D14" s="34">
        <f t="shared" si="1"/>
        <v>11</v>
      </c>
      <c r="E14" s="9"/>
      <c r="F14" s="180" t="s">
        <v>39</v>
      </c>
      <c r="G14" s="181"/>
      <c r="H14" s="182">
        <f>D56</f>
        <v>47694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62888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R30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R37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R41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R35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 t="s">
        <v>195</v>
      </c>
      <c r="G26" s="13">
        <v>4376</v>
      </c>
      <c r="H26" s="218">
        <v>2022</v>
      </c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15">
        <f t="shared" si="1"/>
        <v>0</v>
      </c>
      <c r="E27" s="9"/>
      <c r="F27" s="107" t="s">
        <v>196</v>
      </c>
      <c r="G27" s="13">
        <v>4374</v>
      </c>
      <c r="H27" s="221">
        <v>2022</v>
      </c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84"/>
      <c r="B28" s="17"/>
      <c r="C28" s="57"/>
      <c r="D28" s="48"/>
      <c r="E28" s="9"/>
      <c r="F28" s="132" t="s">
        <v>197</v>
      </c>
      <c r="G28" s="13">
        <v>4178</v>
      </c>
      <c r="H28" s="218">
        <v>2022</v>
      </c>
      <c r="I28" s="219"/>
      <c r="J28" s="220"/>
      <c r="L28" s="7"/>
      <c r="P28" s="4"/>
      <c r="Q28" s="4"/>
      <c r="R28" s="5"/>
    </row>
    <row r="29" spans="1:18" ht="14.45" customHeight="1" x14ac:dyDescent="0.25">
      <c r="A29" s="284"/>
      <c r="B29" s="17"/>
      <c r="C29" s="53"/>
      <c r="D29" s="15"/>
      <c r="E29" s="9"/>
      <c r="F29" s="133" t="s">
        <v>199</v>
      </c>
      <c r="G29" s="134">
        <v>4394</v>
      </c>
      <c r="H29" s="291">
        <v>2022</v>
      </c>
      <c r="I29" s="292"/>
      <c r="J29" s="293"/>
      <c r="L29" s="7"/>
      <c r="P29" s="4"/>
      <c r="Q29" s="4"/>
      <c r="R29" s="5"/>
    </row>
    <row r="30" spans="1:18" ht="15.75" x14ac:dyDescent="0.25">
      <c r="A30" s="152"/>
      <c r="B30" s="50" t="s">
        <v>97</v>
      </c>
      <c r="C30" s="53">
        <v>2</v>
      </c>
      <c r="D30" s="52">
        <f t="shared" si="1"/>
        <v>1570</v>
      </c>
      <c r="E30" s="9"/>
      <c r="F30" s="60" t="s">
        <v>198</v>
      </c>
      <c r="G30" s="135"/>
      <c r="H30" s="224">
        <v>674</v>
      </c>
      <c r="I30" s="225"/>
      <c r="J30" s="226"/>
      <c r="L30" s="7">
        <v>785</v>
      </c>
      <c r="O30" t="s">
        <v>54</v>
      </c>
      <c r="P30" s="4">
        <v>1447</v>
      </c>
      <c r="Q30" s="4">
        <v>120</v>
      </c>
      <c r="R30" s="5">
        <f t="shared" si="0"/>
        <v>1567</v>
      </c>
    </row>
    <row r="31" spans="1:18" x14ac:dyDescent="0.25">
      <c r="A31" s="190" t="s">
        <v>36</v>
      </c>
      <c r="B31" s="191"/>
      <c r="C31" s="192"/>
      <c r="D31" s="196">
        <f>SUM(D6:D30)</f>
        <v>110582</v>
      </c>
      <c r="E31" s="9"/>
      <c r="F31" s="198" t="s">
        <v>55</v>
      </c>
      <c r="G31" s="199"/>
      <c r="H31" s="202">
        <f>H15-H16-H17-H18-H19-H20-H22-H23-H24+H26+H27+H28+H29+H30</f>
        <v>71650</v>
      </c>
      <c r="I31" s="203"/>
      <c r="J31" s="204"/>
      <c r="O31" t="s">
        <v>56</v>
      </c>
      <c r="P31" s="4">
        <v>1582</v>
      </c>
      <c r="Q31" s="4"/>
      <c r="R31" s="5">
        <f t="shared" si="0"/>
        <v>1582</v>
      </c>
    </row>
    <row r="32" spans="1:18" x14ac:dyDescent="0.25">
      <c r="A32" s="193"/>
      <c r="B32" s="194"/>
      <c r="C32" s="195"/>
      <c r="D32" s="197"/>
      <c r="E32" s="9"/>
      <c r="F32" s="200"/>
      <c r="G32" s="201"/>
      <c r="H32" s="205"/>
      <c r="I32" s="206"/>
      <c r="J32" s="207"/>
      <c r="N32" s="1"/>
      <c r="Q32" s="4"/>
      <c r="R32" s="5">
        <f t="shared" si="0"/>
        <v>0</v>
      </c>
    </row>
    <row r="33" spans="1:18" x14ac:dyDescent="0.25">
      <c r="A33" s="27"/>
      <c r="B33" s="27"/>
      <c r="C33" s="27"/>
      <c r="D33" s="27"/>
      <c r="E33" s="9"/>
      <c r="F33" s="27"/>
      <c r="G33" s="27"/>
      <c r="H33" s="9"/>
      <c r="I33" s="9"/>
      <c r="J33" s="9"/>
      <c r="O33" t="s">
        <v>57</v>
      </c>
      <c r="P33" s="4">
        <v>1052</v>
      </c>
      <c r="Q33" s="4">
        <v>120</v>
      </c>
      <c r="R33" s="5">
        <f t="shared" si="0"/>
        <v>1172</v>
      </c>
    </row>
    <row r="34" spans="1:18" x14ac:dyDescent="0.25">
      <c r="A34" s="137" t="s">
        <v>58</v>
      </c>
      <c r="B34" s="138"/>
      <c r="C34" s="138"/>
      <c r="D34" s="139"/>
      <c r="E34" s="11"/>
      <c r="F34" s="227" t="s">
        <v>59</v>
      </c>
      <c r="G34" s="228"/>
      <c r="H34" s="228"/>
      <c r="I34" s="228"/>
      <c r="J34" s="229"/>
      <c r="O34" t="s">
        <v>60</v>
      </c>
      <c r="P34" s="4">
        <v>1005</v>
      </c>
      <c r="Q34" s="4">
        <v>120</v>
      </c>
      <c r="R34" s="5">
        <f t="shared" si="0"/>
        <v>1125</v>
      </c>
    </row>
    <row r="35" spans="1:18" x14ac:dyDescent="0.25">
      <c r="A35" s="28"/>
      <c r="B35" s="28" t="s">
        <v>11</v>
      </c>
      <c r="C35" s="28" t="s">
        <v>61</v>
      </c>
      <c r="D35" s="28" t="s">
        <v>13</v>
      </c>
      <c r="E35" s="11"/>
      <c r="F35" s="28" t="s">
        <v>62</v>
      </c>
      <c r="G35" s="104" t="s">
        <v>63</v>
      </c>
      <c r="H35" s="227" t="s">
        <v>13</v>
      </c>
      <c r="I35" s="228"/>
      <c r="J35" s="229"/>
      <c r="O35" t="s">
        <v>64</v>
      </c>
      <c r="P35" s="4">
        <v>1175</v>
      </c>
      <c r="Q35" s="4"/>
      <c r="R35" s="5">
        <f t="shared" si="0"/>
        <v>1175</v>
      </c>
    </row>
    <row r="36" spans="1:18" ht="15" customHeight="1" x14ac:dyDescent="0.25">
      <c r="A36" s="150" t="s">
        <v>65</v>
      </c>
      <c r="B36" s="29" t="s">
        <v>66</v>
      </c>
      <c r="C36" s="56"/>
      <c r="D36" s="33">
        <f>C36*120</f>
        <v>0</v>
      </c>
      <c r="E36" s="9"/>
      <c r="F36" s="15">
        <v>1000</v>
      </c>
      <c r="G36" s="82">
        <v>62</v>
      </c>
      <c r="H36" s="230">
        <f>F36*G36</f>
        <v>62000</v>
      </c>
      <c r="I36" s="231"/>
      <c r="J36" s="232"/>
      <c r="O36" t="s">
        <v>67</v>
      </c>
      <c r="P36" s="4">
        <v>832</v>
      </c>
      <c r="Q36" s="4">
        <v>120</v>
      </c>
      <c r="R36" s="5">
        <f t="shared" si="0"/>
        <v>952</v>
      </c>
    </row>
    <row r="37" spans="1:18" ht="15.75" x14ac:dyDescent="0.25">
      <c r="A37" s="151"/>
      <c r="B37" s="30" t="s">
        <v>68</v>
      </c>
      <c r="C37" s="57"/>
      <c r="D37" s="33">
        <f>C37*84</f>
        <v>0</v>
      </c>
      <c r="E37" s="9"/>
      <c r="F37" s="64">
        <v>500</v>
      </c>
      <c r="G37" s="45">
        <v>12</v>
      </c>
      <c r="H37" s="230">
        <f t="shared" ref="H37:H41" si="2">F37*G37</f>
        <v>6000</v>
      </c>
      <c r="I37" s="231"/>
      <c r="J37" s="232"/>
      <c r="O37" t="s">
        <v>69</v>
      </c>
      <c r="P37" s="4">
        <v>1102</v>
      </c>
      <c r="Q37" s="4"/>
      <c r="R37" s="5">
        <f t="shared" si="0"/>
        <v>1102</v>
      </c>
    </row>
    <row r="38" spans="1:18" ht="15.75" x14ac:dyDescent="0.25">
      <c r="A38" s="152"/>
      <c r="B38" s="29" t="s">
        <v>70</v>
      </c>
      <c r="C38" s="53"/>
      <c r="D38" s="15">
        <f>C38*1.5</f>
        <v>0</v>
      </c>
      <c r="E38" s="9"/>
      <c r="F38" s="15">
        <v>200</v>
      </c>
      <c r="G38" s="41"/>
      <c r="H38" s="230">
        <f>F38*G38</f>
        <v>0</v>
      </c>
      <c r="I38" s="231"/>
      <c r="J38" s="232"/>
      <c r="O38" t="s">
        <v>71</v>
      </c>
      <c r="P38" s="4">
        <v>852</v>
      </c>
      <c r="Q38" s="4">
        <v>120</v>
      </c>
      <c r="R38" s="5">
        <f t="shared" si="0"/>
        <v>972</v>
      </c>
    </row>
    <row r="39" spans="1:18" ht="15.75" x14ac:dyDescent="0.25">
      <c r="A39" s="150" t="s">
        <v>72</v>
      </c>
      <c r="B39" s="31" t="s">
        <v>66</v>
      </c>
      <c r="C39" s="58">
        <v>423</v>
      </c>
      <c r="D39" s="15">
        <f>C39*111</f>
        <v>46953</v>
      </c>
      <c r="E39" s="9"/>
      <c r="F39" s="15">
        <v>100</v>
      </c>
      <c r="G39" s="43">
        <v>9</v>
      </c>
      <c r="H39" s="230">
        <f t="shared" si="2"/>
        <v>900</v>
      </c>
      <c r="I39" s="231"/>
      <c r="J39" s="232"/>
      <c r="O39" t="s">
        <v>73</v>
      </c>
      <c r="P39" s="4">
        <v>1020</v>
      </c>
      <c r="Q39" s="4">
        <v>120</v>
      </c>
      <c r="R39" s="5">
        <f t="shared" si="0"/>
        <v>1140</v>
      </c>
    </row>
    <row r="40" spans="1:18" ht="15.75" x14ac:dyDescent="0.25">
      <c r="A40" s="151"/>
      <c r="B40" s="32" t="s">
        <v>68</v>
      </c>
      <c r="C40" s="59">
        <v>2</v>
      </c>
      <c r="D40" s="15">
        <f>C40*84</f>
        <v>168</v>
      </c>
      <c r="E40" s="9"/>
      <c r="F40" s="33">
        <v>50</v>
      </c>
      <c r="G40" s="43">
        <v>7</v>
      </c>
      <c r="H40" s="230">
        <f t="shared" si="2"/>
        <v>350</v>
      </c>
      <c r="I40" s="231"/>
      <c r="J40" s="232"/>
      <c r="O40" t="s">
        <v>74</v>
      </c>
      <c r="P40" s="4">
        <v>596</v>
      </c>
      <c r="Q40" s="4">
        <v>111</v>
      </c>
      <c r="R40" s="5">
        <f t="shared" si="0"/>
        <v>707</v>
      </c>
    </row>
    <row r="41" spans="1:18" ht="15.75" x14ac:dyDescent="0.25">
      <c r="A41" s="152"/>
      <c r="B41" s="32" t="s">
        <v>70</v>
      </c>
      <c r="C41" s="57">
        <v>3</v>
      </c>
      <c r="D41" s="34">
        <f>C41*4.5</f>
        <v>13.5</v>
      </c>
      <c r="E41" s="9"/>
      <c r="F41" s="15">
        <v>20</v>
      </c>
      <c r="G41" s="41"/>
      <c r="H41" s="230">
        <f t="shared" si="2"/>
        <v>0</v>
      </c>
      <c r="I41" s="231"/>
      <c r="J41" s="232"/>
      <c r="O41" t="s">
        <v>75</v>
      </c>
      <c r="P41" s="4">
        <v>1175</v>
      </c>
      <c r="Q41" s="4"/>
      <c r="R41" s="5">
        <f t="shared" si="0"/>
        <v>1175</v>
      </c>
    </row>
    <row r="42" spans="1:18" ht="15.75" x14ac:dyDescent="0.25">
      <c r="A42" s="150" t="s">
        <v>76</v>
      </c>
      <c r="B42" s="30" t="s">
        <v>66</v>
      </c>
      <c r="C42" s="70">
        <v>2</v>
      </c>
      <c r="D42" s="15">
        <f>C42*111</f>
        <v>222</v>
      </c>
      <c r="E42" s="9"/>
      <c r="F42" s="15">
        <v>10</v>
      </c>
      <c r="G42" s="46"/>
      <c r="H42" s="230"/>
      <c r="I42" s="231"/>
      <c r="J42" s="232"/>
      <c r="O42" t="s">
        <v>77</v>
      </c>
      <c r="P42" s="4">
        <v>913</v>
      </c>
      <c r="Q42" s="4">
        <v>120</v>
      </c>
      <c r="R42" s="5">
        <f t="shared" si="0"/>
        <v>1033</v>
      </c>
    </row>
    <row r="43" spans="1:18" ht="15.75" x14ac:dyDescent="0.25">
      <c r="A43" s="151"/>
      <c r="B43" s="30" t="s">
        <v>68</v>
      </c>
      <c r="C43" s="53">
        <v>1</v>
      </c>
      <c r="D43" s="15">
        <f>C43*84</f>
        <v>84</v>
      </c>
      <c r="E43" s="9"/>
      <c r="F43" s="15">
        <v>5</v>
      </c>
      <c r="G43" s="46"/>
      <c r="H43" s="230"/>
      <c r="I43" s="231"/>
      <c r="J43" s="232"/>
      <c r="K43" s="24"/>
      <c r="O43" t="s">
        <v>78</v>
      </c>
      <c r="P43" s="4">
        <v>614</v>
      </c>
      <c r="Q43" s="4">
        <v>111</v>
      </c>
      <c r="R43" s="5">
        <f t="shared" si="0"/>
        <v>725</v>
      </c>
    </row>
    <row r="44" spans="1:18" ht="15.75" x14ac:dyDescent="0.25">
      <c r="A44" s="152"/>
      <c r="B44" s="30" t="s">
        <v>70</v>
      </c>
      <c r="C44" s="71">
        <v>10</v>
      </c>
      <c r="D44" s="15">
        <f>C44*2.25</f>
        <v>22.5</v>
      </c>
      <c r="E44" s="9"/>
      <c r="F44" s="43" t="s">
        <v>79</v>
      </c>
      <c r="G44" s="230">
        <v>100</v>
      </c>
      <c r="H44" s="231"/>
      <c r="I44" s="231"/>
      <c r="J44" s="232"/>
      <c r="K44" s="40"/>
      <c r="O44" t="s">
        <v>80</v>
      </c>
      <c r="P44" s="4">
        <v>626</v>
      </c>
      <c r="Q44" s="4">
        <v>111</v>
      </c>
      <c r="R44" s="5">
        <f t="shared" si="0"/>
        <v>737</v>
      </c>
    </row>
    <row r="45" spans="1:18" ht="15.75" x14ac:dyDescent="0.25">
      <c r="A45" s="233" t="s">
        <v>81</v>
      </c>
      <c r="C45" s="71"/>
      <c r="D45" s="15"/>
      <c r="E45" s="9"/>
      <c r="F45" s="65" t="s">
        <v>82</v>
      </c>
      <c r="G45" s="106" t="s">
        <v>83</v>
      </c>
      <c r="H45" s="236" t="s">
        <v>13</v>
      </c>
      <c r="I45" s="237"/>
      <c r="J45" s="238"/>
      <c r="K45" s="24"/>
      <c r="P45" s="4"/>
      <c r="Q45" s="4"/>
      <c r="R45" s="5"/>
    </row>
    <row r="46" spans="1:18" ht="15.75" x14ac:dyDescent="0.25">
      <c r="A46" s="234"/>
      <c r="B46" s="30" t="s">
        <v>66</v>
      </c>
      <c r="C46" s="53"/>
      <c r="D46" s="15">
        <f>C46*120</f>
        <v>0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4"/>
      <c r="B47" s="30" t="s">
        <v>68</v>
      </c>
      <c r="C47" s="90"/>
      <c r="D47" s="15">
        <f>C47*84</f>
        <v>0</v>
      </c>
      <c r="E47" s="9"/>
      <c r="F47" s="41"/>
      <c r="G47" s="69"/>
      <c r="H47" s="214"/>
      <c r="I47" s="214"/>
      <c r="J47" s="214"/>
      <c r="K47" s="24"/>
      <c r="P47" s="4"/>
      <c r="Q47" s="4"/>
      <c r="R47" s="5"/>
    </row>
    <row r="48" spans="1:18" ht="15.75" x14ac:dyDescent="0.25">
      <c r="A48" s="234"/>
      <c r="B48" s="54" t="s">
        <v>70</v>
      </c>
      <c r="C48" s="91"/>
      <c r="D48" s="15">
        <f>C48*1.5</f>
        <v>0</v>
      </c>
      <c r="E48" s="9"/>
      <c r="F48" s="41"/>
      <c r="G48" s="105"/>
      <c r="H48" s="239"/>
      <c r="I48" s="239"/>
      <c r="J48" s="239"/>
      <c r="K48" s="24"/>
      <c r="P48" s="4"/>
      <c r="Q48" s="4"/>
      <c r="R48" s="5"/>
    </row>
    <row r="49" spans="1:18" ht="15.75" x14ac:dyDescent="0.25">
      <c r="A49" s="235"/>
      <c r="B49" s="30"/>
      <c r="C49" s="71"/>
      <c r="D49" s="15"/>
      <c r="E49" s="9"/>
      <c r="F49" s="65"/>
      <c r="G49" s="65"/>
      <c r="H49" s="240"/>
      <c r="I49" s="241"/>
      <c r="J49" s="242"/>
      <c r="K49" s="24"/>
      <c r="P49" s="4"/>
      <c r="Q49" s="4"/>
      <c r="R49" s="5"/>
    </row>
    <row r="50" spans="1:18" ht="15" customHeight="1" x14ac:dyDescent="0.25">
      <c r="A50" s="233" t="s">
        <v>32</v>
      </c>
      <c r="B50" s="30" t="s">
        <v>66</v>
      </c>
      <c r="C50" s="53">
        <v>2</v>
      </c>
      <c r="D50" s="15">
        <f>C50*78</f>
        <v>156</v>
      </c>
      <c r="E50" s="9"/>
      <c r="F50" s="65"/>
      <c r="G50" s="65"/>
      <c r="H50" s="240"/>
      <c r="I50" s="241"/>
      <c r="J50" s="242"/>
      <c r="K50" s="39"/>
      <c r="O50" t="s">
        <v>84</v>
      </c>
      <c r="P50" s="4">
        <v>1175</v>
      </c>
      <c r="Q50" s="4"/>
      <c r="R50" s="5">
        <f t="shared" si="0"/>
        <v>1175</v>
      </c>
    </row>
    <row r="51" spans="1:18" ht="15.75" x14ac:dyDescent="0.25">
      <c r="A51" s="234"/>
      <c r="B51" s="32" t="s">
        <v>68</v>
      </c>
      <c r="C51" s="90">
        <v>1</v>
      </c>
      <c r="D51" s="15">
        <f>C51*42</f>
        <v>42</v>
      </c>
      <c r="E51" s="9"/>
      <c r="F51" s="255" t="s">
        <v>86</v>
      </c>
      <c r="G51" s="202">
        <f>H36+H37+H38+H39+H40+H41+H42+H43+G44+H46+H47+H48</f>
        <v>69350</v>
      </c>
      <c r="H51" s="203"/>
      <c r="I51" s="203"/>
      <c r="J51" s="204"/>
      <c r="K51" s="9"/>
      <c r="O51" t="s">
        <v>85</v>
      </c>
      <c r="P51" s="4">
        <v>851</v>
      </c>
      <c r="Q51" s="4">
        <v>120</v>
      </c>
      <c r="R51" s="5">
        <f t="shared" si="0"/>
        <v>971</v>
      </c>
    </row>
    <row r="52" spans="1:18" ht="15.75" x14ac:dyDescent="0.25">
      <c r="A52" s="234"/>
      <c r="B52" s="35" t="s">
        <v>70</v>
      </c>
      <c r="C52" s="71">
        <v>22</v>
      </c>
      <c r="D52" s="15">
        <f>C52*1.5</f>
        <v>33</v>
      </c>
      <c r="E52" s="9"/>
      <c r="F52" s="256"/>
      <c r="G52" s="205"/>
      <c r="H52" s="206"/>
      <c r="I52" s="206"/>
      <c r="J52" s="207"/>
      <c r="K52" s="9"/>
      <c r="P52" s="4"/>
      <c r="Q52" s="4"/>
      <c r="R52" s="5"/>
    </row>
    <row r="53" spans="1:18" ht="15" customHeight="1" x14ac:dyDescent="0.25">
      <c r="A53" s="234"/>
      <c r="B53" s="30"/>
      <c r="C53" s="13"/>
      <c r="D53" s="34"/>
      <c r="E53" s="9"/>
      <c r="F53" s="257" t="s">
        <v>142</v>
      </c>
      <c r="G53" s="276">
        <f>G51-H31</f>
        <v>-2300</v>
      </c>
      <c r="H53" s="277"/>
      <c r="I53" s="277"/>
      <c r="J53" s="278"/>
      <c r="K53" s="24"/>
      <c r="O53" t="s">
        <v>87</v>
      </c>
      <c r="P53" s="4">
        <v>703</v>
      </c>
      <c r="Q53" s="4">
        <v>120</v>
      </c>
      <c r="R53" s="5">
        <f t="shared" si="0"/>
        <v>823</v>
      </c>
    </row>
    <row r="54" spans="1:18" ht="15.75" x14ac:dyDescent="0.25">
      <c r="A54" s="234"/>
      <c r="B54" s="32"/>
      <c r="C54" s="36"/>
      <c r="D54" s="49"/>
      <c r="E54" s="9"/>
      <c r="F54" s="258"/>
      <c r="G54" s="279"/>
      <c r="H54" s="280"/>
      <c r="I54" s="280"/>
      <c r="J54" s="281"/>
      <c r="K54" s="24"/>
      <c r="O54" t="s">
        <v>88</v>
      </c>
      <c r="P54" s="4">
        <v>559</v>
      </c>
      <c r="Q54" s="4">
        <v>111</v>
      </c>
      <c r="R54" s="5">
        <f t="shared" si="0"/>
        <v>670</v>
      </c>
    </row>
    <row r="55" spans="1:18" ht="15.75" x14ac:dyDescent="0.25">
      <c r="A55" s="235"/>
      <c r="B55" s="35"/>
      <c r="C55" s="14"/>
      <c r="D55" s="15"/>
      <c r="E55" s="9"/>
      <c r="F55" s="39"/>
      <c r="G55" s="27"/>
      <c r="H55" s="27"/>
      <c r="I55" s="27"/>
      <c r="J55" s="38"/>
      <c r="N55" s="1"/>
      <c r="O55" t="s">
        <v>89</v>
      </c>
      <c r="P55" s="4">
        <v>1142</v>
      </c>
    </row>
    <row r="56" spans="1:18" x14ac:dyDescent="0.25">
      <c r="A56" s="198" t="s">
        <v>90</v>
      </c>
      <c r="B56" s="243"/>
      <c r="C56" s="244"/>
      <c r="D56" s="247">
        <f>SUM(D36:D55)</f>
        <v>47694</v>
      </c>
      <c r="E56" s="9"/>
      <c r="F56" s="24"/>
      <c r="G56" s="9"/>
      <c r="H56" s="9"/>
      <c r="I56" s="9"/>
      <c r="J56" s="37"/>
    </row>
    <row r="57" spans="1:18" x14ac:dyDescent="0.25">
      <c r="A57" s="200"/>
      <c r="B57" s="245"/>
      <c r="C57" s="246"/>
      <c r="D57" s="248"/>
      <c r="E57" s="9"/>
      <c r="F57" s="24"/>
      <c r="G57" s="9"/>
      <c r="H57" s="9"/>
      <c r="I57" s="9"/>
      <c r="J57" s="37"/>
      <c r="K57" s="9"/>
    </row>
    <row r="58" spans="1:18" x14ac:dyDescent="0.25">
      <c r="A58" s="39"/>
      <c r="B58" s="9"/>
      <c r="C58" s="9"/>
      <c r="D58" s="37"/>
      <c r="E58" s="9"/>
      <c r="F58" s="24"/>
      <c r="G58" s="9"/>
      <c r="H58" s="9"/>
      <c r="I58" s="9"/>
      <c r="J58" s="37"/>
      <c r="K58" s="9"/>
    </row>
    <row r="59" spans="1:18" x14ac:dyDescent="0.25">
      <c r="A59" s="24"/>
      <c r="B59" s="9" t="s">
        <v>134</v>
      </c>
      <c r="C59" s="9"/>
      <c r="D59" s="37"/>
      <c r="E59" s="9"/>
      <c r="F59" s="40"/>
      <c r="G59" s="55"/>
      <c r="H59" s="55"/>
      <c r="I59" s="55"/>
      <c r="J59" s="47"/>
      <c r="K59" s="9"/>
    </row>
    <row r="60" spans="1:18" x14ac:dyDescent="0.25">
      <c r="A60" s="249" t="s">
        <v>91</v>
      </c>
      <c r="B60" s="250"/>
      <c r="C60" s="250"/>
      <c r="D60" s="251"/>
      <c r="E60" s="9"/>
      <c r="F60" s="249" t="s">
        <v>92</v>
      </c>
      <c r="G60" s="250"/>
      <c r="H60" s="250"/>
      <c r="I60" s="250"/>
      <c r="J60" s="251"/>
    </row>
    <row r="61" spans="1:18" x14ac:dyDescent="0.25">
      <c r="A61" s="252"/>
      <c r="B61" s="253"/>
      <c r="C61" s="253"/>
      <c r="D61" s="254"/>
      <c r="E61" s="9"/>
      <c r="F61" s="252"/>
      <c r="G61" s="253"/>
      <c r="H61" s="253"/>
      <c r="I61" s="253"/>
      <c r="J61" s="254"/>
    </row>
  </sheetData>
  <mergeCells count="70">
    <mergeCell ref="N1:O1"/>
    <mergeCell ref="A4:D4"/>
    <mergeCell ref="F4:F5"/>
    <mergeCell ref="G4:G5"/>
    <mergeCell ref="H4:H5"/>
    <mergeCell ref="I4:J5"/>
    <mergeCell ref="A5:A30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31:C32"/>
    <mergeCell ref="D31:D32"/>
    <mergeCell ref="F31:G32"/>
    <mergeCell ref="H31:J32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30:J30"/>
    <mergeCell ref="A34:D34"/>
    <mergeCell ref="F34:J34"/>
    <mergeCell ref="H35:J35"/>
    <mergeCell ref="A36:A38"/>
    <mergeCell ref="H36:J36"/>
    <mergeCell ref="H37:J37"/>
    <mergeCell ref="H38:J38"/>
    <mergeCell ref="H48:J48"/>
    <mergeCell ref="H49:J49"/>
    <mergeCell ref="A39:A41"/>
    <mergeCell ref="H39:J39"/>
    <mergeCell ref="H40:J40"/>
    <mergeCell ref="H41:J41"/>
    <mergeCell ref="A42:A44"/>
    <mergeCell ref="H42:J42"/>
    <mergeCell ref="H43:J43"/>
    <mergeCell ref="G44:J44"/>
    <mergeCell ref="H28:J28"/>
    <mergeCell ref="H29:J29"/>
    <mergeCell ref="A56:C57"/>
    <mergeCell ref="D56:D57"/>
    <mergeCell ref="A60:D61"/>
    <mergeCell ref="F60:J61"/>
    <mergeCell ref="A50:A55"/>
    <mergeCell ref="H50:J50"/>
    <mergeCell ref="F51:F52"/>
    <mergeCell ref="G51:J52"/>
    <mergeCell ref="F53:F54"/>
    <mergeCell ref="G53:J54"/>
    <mergeCell ref="A45:A49"/>
    <mergeCell ref="H45:J45"/>
    <mergeCell ref="H46:J46"/>
    <mergeCell ref="H47:J47"/>
  </mergeCells>
  <printOptions horizontalCentered="1"/>
  <pageMargins left="0.19685039370078741" right="0.19685039370078741" top="0.39370078740157483" bottom="0.39370078740157483" header="0" footer="0"/>
  <pageSetup paperSize="9" scale="85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C624-D899-4E10-AE19-002364DE4A5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45882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201</v>
      </c>
      <c r="D6" s="16">
        <f t="shared" ref="D6:D28" si="1">C6*L6</f>
        <v>148137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6</v>
      </c>
      <c r="D7" s="16">
        <f t="shared" si="1"/>
        <v>4350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24</v>
      </c>
      <c r="D9" s="16">
        <f t="shared" si="1"/>
        <v>16968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9</v>
      </c>
      <c r="D13" s="52">
        <f t="shared" si="1"/>
        <v>2763</v>
      </c>
      <c r="E13" s="9"/>
      <c r="F13" s="175" t="s">
        <v>36</v>
      </c>
      <c r="G13" s="176"/>
      <c r="H13" s="177">
        <f>D29</f>
        <v>177049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11</v>
      </c>
      <c r="D14" s="34">
        <f t="shared" si="1"/>
        <v>121</v>
      </c>
      <c r="E14" s="9"/>
      <c r="F14" s="180" t="s">
        <v>39</v>
      </c>
      <c r="G14" s="181"/>
      <c r="H14" s="182">
        <f>D54</f>
        <v>40386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136663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118" t="s">
        <v>182</v>
      </c>
      <c r="G22" s="81">
        <v>5100</v>
      </c>
      <c r="H22" s="212">
        <v>37164</v>
      </c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 t="s">
        <v>165</v>
      </c>
      <c r="G23" s="87">
        <v>4898</v>
      </c>
      <c r="H23" s="212">
        <v>129347</v>
      </c>
      <c r="I23" s="212"/>
      <c r="J23" s="212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 t="s">
        <v>165</v>
      </c>
      <c r="G26" s="65"/>
      <c r="H26" s="218">
        <v>25521</v>
      </c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177049</v>
      </c>
      <c r="E29" s="9"/>
      <c r="F29" s="198" t="s">
        <v>55</v>
      </c>
      <c r="G29" s="199"/>
      <c r="H29" s="202">
        <f>H15-H16-H17-H18-H19-H20-H22-H23-H24+H26+H27</f>
        <v>-4327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350</v>
      </c>
      <c r="D37" s="15">
        <f>C37*111</f>
        <v>38850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123" t="s">
        <v>174</v>
      </c>
      <c r="H44" s="214">
        <v>6287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1</v>
      </c>
      <c r="D49" s="15">
        <f>C49*42</f>
        <v>42</v>
      </c>
      <c r="E49" s="9"/>
      <c r="F49" s="255" t="s">
        <v>86</v>
      </c>
      <c r="G49" s="202">
        <f>H34+H35+H36+H37+H38+H39+H40+H41+G42+H44+H45+H46</f>
        <v>6287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5</v>
      </c>
      <c r="D50" s="15">
        <f>C50*1.5</f>
        <v>7.5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158</v>
      </c>
      <c r="G51" s="259">
        <f>G49-H29</f>
        <v>10614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40386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0619-F6F6-4001-AE55-B10B2470073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4366-71DC-4BBA-B376-62A5F5F7C1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45883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171</v>
      </c>
      <c r="D6" s="16">
        <f t="shared" ref="D6:D28" si="1">C6*L6</f>
        <v>126027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2</v>
      </c>
      <c r="D7" s="16">
        <f t="shared" si="1"/>
        <v>1450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41</v>
      </c>
      <c r="D9" s="16">
        <f t="shared" si="1"/>
        <v>28987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8</v>
      </c>
      <c r="D13" s="52">
        <f t="shared" si="1"/>
        <v>2456</v>
      </c>
      <c r="E13" s="9"/>
      <c r="F13" s="175" t="s">
        <v>36</v>
      </c>
      <c r="G13" s="176"/>
      <c r="H13" s="177">
        <f>D29</f>
        <v>160330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10</v>
      </c>
      <c r="D14" s="34">
        <f t="shared" si="1"/>
        <v>110</v>
      </c>
      <c r="E14" s="9"/>
      <c r="F14" s="180" t="s">
        <v>39</v>
      </c>
      <c r="G14" s="181"/>
      <c r="H14" s="182">
        <f>D54</f>
        <v>22770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137560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164</v>
      </c>
      <c r="C21" s="53">
        <v>2</v>
      </c>
      <c r="D21" s="52">
        <f t="shared" si="1"/>
        <v>1300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 t="s">
        <v>201</v>
      </c>
      <c r="G26" s="13"/>
      <c r="H26" s="218">
        <v>5495</v>
      </c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183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1447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160330</v>
      </c>
      <c r="E29" s="9"/>
      <c r="F29" s="198" t="s">
        <v>55</v>
      </c>
      <c r="G29" s="199"/>
      <c r="H29" s="202">
        <f>H15-H16-H17-H18-H19-H20-H22-H23-H24+H26+H27</f>
        <v>143055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</v>
      </c>
      <c r="H34" s="230">
        <f>F34*G34</f>
        <v>2000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7</v>
      </c>
      <c r="H35" s="230">
        <f t="shared" ref="H35:H39" si="2">F35*G35</f>
        <v>3500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197</v>
      </c>
      <c r="D37" s="15">
        <f>C37*111</f>
        <v>21867</v>
      </c>
      <c r="E37" s="9"/>
      <c r="F37" s="15">
        <v>100</v>
      </c>
      <c r="G37" s="43">
        <v>20</v>
      </c>
      <c r="H37" s="230">
        <f t="shared" si="2"/>
        <v>2000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4</v>
      </c>
      <c r="D38" s="15">
        <f>C38*84</f>
        <v>336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230">
        <f t="shared" si="2"/>
        <v>20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>
        <v>79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 t="s">
        <v>162</v>
      </c>
      <c r="G44" s="69" t="s">
        <v>200</v>
      </c>
      <c r="H44" s="214">
        <v>127030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1</v>
      </c>
      <c r="D46" s="15">
        <f>C46*1.5</f>
        <v>1.5</v>
      </c>
      <c r="E46" s="9"/>
      <c r="F46" s="41"/>
      <c r="G46" s="10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6</v>
      </c>
      <c r="D49" s="15">
        <f>C49*42</f>
        <v>252</v>
      </c>
      <c r="E49" s="9"/>
      <c r="F49" s="255" t="s">
        <v>86</v>
      </c>
      <c r="G49" s="202">
        <f>H34+H35+H36+H37+H38+H39+H40+H41+G42+H44+H45+H46</f>
        <v>134629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9</v>
      </c>
      <c r="D50" s="15">
        <f>C50*1.5</f>
        <v>13.5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-8426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22770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3CB8-5C50-47A4-9409-B0659719606F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45883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169</v>
      </c>
      <c r="D6" s="16">
        <f t="shared" ref="D6:D28" si="1">C6*L6</f>
        <v>124553</v>
      </c>
      <c r="E6" s="9"/>
      <c r="F6" s="153" t="s">
        <v>16</v>
      </c>
      <c r="G6" s="155" t="s">
        <v>146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20</v>
      </c>
      <c r="D7" s="16">
        <f t="shared" si="1"/>
        <v>14500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24</v>
      </c>
      <c r="D9" s="16">
        <f t="shared" si="1"/>
        <v>16968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>
        <v>1</v>
      </c>
      <c r="D10" s="16">
        <f t="shared" si="1"/>
        <v>972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17</v>
      </c>
      <c r="D13" s="52">
        <f t="shared" si="1"/>
        <v>5219</v>
      </c>
      <c r="E13" s="9"/>
      <c r="F13" s="175" t="s">
        <v>36</v>
      </c>
      <c r="G13" s="176"/>
      <c r="H13" s="177">
        <f>D29</f>
        <v>166541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2</v>
      </c>
      <c r="D14" s="34">
        <f t="shared" si="1"/>
        <v>22</v>
      </c>
      <c r="E14" s="9"/>
      <c r="F14" s="180" t="s">
        <v>39</v>
      </c>
      <c r="G14" s="181"/>
      <c r="H14" s="182">
        <f>D54</f>
        <v>38367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128174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330+300</f>
        <v>630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>
        <v>1</v>
      </c>
      <c r="D18" s="52">
        <f t="shared" si="1"/>
        <v>620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>
        <f>1228+1447+559</f>
        <v>3234</v>
      </c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>
        <v>1</v>
      </c>
      <c r="D22" s="52">
        <f t="shared" si="1"/>
        <v>670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183</v>
      </c>
      <c r="C27" s="53">
        <v>1</v>
      </c>
      <c r="D27" s="48">
        <f t="shared" si="1"/>
        <v>1447</v>
      </c>
      <c r="E27" s="9"/>
      <c r="F27" s="88"/>
      <c r="G27" s="89"/>
      <c r="H27" s="221"/>
      <c r="I27" s="222"/>
      <c r="J27" s="223"/>
      <c r="L27" s="7">
        <v>1447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2</v>
      </c>
      <c r="D28" s="52">
        <f t="shared" si="1"/>
        <v>1570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166541</v>
      </c>
      <c r="E29" s="9"/>
      <c r="F29" s="198" t="s">
        <v>55</v>
      </c>
      <c r="G29" s="199"/>
      <c r="H29" s="202">
        <f>H15-H16-H17-H18-H19-H20-H22-H23-H24+H26+H27</f>
        <v>124310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65</v>
      </c>
      <c r="H34" s="230">
        <f>F34*G34</f>
        <v>65000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28</v>
      </c>
      <c r="H35" s="230">
        <f>F35*G35</f>
        <v>14000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318</v>
      </c>
      <c r="D37" s="15">
        <f>C37*111</f>
        <v>35298</v>
      </c>
      <c r="E37" s="9"/>
      <c r="F37" s="15">
        <v>100</v>
      </c>
      <c r="G37" s="43">
        <v>132</v>
      </c>
      <c r="H37" s="230">
        <f t="shared" si="2"/>
        <v>13200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1</v>
      </c>
      <c r="D38" s="15">
        <f>C38*84</f>
        <v>84</v>
      </c>
      <c r="E38" s="9"/>
      <c r="F38" s="33">
        <v>50</v>
      </c>
      <c r="G38" s="43">
        <v>37</v>
      </c>
      <c r="H38" s="230">
        <f t="shared" si="2"/>
        <v>1850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11</v>
      </c>
      <c r="D40" s="15">
        <f>C40*111</f>
        <v>1221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16</v>
      </c>
      <c r="D42" s="15">
        <f>C42*2.25</f>
        <v>36</v>
      </c>
      <c r="E42" s="9"/>
      <c r="F42" s="43" t="s">
        <v>79</v>
      </c>
      <c r="G42" s="230">
        <v>19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2</v>
      </c>
      <c r="D44" s="15">
        <f>C44*120</f>
        <v>240</v>
      </c>
      <c r="E44" s="9"/>
      <c r="F44" s="41" t="s">
        <v>144</v>
      </c>
      <c r="G44" s="84" t="s">
        <v>202</v>
      </c>
      <c r="H44" s="214">
        <v>30166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15</v>
      </c>
      <c r="D48" s="15">
        <f>C48*78</f>
        <v>1170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4</v>
      </c>
      <c r="D49" s="15">
        <f>C49*42</f>
        <v>168</v>
      </c>
      <c r="E49" s="9"/>
      <c r="F49" s="255" t="s">
        <v>86</v>
      </c>
      <c r="G49" s="202">
        <f>H34+H35+H36+H37+H38+H39+H40+H41+G42+H44+H45+H46</f>
        <v>124235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14</v>
      </c>
      <c r="D50" s="15">
        <f>C50*1.5</f>
        <v>21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-75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38367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F98B-650E-41F3-9400-EB04A621C1A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F4970-A63D-4E7D-8C02-EE9F26E481AC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96" t="s">
        <v>2</v>
      </c>
      <c r="Q1" s="9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45870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77</v>
      </c>
      <c r="D6" s="16">
        <f t="shared" ref="D6:D28" si="1">C6*L6</f>
        <v>56749</v>
      </c>
      <c r="E6" s="9"/>
      <c r="F6" s="153" t="s">
        <v>16</v>
      </c>
      <c r="G6" s="155" t="s">
        <v>146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6</v>
      </c>
      <c r="D7" s="16">
        <f t="shared" si="1"/>
        <v>4350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10</v>
      </c>
      <c r="D9" s="16">
        <f t="shared" si="1"/>
        <v>7070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>
        <v>1</v>
      </c>
      <c r="D11" s="16">
        <f t="shared" si="1"/>
        <v>1125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>
        <v>1</v>
      </c>
      <c r="D12" s="52">
        <f t="shared" si="1"/>
        <v>952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13</v>
      </c>
      <c r="D13" s="52">
        <f t="shared" si="1"/>
        <v>3991</v>
      </c>
      <c r="E13" s="9"/>
      <c r="F13" s="175" t="s">
        <v>36</v>
      </c>
      <c r="G13" s="176"/>
      <c r="H13" s="177">
        <f>D29</f>
        <v>76658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6</v>
      </c>
      <c r="D14" s="34">
        <f t="shared" si="1"/>
        <v>66</v>
      </c>
      <c r="E14" s="9"/>
      <c r="F14" s="180" t="s">
        <v>39</v>
      </c>
      <c r="G14" s="181"/>
      <c r="H14" s="182">
        <f>D54</f>
        <v>11069.25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65588.75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>
        <f>626*3</f>
        <v>1878</v>
      </c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3</v>
      </c>
      <c r="D28" s="52">
        <f t="shared" si="1"/>
        <v>2355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76658</v>
      </c>
      <c r="E29" s="9"/>
      <c r="F29" s="198" t="s">
        <v>55</v>
      </c>
      <c r="G29" s="199"/>
      <c r="H29" s="202">
        <f>H15-H16-H17-H18-H19-H20-H22-H23-H24+H26+H27</f>
        <v>63710.75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9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26</v>
      </c>
      <c r="H34" s="230">
        <f>F34*G34</f>
        <v>26000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230">
        <f>F35*G35</f>
        <v>4500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22</v>
      </c>
      <c r="D36" s="15">
        <f>C36*1.5</f>
        <v>33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73</v>
      </c>
      <c r="D37" s="15">
        <f>C37*111</f>
        <v>8103</v>
      </c>
      <c r="E37" s="9"/>
      <c r="F37" s="15">
        <v>100</v>
      </c>
      <c r="G37" s="43">
        <v>6</v>
      </c>
      <c r="H37" s="230">
        <f t="shared" si="2"/>
        <v>600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5</v>
      </c>
      <c r="H38" s="230">
        <f t="shared" si="2"/>
        <v>250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1</v>
      </c>
      <c r="H39" s="230">
        <f t="shared" si="2"/>
        <v>20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5</v>
      </c>
      <c r="D40" s="15">
        <f>C40*111</f>
        <v>555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30">
        <v>67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11</v>
      </c>
      <c r="D44" s="15">
        <f>C44*120</f>
        <v>1320</v>
      </c>
      <c r="E44" s="9"/>
      <c r="F44" s="41" t="s">
        <v>144</v>
      </c>
      <c r="G44" s="102" t="s">
        <v>145</v>
      </c>
      <c r="H44" s="214">
        <v>28974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>
        <v>2</v>
      </c>
      <c r="D45" s="15">
        <f>C45*84</f>
        <v>168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21</v>
      </c>
      <c r="D46" s="15">
        <f>C46*1.5</f>
        <v>31.5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4</v>
      </c>
      <c r="D48" s="15">
        <f>C48*78</f>
        <v>312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60411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6</v>
      </c>
      <c r="D50" s="15">
        <f>C50*1.5</f>
        <v>9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-3299.75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11069.25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48CE-CC91-4492-A6E6-C226068BC65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45884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/>
      <c r="G26" s="73"/>
      <c r="H26" s="214"/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106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H15-H16-H17-H18-H19-H20-H22-H23-H24+H26+H27+H28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30">
        <f t="shared" ref="H34:H39" si="2"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si="2"/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si="2"/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141</v>
      </c>
      <c r="G51" s="269">
        <f>G49-H29</f>
        <v>0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250A-813D-4FC6-A274-FAB858D4F60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45884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ref="H35:H39" si="2"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10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3566-B130-4C04-B8C9-4AD34B3878C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45884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8B2D-CADE-442C-B471-FD74A7B1873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37CD-B170-4D30-ABC7-E03C5764A27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45885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240</v>
      </c>
      <c r="D6" s="16">
        <f t="shared" ref="D6:D28" si="1">C6*L6</f>
        <v>176880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7</v>
      </c>
      <c r="D7" s="16">
        <f t="shared" si="1"/>
        <v>5075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>
        <v>22</v>
      </c>
      <c r="D8" s="16">
        <f t="shared" si="1"/>
        <v>22726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25</v>
      </c>
      <c r="D9" s="16">
        <f t="shared" si="1"/>
        <v>17675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>
        <v>6</v>
      </c>
      <c r="D10" s="16">
        <f t="shared" si="1"/>
        <v>5832</v>
      </c>
      <c r="E10" s="9"/>
      <c r="F10" s="153" t="s">
        <v>26</v>
      </c>
      <c r="G10" s="169" t="s">
        <v>206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>
        <v>5</v>
      </c>
      <c r="D11" s="16">
        <f t="shared" si="1"/>
        <v>5625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v>6</v>
      </c>
      <c r="D12" s="52">
        <f t="shared" si="1"/>
        <v>5712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9</v>
      </c>
      <c r="D13" s="52">
        <f t="shared" si="1"/>
        <v>2763</v>
      </c>
      <c r="E13" s="9"/>
      <c r="F13" s="175" t="s">
        <v>36</v>
      </c>
      <c r="G13" s="176"/>
      <c r="H13" s="177">
        <f>D29</f>
        <v>244324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</v>
      </c>
      <c r="D14" s="34">
        <f t="shared" si="1"/>
        <v>11</v>
      </c>
      <c r="E14" s="9"/>
      <c r="F14" s="180" t="s">
        <v>39</v>
      </c>
      <c r="G14" s="181"/>
      <c r="H14" s="182">
        <f>D54</f>
        <v>64054.5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180269.5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>
        <v>2</v>
      </c>
      <c r="D18" s="52">
        <f t="shared" si="1"/>
        <v>1240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112" t="s">
        <v>175</v>
      </c>
      <c r="G26" s="73">
        <v>4721</v>
      </c>
      <c r="H26" s="214">
        <v>224947</v>
      </c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106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1</v>
      </c>
      <c r="D28" s="52">
        <f t="shared" si="1"/>
        <v>785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244324</v>
      </c>
      <c r="E29" s="9"/>
      <c r="F29" s="198" t="s">
        <v>55</v>
      </c>
      <c r="G29" s="199"/>
      <c r="H29" s="202">
        <f>H15-H16-H17-H18-H19-H20-H22-H23-H24+H26+H27+H28</f>
        <v>405216.5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6</v>
      </c>
      <c r="D34" s="33">
        <f>C34*120</f>
        <v>720</v>
      </c>
      <c r="E34" s="9"/>
      <c r="F34" s="15">
        <v>1000</v>
      </c>
      <c r="G34" s="44">
        <v>232</v>
      </c>
      <c r="H34" s="230">
        <f t="shared" ref="H34:H39" si="2">F34*G34</f>
        <v>232000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329</v>
      </c>
      <c r="H35" s="230">
        <f t="shared" si="2"/>
        <v>164500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12</v>
      </c>
      <c r="D36" s="15">
        <f>C36*1.5</f>
        <v>18</v>
      </c>
      <c r="E36" s="9"/>
      <c r="F36" s="15">
        <v>200</v>
      </c>
      <c r="G36" s="41">
        <v>1</v>
      </c>
      <c r="H36" s="230">
        <f t="shared" si="2"/>
        <v>200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520</v>
      </c>
      <c r="D37" s="15">
        <f>C37*111</f>
        <v>57720</v>
      </c>
      <c r="E37" s="9"/>
      <c r="F37" s="15">
        <v>100</v>
      </c>
      <c r="G37" s="43">
        <v>42</v>
      </c>
      <c r="H37" s="230">
        <f t="shared" si="2"/>
        <v>4200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>
        <v>22</v>
      </c>
      <c r="H38" s="230">
        <f t="shared" si="2"/>
        <v>1100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230">
        <f t="shared" si="2"/>
        <v>20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6</v>
      </c>
      <c r="D40" s="15">
        <f>C40*111</f>
        <v>666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30">
        <v>1249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>
        <v>36</v>
      </c>
      <c r="D44" s="15">
        <f>C44*120</f>
        <v>4320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3</v>
      </c>
      <c r="D49" s="15">
        <f>C49*42</f>
        <v>126</v>
      </c>
      <c r="E49" s="9"/>
      <c r="F49" s="255" t="s">
        <v>86</v>
      </c>
      <c r="G49" s="202">
        <f>H34+H35+H36+H37+H38+H39+H40+H41+G42+H44+H45+H46</f>
        <v>403269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4</v>
      </c>
      <c r="D50" s="15">
        <f>C50*1.5</f>
        <v>6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203</v>
      </c>
      <c r="G51" s="285">
        <f>G49-H29</f>
        <v>-1947.5</v>
      </c>
      <c r="H51" s="286"/>
      <c r="I51" s="286"/>
      <c r="J51" s="287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88"/>
      <c r="H52" s="289"/>
      <c r="I52" s="289"/>
      <c r="J52" s="290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64054.5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FDF4-E91B-432F-8F1B-6EDA3846C7A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45885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293</v>
      </c>
      <c r="D6" s="16">
        <f t="shared" ref="D6:D28" si="1">C6*L6</f>
        <v>215941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25</v>
      </c>
      <c r="D7" s="16">
        <f t="shared" si="1"/>
        <v>18125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115</v>
      </c>
      <c r="D9" s="16">
        <f t="shared" si="1"/>
        <v>81305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>
        <v>1</v>
      </c>
      <c r="D10" s="16">
        <f t="shared" si="1"/>
        <v>972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>
        <v>2</v>
      </c>
      <c r="D11" s="16">
        <f t="shared" si="1"/>
        <v>2250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v>6</v>
      </c>
      <c r="D12" s="52">
        <f t="shared" si="1"/>
        <v>5712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16</v>
      </c>
      <c r="D13" s="52">
        <f t="shared" si="1"/>
        <v>4912</v>
      </c>
      <c r="E13" s="9"/>
      <c r="F13" s="175" t="s">
        <v>36</v>
      </c>
      <c r="G13" s="176"/>
      <c r="H13" s="177">
        <f>D29</f>
        <v>329338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11</v>
      </c>
      <c r="D14" s="34">
        <f t="shared" si="1"/>
        <v>121</v>
      </c>
      <c r="E14" s="9"/>
      <c r="F14" s="180" t="s">
        <v>39</v>
      </c>
      <c r="G14" s="181"/>
      <c r="H14" s="182">
        <f>D54</f>
        <v>56409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272929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936+1890</f>
        <v>2826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329338</v>
      </c>
      <c r="E29" s="9"/>
      <c r="F29" s="198" t="s">
        <v>55</v>
      </c>
      <c r="G29" s="199"/>
      <c r="H29" s="202">
        <f>H15-H16-H17-H18-H19-H20-H22-H23-H24+H26+H27</f>
        <v>270103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1</v>
      </c>
      <c r="D34" s="33">
        <f>C34*120</f>
        <v>120</v>
      </c>
      <c r="E34" s="9"/>
      <c r="F34" s="15">
        <v>1000</v>
      </c>
      <c r="G34" s="82">
        <v>66</v>
      </c>
      <c r="H34" s="230">
        <f>F34*G34</f>
        <v>66000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36</v>
      </c>
      <c r="H35" s="230">
        <f t="shared" ref="H35:H39" si="2">F35*G35</f>
        <v>18000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457</v>
      </c>
      <c r="D37" s="15">
        <f>C37*111</f>
        <v>50727</v>
      </c>
      <c r="E37" s="9"/>
      <c r="F37" s="15">
        <v>100</v>
      </c>
      <c r="G37" s="43">
        <v>19</v>
      </c>
      <c r="H37" s="230">
        <f t="shared" si="2"/>
        <v>1900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2</v>
      </c>
      <c r="H38" s="230">
        <f t="shared" si="2"/>
        <v>100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25</v>
      </c>
      <c r="D40" s="15">
        <f>C40*111</f>
        <v>2775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>
        <v>179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8</v>
      </c>
      <c r="D44" s="15">
        <f>C44*120</f>
        <v>960</v>
      </c>
      <c r="E44" s="9"/>
      <c r="F44" s="41" t="s">
        <v>162</v>
      </c>
      <c r="G44" s="69" t="s">
        <v>204</v>
      </c>
      <c r="H44" s="214">
        <v>182718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10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21</v>
      </c>
      <c r="D48" s="15">
        <f>C48*78</f>
        <v>1638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268897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5</v>
      </c>
      <c r="D50" s="15">
        <f>C50*1.5</f>
        <v>7.5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-1206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56409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EA8D-8B9C-4ED1-93B9-24B43E8543B3}">
  <dimension ref="A1:S59"/>
  <sheetViews>
    <sheetView zoomScaleNormal="100" zoomScaleSheetLayoutView="85" workbookViewId="0">
      <selection activeCell="G10" sqref="G10:J11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45885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509</v>
      </c>
      <c r="D6" s="16">
        <f t="shared" ref="D6:D28" si="1">C6*L6</f>
        <v>375133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22</v>
      </c>
      <c r="D7" s="16">
        <f t="shared" si="1"/>
        <v>15950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115</v>
      </c>
      <c r="D9" s="16">
        <f t="shared" si="1"/>
        <v>81305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146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>
        <v>10</v>
      </c>
      <c r="D11" s="16">
        <f t="shared" si="1"/>
        <v>11250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25</v>
      </c>
      <c r="D13" s="52">
        <f t="shared" si="1"/>
        <v>7675</v>
      </c>
      <c r="E13" s="9"/>
      <c r="F13" s="175" t="s">
        <v>36</v>
      </c>
      <c r="G13" s="176"/>
      <c r="H13" s="177">
        <f>D29</f>
        <v>496056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3</v>
      </c>
      <c r="D14" s="34">
        <f t="shared" si="1"/>
        <v>33</v>
      </c>
      <c r="E14" s="9"/>
      <c r="F14" s="180" t="s">
        <v>39</v>
      </c>
      <c r="G14" s="181"/>
      <c r="H14" s="182">
        <f>D54</f>
        <v>101472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394584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2994+474+624</f>
        <v>4092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6</v>
      </c>
      <c r="D28" s="52">
        <f t="shared" si="1"/>
        <v>4710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496056</v>
      </c>
      <c r="E29" s="9"/>
      <c r="F29" s="198" t="s">
        <v>55</v>
      </c>
      <c r="G29" s="199"/>
      <c r="H29" s="202">
        <f>H15-H16-H17-H18-H19-H20-H22-H23-H24+H26+H27</f>
        <v>390492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4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>
        <v>5</v>
      </c>
      <c r="D34" s="33">
        <f>C34*120</f>
        <v>600</v>
      </c>
      <c r="E34" s="9"/>
      <c r="F34" s="15">
        <v>1000</v>
      </c>
      <c r="G34" s="82">
        <v>56</v>
      </c>
      <c r="H34" s="230">
        <f>F34*G34</f>
        <v>56000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45</v>
      </c>
      <c r="H35" s="230">
        <f>F35*G35</f>
        <v>22500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868</v>
      </c>
      <c r="D37" s="15">
        <f>C37*111</f>
        <v>96348</v>
      </c>
      <c r="E37" s="9"/>
      <c r="F37" s="15">
        <v>100</v>
      </c>
      <c r="G37" s="43">
        <v>19</v>
      </c>
      <c r="H37" s="230">
        <f t="shared" si="2"/>
        <v>1900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>
        <v>1</v>
      </c>
      <c r="H38" s="230">
        <f t="shared" si="2"/>
        <v>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2</v>
      </c>
      <c r="H39" s="230">
        <f t="shared" si="2"/>
        <v>40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18</v>
      </c>
      <c r="D40" s="15">
        <f>C40*111</f>
        <v>1998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2</v>
      </c>
      <c r="D42" s="15">
        <f>C42*2.25</f>
        <v>4.5</v>
      </c>
      <c r="E42" s="9"/>
      <c r="F42" s="43" t="s">
        <v>79</v>
      </c>
      <c r="G42" s="230">
        <v>1813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06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2</v>
      </c>
      <c r="D44" s="15">
        <f>C44*120</f>
        <v>240</v>
      </c>
      <c r="E44" s="9"/>
      <c r="F44" s="41" t="s">
        <v>189</v>
      </c>
      <c r="G44" s="84" t="s">
        <v>205</v>
      </c>
      <c r="H44" s="214">
        <v>307923</v>
      </c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12</v>
      </c>
      <c r="D46" s="15">
        <f>C46*1.5</f>
        <v>18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12</v>
      </c>
      <c r="D48" s="15">
        <f>C48*78</f>
        <v>936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21</v>
      </c>
      <c r="D49" s="15">
        <f>C49*42</f>
        <v>882</v>
      </c>
      <c r="E49" s="9"/>
      <c r="F49" s="255" t="s">
        <v>86</v>
      </c>
      <c r="G49" s="202">
        <f>H34+H35+H36+H37+H38+H39+H40+H41+G42+H44+H45+H46</f>
        <v>390226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17</v>
      </c>
      <c r="D50" s="15">
        <f>C50*1.5</f>
        <v>25.5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-266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101472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  <mergeCell ref="H13:J13"/>
    <mergeCell ref="F14:G14"/>
    <mergeCell ref="H14:J14"/>
    <mergeCell ref="F15:G15"/>
    <mergeCell ref="H15:J15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A32:D32"/>
    <mergeCell ref="F32:J32"/>
    <mergeCell ref="H33:J33"/>
    <mergeCell ref="A34:A36"/>
    <mergeCell ref="H34:J34"/>
    <mergeCell ref="H35:J35"/>
    <mergeCell ref="H36:J36"/>
    <mergeCell ref="A37:A39"/>
    <mergeCell ref="H37:J37"/>
    <mergeCell ref="H38:J38"/>
    <mergeCell ref="H39:J39"/>
    <mergeCell ref="A40:A42"/>
    <mergeCell ref="H40:J40"/>
    <mergeCell ref="H41:J41"/>
    <mergeCell ref="G42:J42"/>
    <mergeCell ref="A43:A47"/>
    <mergeCell ref="H43:J43"/>
    <mergeCell ref="H44:J44"/>
    <mergeCell ref="H45:J45"/>
    <mergeCell ref="H46:J46"/>
    <mergeCell ref="H47:J47"/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5201-3EF2-4B12-A518-EBE25BC8CE2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1" t="s">
        <v>2</v>
      </c>
      <c r="Q1" s="121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2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0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BA74-5320-42DE-BA11-CB4E1A64DF46}">
  <dimension ref="A1:R59"/>
  <sheetViews>
    <sheetView tabSelected="1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45887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219</v>
      </c>
      <c r="D6" s="16">
        <f t="shared" ref="D6:D28" si="1">C6*L6</f>
        <v>161403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15</v>
      </c>
      <c r="D7" s="16">
        <f t="shared" si="1"/>
        <v>10875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25</v>
      </c>
      <c r="D9" s="16">
        <f t="shared" si="1"/>
        <v>17675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>
        <v>1</v>
      </c>
      <c r="D10" s="16">
        <f t="shared" si="1"/>
        <v>972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v>1</v>
      </c>
      <c r="D12" s="52">
        <f t="shared" si="1"/>
        <v>952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4</v>
      </c>
      <c r="D13" s="52">
        <f t="shared" si="1"/>
        <v>1228</v>
      </c>
      <c r="E13" s="9"/>
      <c r="F13" s="175" t="s">
        <v>36</v>
      </c>
      <c r="G13" s="176"/>
      <c r="H13" s="177">
        <f>D29</f>
        <v>194089.5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22</v>
      </c>
      <c r="D14" s="34">
        <f t="shared" si="1"/>
        <v>242</v>
      </c>
      <c r="E14" s="9"/>
      <c r="F14" s="180" t="s">
        <v>39</v>
      </c>
      <c r="G14" s="181"/>
      <c r="H14" s="182">
        <f>D54</f>
        <v>29064.75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165024.75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v>1120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>
        <v>12</v>
      </c>
      <c r="D24" s="52">
        <f t="shared" si="1"/>
        <v>474.5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207</v>
      </c>
      <c r="C25" s="53">
        <v>12</v>
      </c>
      <c r="D25" s="52">
        <f t="shared" si="1"/>
        <v>268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500/24+1.5</f>
        <v>22.333333333333332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/>
      <c r="G26" s="73"/>
      <c r="H26" s="214"/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124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194089.5</v>
      </c>
      <c r="E29" s="9"/>
      <c r="F29" s="198" t="s">
        <v>55</v>
      </c>
      <c r="G29" s="199"/>
      <c r="H29" s="202">
        <f>H15-H16-H17-H18-H19-H20-H22-H23-H24+H26+H27+H28</f>
        <v>163904.75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>
        <v>124</v>
      </c>
      <c r="H34" s="230">
        <f t="shared" ref="H34:H39" si="2">F34*G34</f>
        <v>124000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56</v>
      </c>
      <c r="H35" s="230">
        <f t="shared" si="2"/>
        <v>28000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5</v>
      </c>
      <c r="D36" s="15">
        <f>C36*1.5</f>
        <v>7.5</v>
      </c>
      <c r="E36" s="9"/>
      <c r="F36" s="15">
        <v>200</v>
      </c>
      <c r="G36" s="41">
        <v>1</v>
      </c>
      <c r="H36" s="230">
        <f t="shared" si="2"/>
        <v>200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244</v>
      </c>
      <c r="D37" s="15">
        <f>C37*111</f>
        <v>27084</v>
      </c>
      <c r="E37" s="9"/>
      <c r="F37" s="15">
        <v>100</v>
      </c>
      <c r="G37" s="43">
        <v>82</v>
      </c>
      <c r="H37" s="230">
        <f t="shared" si="2"/>
        <v>8200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38</v>
      </c>
      <c r="H38" s="230">
        <f t="shared" si="2"/>
        <v>1900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2</v>
      </c>
      <c r="D39" s="34">
        <f>C39*4.5</f>
        <v>9</v>
      </c>
      <c r="E39" s="9"/>
      <c r="F39" s="15">
        <v>20</v>
      </c>
      <c r="G39" s="41">
        <v>2</v>
      </c>
      <c r="H39" s="230">
        <f t="shared" si="2"/>
        <v>40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10</v>
      </c>
      <c r="D40" s="15">
        <f>C40*111</f>
        <v>1110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9</v>
      </c>
      <c r="D42" s="15">
        <f>C42*2.25</f>
        <v>20.25</v>
      </c>
      <c r="E42" s="9"/>
      <c r="F42" s="43" t="s">
        <v>79</v>
      </c>
      <c r="G42" s="230">
        <v>1999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>
        <v>2</v>
      </c>
      <c r="D44" s="15">
        <f>C44*120</f>
        <v>240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>
        <v>1</v>
      </c>
      <c r="D45" s="15">
        <f>C45*84</f>
        <v>84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23</v>
      </c>
      <c r="D46" s="15">
        <f>C46*1.5</f>
        <v>34.5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2</v>
      </c>
      <c r="D48" s="15">
        <f>C48*78</f>
        <v>156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1</v>
      </c>
      <c r="D49" s="15">
        <f>C49*42</f>
        <v>42</v>
      </c>
      <c r="E49" s="9"/>
      <c r="F49" s="255" t="s">
        <v>86</v>
      </c>
      <c r="G49" s="202">
        <f>H34+H35+H36+H37+H38+H39+H40+H41+G42+H44+H45+H46</f>
        <v>164339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17</v>
      </c>
      <c r="D50" s="15">
        <f>C50*1.5</f>
        <v>25.5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141</v>
      </c>
      <c r="G51" s="269">
        <f>G49-H29</f>
        <v>434.25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29064.75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3FA4-84DC-4334-ABAC-399C8A0AEE8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45887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327</v>
      </c>
      <c r="D6" s="16">
        <f t="shared" ref="D6:D28" si="1">C6*L6</f>
        <v>240999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2</v>
      </c>
      <c r="D7" s="16">
        <f t="shared" si="1"/>
        <v>1450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2</v>
      </c>
      <c r="D9" s="16">
        <f t="shared" si="1"/>
        <v>1414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15</v>
      </c>
      <c r="D13" s="52">
        <f t="shared" si="1"/>
        <v>4605</v>
      </c>
      <c r="E13" s="9"/>
      <c r="F13" s="175" t="s">
        <v>36</v>
      </c>
      <c r="G13" s="176"/>
      <c r="H13" s="177">
        <f>D29</f>
        <v>248468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74014.5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174453.5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2367</f>
        <v>2367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207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500/24+1.5</f>
        <v>22.333333333333332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248468</v>
      </c>
      <c r="E29" s="9"/>
      <c r="F29" s="198" t="s">
        <v>55</v>
      </c>
      <c r="G29" s="199"/>
      <c r="H29" s="202">
        <f>H15-H16-H17-H18-H19-H20-H22-H23-H24+H26+H27</f>
        <v>172086.5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46</v>
      </c>
      <c r="H34" s="230">
        <f>F34*G34</f>
        <v>46000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208</v>
      </c>
      <c r="H35" s="230">
        <f t="shared" ref="H35:H39" si="2">F35*G35</f>
        <v>104000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651</v>
      </c>
      <c r="D37" s="15">
        <f>C37*111</f>
        <v>72261</v>
      </c>
      <c r="E37" s="9"/>
      <c r="F37" s="15">
        <v>100</v>
      </c>
      <c r="G37" s="43">
        <v>232</v>
      </c>
      <c r="H37" s="230">
        <f t="shared" si="2"/>
        <v>23200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2</v>
      </c>
      <c r="D38" s="15">
        <f>C38*84</f>
        <v>168</v>
      </c>
      <c r="E38" s="9"/>
      <c r="F38" s="33">
        <v>50</v>
      </c>
      <c r="G38" s="43">
        <v>1</v>
      </c>
      <c r="H38" s="230">
        <f t="shared" si="2"/>
        <v>50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4</v>
      </c>
      <c r="D39" s="34">
        <f>C39*4.5</f>
        <v>18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3</v>
      </c>
      <c r="D40" s="15">
        <f>C40*111</f>
        <v>333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1</v>
      </c>
      <c r="D41" s="15">
        <f>C41*84</f>
        <v>84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6</v>
      </c>
      <c r="D42" s="15">
        <f>C42*2.25</f>
        <v>13.5</v>
      </c>
      <c r="E42" s="9"/>
      <c r="F42" s="43" t="s">
        <v>79</v>
      </c>
      <c r="G42" s="230">
        <v>22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12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14</v>
      </c>
      <c r="D48" s="15">
        <f>C48*78</f>
        <v>1092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1</v>
      </c>
      <c r="D49" s="15">
        <f>C49*42</f>
        <v>42</v>
      </c>
      <c r="E49" s="9"/>
      <c r="F49" s="255" t="s">
        <v>86</v>
      </c>
      <c r="G49" s="202">
        <f>H34+H35+H36+H37+H38+H39+H40+H41+G42+H44+H45+H46</f>
        <v>173272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2</v>
      </c>
      <c r="D50" s="15">
        <f>C50*1.5</f>
        <v>3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167</v>
      </c>
      <c r="G51" s="259">
        <f>G49-H29</f>
        <v>1185.5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74014.5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6697-68CC-48A5-8323-4315A01EE16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4DB56-14BE-4720-B3EB-07AA9302F5A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45887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178</v>
      </c>
      <c r="D6" s="16">
        <f t="shared" ref="D6:D28" si="1">C6*L6</f>
        <v>131186</v>
      </c>
      <c r="E6" s="9"/>
      <c r="F6" s="153" t="s">
        <v>16</v>
      </c>
      <c r="G6" s="155" t="s">
        <v>146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10</v>
      </c>
      <c r="D7" s="16">
        <f t="shared" si="1"/>
        <v>7250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60</v>
      </c>
      <c r="D9" s="16">
        <f t="shared" si="1"/>
        <v>42420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>
        <v>1</v>
      </c>
      <c r="D10" s="16">
        <f t="shared" si="1"/>
        <v>972</v>
      </c>
      <c r="E10" s="9"/>
      <c r="F10" s="153" t="s">
        <v>26</v>
      </c>
      <c r="G10" s="169" t="s">
        <v>111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9</v>
      </c>
      <c r="D13" s="52">
        <f t="shared" si="1"/>
        <v>2763</v>
      </c>
      <c r="E13" s="9"/>
      <c r="F13" s="175" t="s">
        <v>36</v>
      </c>
      <c r="G13" s="176"/>
      <c r="H13" s="177">
        <f>D29</f>
        <v>184734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13</v>
      </c>
      <c r="D14" s="34">
        <f t="shared" si="1"/>
        <v>143</v>
      </c>
      <c r="E14" s="9"/>
      <c r="F14" s="180" t="s">
        <v>39</v>
      </c>
      <c r="G14" s="181"/>
      <c r="H14" s="182">
        <f>D54</f>
        <v>40110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144624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714+624</f>
        <v>1338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184734</v>
      </c>
      <c r="E29" s="9"/>
      <c r="F29" s="198" t="s">
        <v>55</v>
      </c>
      <c r="G29" s="199"/>
      <c r="H29" s="202">
        <f>H15-H16-H17-H18-H19-H20-H22-H23-H24+H26+H27</f>
        <v>143286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106</v>
      </c>
      <c r="H34" s="230">
        <f>F34*G34</f>
        <v>106000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>
        <v>1</v>
      </c>
      <c r="D35" s="33">
        <f>C35*84</f>
        <v>84</v>
      </c>
      <c r="E35" s="9"/>
      <c r="F35" s="64">
        <v>500</v>
      </c>
      <c r="G35" s="45">
        <v>34</v>
      </c>
      <c r="H35" s="230">
        <f>F35*G35</f>
        <v>17000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>
        <v>12</v>
      </c>
      <c r="D36" s="15">
        <f>C36*1.5</f>
        <v>18</v>
      </c>
      <c r="E36" s="9"/>
      <c r="F36" s="15">
        <v>200</v>
      </c>
      <c r="G36" s="41">
        <v>1</v>
      </c>
      <c r="H36" s="230">
        <f t="shared" ref="H36:H39" si="2">F36*G36</f>
        <v>200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332</v>
      </c>
      <c r="D37" s="15">
        <f>C37*111</f>
        <v>36852</v>
      </c>
      <c r="E37" s="9"/>
      <c r="F37" s="15">
        <v>100</v>
      </c>
      <c r="G37" s="43">
        <v>164</v>
      </c>
      <c r="H37" s="230">
        <f t="shared" si="2"/>
        <v>16400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3</v>
      </c>
      <c r="D38" s="15">
        <f>C38*84</f>
        <v>252</v>
      </c>
      <c r="E38" s="9"/>
      <c r="F38" s="33">
        <v>50</v>
      </c>
      <c r="G38" s="43">
        <v>70</v>
      </c>
      <c r="H38" s="230">
        <f t="shared" si="2"/>
        <v>3500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17</v>
      </c>
      <c r="D40" s="15">
        <f>C40*111</f>
        <v>1887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4</v>
      </c>
      <c r="D41" s="15">
        <f>C41*84</f>
        <v>336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8</v>
      </c>
      <c r="D42" s="15">
        <f>C42*2.25</f>
        <v>18</v>
      </c>
      <c r="E42" s="9"/>
      <c r="F42" s="43" t="s">
        <v>79</v>
      </c>
      <c r="G42" s="230">
        <v>41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4</v>
      </c>
      <c r="D46" s="15">
        <f>C46*1.5</f>
        <v>6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5</v>
      </c>
      <c r="D48" s="15">
        <f>C48*78</f>
        <v>390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6</v>
      </c>
      <c r="D49" s="15">
        <f>C49*42</f>
        <v>252</v>
      </c>
      <c r="E49" s="9"/>
      <c r="F49" s="255" t="s">
        <v>86</v>
      </c>
      <c r="G49" s="202">
        <f>H34+H35+H36+H37+H38+H39+H40+H41+G42+H44+H45+H46</f>
        <v>143141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10</v>
      </c>
      <c r="D50" s="15">
        <f>C50*1.5</f>
        <v>15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-145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40110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147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374F-CC71-4B63-A9D6-1C766EED1D7A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863E-B47F-41E9-88BA-5A5FBBA0E63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45888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/>
      <c r="G26" s="73"/>
      <c r="H26" s="214"/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124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H15-H16-H17-H18-H19-H20-H22-H23-H24+H26+H27+H28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30">
        <f t="shared" ref="H34:H39" si="2"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si="2"/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si="2"/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141</v>
      </c>
      <c r="G51" s="269">
        <f>G49-H29</f>
        <v>0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B01D-4051-4D34-8601-D54F97FE678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45888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ref="H35:H39" si="2"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12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29A81-9276-4644-8BFD-14110DE8593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45888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5346-CBBD-4D2A-88D7-B3D644A4F86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3F77-78DC-438B-89E8-5CAF470E14AA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45889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/>
      <c r="G26" s="73"/>
      <c r="H26" s="214"/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124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H15-H16-H17-H18-H19-H20-H22-H23-H24+H26+H27+H28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30">
        <f t="shared" ref="H34:H39" si="2"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si="2"/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si="2"/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141</v>
      </c>
      <c r="G51" s="269">
        <f>G49-H29</f>
        <v>0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7FAA-308B-41B0-8315-31EA2FA3F604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45889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ref="H35:H39" si="2"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12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9102-3289-4CA8-870C-400A941FAD1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45889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0465-E294-4D31-AA49-4A10B184AB27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3C7A-F060-4316-BACE-19F977FD9327}">
  <dimension ref="A1:R60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45871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3" si="0">P5+Q5</f>
        <v>620</v>
      </c>
    </row>
    <row r="6" spans="1:18" ht="14.45" customHeight="1" x14ac:dyDescent="0.25">
      <c r="A6" s="151"/>
      <c r="B6" s="19" t="s">
        <v>15</v>
      </c>
      <c r="C6" s="53">
        <v>396</v>
      </c>
      <c r="D6" s="16">
        <f t="shared" ref="D6:D29" si="1">C6*L6</f>
        <v>291852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R43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14</v>
      </c>
      <c r="D7" s="16">
        <f t="shared" si="1"/>
        <v>10150</v>
      </c>
      <c r="E7" s="9"/>
      <c r="F7" s="154"/>
      <c r="G7" s="158"/>
      <c r="H7" s="159"/>
      <c r="I7" s="159"/>
      <c r="J7" s="160"/>
      <c r="K7" s="10"/>
      <c r="L7" s="6">
        <f>R42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>
        <v>21</v>
      </c>
      <c r="D8" s="16">
        <f t="shared" si="1"/>
        <v>21693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R41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44</v>
      </c>
      <c r="D9" s="16">
        <f t="shared" si="1"/>
        <v>31108</v>
      </c>
      <c r="E9" s="9"/>
      <c r="F9" s="154"/>
      <c r="G9" s="166"/>
      <c r="H9" s="167"/>
      <c r="I9" s="167"/>
      <c r="J9" s="168"/>
      <c r="K9" s="10"/>
      <c r="L9" s="6">
        <f>R39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R37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>
        <v>3</v>
      </c>
      <c r="D11" s="16">
        <f t="shared" si="1"/>
        <v>3375</v>
      </c>
      <c r="E11" s="9"/>
      <c r="F11" s="154"/>
      <c r="G11" s="166"/>
      <c r="H11" s="167"/>
      <c r="I11" s="167"/>
      <c r="J11" s="168"/>
      <c r="K11" s="25"/>
      <c r="L11" s="6">
        <f>R33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f>2+1</f>
        <v>3</v>
      </c>
      <c r="D12" s="52">
        <f t="shared" si="1"/>
        <v>2856</v>
      </c>
      <c r="E12" s="9"/>
      <c r="F12" s="172" t="s">
        <v>33</v>
      </c>
      <c r="G12" s="173"/>
      <c r="H12" s="173"/>
      <c r="I12" s="173"/>
      <c r="J12" s="174"/>
      <c r="K12" s="26"/>
      <c r="L12" s="6">
        <f>R35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14</v>
      </c>
      <c r="D13" s="52">
        <f t="shared" si="1"/>
        <v>4298</v>
      </c>
      <c r="E13" s="9"/>
      <c r="F13" s="175" t="s">
        <v>36</v>
      </c>
      <c r="G13" s="176"/>
      <c r="H13" s="177">
        <f>D30</f>
        <v>372228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12</v>
      </c>
      <c r="D14" s="34">
        <f t="shared" si="1"/>
        <v>132</v>
      </c>
      <c r="E14" s="9"/>
      <c r="F14" s="180" t="s">
        <v>39</v>
      </c>
      <c r="G14" s="181"/>
      <c r="H14" s="182">
        <f>D55</f>
        <v>56065.5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316162.5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R29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07" t="s">
        <v>148</v>
      </c>
      <c r="C19" s="53">
        <f>1+1</f>
        <v>2</v>
      </c>
      <c r="D19" s="52">
        <f t="shared" si="1"/>
        <v>2204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>
        <v>1</v>
      </c>
      <c r="D20" s="16">
        <f t="shared" si="1"/>
        <v>1175</v>
      </c>
      <c r="E20" s="9"/>
      <c r="F20" s="63"/>
      <c r="G20" s="78" t="s">
        <v>122</v>
      </c>
      <c r="H20" s="189"/>
      <c r="I20" s="189"/>
      <c r="J20" s="189"/>
      <c r="L20" s="6">
        <f>R40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>
        <f>2+2</f>
        <v>4</v>
      </c>
      <c r="D21" s="52">
        <f t="shared" si="1"/>
        <v>2600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112" t="s">
        <v>151</v>
      </c>
      <c r="G26" s="73">
        <v>4350</v>
      </c>
      <c r="H26" s="214">
        <v>1570</v>
      </c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113" t="s">
        <v>152</v>
      </c>
      <c r="G27" s="98">
        <v>4404</v>
      </c>
      <c r="H27" s="267">
        <v>2355</v>
      </c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4.45" customHeight="1" x14ac:dyDescent="0.25">
      <c r="A28" s="284"/>
      <c r="B28" s="111"/>
      <c r="C28" s="53"/>
      <c r="D28" s="48"/>
      <c r="E28" s="9"/>
      <c r="F28" s="114" t="s">
        <v>154</v>
      </c>
      <c r="G28" s="109">
        <v>4420</v>
      </c>
      <c r="H28" s="282">
        <f>2355</f>
        <v>2355</v>
      </c>
      <c r="I28" s="283"/>
      <c r="J28" s="267"/>
      <c r="L28" s="7"/>
      <c r="P28" s="4"/>
      <c r="Q28" s="4"/>
      <c r="R28" s="5"/>
    </row>
    <row r="29" spans="1:18" ht="15.75" x14ac:dyDescent="0.25">
      <c r="A29" s="152"/>
      <c r="B29" s="50" t="s">
        <v>97</v>
      </c>
      <c r="C29" s="53">
        <v>1</v>
      </c>
      <c r="D29" s="52">
        <f t="shared" si="1"/>
        <v>785</v>
      </c>
      <c r="E29" s="9"/>
      <c r="F29" s="110" t="s">
        <v>153</v>
      </c>
      <c r="G29" s="109">
        <v>4407</v>
      </c>
      <c r="H29" s="267">
        <v>3925</v>
      </c>
      <c r="I29" s="268"/>
      <c r="J29" s="268"/>
      <c r="L29" s="7">
        <v>785</v>
      </c>
      <c r="O29" t="s">
        <v>54</v>
      </c>
      <c r="P29" s="4">
        <v>1447</v>
      </c>
      <c r="Q29" s="4">
        <v>120</v>
      </c>
      <c r="R29" s="5">
        <f t="shared" si="0"/>
        <v>1567</v>
      </c>
    </row>
    <row r="30" spans="1:18" x14ac:dyDescent="0.25">
      <c r="A30" s="190" t="s">
        <v>36</v>
      </c>
      <c r="B30" s="191"/>
      <c r="C30" s="192"/>
      <c r="D30" s="196">
        <f>SUM(D6:D29)</f>
        <v>372228</v>
      </c>
      <c r="E30" s="9"/>
      <c r="F30" s="198" t="s">
        <v>55</v>
      </c>
      <c r="G30" s="199"/>
      <c r="H30" s="202">
        <f>H15-H16-H17-H18-H19-H20-H22-H23-H24+H26+H27+H28+H29</f>
        <v>326367.5</v>
      </c>
      <c r="I30" s="203"/>
      <c r="J30" s="204"/>
      <c r="O30" t="s">
        <v>56</v>
      </c>
      <c r="P30" s="4">
        <v>1582</v>
      </c>
      <c r="Q30" s="4"/>
      <c r="R30" s="5">
        <f t="shared" si="0"/>
        <v>1582</v>
      </c>
    </row>
    <row r="31" spans="1:18" x14ac:dyDescent="0.25">
      <c r="A31" s="193"/>
      <c r="B31" s="194"/>
      <c r="C31" s="195"/>
      <c r="D31" s="197"/>
      <c r="E31" s="9"/>
      <c r="F31" s="200"/>
      <c r="G31" s="201"/>
      <c r="H31" s="205"/>
      <c r="I31" s="206"/>
      <c r="J31" s="207"/>
      <c r="N31" s="1"/>
      <c r="Q31" s="4"/>
      <c r="R31" s="5">
        <f t="shared" si="0"/>
        <v>0</v>
      </c>
    </row>
    <row r="32" spans="1:18" x14ac:dyDescent="0.25">
      <c r="A32" s="27"/>
      <c r="B32" s="27"/>
      <c r="C32" s="27"/>
      <c r="D32" s="27"/>
      <c r="E32" s="9"/>
      <c r="F32" s="27"/>
      <c r="G32" s="27"/>
      <c r="H32" s="9"/>
      <c r="I32" s="9"/>
      <c r="J32" s="9"/>
      <c r="O32" t="s">
        <v>57</v>
      </c>
      <c r="P32" s="4">
        <v>1052</v>
      </c>
      <c r="Q32" s="4">
        <v>120</v>
      </c>
      <c r="R32" s="5">
        <f t="shared" si="0"/>
        <v>1172</v>
      </c>
    </row>
    <row r="33" spans="1:18" x14ac:dyDescent="0.25">
      <c r="A33" s="137" t="s">
        <v>58</v>
      </c>
      <c r="B33" s="138"/>
      <c r="C33" s="138"/>
      <c r="D33" s="139"/>
      <c r="E33" s="11"/>
      <c r="F33" s="227" t="s">
        <v>59</v>
      </c>
      <c r="G33" s="228"/>
      <c r="H33" s="228"/>
      <c r="I33" s="228"/>
      <c r="J33" s="229"/>
      <c r="O33" t="s">
        <v>60</v>
      </c>
      <c r="P33" s="4">
        <v>1005</v>
      </c>
      <c r="Q33" s="4">
        <v>120</v>
      </c>
      <c r="R33" s="5">
        <f t="shared" si="0"/>
        <v>1125</v>
      </c>
    </row>
    <row r="34" spans="1:18" x14ac:dyDescent="0.25">
      <c r="A34" s="28"/>
      <c r="B34" s="28" t="s">
        <v>11</v>
      </c>
      <c r="C34" s="28" t="s">
        <v>61</v>
      </c>
      <c r="D34" s="28" t="s">
        <v>13</v>
      </c>
      <c r="E34" s="11"/>
      <c r="F34" s="28" t="s">
        <v>62</v>
      </c>
      <c r="G34" s="101" t="s">
        <v>63</v>
      </c>
      <c r="H34" s="227" t="s">
        <v>13</v>
      </c>
      <c r="I34" s="228"/>
      <c r="J34" s="229"/>
      <c r="O34" t="s">
        <v>64</v>
      </c>
      <c r="P34" s="4">
        <v>1175</v>
      </c>
      <c r="Q34" s="4"/>
      <c r="R34" s="5">
        <f t="shared" si="0"/>
        <v>1175</v>
      </c>
    </row>
    <row r="35" spans="1:18" ht="15" customHeight="1" x14ac:dyDescent="0.25">
      <c r="A35" s="150" t="s">
        <v>65</v>
      </c>
      <c r="B35" s="29" t="s">
        <v>66</v>
      </c>
      <c r="C35" s="56"/>
      <c r="D35" s="33">
        <f>C35*120</f>
        <v>0</v>
      </c>
      <c r="E35" s="9"/>
      <c r="F35" s="15">
        <v>1000</v>
      </c>
      <c r="G35" s="44">
        <v>260</v>
      </c>
      <c r="H35" s="230">
        <f t="shared" ref="H35:H40" si="2">F35*G35</f>
        <v>260000</v>
      </c>
      <c r="I35" s="231"/>
      <c r="J35" s="232"/>
      <c r="O35" t="s">
        <v>67</v>
      </c>
      <c r="P35" s="4">
        <v>832</v>
      </c>
      <c r="Q35" s="4">
        <v>120</v>
      </c>
      <c r="R35" s="5">
        <f t="shared" si="0"/>
        <v>952</v>
      </c>
    </row>
    <row r="36" spans="1:18" ht="15.75" x14ac:dyDescent="0.25">
      <c r="A36" s="151"/>
      <c r="B36" s="30" t="s">
        <v>68</v>
      </c>
      <c r="C36" s="57"/>
      <c r="D36" s="33">
        <f>C36*84</f>
        <v>0</v>
      </c>
      <c r="E36" s="9"/>
      <c r="F36" s="64">
        <v>500</v>
      </c>
      <c r="G36" s="45">
        <v>110</v>
      </c>
      <c r="H36" s="230">
        <f t="shared" si="2"/>
        <v>55000</v>
      </c>
      <c r="I36" s="231"/>
      <c r="J36" s="232"/>
      <c r="O36" t="s">
        <v>69</v>
      </c>
      <c r="P36" s="4">
        <v>1102</v>
      </c>
      <c r="Q36" s="4"/>
      <c r="R36" s="5">
        <f t="shared" si="0"/>
        <v>1102</v>
      </c>
    </row>
    <row r="37" spans="1:18" ht="15.75" x14ac:dyDescent="0.25">
      <c r="A37" s="152"/>
      <c r="B37" s="29" t="s">
        <v>70</v>
      </c>
      <c r="C37" s="53">
        <v>9</v>
      </c>
      <c r="D37" s="15">
        <f>C37*1.5</f>
        <v>13.5</v>
      </c>
      <c r="E37" s="9"/>
      <c r="F37" s="15">
        <v>200</v>
      </c>
      <c r="G37" s="41"/>
      <c r="H37" s="230">
        <f t="shared" si="2"/>
        <v>0</v>
      </c>
      <c r="I37" s="231"/>
      <c r="J37" s="232"/>
      <c r="O37" t="s">
        <v>71</v>
      </c>
      <c r="P37" s="4">
        <v>852</v>
      </c>
      <c r="Q37" s="4">
        <v>120</v>
      </c>
      <c r="R37" s="5">
        <f t="shared" si="0"/>
        <v>972</v>
      </c>
    </row>
    <row r="38" spans="1:18" ht="15.75" x14ac:dyDescent="0.25">
      <c r="A38" s="150" t="s">
        <v>72</v>
      </c>
      <c r="B38" s="31" t="s">
        <v>66</v>
      </c>
      <c r="C38" s="58">
        <v>461</v>
      </c>
      <c r="D38" s="15">
        <f>C38*111</f>
        <v>51171</v>
      </c>
      <c r="E38" s="9"/>
      <c r="F38" s="15">
        <v>100</v>
      </c>
      <c r="G38" s="43">
        <v>103</v>
      </c>
      <c r="H38" s="230">
        <f t="shared" si="2"/>
        <v>10300</v>
      </c>
      <c r="I38" s="231"/>
      <c r="J38" s="232"/>
      <c r="O38" t="s">
        <v>73</v>
      </c>
      <c r="P38" s="4">
        <v>1020</v>
      </c>
      <c r="Q38" s="4">
        <v>120</v>
      </c>
      <c r="R38" s="5">
        <f t="shared" si="0"/>
        <v>1140</v>
      </c>
    </row>
    <row r="39" spans="1:18" ht="15.75" x14ac:dyDescent="0.25">
      <c r="A39" s="151"/>
      <c r="B39" s="32" t="s">
        <v>68</v>
      </c>
      <c r="C39" s="59">
        <v>4</v>
      </c>
      <c r="D39" s="15">
        <f>C39*84</f>
        <v>336</v>
      </c>
      <c r="E39" s="9"/>
      <c r="F39" s="33">
        <v>50</v>
      </c>
      <c r="G39" s="43">
        <v>29</v>
      </c>
      <c r="H39" s="230">
        <f t="shared" si="2"/>
        <v>1450</v>
      </c>
      <c r="I39" s="231"/>
      <c r="J39" s="232"/>
      <c r="O39" t="s">
        <v>74</v>
      </c>
      <c r="P39" s="4">
        <v>596</v>
      </c>
      <c r="Q39" s="4">
        <v>111</v>
      </c>
      <c r="R39" s="5">
        <f t="shared" si="0"/>
        <v>707</v>
      </c>
    </row>
    <row r="40" spans="1:18" ht="15.75" x14ac:dyDescent="0.25">
      <c r="A40" s="152"/>
      <c r="B40" s="32" t="s">
        <v>70</v>
      </c>
      <c r="C40" s="57">
        <v>7</v>
      </c>
      <c r="D40" s="34">
        <f>C40*4.5</f>
        <v>31.5</v>
      </c>
      <c r="E40" s="9"/>
      <c r="F40" s="15">
        <v>20</v>
      </c>
      <c r="G40" s="41">
        <v>8</v>
      </c>
      <c r="H40" s="230">
        <f t="shared" si="2"/>
        <v>160</v>
      </c>
      <c r="I40" s="231"/>
      <c r="J40" s="232"/>
      <c r="O40" t="s">
        <v>75</v>
      </c>
      <c r="P40" s="4">
        <v>1175</v>
      </c>
      <c r="Q40" s="4"/>
      <c r="R40" s="5">
        <f t="shared" si="0"/>
        <v>1175</v>
      </c>
    </row>
    <row r="41" spans="1:18" ht="15.75" x14ac:dyDescent="0.25">
      <c r="A41" s="150" t="s">
        <v>76</v>
      </c>
      <c r="B41" s="30" t="s">
        <v>66</v>
      </c>
      <c r="C41" s="70">
        <v>7</v>
      </c>
      <c r="D41" s="15">
        <f>C41*111</f>
        <v>777</v>
      </c>
      <c r="E41" s="9"/>
      <c r="F41" s="15">
        <v>10</v>
      </c>
      <c r="G41" s="46"/>
      <c r="H41" s="230"/>
      <c r="I41" s="231"/>
      <c r="J41" s="232"/>
      <c r="O41" t="s">
        <v>77</v>
      </c>
      <c r="P41" s="4">
        <v>913</v>
      </c>
      <c r="Q41" s="4">
        <v>120</v>
      </c>
      <c r="R41" s="5">
        <f t="shared" si="0"/>
        <v>1033</v>
      </c>
    </row>
    <row r="42" spans="1:18" ht="15.75" x14ac:dyDescent="0.25">
      <c r="A42" s="151"/>
      <c r="B42" s="30" t="s">
        <v>68</v>
      </c>
      <c r="C42" s="53"/>
      <c r="D42" s="15">
        <f>C42*84</f>
        <v>0</v>
      </c>
      <c r="E42" s="9"/>
      <c r="F42" s="15">
        <v>5</v>
      </c>
      <c r="G42" s="46"/>
      <c r="H42" s="230"/>
      <c r="I42" s="231"/>
      <c r="J42" s="232"/>
      <c r="K42" s="24"/>
      <c r="O42" t="s">
        <v>78</v>
      </c>
      <c r="P42" s="4">
        <v>614</v>
      </c>
      <c r="Q42" s="4">
        <v>111</v>
      </c>
      <c r="R42" s="5">
        <f t="shared" si="0"/>
        <v>725</v>
      </c>
    </row>
    <row r="43" spans="1:18" ht="15.75" x14ac:dyDescent="0.25">
      <c r="A43" s="152"/>
      <c r="B43" s="30" t="s">
        <v>70</v>
      </c>
      <c r="C43" s="71">
        <v>2</v>
      </c>
      <c r="D43" s="15">
        <f>C43*2.25</f>
        <v>4.5</v>
      </c>
      <c r="E43" s="9"/>
      <c r="F43" s="43" t="s">
        <v>79</v>
      </c>
      <c r="G43" s="230">
        <v>136</v>
      </c>
      <c r="H43" s="231"/>
      <c r="I43" s="231"/>
      <c r="J43" s="232"/>
      <c r="K43" s="40"/>
      <c r="O43" t="s">
        <v>80</v>
      </c>
      <c r="P43" s="4">
        <v>626</v>
      </c>
      <c r="Q43" s="4">
        <v>111</v>
      </c>
      <c r="R43" s="5">
        <f t="shared" si="0"/>
        <v>737</v>
      </c>
    </row>
    <row r="44" spans="1:18" ht="15.75" x14ac:dyDescent="0.25">
      <c r="A44" s="233" t="s">
        <v>81</v>
      </c>
      <c r="C44" s="71"/>
      <c r="D44" s="15"/>
      <c r="E44" s="9"/>
      <c r="F44" s="65" t="s">
        <v>82</v>
      </c>
      <c r="G44" s="98" t="s">
        <v>83</v>
      </c>
      <c r="H44" s="236" t="s">
        <v>13</v>
      </c>
      <c r="I44" s="237"/>
      <c r="J44" s="238"/>
      <c r="K44" s="24"/>
      <c r="O44" t="s">
        <v>103</v>
      </c>
      <c r="P44" s="4">
        <v>1667</v>
      </c>
      <c r="Q44" s="4"/>
      <c r="R44" s="5"/>
    </row>
    <row r="45" spans="1:18" ht="15.75" x14ac:dyDescent="0.25">
      <c r="A45" s="234"/>
      <c r="B45" s="30" t="s">
        <v>66</v>
      </c>
      <c r="C45" s="53">
        <v>19</v>
      </c>
      <c r="D45" s="15">
        <f>C45*120</f>
        <v>2280</v>
      </c>
      <c r="E45" s="9"/>
      <c r="F45" s="41"/>
      <c r="G45" s="69"/>
      <c r="H45" s="214"/>
      <c r="I45" s="214"/>
      <c r="J45" s="214"/>
      <c r="K45" s="24"/>
      <c r="O45" t="s">
        <v>106</v>
      </c>
      <c r="P45" s="4">
        <f>785-120</f>
        <v>665</v>
      </c>
      <c r="Q45" s="4">
        <v>120</v>
      </c>
      <c r="R45" s="5">
        <f>Q45+P45</f>
        <v>785</v>
      </c>
    </row>
    <row r="46" spans="1:18" ht="15.75" x14ac:dyDescent="0.25">
      <c r="A46" s="234"/>
      <c r="B46" s="30" t="s">
        <v>68</v>
      </c>
      <c r="C46" s="90">
        <v>4</v>
      </c>
      <c r="D46" s="15">
        <f>C46*84</f>
        <v>336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4"/>
      <c r="B47" s="54" t="s">
        <v>70</v>
      </c>
      <c r="C47" s="91">
        <v>42</v>
      </c>
      <c r="D47" s="15">
        <f>C47*1.5</f>
        <v>63</v>
      </c>
      <c r="E47" s="9"/>
      <c r="F47" s="41"/>
      <c r="G47" s="69"/>
      <c r="H47" s="214"/>
      <c r="I47" s="214"/>
      <c r="J47" s="214"/>
      <c r="K47" s="24"/>
      <c r="P47" s="4"/>
      <c r="Q47" s="4"/>
      <c r="R47" s="5"/>
    </row>
    <row r="48" spans="1:18" ht="15.75" x14ac:dyDescent="0.25">
      <c r="A48" s="235"/>
      <c r="B48" s="30"/>
      <c r="C48" s="71"/>
      <c r="D48" s="15"/>
      <c r="E48" s="9"/>
      <c r="F48" s="65"/>
      <c r="G48" s="65"/>
      <c r="H48" s="240"/>
      <c r="I48" s="241"/>
      <c r="J48" s="242"/>
      <c r="K48" s="24"/>
      <c r="P48" s="4"/>
      <c r="Q48" s="4"/>
      <c r="R48" s="5"/>
    </row>
    <row r="49" spans="1:18" ht="15" customHeight="1" x14ac:dyDescent="0.25">
      <c r="A49" s="233" t="s">
        <v>32</v>
      </c>
      <c r="B49" s="30" t="s">
        <v>66</v>
      </c>
      <c r="C49" s="53">
        <v>12</v>
      </c>
      <c r="D49" s="15">
        <f>C49*78</f>
        <v>936</v>
      </c>
      <c r="E49" s="9"/>
      <c r="F49" s="65"/>
      <c r="G49" s="65"/>
      <c r="H49" s="240"/>
      <c r="I49" s="241"/>
      <c r="J49" s="242"/>
      <c r="K49" s="39"/>
      <c r="O49" t="s">
        <v>84</v>
      </c>
      <c r="P49" s="4">
        <v>1175</v>
      </c>
      <c r="Q49" s="4"/>
      <c r="R49" s="5">
        <f t="shared" si="0"/>
        <v>1175</v>
      </c>
    </row>
    <row r="50" spans="1:18" ht="15.75" x14ac:dyDescent="0.25">
      <c r="A50" s="234"/>
      <c r="B50" s="32" t="s">
        <v>68</v>
      </c>
      <c r="C50" s="90">
        <v>2</v>
      </c>
      <c r="D50" s="15">
        <f>C50*42</f>
        <v>84</v>
      </c>
      <c r="E50" s="9"/>
      <c r="F50" s="255" t="s">
        <v>86</v>
      </c>
      <c r="G50" s="202">
        <f>H35+H36+H37+H38+H39+H40+H41+H42+G43+H45+H46+H47</f>
        <v>327046</v>
      </c>
      <c r="H50" s="203"/>
      <c r="I50" s="203"/>
      <c r="J50" s="204"/>
      <c r="K50" s="9"/>
      <c r="O50" t="s">
        <v>85</v>
      </c>
      <c r="P50" s="4">
        <v>851</v>
      </c>
      <c r="Q50" s="4">
        <v>120</v>
      </c>
      <c r="R50" s="5">
        <f t="shared" si="0"/>
        <v>971</v>
      </c>
    </row>
    <row r="51" spans="1:18" ht="15.75" x14ac:dyDescent="0.25">
      <c r="A51" s="234"/>
      <c r="B51" s="35" t="s">
        <v>70</v>
      </c>
      <c r="C51" s="71">
        <v>22</v>
      </c>
      <c r="D51" s="15">
        <f>C51*1.5</f>
        <v>33</v>
      </c>
      <c r="E51" s="9"/>
      <c r="F51" s="256"/>
      <c r="G51" s="205"/>
      <c r="H51" s="206"/>
      <c r="I51" s="206"/>
      <c r="J51" s="207"/>
      <c r="K51" s="9"/>
      <c r="P51" s="4"/>
      <c r="Q51" s="4"/>
      <c r="R51" s="5"/>
    </row>
    <row r="52" spans="1:18" ht="15" customHeight="1" x14ac:dyDescent="0.25">
      <c r="A52" s="234"/>
      <c r="B52" s="30"/>
      <c r="C52" s="13"/>
      <c r="D52" s="34"/>
      <c r="E52" s="9"/>
      <c r="F52" s="257" t="s">
        <v>141</v>
      </c>
      <c r="G52" s="269">
        <f>G50-H30</f>
        <v>678.5</v>
      </c>
      <c r="H52" s="270"/>
      <c r="I52" s="270"/>
      <c r="J52" s="271"/>
      <c r="K52" s="24"/>
      <c r="O52" t="s">
        <v>87</v>
      </c>
      <c r="P52" s="4">
        <v>703</v>
      </c>
      <c r="Q52" s="4">
        <v>120</v>
      </c>
      <c r="R52" s="5">
        <f t="shared" si="0"/>
        <v>823</v>
      </c>
    </row>
    <row r="53" spans="1:18" ht="15.75" x14ac:dyDescent="0.25">
      <c r="A53" s="234"/>
      <c r="B53" s="32"/>
      <c r="C53" s="36"/>
      <c r="D53" s="49"/>
      <c r="E53" s="9"/>
      <c r="F53" s="258"/>
      <c r="G53" s="272"/>
      <c r="H53" s="273"/>
      <c r="I53" s="273"/>
      <c r="J53" s="274"/>
      <c r="K53" s="24"/>
      <c r="O53" t="s">
        <v>88</v>
      </c>
      <c r="P53" s="4">
        <v>559</v>
      </c>
      <c r="Q53" s="4">
        <v>111</v>
      </c>
      <c r="R53" s="5">
        <f t="shared" si="0"/>
        <v>670</v>
      </c>
    </row>
    <row r="54" spans="1:18" ht="15.75" x14ac:dyDescent="0.25">
      <c r="A54" s="235"/>
      <c r="B54" s="35"/>
      <c r="C54" s="14"/>
      <c r="D54" s="15"/>
      <c r="E54" s="9"/>
      <c r="F54" s="39"/>
      <c r="G54" s="27"/>
      <c r="H54" s="27"/>
      <c r="I54" s="27"/>
      <c r="J54" s="38"/>
      <c r="N54" s="1"/>
      <c r="O54" t="s">
        <v>89</v>
      </c>
      <c r="P54" s="4">
        <v>1142</v>
      </c>
    </row>
    <row r="55" spans="1:18" x14ac:dyDescent="0.25">
      <c r="A55" s="198" t="s">
        <v>90</v>
      </c>
      <c r="B55" s="243"/>
      <c r="C55" s="244"/>
      <c r="D55" s="247">
        <f>SUM(D35:D54)</f>
        <v>56065.5</v>
      </c>
      <c r="E55" s="9"/>
      <c r="F55" s="24"/>
      <c r="G55" s="9"/>
      <c r="H55" s="9"/>
      <c r="I55" s="9"/>
      <c r="J55" s="37"/>
      <c r="O55" t="s">
        <v>102</v>
      </c>
      <c r="P55" s="4">
        <v>1582</v>
      </c>
      <c r="R55" s="3">
        <v>1582</v>
      </c>
    </row>
    <row r="56" spans="1:18" x14ac:dyDescent="0.25">
      <c r="A56" s="200"/>
      <c r="B56" s="245"/>
      <c r="C56" s="246"/>
      <c r="D56" s="248"/>
      <c r="E56" s="9"/>
      <c r="F56" s="24"/>
      <c r="G56" s="9"/>
      <c r="H56" s="9"/>
      <c r="I56" s="9"/>
      <c r="J56" s="37"/>
      <c r="K56" s="9"/>
    </row>
    <row r="57" spans="1:18" x14ac:dyDescent="0.25">
      <c r="A57" s="39"/>
      <c r="B57" s="9"/>
      <c r="C57" s="9"/>
      <c r="D57" s="37"/>
      <c r="E57" s="9"/>
      <c r="F57" s="24"/>
      <c r="G57" s="9"/>
      <c r="H57" s="9"/>
      <c r="I57" s="9"/>
      <c r="J57" s="37"/>
      <c r="K57" s="9"/>
    </row>
    <row r="58" spans="1:18" x14ac:dyDescent="0.25">
      <c r="A58" s="24"/>
      <c r="B58" s="9" t="s">
        <v>127</v>
      </c>
      <c r="C58" s="9"/>
      <c r="D58" s="37"/>
      <c r="E58" s="9"/>
      <c r="F58" s="40"/>
      <c r="G58" s="55"/>
      <c r="H58" s="55"/>
      <c r="I58" s="55"/>
      <c r="J58" s="47"/>
      <c r="K58" s="9"/>
    </row>
    <row r="59" spans="1:18" x14ac:dyDescent="0.25">
      <c r="A59" s="249" t="s">
        <v>91</v>
      </c>
      <c r="B59" s="250"/>
      <c r="C59" s="250"/>
      <c r="D59" s="251"/>
      <c r="E59" s="9"/>
      <c r="F59" s="249" t="s">
        <v>92</v>
      </c>
      <c r="G59" s="250"/>
      <c r="H59" s="250"/>
      <c r="I59" s="250"/>
      <c r="J59" s="251"/>
    </row>
    <row r="60" spans="1:18" x14ac:dyDescent="0.25">
      <c r="A60" s="252"/>
      <c r="B60" s="253"/>
      <c r="C60" s="253"/>
      <c r="D60" s="254"/>
      <c r="E60" s="9"/>
      <c r="F60" s="252"/>
      <c r="G60" s="253"/>
      <c r="H60" s="253"/>
      <c r="I60" s="253"/>
      <c r="J60" s="254"/>
    </row>
  </sheetData>
  <mergeCells count="69">
    <mergeCell ref="A55:C56"/>
    <mergeCell ref="D55:D56"/>
    <mergeCell ref="A59:D60"/>
    <mergeCell ref="F59:J60"/>
    <mergeCell ref="A49:A54"/>
    <mergeCell ref="H49:J49"/>
    <mergeCell ref="F50:F51"/>
    <mergeCell ref="G50:J51"/>
    <mergeCell ref="F52:F53"/>
    <mergeCell ref="G52:J53"/>
    <mergeCell ref="A44:A48"/>
    <mergeCell ref="H44:J44"/>
    <mergeCell ref="H45:J45"/>
    <mergeCell ref="H46:J46"/>
    <mergeCell ref="H47:J47"/>
    <mergeCell ref="H48:J48"/>
    <mergeCell ref="A38:A40"/>
    <mergeCell ref="H38:J38"/>
    <mergeCell ref="H39:J39"/>
    <mergeCell ref="H40:J40"/>
    <mergeCell ref="A41:A43"/>
    <mergeCell ref="H41:J41"/>
    <mergeCell ref="H42:J42"/>
    <mergeCell ref="G43:J43"/>
    <mergeCell ref="A33:D33"/>
    <mergeCell ref="F33:J33"/>
    <mergeCell ref="H34:J34"/>
    <mergeCell ref="A35:A37"/>
    <mergeCell ref="H35:J35"/>
    <mergeCell ref="H36:J36"/>
    <mergeCell ref="H37:J37"/>
    <mergeCell ref="H16:J16"/>
    <mergeCell ref="A30:C31"/>
    <mergeCell ref="D30:D31"/>
    <mergeCell ref="F30:G31"/>
    <mergeCell ref="H30:J31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9:J29"/>
    <mergeCell ref="F13:G13"/>
    <mergeCell ref="H13:J13"/>
    <mergeCell ref="F14:G14"/>
    <mergeCell ref="H14:J14"/>
    <mergeCell ref="F15:G15"/>
    <mergeCell ref="H15:J15"/>
    <mergeCell ref="H28:J28"/>
    <mergeCell ref="N1:O1"/>
    <mergeCell ref="A4:D4"/>
    <mergeCell ref="F4:F5"/>
    <mergeCell ref="G4:G5"/>
    <mergeCell ref="H4:H5"/>
    <mergeCell ref="I4:J5"/>
    <mergeCell ref="A5:A29"/>
    <mergeCell ref="F6:F7"/>
    <mergeCell ref="G6:J7"/>
    <mergeCell ref="F8:F9"/>
    <mergeCell ref="H17:J17"/>
    <mergeCell ref="G8:J9"/>
    <mergeCell ref="F10:F11"/>
    <mergeCell ref="G10:J11"/>
    <mergeCell ref="F12:J12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991D6-3EE3-4682-BBC3-33E4027347E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45890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/>
      <c r="G26" s="73"/>
      <c r="H26" s="214"/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124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H15-H16-H17-H18-H19-H20-H22-H23-H24+H26+H27+H28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30">
        <f t="shared" ref="H34:H39" si="2"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si="2"/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si="2"/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141</v>
      </c>
      <c r="G51" s="269">
        <f>G49-H29</f>
        <v>0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1BBB5-A838-4809-9CC5-943660FF3FC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45890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ref="H35:H39" si="2"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12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82B6-8002-42AC-91EF-22637E50836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45890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6BF8-4205-40B8-AA95-B8127B69A2C1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E407-9B71-4E57-A945-3DB66B457151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45891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/>
      <c r="G26" s="73"/>
      <c r="H26" s="214"/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124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H15-H16-H17-H18-H19-H20-H22-H23-H24+H26+H27+H28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30">
        <f t="shared" ref="H34:H39" si="2"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si="2"/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si="2"/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141</v>
      </c>
      <c r="G51" s="269">
        <f>G49-H29</f>
        <v>0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5238-C89B-4543-BEFD-4777719FB52C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45891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ref="H35:H39" si="2"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12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7455-D0F7-42E9-9B5E-97B4E4137429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45891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C9F8-0D1B-4557-B063-893CE8AF83D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/>
      <c r="H4" s="144" t="s">
        <v>9</v>
      </c>
      <c r="I4" s="146"/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/>
      <c r="C6" s="53"/>
      <c r="D6" s="16">
        <f t="shared" ref="D6:D28" si="1">C6*L6</f>
        <v>0</v>
      </c>
      <c r="E6" s="9"/>
      <c r="F6" s="153" t="s">
        <v>16</v>
      </c>
      <c r="G6" s="155"/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/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/>
      <c r="C8" s="53"/>
      <c r="D8" s="16">
        <f t="shared" si="1"/>
        <v>0</v>
      </c>
      <c r="E8" s="9"/>
      <c r="F8" s="161" t="s">
        <v>21</v>
      </c>
      <c r="G8" s="163"/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/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/>
      <c r="C10" s="53"/>
      <c r="D10" s="16">
        <f t="shared" si="1"/>
        <v>0</v>
      </c>
      <c r="E10" s="9"/>
      <c r="F10" s="153" t="s">
        <v>26</v>
      </c>
      <c r="G10" s="169"/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/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/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/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/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/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/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/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/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/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/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/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/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/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/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/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/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/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/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/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/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/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/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/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/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143</v>
      </c>
      <c r="G51" s="259">
        <f>G49-H29</f>
        <v>0</v>
      </c>
      <c r="H51" s="260"/>
      <c r="I51" s="260"/>
      <c r="J51" s="26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62"/>
      <c r="H52" s="263"/>
      <c r="I52" s="263"/>
      <c r="J52" s="26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/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C68C-6533-459C-AA48-CD9D5638E6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1</v>
      </c>
      <c r="H4" s="144" t="s">
        <v>9</v>
      </c>
      <c r="I4" s="146">
        <v>45892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126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112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130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135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137</v>
      </c>
      <c r="C19" s="53"/>
      <c r="D19" s="52">
        <f t="shared" si="1"/>
        <v>0</v>
      </c>
      <c r="E19" s="9"/>
      <c r="F19" s="62"/>
      <c r="G19" s="76" t="s">
        <v>50</v>
      </c>
      <c r="H19" s="162"/>
      <c r="I19" s="162"/>
      <c r="J19" s="162"/>
      <c r="L19" s="6">
        <v>1102</v>
      </c>
      <c r="Q19" s="4"/>
      <c r="R19" s="5">
        <f t="shared" si="0"/>
        <v>0</v>
      </c>
    </row>
    <row r="20" spans="1:18" ht="15.75" x14ac:dyDescent="0.25">
      <c r="A20" s="151"/>
      <c r="B20" s="93" t="s">
        <v>136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139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123</v>
      </c>
      <c r="C23" s="53"/>
      <c r="D23" s="52">
        <f t="shared" si="1"/>
        <v>0</v>
      </c>
      <c r="E23" s="9"/>
      <c r="F23" s="85"/>
      <c r="G23" s="87"/>
      <c r="H23" s="265"/>
      <c r="I23" s="266"/>
      <c r="J23" s="266"/>
      <c r="L23" s="51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124</v>
      </c>
      <c r="C24" s="53"/>
      <c r="D24" s="52">
        <f t="shared" si="1"/>
        <v>0</v>
      </c>
      <c r="E24" s="9"/>
      <c r="F24" s="85"/>
      <c r="G24" s="87"/>
      <c r="H24" s="265"/>
      <c r="I24" s="266"/>
      <c r="J24" s="266"/>
      <c r="L24" s="51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140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110</v>
      </c>
      <c r="C26" s="53"/>
      <c r="D26" s="52">
        <f t="shared" si="1"/>
        <v>0</v>
      </c>
      <c r="E26" s="9"/>
      <c r="F26" s="83"/>
      <c r="G26" s="73"/>
      <c r="H26" s="214"/>
      <c r="I26" s="214"/>
      <c r="J26" s="214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119</v>
      </c>
      <c r="C27" s="53"/>
      <c r="D27" s="48">
        <f t="shared" si="1"/>
        <v>0</v>
      </c>
      <c r="E27" s="9"/>
      <c r="F27" s="79"/>
      <c r="G27" s="124"/>
      <c r="H27" s="267"/>
      <c r="I27" s="268"/>
      <c r="J27" s="268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H15-H16-H17-H18-H19-H20-H22-H23-H24+H26+H27+H28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44"/>
      <c r="H34" s="230">
        <f t="shared" ref="H34:H39" si="2"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si="2"/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si="2"/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O43" t="s">
        <v>103</v>
      </c>
      <c r="P43" s="4">
        <v>1667</v>
      </c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14"/>
      <c r="I46" s="214"/>
      <c r="J46" s="214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141</v>
      </c>
      <c r="G51" s="269">
        <f>G49-H29</f>
        <v>0</v>
      </c>
      <c r="H51" s="270"/>
      <c r="I51" s="270"/>
      <c r="J51" s="271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2"/>
      <c r="H52" s="273"/>
      <c r="I52" s="273"/>
      <c r="J52" s="274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  <c r="O54" t="s">
        <v>102</v>
      </c>
      <c r="P54" s="4">
        <v>1582</v>
      </c>
      <c r="R54" s="3">
        <v>1582</v>
      </c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127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0239-6292-4F83-82E4-E346A9EFD20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45892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13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67"/>
      <c r="G27" s="67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 t="shared" ref="H35:H39" si="2"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125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90BB-BDE7-408F-9560-C797BAFCDD6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2</v>
      </c>
      <c r="H4" s="144" t="s">
        <v>9</v>
      </c>
      <c r="I4" s="146">
        <v>45871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51"/>
      <c r="B6" s="19" t="s">
        <v>15</v>
      </c>
      <c r="C6" s="53">
        <v>104</v>
      </c>
      <c r="D6" s="16">
        <f t="shared" ref="D6:D28" si="1">C6*L6</f>
        <v>76648</v>
      </c>
      <c r="E6" s="9"/>
      <c r="F6" s="153" t="s">
        <v>16</v>
      </c>
      <c r="G6" s="155" t="s">
        <v>125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51"/>
      <c r="B7" s="19" t="s">
        <v>18</v>
      </c>
      <c r="C7" s="53">
        <v>2</v>
      </c>
      <c r="D7" s="16">
        <f t="shared" si="1"/>
        <v>1450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8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114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8" ht="14.45" customHeight="1" x14ac:dyDescent="0.25">
      <c r="A9" s="151"/>
      <c r="B9" s="19" t="s">
        <v>23</v>
      </c>
      <c r="C9" s="53">
        <v>19</v>
      </c>
      <c r="D9" s="16">
        <f t="shared" si="1"/>
        <v>13433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8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115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8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51"/>
      <c r="B12" s="20" t="s">
        <v>30</v>
      </c>
      <c r="C12" s="53">
        <v>1</v>
      </c>
      <c r="D12" s="52">
        <f t="shared" si="1"/>
        <v>952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51"/>
      <c r="B13" s="20" t="s">
        <v>32</v>
      </c>
      <c r="C13" s="53">
        <v>4</v>
      </c>
      <c r="D13" s="52">
        <f t="shared" si="1"/>
        <v>1228</v>
      </c>
      <c r="E13" s="9"/>
      <c r="F13" s="175" t="s">
        <v>36</v>
      </c>
      <c r="G13" s="176"/>
      <c r="H13" s="177">
        <f>D29</f>
        <v>97680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51"/>
      <c r="B14" s="17" t="s">
        <v>35</v>
      </c>
      <c r="C14" s="53">
        <v>4</v>
      </c>
      <c r="D14" s="34">
        <f t="shared" si="1"/>
        <v>44</v>
      </c>
      <c r="E14" s="9"/>
      <c r="F14" s="180" t="s">
        <v>39</v>
      </c>
      <c r="G14" s="181"/>
      <c r="H14" s="182">
        <f>D54</f>
        <v>14963.25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82716.75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v>800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93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96</v>
      </c>
      <c r="C19" s="53"/>
      <c r="D19" s="52">
        <f t="shared" si="1"/>
        <v>0</v>
      </c>
      <c r="E19" s="9"/>
      <c r="F19" s="62"/>
      <c r="G19" s="76" t="s">
        <v>50</v>
      </c>
      <c r="H19" s="275"/>
      <c r="I19" s="275"/>
      <c r="J19" s="275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129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138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0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28"/>
      <c r="G23" s="41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131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132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 t="s">
        <v>156</v>
      </c>
      <c r="G26" s="13">
        <v>4452</v>
      </c>
      <c r="H26" s="218">
        <v>2022</v>
      </c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 t="s">
        <v>155</v>
      </c>
      <c r="G27" s="13">
        <v>4465</v>
      </c>
      <c r="H27" s="221">
        <v>1348</v>
      </c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5</v>
      </c>
      <c r="D28" s="52">
        <f t="shared" si="1"/>
        <v>3925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97680</v>
      </c>
      <c r="E29" s="9"/>
      <c r="F29" s="198" t="s">
        <v>55</v>
      </c>
      <c r="G29" s="199"/>
      <c r="H29" s="202">
        <f>H15-H16-H17-H18-H19-H20-H22-H23-H24+H26+H27</f>
        <v>85286.75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79</v>
      </c>
      <c r="H34" s="230">
        <f>F34*G34</f>
        <v>79000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9</v>
      </c>
      <c r="H35" s="230">
        <f t="shared" ref="H35:H39" si="2">F35*G35</f>
        <v>4500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125</v>
      </c>
      <c r="D37" s="15">
        <f>C37*111</f>
        <v>13875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5</v>
      </c>
      <c r="D38" s="15">
        <f>C38*84</f>
        <v>420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>
        <v>1</v>
      </c>
      <c r="H39" s="230">
        <f t="shared" si="2"/>
        <v>20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2</v>
      </c>
      <c r="D40" s="15">
        <f>C40*111</f>
        <v>222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1</v>
      </c>
      <c r="D42" s="15">
        <f>C42*2.25</f>
        <v>2.25</v>
      </c>
      <c r="E42" s="9"/>
      <c r="F42" s="43" t="s">
        <v>79</v>
      </c>
      <c r="G42" s="230">
        <v>153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>
        <v>3</v>
      </c>
      <c r="D44" s="15">
        <f>C44*120</f>
        <v>360</v>
      </c>
      <c r="E44" s="9"/>
      <c r="F44" s="41"/>
      <c r="G44" s="69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69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1</v>
      </c>
      <c r="D46" s="15">
        <f>C46*1.5</f>
        <v>1.5</v>
      </c>
      <c r="E46" s="9"/>
      <c r="F46" s="41"/>
      <c r="G46" s="9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1</v>
      </c>
      <c r="D48" s="15">
        <f>C48*78</f>
        <v>78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83673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3</v>
      </c>
      <c r="D50" s="15">
        <f>C50*1.5</f>
        <v>4.5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13"/>
      <c r="D51" s="34"/>
      <c r="E51" s="9"/>
      <c r="F51" s="257" t="s">
        <v>142</v>
      </c>
      <c r="G51" s="276">
        <f>G49-H29</f>
        <v>-1613.75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14963.25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134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A458-79D6-46A3-A007-DB12BDEB407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26" t="s">
        <v>2</v>
      </c>
      <c r="Q1" s="12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45892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/>
      <c r="D6" s="16">
        <f t="shared" ref="D6:D28" si="1">C6*L6</f>
        <v>0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/>
      <c r="D7" s="16">
        <f t="shared" si="1"/>
        <v>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/>
      <c r="D9" s="16">
        <f t="shared" si="1"/>
        <v>0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/>
      <c r="D13" s="52">
        <f t="shared" si="1"/>
        <v>0</v>
      </c>
      <c r="E13" s="9"/>
      <c r="F13" s="175" t="s">
        <v>36</v>
      </c>
      <c r="G13" s="176"/>
      <c r="H13" s="177">
        <f>D29</f>
        <v>0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/>
      <c r="D14" s="34">
        <f t="shared" si="1"/>
        <v>0</v>
      </c>
      <c r="E14" s="9"/>
      <c r="F14" s="180" t="s">
        <v>39</v>
      </c>
      <c r="G14" s="181"/>
      <c r="H14" s="182">
        <f>D54</f>
        <v>0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0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/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116</v>
      </c>
      <c r="C25" s="53"/>
      <c r="D25" s="52">
        <f t="shared" si="1"/>
        <v>0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72"/>
      <c r="G26" s="65"/>
      <c r="H26" s="218"/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/>
      <c r="G27" s="89"/>
      <c r="H27" s="221"/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/>
      <c r="D28" s="52">
        <f t="shared" si="1"/>
        <v>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0</v>
      </c>
      <c r="E29" s="9"/>
      <c r="F29" s="198" t="s">
        <v>55</v>
      </c>
      <c r="G29" s="199"/>
      <c r="H29" s="202">
        <f>H15-H16-H17-H18-H19-H20-H22-H23-H24+H26+H27</f>
        <v>0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27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/>
      <c r="H34" s="230">
        <f>F34*G34</f>
        <v>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/>
      <c r="H35" s="230">
        <f>F35*G35</f>
        <v>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/>
      <c r="D37" s="15">
        <f>C37*111</f>
        <v>0</v>
      </c>
      <c r="E37" s="9"/>
      <c r="F37" s="15">
        <v>100</v>
      </c>
      <c r="G37" s="43"/>
      <c r="H37" s="230">
        <f t="shared" si="2"/>
        <v>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/>
      <c r="D38" s="15">
        <f>C38*84</f>
        <v>0</v>
      </c>
      <c r="E38" s="9"/>
      <c r="F38" s="33">
        <v>50</v>
      </c>
      <c r="G38" s="43"/>
      <c r="H38" s="230">
        <f t="shared" si="2"/>
        <v>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/>
      <c r="D39" s="34">
        <f>C39*4.5</f>
        <v>0</v>
      </c>
      <c r="E39" s="9"/>
      <c r="F39" s="15">
        <v>20</v>
      </c>
      <c r="G39" s="41"/>
      <c r="H39" s="230">
        <f t="shared" si="2"/>
        <v>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/>
      <c r="D40" s="15">
        <f>C40*111</f>
        <v>0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/>
      <c r="D41" s="15">
        <f>C41*84</f>
        <v>0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/>
      <c r="D42" s="15">
        <f>C42*2.25</f>
        <v>0</v>
      </c>
      <c r="E42" s="9"/>
      <c r="F42" s="43" t="s">
        <v>79</v>
      </c>
      <c r="G42" s="230"/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124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/>
      <c r="D46" s="15">
        <f>C46*1.5</f>
        <v>0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/>
      <c r="D48" s="15">
        <f>C48*78</f>
        <v>0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/>
      <c r="D49" s="15">
        <f>C49*42</f>
        <v>0</v>
      </c>
      <c r="E49" s="9"/>
      <c r="F49" s="255" t="s">
        <v>86</v>
      </c>
      <c r="G49" s="202">
        <f>H34+H35+H36+H37+H38+H39+H40+H41+G42+H44+H45+H46</f>
        <v>0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/>
      <c r="D50" s="15">
        <f>C50*1.5</f>
        <v>0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0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0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FD95-9960-48DB-A354-6786AC7F8F7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s="8" t="s">
        <v>0</v>
      </c>
      <c r="B1" s="8"/>
      <c r="C1" s="8"/>
      <c r="D1" s="8"/>
      <c r="N1" s="136" t="s">
        <v>1</v>
      </c>
      <c r="O1" s="136"/>
      <c r="P1" s="100" t="s">
        <v>2</v>
      </c>
      <c r="Q1" s="100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37" t="s">
        <v>7</v>
      </c>
      <c r="B4" s="138"/>
      <c r="C4" s="138"/>
      <c r="D4" s="139"/>
      <c r="E4" s="9"/>
      <c r="F4" s="140" t="s">
        <v>8</v>
      </c>
      <c r="G4" s="142">
        <v>3</v>
      </c>
      <c r="H4" s="144" t="s">
        <v>9</v>
      </c>
      <c r="I4" s="146">
        <v>45871</v>
      </c>
      <c r="J4" s="147"/>
      <c r="K4" s="24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50" t="s">
        <v>7</v>
      </c>
      <c r="B5" s="18" t="s">
        <v>11</v>
      </c>
      <c r="C5" s="12" t="s">
        <v>12</v>
      </c>
      <c r="D5" s="28" t="s">
        <v>13</v>
      </c>
      <c r="E5" s="9"/>
      <c r="F5" s="141"/>
      <c r="G5" s="143"/>
      <c r="H5" s="145"/>
      <c r="I5" s="148"/>
      <c r="J5" s="149"/>
      <c r="K5" s="24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51"/>
      <c r="B6" s="19" t="s">
        <v>15</v>
      </c>
      <c r="C6" s="53">
        <v>188</v>
      </c>
      <c r="D6" s="16">
        <f t="shared" ref="D6:D28" si="1">C6*L6</f>
        <v>138556</v>
      </c>
      <c r="E6" s="9"/>
      <c r="F6" s="153" t="s">
        <v>16</v>
      </c>
      <c r="G6" s="155" t="s">
        <v>111</v>
      </c>
      <c r="H6" s="156"/>
      <c r="I6" s="156"/>
      <c r="J6" s="157"/>
      <c r="K6" s="10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51"/>
      <c r="B7" s="19" t="s">
        <v>18</v>
      </c>
      <c r="C7" s="53">
        <v>16</v>
      </c>
      <c r="D7" s="16">
        <f t="shared" si="1"/>
        <v>11600</v>
      </c>
      <c r="E7" s="9"/>
      <c r="F7" s="154"/>
      <c r="G7" s="158"/>
      <c r="H7" s="159"/>
      <c r="I7" s="159"/>
      <c r="J7" s="160"/>
      <c r="K7" s="10"/>
      <c r="L7" s="6">
        <f>R41</f>
        <v>725</v>
      </c>
      <c r="P7" s="4"/>
      <c r="Q7" s="4"/>
      <c r="R7" s="5"/>
    </row>
    <row r="8" spans="1:19" ht="14.45" customHeight="1" x14ac:dyDescent="0.25">
      <c r="A8" s="151"/>
      <c r="B8" s="19" t="s">
        <v>20</v>
      </c>
      <c r="C8" s="53"/>
      <c r="D8" s="16">
        <f t="shared" si="1"/>
        <v>0</v>
      </c>
      <c r="E8" s="9"/>
      <c r="F8" s="161" t="s">
        <v>21</v>
      </c>
      <c r="G8" s="163" t="s">
        <v>120</v>
      </c>
      <c r="H8" s="164"/>
      <c r="I8" s="164"/>
      <c r="J8" s="165"/>
      <c r="K8" s="10"/>
      <c r="L8" s="6">
        <f>R40</f>
        <v>1033</v>
      </c>
      <c r="P8" s="4"/>
      <c r="Q8" s="4"/>
      <c r="R8" s="5"/>
    </row>
    <row r="9" spans="1:19" ht="14.45" customHeight="1" x14ac:dyDescent="0.25">
      <c r="A9" s="151"/>
      <c r="B9" s="19" t="s">
        <v>23</v>
      </c>
      <c r="C9" s="53">
        <v>26</v>
      </c>
      <c r="D9" s="16">
        <f t="shared" si="1"/>
        <v>18382</v>
      </c>
      <c r="E9" s="9"/>
      <c r="F9" s="154"/>
      <c r="G9" s="166"/>
      <c r="H9" s="167"/>
      <c r="I9" s="167"/>
      <c r="J9" s="168"/>
      <c r="K9" s="10"/>
      <c r="L9" s="6">
        <f>R38</f>
        <v>707</v>
      </c>
      <c r="P9" s="4"/>
      <c r="Q9" s="4"/>
      <c r="R9" s="5"/>
    </row>
    <row r="10" spans="1:19" ht="14.45" customHeight="1" x14ac:dyDescent="0.25">
      <c r="A10" s="151"/>
      <c r="B10" s="11" t="s">
        <v>25</v>
      </c>
      <c r="C10" s="53"/>
      <c r="D10" s="16">
        <f t="shared" si="1"/>
        <v>0</v>
      </c>
      <c r="E10" s="9"/>
      <c r="F10" s="153" t="s">
        <v>26</v>
      </c>
      <c r="G10" s="169" t="s">
        <v>121</v>
      </c>
      <c r="H10" s="170"/>
      <c r="I10" s="170"/>
      <c r="J10" s="171"/>
      <c r="K10" s="10"/>
      <c r="L10" s="6">
        <f>R36</f>
        <v>972</v>
      </c>
      <c r="P10" s="4"/>
      <c r="Q10" s="4"/>
      <c r="R10" s="5"/>
    </row>
    <row r="11" spans="1:19" ht="15.75" x14ac:dyDescent="0.25">
      <c r="A11" s="151"/>
      <c r="B11" s="20" t="s">
        <v>28</v>
      </c>
      <c r="C11" s="53"/>
      <c r="D11" s="16">
        <f t="shared" si="1"/>
        <v>0</v>
      </c>
      <c r="E11" s="9"/>
      <c r="F11" s="154"/>
      <c r="G11" s="166"/>
      <c r="H11" s="167"/>
      <c r="I11" s="167"/>
      <c r="J11" s="168"/>
      <c r="K11" s="25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51"/>
      <c r="B12" s="20" t="s">
        <v>30</v>
      </c>
      <c r="C12" s="53"/>
      <c r="D12" s="52">
        <f t="shared" si="1"/>
        <v>0</v>
      </c>
      <c r="E12" s="9"/>
      <c r="F12" s="172" t="s">
        <v>33</v>
      </c>
      <c r="G12" s="173"/>
      <c r="H12" s="173"/>
      <c r="I12" s="173"/>
      <c r="J12" s="174"/>
      <c r="K12" s="26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51"/>
      <c r="B13" s="20" t="s">
        <v>32</v>
      </c>
      <c r="C13" s="53">
        <v>9</v>
      </c>
      <c r="D13" s="52">
        <f t="shared" si="1"/>
        <v>2763</v>
      </c>
      <c r="E13" s="9"/>
      <c r="F13" s="175" t="s">
        <v>36</v>
      </c>
      <c r="G13" s="176"/>
      <c r="H13" s="177">
        <f>D29</f>
        <v>176821</v>
      </c>
      <c r="I13" s="178"/>
      <c r="J13" s="179"/>
      <c r="K13" s="23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51"/>
      <c r="B14" s="17" t="s">
        <v>35</v>
      </c>
      <c r="C14" s="53">
        <v>16</v>
      </c>
      <c r="D14" s="34">
        <f t="shared" si="1"/>
        <v>176</v>
      </c>
      <c r="E14" s="9"/>
      <c r="F14" s="180" t="s">
        <v>39</v>
      </c>
      <c r="G14" s="181"/>
      <c r="H14" s="182">
        <f>D54</f>
        <v>36855.75</v>
      </c>
      <c r="I14" s="183"/>
      <c r="J14" s="184"/>
      <c r="K14" s="23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51"/>
      <c r="B15" s="17" t="s">
        <v>38</v>
      </c>
      <c r="C15" s="53"/>
      <c r="D15" s="34">
        <f t="shared" si="1"/>
        <v>0</v>
      </c>
      <c r="E15" s="9"/>
      <c r="F15" s="185" t="s">
        <v>40</v>
      </c>
      <c r="G15" s="176"/>
      <c r="H15" s="186">
        <f>H13-H14</f>
        <v>139965.25</v>
      </c>
      <c r="I15" s="187"/>
      <c r="J15" s="188"/>
      <c r="K15" s="23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51"/>
      <c r="B16" s="21" t="s">
        <v>94</v>
      </c>
      <c r="C16" s="53"/>
      <c r="D16" s="52">
        <f t="shared" si="1"/>
        <v>0</v>
      </c>
      <c r="E16" s="9"/>
      <c r="F16" s="75" t="s">
        <v>42</v>
      </c>
      <c r="G16" s="74" t="s">
        <v>43</v>
      </c>
      <c r="H16" s="189">
        <f>312</f>
        <v>312</v>
      </c>
      <c r="I16" s="189"/>
      <c r="J16" s="189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51"/>
      <c r="B17" s="11" t="s">
        <v>113</v>
      </c>
      <c r="C17" s="53"/>
      <c r="D17" s="52">
        <f t="shared" si="1"/>
        <v>0</v>
      </c>
      <c r="E17" s="9"/>
      <c r="F17" s="62"/>
      <c r="G17" s="74" t="s">
        <v>45</v>
      </c>
      <c r="H17" s="162"/>
      <c r="I17" s="162"/>
      <c r="J17" s="162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51"/>
      <c r="B18" s="22" t="s">
        <v>95</v>
      </c>
      <c r="C18" s="53"/>
      <c r="D18" s="52">
        <f t="shared" si="1"/>
        <v>0</v>
      </c>
      <c r="E18" s="9"/>
      <c r="F18" s="62"/>
      <c r="G18" s="74" t="s">
        <v>47</v>
      </c>
      <c r="H18" s="162"/>
      <c r="I18" s="162"/>
      <c r="J18" s="162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51"/>
      <c r="B19" s="17" t="s">
        <v>117</v>
      </c>
      <c r="C19" s="53"/>
      <c r="D19" s="52">
        <f t="shared" si="1"/>
        <v>0</v>
      </c>
      <c r="E19" s="9"/>
      <c r="F19" s="62"/>
      <c r="G19" s="76" t="s">
        <v>50</v>
      </c>
      <c r="H19" s="208"/>
      <c r="I19" s="208"/>
      <c r="J19" s="208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51"/>
      <c r="B20" s="50" t="s">
        <v>108</v>
      </c>
      <c r="C20" s="53"/>
      <c r="D20" s="16">
        <f t="shared" si="1"/>
        <v>0</v>
      </c>
      <c r="E20" s="9"/>
      <c r="F20" s="63"/>
      <c r="G20" s="78" t="s">
        <v>122</v>
      </c>
      <c r="H20" s="189"/>
      <c r="I20" s="189"/>
      <c r="J20" s="189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51"/>
      <c r="B21" s="17" t="s">
        <v>128</v>
      </c>
      <c r="C21" s="53"/>
      <c r="D21" s="52">
        <f t="shared" si="1"/>
        <v>0</v>
      </c>
      <c r="E21" s="9"/>
      <c r="F21" s="77" t="s">
        <v>99</v>
      </c>
      <c r="G21" s="92" t="s">
        <v>98</v>
      </c>
      <c r="H21" s="209" t="s">
        <v>13</v>
      </c>
      <c r="I21" s="210"/>
      <c r="J21" s="211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51"/>
      <c r="B22" s="50" t="s">
        <v>104</v>
      </c>
      <c r="C22" s="53"/>
      <c r="D22" s="52">
        <f t="shared" si="1"/>
        <v>0</v>
      </c>
      <c r="E22" s="9"/>
      <c r="F22" s="85"/>
      <c r="G22" s="81"/>
      <c r="H22" s="212"/>
      <c r="I22" s="212"/>
      <c r="J22" s="212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51"/>
      <c r="B23" s="17" t="s">
        <v>107</v>
      </c>
      <c r="C23" s="53"/>
      <c r="D23" s="52">
        <f t="shared" si="1"/>
        <v>0</v>
      </c>
      <c r="E23" s="9"/>
      <c r="F23" s="86"/>
      <c r="G23" s="87"/>
      <c r="H23" s="213"/>
      <c r="I23" s="214"/>
      <c r="J23" s="214"/>
      <c r="L23" s="51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51"/>
      <c r="B24" s="17" t="s">
        <v>101</v>
      </c>
      <c r="C24" s="53"/>
      <c r="D24" s="52">
        <f t="shared" si="1"/>
        <v>0</v>
      </c>
      <c r="E24" s="9"/>
      <c r="F24" s="42"/>
      <c r="G24" s="41"/>
      <c r="H24" s="213"/>
      <c r="I24" s="214"/>
      <c r="J24" s="214"/>
      <c r="L24" s="51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51"/>
      <c r="B25" s="17" t="s">
        <v>108</v>
      </c>
      <c r="C25" s="53">
        <v>2</v>
      </c>
      <c r="D25" s="52">
        <f t="shared" si="1"/>
        <v>2204</v>
      </c>
      <c r="E25" s="9"/>
      <c r="F25" s="66" t="s">
        <v>100</v>
      </c>
      <c r="G25" s="61" t="s">
        <v>98</v>
      </c>
      <c r="H25" s="215" t="s">
        <v>13</v>
      </c>
      <c r="I25" s="216"/>
      <c r="J25" s="217"/>
      <c r="L25" s="51">
        <v>1102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51"/>
      <c r="B26" s="17" t="s">
        <v>105</v>
      </c>
      <c r="C26" s="53"/>
      <c r="D26" s="52">
        <f t="shared" si="1"/>
        <v>0</v>
      </c>
      <c r="E26" s="9"/>
      <c r="F26" s="108" t="s">
        <v>149</v>
      </c>
      <c r="G26" s="65">
        <v>4509</v>
      </c>
      <c r="H26" s="218">
        <v>74081</v>
      </c>
      <c r="I26" s="219"/>
      <c r="J26" s="220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51"/>
      <c r="B27" s="17" t="s">
        <v>109</v>
      </c>
      <c r="C27" s="53"/>
      <c r="D27" s="48">
        <f t="shared" si="1"/>
        <v>0</v>
      </c>
      <c r="E27" s="9"/>
      <c r="F27" s="88" t="s">
        <v>150</v>
      </c>
      <c r="G27" s="65">
        <v>4296</v>
      </c>
      <c r="H27" s="221">
        <v>785</v>
      </c>
      <c r="I27" s="222"/>
      <c r="J27" s="223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52"/>
      <c r="B28" s="50" t="s">
        <v>97</v>
      </c>
      <c r="C28" s="53">
        <v>4</v>
      </c>
      <c r="D28" s="52">
        <f t="shared" si="1"/>
        <v>3140</v>
      </c>
      <c r="E28" s="9"/>
      <c r="F28" s="60"/>
      <c r="G28" s="68"/>
      <c r="H28" s="224"/>
      <c r="I28" s="225"/>
      <c r="J28" s="226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90" t="s">
        <v>36</v>
      </c>
      <c r="B29" s="191"/>
      <c r="C29" s="192"/>
      <c r="D29" s="196">
        <f>SUM(D6:D28)</f>
        <v>176821</v>
      </c>
      <c r="E29" s="9"/>
      <c r="F29" s="198" t="s">
        <v>55</v>
      </c>
      <c r="G29" s="199"/>
      <c r="H29" s="202">
        <f>H15-H16-H17-H18-H19-H20-H22-H23-H24+H26+H27</f>
        <v>214519.25</v>
      </c>
      <c r="I29" s="203"/>
      <c r="J29" s="204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93"/>
      <c r="B30" s="194"/>
      <c r="C30" s="195"/>
      <c r="D30" s="197"/>
      <c r="E30" s="9"/>
      <c r="F30" s="200"/>
      <c r="G30" s="201"/>
      <c r="H30" s="205"/>
      <c r="I30" s="206"/>
      <c r="J30" s="207"/>
      <c r="N30" s="1"/>
      <c r="Q30" s="4"/>
      <c r="R30" s="5">
        <f t="shared" si="0"/>
        <v>0</v>
      </c>
    </row>
    <row r="31" spans="1:18" x14ac:dyDescent="0.25">
      <c r="A31" s="27"/>
      <c r="B31" s="27"/>
      <c r="C31" s="27"/>
      <c r="D31" s="27"/>
      <c r="E31" s="9"/>
      <c r="F31" s="27"/>
      <c r="G31" s="27"/>
      <c r="H31" s="9"/>
      <c r="I31" s="9"/>
      <c r="J31" s="9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37" t="s">
        <v>58</v>
      </c>
      <c r="B32" s="138"/>
      <c r="C32" s="138"/>
      <c r="D32" s="139"/>
      <c r="E32" s="11"/>
      <c r="F32" s="227" t="s">
        <v>59</v>
      </c>
      <c r="G32" s="228"/>
      <c r="H32" s="228"/>
      <c r="I32" s="228"/>
      <c r="J32" s="229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8"/>
      <c r="B33" s="28" t="s">
        <v>11</v>
      </c>
      <c r="C33" s="28" t="s">
        <v>61</v>
      </c>
      <c r="D33" s="28" t="s">
        <v>13</v>
      </c>
      <c r="E33" s="11"/>
      <c r="F33" s="28" t="s">
        <v>62</v>
      </c>
      <c r="G33" s="101" t="s">
        <v>63</v>
      </c>
      <c r="H33" s="227" t="s">
        <v>13</v>
      </c>
      <c r="I33" s="228"/>
      <c r="J33" s="229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50" t="s">
        <v>65</v>
      </c>
      <c r="B34" s="29" t="s">
        <v>66</v>
      </c>
      <c r="C34" s="56"/>
      <c r="D34" s="33">
        <f>C34*120</f>
        <v>0</v>
      </c>
      <c r="E34" s="9"/>
      <c r="F34" s="15">
        <v>1000</v>
      </c>
      <c r="G34" s="82">
        <v>147</v>
      </c>
      <c r="H34" s="230">
        <f>F34*G34</f>
        <v>147000</v>
      </c>
      <c r="I34" s="231"/>
      <c r="J34" s="232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51"/>
      <c r="B35" s="30" t="s">
        <v>68</v>
      </c>
      <c r="C35" s="57"/>
      <c r="D35" s="33">
        <f>C35*84</f>
        <v>0</v>
      </c>
      <c r="E35" s="9"/>
      <c r="F35" s="64">
        <v>500</v>
      </c>
      <c r="G35" s="45">
        <v>111</v>
      </c>
      <c r="H35" s="230">
        <f>F35*G35</f>
        <v>55500</v>
      </c>
      <c r="I35" s="231"/>
      <c r="J35" s="232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52"/>
      <c r="B36" s="29" t="s">
        <v>70</v>
      </c>
      <c r="C36" s="53"/>
      <c r="D36" s="15">
        <f>C36*1.5</f>
        <v>0</v>
      </c>
      <c r="E36" s="9"/>
      <c r="F36" s="15">
        <v>200</v>
      </c>
      <c r="G36" s="41"/>
      <c r="H36" s="230">
        <f t="shared" ref="H36:H39" si="2">F36*G36</f>
        <v>0</v>
      </c>
      <c r="I36" s="231"/>
      <c r="J36" s="232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50" t="s">
        <v>72</v>
      </c>
      <c r="B37" s="31" t="s">
        <v>66</v>
      </c>
      <c r="C37" s="58">
        <v>307</v>
      </c>
      <c r="D37" s="15">
        <f>C37*111</f>
        <v>34077</v>
      </c>
      <c r="E37" s="9"/>
      <c r="F37" s="15">
        <v>100</v>
      </c>
      <c r="G37" s="43">
        <v>8</v>
      </c>
      <c r="H37" s="230">
        <f t="shared" si="2"/>
        <v>800</v>
      </c>
      <c r="I37" s="231"/>
      <c r="J37" s="232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51"/>
      <c r="B38" s="32" t="s">
        <v>68</v>
      </c>
      <c r="C38" s="59">
        <v>6</v>
      </c>
      <c r="D38" s="15">
        <f>C38*84</f>
        <v>504</v>
      </c>
      <c r="E38" s="9"/>
      <c r="F38" s="33">
        <v>50</v>
      </c>
      <c r="G38" s="43">
        <v>16</v>
      </c>
      <c r="H38" s="230">
        <f t="shared" si="2"/>
        <v>800</v>
      </c>
      <c r="I38" s="231"/>
      <c r="J38" s="232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52"/>
      <c r="B39" s="32" t="s">
        <v>70</v>
      </c>
      <c r="C39" s="57">
        <v>3</v>
      </c>
      <c r="D39" s="34">
        <f>C39*4.5</f>
        <v>13.5</v>
      </c>
      <c r="E39" s="9"/>
      <c r="F39" s="15">
        <v>20</v>
      </c>
      <c r="G39" s="41">
        <v>3</v>
      </c>
      <c r="H39" s="230">
        <f t="shared" si="2"/>
        <v>60</v>
      </c>
      <c r="I39" s="231"/>
      <c r="J39" s="232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50" t="s">
        <v>76</v>
      </c>
      <c r="B40" s="30" t="s">
        <v>66</v>
      </c>
      <c r="C40" s="70">
        <v>12</v>
      </c>
      <c r="D40" s="15">
        <f>C40*111</f>
        <v>1332</v>
      </c>
      <c r="E40" s="9"/>
      <c r="F40" s="15">
        <v>10</v>
      </c>
      <c r="G40" s="46"/>
      <c r="H40" s="230"/>
      <c r="I40" s="231"/>
      <c r="J40" s="232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51"/>
      <c r="B41" s="30" t="s">
        <v>68</v>
      </c>
      <c r="C41" s="53">
        <v>3</v>
      </c>
      <c r="D41" s="15">
        <f>C41*84</f>
        <v>252</v>
      </c>
      <c r="E41" s="9"/>
      <c r="F41" s="15">
        <v>5</v>
      </c>
      <c r="G41" s="46"/>
      <c r="H41" s="230"/>
      <c r="I41" s="231"/>
      <c r="J41" s="232"/>
      <c r="K41" s="24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52"/>
      <c r="B42" s="30" t="s">
        <v>70</v>
      </c>
      <c r="C42" s="71">
        <v>11</v>
      </c>
      <c r="D42" s="15">
        <f>C42*2.25</f>
        <v>24.75</v>
      </c>
      <c r="E42" s="9"/>
      <c r="F42" s="43" t="s">
        <v>79</v>
      </c>
      <c r="G42" s="230">
        <v>2056</v>
      </c>
      <c r="H42" s="231"/>
      <c r="I42" s="231"/>
      <c r="J42" s="232"/>
      <c r="K42" s="40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33" t="s">
        <v>81</v>
      </c>
      <c r="C43" s="71"/>
      <c r="D43" s="15"/>
      <c r="E43" s="9"/>
      <c r="F43" s="65" t="s">
        <v>82</v>
      </c>
      <c r="G43" s="98" t="s">
        <v>83</v>
      </c>
      <c r="H43" s="236" t="s">
        <v>13</v>
      </c>
      <c r="I43" s="237"/>
      <c r="J43" s="238"/>
      <c r="K43" s="24"/>
      <c r="P43" s="4"/>
      <c r="Q43" s="4"/>
      <c r="R43" s="5"/>
    </row>
    <row r="44" spans="1:18" ht="15.75" x14ac:dyDescent="0.25">
      <c r="A44" s="234"/>
      <c r="B44" s="30" t="s">
        <v>66</v>
      </c>
      <c r="C44" s="53"/>
      <c r="D44" s="15">
        <f>C44*120</f>
        <v>0</v>
      </c>
      <c r="E44" s="9"/>
      <c r="F44" s="41"/>
      <c r="G44" s="84"/>
      <c r="H44" s="214"/>
      <c r="I44" s="214"/>
      <c r="J44" s="214"/>
      <c r="K44" s="24"/>
      <c r="P44" s="4"/>
      <c r="Q44" s="4"/>
      <c r="R44" s="5"/>
    </row>
    <row r="45" spans="1:18" ht="15.75" x14ac:dyDescent="0.25">
      <c r="A45" s="234"/>
      <c r="B45" s="30" t="s">
        <v>68</v>
      </c>
      <c r="C45" s="90"/>
      <c r="D45" s="15">
        <f>C45*84</f>
        <v>0</v>
      </c>
      <c r="E45" s="9"/>
      <c r="F45" s="41"/>
      <c r="G45" s="84"/>
      <c r="H45" s="214"/>
      <c r="I45" s="214"/>
      <c r="J45" s="214"/>
      <c r="K45" s="24"/>
      <c r="P45" s="4"/>
      <c r="Q45" s="4"/>
      <c r="R45" s="5"/>
    </row>
    <row r="46" spans="1:18" ht="15.75" x14ac:dyDescent="0.25">
      <c r="A46" s="234"/>
      <c r="B46" s="54" t="s">
        <v>70</v>
      </c>
      <c r="C46" s="91">
        <v>7</v>
      </c>
      <c r="D46" s="15">
        <f>C46*1.5</f>
        <v>10.5</v>
      </c>
      <c r="E46" s="9"/>
      <c r="F46" s="41"/>
      <c r="G46" s="69"/>
      <c r="H46" s="239"/>
      <c r="I46" s="239"/>
      <c r="J46" s="239"/>
      <c r="K46" s="24"/>
      <c r="P46" s="4"/>
      <c r="Q46" s="4"/>
      <c r="R46" s="5"/>
    </row>
    <row r="47" spans="1:18" ht="15.75" x14ac:dyDescent="0.25">
      <c r="A47" s="235"/>
      <c r="B47" s="30"/>
      <c r="C47" s="71"/>
      <c r="D47" s="15"/>
      <c r="E47" s="9"/>
      <c r="F47" s="65"/>
      <c r="G47" s="65"/>
      <c r="H47" s="240"/>
      <c r="I47" s="241"/>
      <c r="J47" s="242"/>
      <c r="K47" s="24"/>
      <c r="P47" s="4"/>
      <c r="Q47" s="4"/>
      <c r="R47" s="5"/>
    </row>
    <row r="48" spans="1:18" ht="15" customHeight="1" x14ac:dyDescent="0.25">
      <c r="A48" s="233" t="s">
        <v>32</v>
      </c>
      <c r="B48" s="30" t="s">
        <v>66</v>
      </c>
      <c r="C48" s="53">
        <v>7</v>
      </c>
      <c r="D48" s="15">
        <f>C48*78</f>
        <v>546</v>
      </c>
      <c r="E48" s="9"/>
      <c r="F48" s="65"/>
      <c r="G48" s="65"/>
      <c r="H48" s="240"/>
      <c r="I48" s="241"/>
      <c r="J48" s="242"/>
      <c r="K48" s="39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34"/>
      <c r="B49" s="32" t="s">
        <v>68</v>
      </c>
      <c r="C49" s="90">
        <v>2</v>
      </c>
      <c r="D49" s="15">
        <f>C49*42</f>
        <v>84</v>
      </c>
      <c r="E49" s="9"/>
      <c r="F49" s="255" t="s">
        <v>86</v>
      </c>
      <c r="G49" s="202">
        <f>H34+H35+H36+H37+H38+H39+H40+H41+G42+H44+H45+H46</f>
        <v>206216</v>
      </c>
      <c r="H49" s="203"/>
      <c r="I49" s="203"/>
      <c r="J49" s="204"/>
      <c r="K49" s="9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34"/>
      <c r="B50" s="35" t="s">
        <v>70</v>
      </c>
      <c r="C50" s="71">
        <v>8</v>
      </c>
      <c r="D50" s="15">
        <f>C50*1.5</f>
        <v>12</v>
      </c>
      <c r="E50" s="9"/>
      <c r="F50" s="256"/>
      <c r="G50" s="205"/>
      <c r="H50" s="206"/>
      <c r="I50" s="206"/>
      <c r="J50" s="207"/>
      <c r="K50" s="9"/>
      <c r="P50" s="4"/>
      <c r="Q50" s="4"/>
      <c r="R50" s="5"/>
    </row>
    <row r="51" spans="1:18" ht="15" customHeight="1" x14ac:dyDescent="0.25">
      <c r="A51" s="234"/>
      <c r="B51" s="30"/>
      <c r="C51" s="53"/>
      <c r="D51" s="34"/>
      <c r="E51" s="9"/>
      <c r="F51" s="257" t="s">
        <v>133</v>
      </c>
      <c r="G51" s="276">
        <f>G49-H29</f>
        <v>-8303.25</v>
      </c>
      <c r="H51" s="277"/>
      <c r="I51" s="277"/>
      <c r="J51" s="278"/>
      <c r="K51" s="24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34"/>
      <c r="B52" s="32"/>
      <c r="C52" s="36"/>
      <c r="D52" s="49"/>
      <c r="E52" s="9"/>
      <c r="F52" s="258"/>
      <c r="G52" s="279"/>
      <c r="H52" s="280"/>
      <c r="I52" s="280"/>
      <c r="J52" s="281"/>
      <c r="K52" s="24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35"/>
      <c r="B53" s="35"/>
      <c r="C53" s="14"/>
      <c r="D53" s="15"/>
      <c r="E53" s="9"/>
      <c r="F53" s="39"/>
      <c r="G53" s="27"/>
      <c r="H53" s="27"/>
      <c r="I53" s="27"/>
      <c r="J53" s="38"/>
      <c r="N53" s="1"/>
      <c r="O53" t="s">
        <v>89</v>
      </c>
      <c r="P53" s="4">
        <v>1142</v>
      </c>
    </row>
    <row r="54" spans="1:18" x14ac:dyDescent="0.25">
      <c r="A54" s="198" t="s">
        <v>90</v>
      </c>
      <c r="B54" s="243"/>
      <c r="C54" s="244"/>
      <c r="D54" s="247">
        <f>SUM(D34:D53)</f>
        <v>36855.75</v>
      </c>
      <c r="E54" s="9"/>
      <c r="F54" s="24"/>
      <c r="G54" s="9"/>
      <c r="H54" s="9"/>
      <c r="I54" s="9"/>
      <c r="J54" s="37"/>
    </row>
    <row r="55" spans="1:18" x14ac:dyDescent="0.25">
      <c r="A55" s="200"/>
      <c r="B55" s="245"/>
      <c r="C55" s="246"/>
      <c r="D55" s="248"/>
      <c r="E55" s="9"/>
      <c r="F55" s="24"/>
      <c r="G55" s="9"/>
      <c r="H55" s="9"/>
      <c r="I55" s="9"/>
      <c r="J55" s="37"/>
      <c r="K55" s="9"/>
    </row>
    <row r="56" spans="1:18" x14ac:dyDescent="0.25">
      <c r="A56" s="39"/>
      <c r="B56" s="9"/>
      <c r="C56" s="9"/>
      <c r="D56" s="37"/>
      <c r="E56" s="9"/>
      <c r="F56" s="24"/>
      <c r="G56" s="9"/>
      <c r="H56" s="9"/>
      <c r="I56" s="9"/>
      <c r="J56" s="37"/>
      <c r="K56" s="9"/>
    </row>
    <row r="57" spans="1:18" x14ac:dyDescent="0.25">
      <c r="A57" s="24"/>
      <c r="B57" s="9" t="s">
        <v>118</v>
      </c>
      <c r="C57" s="9"/>
      <c r="D57" s="37"/>
      <c r="E57" s="9"/>
      <c r="F57" s="40"/>
      <c r="G57" s="55"/>
      <c r="H57" s="55"/>
      <c r="I57" s="55"/>
      <c r="J57" s="47"/>
      <c r="K57" s="9"/>
    </row>
    <row r="58" spans="1:18" x14ac:dyDescent="0.25">
      <c r="A58" s="249" t="s">
        <v>91</v>
      </c>
      <c r="B58" s="250"/>
      <c r="C58" s="250"/>
      <c r="D58" s="251"/>
      <c r="E58" s="9"/>
      <c r="F58" s="249" t="s">
        <v>92</v>
      </c>
      <c r="G58" s="250"/>
      <c r="H58" s="250"/>
      <c r="I58" s="250"/>
      <c r="J58" s="251"/>
    </row>
    <row r="59" spans="1:18" x14ac:dyDescent="0.25">
      <c r="A59" s="252"/>
      <c r="B59" s="253"/>
      <c r="C59" s="253"/>
      <c r="D59" s="254"/>
      <c r="E59" s="9"/>
      <c r="F59" s="252"/>
      <c r="G59" s="253"/>
      <c r="H59" s="253"/>
      <c r="I59" s="253"/>
      <c r="J59" s="254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79</vt:i4>
      </vt:variant>
    </vt:vector>
  </HeadingPairs>
  <TitlesOfParts>
    <vt:vector size="159" baseType="lpstr">
      <vt:lpstr>(August 2025)</vt:lpstr>
      <vt:lpstr>(1)</vt:lpstr>
      <vt:lpstr>01,08 R1</vt:lpstr>
      <vt:lpstr>01,08 R2</vt:lpstr>
      <vt:lpstr>01,08 R3</vt:lpstr>
      <vt:lpstr>(2)</vt:lpstr>
      <vt:lpstr>02,08 R1</vt:lpstr>
      <vt:lpstr>02,08 R2</vt:lpstr>
      <vt:lpstr>02,08 R3</vt:lpstr>
      <vt:lpstr>(4)</vt:lpstr>
      <vt:lpstr>04,08 R1</vt:lpstr>
      <vt:lpstr>04,08 R2</vt:lpstr>
      <vt:lpstr>04,08 R3</vt:lpstr>
      <vt:lpstr>(5)</vt:lpstr>
      <vt:lpstr>05,08 R1</vt:lpstr>
      <vt:lpstr>05,08 R2</vt:lpstr>
      <vt:lpstr>05,08 R3</vt:lpstr>
      <vt:lpstr>(6 No Trip)</vt:lpstr>
      <vt:lpstr>06,08 R1</vt:lpstr>
      <vt:lpstr>06,08 R2</vt:lpstr>
      <vt:lpstr>06,08 R3</vt:lpstr>
      <vt:lpstr>(7)</vt:lpstr>
      <vt:lpstr>07,08 R1</vt:lpstr>
      <vt:lpstr>07,08 R2</vt:lpstr>
      <vt:lpstr>07,08 R3</vt:lpstr>
      <vt:lpstr>(8)</vt:lpstr>
      <vt:lpstr>08,08 R1</vt:lpstr>
      <vt:lpstr>08,08 R2</vt:lpstr>
      <vt:lpstr>08,08 R3</vt:lpstr>
      <vt:lpstr>(9)</vt:lpstr>
      <vt:lpstr>09,08 R1</vt:lpstr>
      <vt:lpstr>09,08 R2</vt:lpstr>
      <vt:lpstr>09,08 R3</vt:lpstr>
      <vt:lpstr>(11)</vt:lpstr>
      <vt:lpstr>11,08 R1</vt:lpstr>
      <vt:lpstr>11,08 R2</vt:lpstr>
      <vt:lpstr>11,08 R3</vt:lpstr>
      <vt:lpstr>(12)</vt:lpstr>
      <vt:lpstr>12,08 R1</vt:lpstr>
      <vt:lpstr>12,08 R2</vt:lpstr>
      <vt:lpstr>12,08 R3</vt:lpstr>
      <vt:lpstr>(13)</vt:lpstr>
      <vt:lpstr>13,08 R1</vt:lpstr>
      <vt:lpstr>13,08 R2</vt:lpstr>
      <vt:lpstr>13,08 R3</vt:lpstr>
      <vt:lpstr>(14)</vt:lpstr>
      <vt:lpstr>14,08 R2</vt:lpstr>
      <vt:lpstr>14,08 R3</vt:lpstr>
      <vt:lpstr>(15)</vt:lpstr>
      <vt:lpstr>15,08 R1</vt:lpstr>
      <vt:lpstr>15,08 R2</vt:lpstr>
      <vt:lpstr>15,08 R3</vt:lpstr>
      <vt:lpstr>(16)</vt:lpstr>
      <vt:lpstr>16,08 R1</vt:lpstr>
      <vt:lpstr>16,08 R2</vt:lpstr>
      <vt:lpstr>16,08 R3</vt:lpstr>
      <vt:lpstr>(18)</vt:lpstr>
      <vt:lpstr>18,08 R1</vt:lpstr>
      <vt:lpstr>18,08 R2</vt:lpstr>
      <vt:lpstr>18,08 R3</vt:lpstr>
      <vt:lpstr>(19)</vt:lpstr>
      <vt:lpstr>19,08 R1</vt:lpstr>
      <vt:lpstr>19,08 R2</vt:lpstr>
      <vt:lpstr>19,08 R3</vt:lpstr>
      <vt:lpstr>(20)</vt:lpstr>
      <vt:lpstr>20,08 R1</vt:lpstr>
      <vt:lpstr>20,08 R2</vt:lpstr>
      <vt:lpstr>20,08 R3</vt:lpstr>
      <vt:lpstr>(21)</vt:lpstr>
      <vt:lpstr>21,08 R1</vt:lpstr>
      <vt:lpstr>21,08 R2</vt:lpstr>
      <vt:lpstr>21,08 R3</vt:lpstr>
      <vt:lpstr>(22)</vt:lpstr>
      <vt:lpstr>22,08 R1</vt:lpstr>
      <vt:lpstr>22,08 R2</vt:lpstr>
      <vt:lpstr>22,08 R3</vt:lpstr>
      <vt:lpstr>(23)</vt:lpstr>
      <vt:lpstr>23,08 R1</vt:lpstr>
      <vt:lpstr>23,08 R2</vt:lpstr>
      <vt:lpstr>23,08 R3</vt:lpstr>
      <vt:lpstr>'(1)'!Print_Area</vt:lpstr>
      <vt:lpstr>'(11)'!Print_Area</vt:lpstr>
      <vt:lpstr>'(12)'!Print_Area</vt:lpstr>
      <vt:lpstr>'(13)'!Print_Area</vt:lpstr>
      <vt:lpstr>'(14)'!Print_Area</vt:lpstr>
      <vt:lpstr>'(15)'!Print_Area</vt:lpstr>
      <vt:lpstr>'(16)'!Print_Area</vt:lpstr>
      <vt:lpstr>'(18)'!Print_Area</vt:lpstr>
      <vt:lpstr>'(19)'!Print_Area</vt:lpstr>
      <vt:lpstr>'(2)'!Print_Area</vt:lpstr>
      <vt:lpstr>'(20)'!Print_Area</vt:lpstr>
      <vt:lpstr>'(21)'!Print_Area</vt:lpstr>
      <vt:lpstr>'(22)'!Print_Area</vt:lpstr>
      <vt:lpstr>'(23)'!Print_Area</vt:lpstr>
      <vt:lpstr>'(4)'!Print_Area</vt:lpstr>
      <vt:lpstr>'(5)'!Print_Area</vt:lpstr>
      <vt:lpstr>'(6 No Trip)'!Print_Area</vt:lpstr>
      <vt:lpstr>'(7)'!Print_Area</vt:lpstr>
      <vt:lpstr>'(8)'!Print_Area</vt:lpstr>
      <vt:lpstr>'(9)'!Print_Area</vt:lpstr>
      <vt:lpstr>'01,08 R1'!Print_Area</vt:lpstr>
      <vt:lpstr>'01,08 R2'!Print_Area</vt:lpstr>
      <vt:lpstr>'01,08 R3'!Print_Area</vt:lpstr>
      <vt:lpstr>'02,08 R1'!Print_Area</vt:lpstr>
      <vt:lpstr>'02,08 R2'!Print_Area</vt:lpstr>
      <vt:lpstr>'02,08 R3'!Print_Area</vt:lpstr>
      <vt:lpstr>'04,08 R1'!Print_Area</vt:lpstr>
      <vt:lpstr>'04,08 R2'!Print_Area</vt:lpstr>
      <vt:lpstr>'04,08 R3'!Print_Area</vt:lpstr>
      <vt:lpstr>'05,08 R1'!Print_Area</vt:lpstr>
      <vt:lpstr>'05,08 R2'!Print_Area</vt:lpstr>
      <vt:lpstr>'05,08 R3'!Print_Area</vt:lpstr>
      <vt:lpstr>'06,08 R1'!Print_Area</vt:lpstr>
      <vt:lpstr>'06,08 R2'!Print_Area</vt:lpstr>
      <vt:lpstr>'06,08 R3'!Print_Area</vt:lpstr>
      <vt:lpstr>'07,08 R1'!Print_Area</vt:lpstr>
      <vt:lpstr>'07,08 R2'!Print_Area</vt:lpstr>
      <vt:lpstr>'07,08 R3'!Print_Area</vt:lpstr>
      <vt:lpstr>'08,08 R1'!Print_Area</vt:lpstr>
      <vt:lpstr>'08,08 R2'!Print_Area</vt:lpstr>
      <vt:lpstr>'08,08 R3'!Print_Area</vt:lpstr>
      <vt:lpstr>'09,08 R1'!Print_Area</vt:lpstr>
      <vt:lpstr>'09,08 R2'!Print_Area</vt:lpstr>
      <vt:lpstr>'09,08 R3'!Print_Area</vt:lpstr>
      <vt:lpstr>'11,08 R1'!Print_Area</vt:lpstr>
      <vt:lpstr>'11,08 R2'!Print_Area</vt:lpstr>
      <vt:lpstr>'11,08 R3'!Print_Area</vt:lpstr>
      <vt:lpstr>'12,08 R1'!Print_Area</vt:lpstr>
      <vt:lpstr>'12,08 R2'!Print_Area</vt:lpstr>
      <vt:lpstr>'12,08 R3'!Print_Area</vt:lpstr>
      <vt:lpstr>'13,08 R1'!Print_Area</vt:lpstr>
      <vt:lpstr>'13,08 R2'!Print_Area</vt:lpstr>
      <vt:lpstr>'13,08 R3'!Print_Area</vt:lpstr>
      <vt:lpstr>'14,08 R2'!Print_Area</vt:lpstr>
      <vt:lpstr>'14,08 R3'!Print_Area</vt:lpstr>
      <vt:lpstr>'15,08 R1'!Print_Area</vt:lpstr>
      <vt:lpstr>'15,08 R2'!Print_Area</vt:lpstr>
      <vt:lpstr>'15,08 R3'!Print_Area</vt:lpstr>
      <vt:lpstr>'16,08 R1'!Print_Area</vt:lpstr>
      <vt:lpstr>'16,08 R2'!Print_Area</vt:lpstr>
      <vt:lpstr>'16,08 R3'!Print_Area</vt:lpstr>
      <vt:lpstr>'18,08 R1'!Print_Area</vt:lpstr>
      <vt:lpstr>'18,08 R2'!Print_Area</vt:lpstr>
      <vt:lpstr>'18,08 R3'!Print_Area</vt:lpstr>
      <vt:lpstr>'19,08 R1'!Print_Area</vt:lpstr>
      <vt:lpstr>'19,08 R2'!Print_Area</vt:lpstr>
      <vt:lpstr>'19,08 R3'!Print_Area</vt:lpstr>
      <vt:lpstr>'20,08 R1'!Print_Area</vt:lpstr>
      <vt:lpstr>'20,08 R2'!Print_Area</vt:lpstr>
      <vt:lpstr>'20,08 R3'!Print_Area</vt:lpstr>
      <vt:lpstr>'21,08 R1'!Print_Area</vt:lpstr>
      <vt:lpstr>'21,08 R2'!Print_Area</vt:lpstr>
      <vt:lpstr>'21,08 R3'!Print_Area</vt:lpstr>
      <vt:lpstr>'22,08 R1'!Print_Area</vt:lpstr>
      <vt:lpstr>'22,08 R2'!Print_Area</vt:lpstr>
      <vt:lpstr>'22,08 R3'!Print_Area</vt:lpstr>
      <vt:lpstr>'23,08 R1'!Print_Area</vt:lpstr>
      <vt:lpstr>'23,08 R2'!Print_Area</vt:lpstr>
      <vt:lpstr>'23,08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2025-08-19T01:01:24Z</cp:lastPrinted>
  <dcterms:created xsi:type="dcterms:W3CDTF">2024-09-01T23:36:50Z</dcterms:created>
  <dcterms:modified xsi:type="dcterms:W3CDTF">2025-08-19T01:01:30Z</dcterms:modified>
</cp:coreProperties>
</file>