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D5F223BD-9C7D-47FE-9CD1-54EC2096E2AB}" xr6:coauthVersionLast="45" xr6:coauthVersionMax="47" xr10:uidLastSave="{00000000-0000-0000-0000-000000000000}"/>
  <bookViews>
    <workbookView xWindow="810" yWindow="-120" windowWidth="28110" windowHeight="16440" firstSheet="3" activeTab="11" xr2:uid="{EAA847CC-C244-4239-B005-CBB8C204AC80}"/>
  </bookViews>
  <sheets>
    <sheet name="03-10-2025" sheetId="127" r:id="rId1"/>
    <sheet name="04-10-2025" sheetId="128" r:id="rId2"/>
    <sheet name="06-10-2025" sheetId="129" r:id="rId3"/>
    <sheet name="07-10-2025" sheetId="130" r:id="rId4"/>
    <sheet name="09-10-2025" sheetId="131" r:id="rId5"/>
    <sheet name="15-10-2025" sheetId="132" r:id="rId6"/>
    <sheet name="16-10-2025" sheetId="133" r:id="rId7"/>
    <sheet name="17-10-2025" sheetId="134" r:id="rId8"/>
    <sheet name="20-10-2025" sheetId="135" r:id="rId9"/>
    <sheet name="22-10-2025" sheetId="136" r:id="rId10"/>
    <sheet name="22-10-2025 NAB" sheetId="137" r:id="rId11"/>
    <sheet name="25-10-2025" sheetId="138" r:id="rId12"/>
  </sheets>
  <definedNames>
    <definedName name="_xlnm.Print_Area" localSheetId="0">'03-10-2025'!$A$1:$V$97</definedName>
    <definedName name="_xlnm.Print_Area" localSheetId="1">'04-10-2025'!$A$1:$V$97</definedName>
    <definedName name="_xlnm.Print_Area" localSheetId="2">'06-10-2025'!$A$1:$V$97</definedName>
    <definedName name="_xlnm.Print_Area" localSheetId="3">'07-10-2025'!$A$1:$V$97</definedName>
    <definedName name="_xlnm.Print_Area" localSheetId="4">'09-10-2025'!$A$1:$V$97</definedName>
    <definedName name="_xlnm.Print_Area" localSheetId="5">'15-10-2025'!$A$1:$V$97</definedName>
    <definedName name="_xlnm.Print_Area" localSheetId="6">'16-10-2025'!$A$1:$V$97</definedName>
    <definedName name="_xlnm.Print_Area" localSheetId="7">'17-10-2025'!$A$1:$V$97</definedName>
    <definedName name="_xlnm.Print_Area" localSheetId="8">'20-10-2025'!$A$1:$V$97</definedName>
    <definedName name="_xlnm.Print_Area" localSheetId="9">'22-10-2025'!$A$1:$V$97</definedName>
    <definedName name="_xlnm.Print_Area" localSheetId="10">'22-10-2025 NAB'!$A$1:$V$97</definedName>
    <definedName name="_xlnm.Print_Area" localSheetId="11">'25-10-2025'!$A$1:$V$97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8" i="138" l="1"/>
  <c r="M79" i="138"/>
  <c r="W73" i="138"/>
  <c r="P71" i="138"/>
  <c r="H71" i="138"/>
  <c r="Q70" i="138"/>
  <c r="P70" i="138"/>
  <c r="I70" i="138"/>
  <c r="H70" i="138"/>
  <c r="E70" i="138"/>
  <c r="Q69" i="138"/>
  <c r="P69" i="138"/>
  <c r="H69" i="138"/>
  <c r="E69" i="138"/>
  <c r="I69" i="138" s="1"/>
  <c r="AD68" i="138"/>
  <c r="AC68" i="138"/>
  <c r="AB68" i="138"/>
  <c r="AE68" i="138" s="1"/>
  <c r="AI68" i="138" s="1"/>
  <c r="Y68" i="138" s="1"/>
  <c r="Z68" i="138"/>
  <c r="X68" i="138"/>
  <c r="Q68" i="138"/>
  <c r="P68" i="138"/>
  <c r="H68" i="138"/>
  <c r="E68" i="138"/>
  <c r="I68" i="138" s="1"/>
  <c r="AD67" i="138"/>
  <c r="AE67" i="138" s="1"/>
  <c r="AI67" i="138" s="1"/>
  <c r="Y67" i="138" s="1"/>
  <c r="AC67" i="138"/>
  <c r="AB67" i="138"/>
  <c r="Z67" i="138"/>
  <c r="X67" i="138"/>
  <c r="Q67" i="138"/>
  <c r="P67" i="138"/>
  <c r="H67" i="138"/>
  <c r="E67" i="138"/>
  <c r="I67" i="138" s="1"/>
  <c r="AD66" i="138"/>
  <c r="AC66" i="138"/>
  <c r="AB66" i="138"/>
  <c r="AE66" i="138" s="1"/>
  <c r="AI66" i="138" s="1"/>
  <c r="Y66" i="138" s="1"/>
  <c r="Z66" i="138"/>
  <c r="X66" i="138"/>
  <c r="Q66" i="138"/>
  <c r="P66" i="138"/>
  <c r="H66" i="138"/>
  <c r="E66" i="138"/>
  <c r="I66" i="138" s="1"/>
  <c r="AD65" i="138"/>
  <c r="AE65" i="138" s="1"/>
  <c r="AI65" i="138" s="1"/>
  <c r="Y65" i="138" s="1"/>
  <c r="AC65" i="138"/>
  <c r="AB65" i="138"/>
  <c r="Z65" i="138"/>
  <c r="X65" i="138"/>
  <c r="Q65" i="138"/>
  <c r="P65" i="138"/>
  <c r="H65" i="138"/>
  <c r="E65" i="138"/>
  <c r="I65" i="138" s="1"/>
  <c r="AD64" i="138"/>
  <c r="AE64" i="138" s="1"/>
  <c r="AI64" i="138" s="1"/>
  <c r="Y64" i="138" s="1"/>
  <c r="AC64" i="138"/>
  <c r="AB64" i="138"/>
  <c r="Z64" i="138"/>
  <c r="X64" i="138"/>
  <c r="Q64" i="138"/>
  <c r="P64" i="138"/>
  <c r="I64" i="138"/>
  <c r="H64" i="138"/>
  <c r="E64" i="138"/>
  <c r="AD63" i="138"/>
  <c r="AC63" i="138"/>
  <c r="AB63" i="138"/>
  <c r="AE63" i="138" s="1"/>
  <c r="AI63" i="138" s="1"/>
  <c r="Y63" i="138" s="1"/>
  <c r="Z63" i="138"/>
  <c r="X63" i="138"/>
  <c r="Q63" i="138"/>
  <c r="P63" i="138"/>
  <c r="H63" i="138"/>
  <c r="E63" i="138"/>
  <c r="I63" i="138" s="1"/>
  <c r="AE62" i="138"/>
  <c r="AI62" i="138" s="1"/>
  <c r="Y62" i="138" s="1"/>
  <c r="AD62" i="138"/>
  <c r="AC62" i="138"/>
  <c r="AB62" i="138"/>
  <c r="Z62" i="138"/>
  <c r="X62" i="138"/>
  <c r="Q62" i="138"/>
  <c r="P62" i="138"/>
  <c r="I62" i="138"/>
  <c r="H62" i="138"/>
  <c r="E62" i="138"/>
  <c r="AC61" i="138"/>
  <c r="AB61" i="138"/>
  <c r="AE61" i="138" s="1"/>
  <c r="AI61" i="138" s="1"/>
  <c r="Y61" i="138" s="1"/>
  <c r="X61" i="138"/>
  <c r="Q61" i="138"/>
  <c r="P61" i="138"/>
  <c r="H61" i="138"/>
  <c r="E61" i="138"/>
  <c r="I61" i="138" s="1"/>
  <c r="AI60" i="138"/>
  <c r="Y60" i="138" s="1"/>
  <c r="AE60" i="138"/>
  <c r="X60" i="138"/>
  <c r="Q60" i="138"/>
  <c r="P60" i="138"/>
  <c r="H60" i="138"/>
  <c r="E60" i="138"/>
  <c r="I60" i="138" s="1"/>
  <c r="AC59" i="138"/>
  <c r="AB59" i="138"/>
  <c r="AE59" i="138" s="1"/>
  <c r="AI59" i="138" s="1"/>
  <c r="Y59" i="138" s="1"/>
  <c r="X59" i="138"/>
  <c r="Q59" i="138"/>
  <c r="P59" i="138"/>
  <c r="H59" i="138"/>
  <c r="E59" i="138"/>
  <c r="I59" i="138" s="1"/>
  <c r="AC58" i="138"/>
  <c r="AB58" i="138"/>
  <c r="AE58" i="138" s="1"/>
  <c r="AI58" i="138" s="1"/>
  <c r="Y58" i="138" s="1"/>
  <c r="X58" i="138"/>
  <c r="Q58" i="138"/>
  <c r="P58" i="138"/>
  <c r="E58" i="138"/>
  <c r="I58" i="138" s="1"/>
  <c r="AC57" i="138"/>
  <c r="AE57" i="138" s="1"/>
  <c r="AI57" i="138" s="1"/>
  <c r="Y57" i="138" s="1"/>
  <c r="AB57" i="138"/>
  <c r="X57" i="138"/>
  <c r="Q57" i="138"/>
  <c r="P57" i="138"/>
  <c r="H57" i="138"/>
  <c r="E57" i="138"/>
  <c r="I57" i="138" s="1"/>
  <c r="AD56" i="138"/>
  <c r="AC56" i="138"/>
  <c r="AB56" i="138"/>
  <c r="AE56" i="138" s="1"/>
  <c r="AI56" i="138" s="1"/>
  <c r="Y56" i="138" s="1"/>
  <c r="Z56" i="138"/>
  <c r="X56" i="138"/>
  <c r="Q56" i="138"/>
  <c r="P56" i="138"/>
  <c r="H56" i="138"/>
  <c r="E56" i="138"/>
  <c r="I56" i="138" s="1"/>
  <c r="AD55" i="138"/>
  <c r="AC55" i="138"/>
  <c r="AE55" i="138" s="1"/>
  <c r="AI55" i="138" s="1"/>
  <c r="Y55" i="138" s="1"/>
  <c r="AB55" i="138"/>
  <c r="Z55" i="138"/>
  <c r="X55" i="138"/>
  <c r="Q55" i="138"/>
  <c r="P55" i="138"/>
  <c r="I55" i="138"/>
  <c r="H55" i="138"/>
  <c r="E55" i="138"/>
  <c r="AD54" i="138"/>
  <c r="AC54" i="138"/>
  <c r="AB54" i="138"/>
  <c r="AE54" i="138" s="1"/>
  <c r="AI54" i="138" s="1"/>
  <c r="Y54" i="138" s="1"/>
  <c r="Z54" i="138"/>
  <c r="X54" i="138"/>
  <c r="Q54" i="138"/>
  <c r="P54" i="138"/>
  <c r="H54" i="138"/>
  <c r="E54" i="138"/>
  <c r="I54" i="138" s="1"/>
  <c r="AD53" i="138"/>
  <c r="AC53" i="138"/>
  <c r="AB53" i="138"/>
  <c r="AE53" i="138" s="1"/>
  <c r="AI53" i="138" s="1"/>
  <c r="Y53" i="138" s="1"/>
  <c r="Z53" i="138"/>
  <c r="X53" i="138"/>
  <c r="Q53" i="138"/>
  <c r="P53" i="138"/>
  <c r="H53" i="138"/>
  <c r="E53" i="138"/>
  <c r="I53" i="138" s="1"/>
  <c r="AE52" i="138"/>
  <c r="AI52" i="138" s="1"/>
  <c r="Y52" i="138" s="1"/>
  <c r="Z52" i="138"/>
  <c r="X52" i="138"/>
  <c r="Q52" i="138"/>
  <c r="P52" i="138"/>
  <c r="H52" i="138"/>
  <c r="E52" i="138"/>
  <c r="I52" i="138" s="1"/>
  <c r="AD51" i="138"/>
  <c r="AE51" i="138" s="1"/>
  <c r="AI51" i="138" s="1"/>
  <c r="Y51" i="138" s="1"/>
  <c r="AC51" i="138"/>
  <c r="AB51" i="138"/>
  <c r="Z51" i="138"/>
  <c r="X51" i="138"/>
  <c r="Q51" i="138"/>
  <c r="P51" i="138"/>
  <c r="H51" i="138"/>
  <c r="E51" i="138"/>
  <c r="I51" i="138" s="1"/>
  <c r="AD50" i="138"/>
  <c r="AC50" i="138"/>
  <c r="AB50" i="138"/>
  <c r="AE50" i="138" s="1"/>
  <c r="AI50" i="138" s="1"/>
  <c r="Y50" i="138" s="1"/>
  <c r="Z50" i="138"/>
  <c r="X50" i="138"/>
  <c r="Q50" i="138"/>
  <c r="P50" i="138"/>
  <c r="H50" i="138"/>
  <c r="E50" i="138"/>
  <c r="I50" i="138" s="1"/>
  <c r="AE49" i="138"/>
  <c r="AI49" i="138" s="1"/>
  <c r="Y49" i="138" s="1"/>
  <c r="Z49" i="138"/>
  <c r="X49" i="138"/>
  <c r="Q49" i="138"/>
  <c r="P49" i="138"/>
  <c r="I49" i="138"/>
  <c r="H49" i="138"/>
  <c r="E49" i="138"/>
  <c r="AE48" i="138"/>
  <c r="AI48" i="138" s="1"/>
  <c r="Y48" i="138" s="1"/>
  <c r="Z48" i="138"/>
  <c r="X48" i="138"/>
  <c r="Q48" i="138"/>
  <c r="P48" i="138"/>
  <c r="I48" i="138"/>
  <c r="H48" i="138"/>
  <c r="E48" i="138"/>
  <c r="AE47" i="138"/>
  <c r="AI47" i="138" s="1"/>
  <c r="Y47" i="138" s="1"/>
  <c r="Z47" i="138"/>
  <c r="X47" i="138"/>
  <c r="Q47" i="138"/>
  <c r="P47" i="138"/>
  <c r="H47" i="138"/>
  <c r="E47" i="138"/>
  <c r="I47" i="138" s="1"/>
  <c r="AD46" i="138"/>
  <c r="AC46" i="138"/>
  <c r="AB46" i="138"/>
  <c r="AE46" i="138" s="1"/>
  <c r="AI46" i="138" s="1"/>
  <c r="Y46" i="138" s="1"/>
  <c r="Z46" i="138"/>
  <c r="X46" i="138"/>
  <c r="Q46" i="138"/>
  <c r="P46" i="138"/>
  <c r="I46" i="138"/>
  <c r="H46" i="138"/>
  <c r="E46" i="138"/>
  <c r="AD45" i="138"/>
  <c r="AC45" i="138"/>
  <c r="AB45" i="138"/>
  <c r="AE45" i="138" s="1"/>
  <c r="AI45" i="138" s="1"/>
  <c r="Y45" i="138" s="1"/>
  <c r="Z45" i="138"/>
  <c r="X45" i="138"/>
  <c r="Q45" i="138"/>
  <c r="P45" i="138"/>
  <c r="H45" i="138"/>
  <c r="E45" i="138"/>
  <c r="I45" i="138" s="1"/>
  <c r="AD44" i="138"/>
  <c r="AC44" i="138"/>
  <c r="AB44" i="138"/>
  <c r="AE44" i="138" s="1"/>
  <c r="AI44" i="138" s="1"/>
  <c r="Y44" i="138" s="1"/>
  <c r="Z44" i="138"/>
  <c r="X44" i="138"/>
  <c r="Q44" i="138"/>
  <c r="P44" i="138"/>
  <c r="H44" i="138"/>
  <c r="E44" i="138"/>
  <c r="I44" i="138" s="1"/>
  <c r="AD43" i="138"/>
  <c r="AC43" i="138"/>
  <c r="AE43" i="138" s="1"/>
  <c r="AI43" i="138" s="1"/>
  <c r="Y43" i="138" s="1"/>
  <c r="AB43" i="138"/>
  <c r="Z43" i="138"/>
  <c r="X43" i="138"/>
  <c r="Q43" i="138"/>
  <c r="P43" i="138"/>
  <c r="I43" i="138"/>
  <c r="H43" i="138"/>
  <c r="E43" i="138"/>
  <c r="AD42" i="138"/>
  <c r="AC42" i="138"/>
  <c r="AB42" i="138"/>
  <c r="AE42" i="138" s="1"/>
  <c r="AI42" i="138" s="1"/>
  <c r="Y42" i="138" s="1"/>
  <c r="Z42" i="138"/>
  <c r="X42" i="138"/>
  <c r="Q42" i="138"/>
  <c r="P42" i="138"/>
  <c r="H42" i="138"/>
  <c r="E42" i="138"/>
  <c r="I42" i="138" s="1"/>
  <c r="AD41" i="138"/>
  <c r="AC41" i="138"/>
  <c r="AE41" i="138" s="1"/>
  <c r="AI41" i="138" s="1"/>
  <c r="Y41" i="138" s="1"/>
  <c r="AB41" i="138"/>
  <c r="Z41" i="138"/>
  <c r="X41" i="138"/>
  <c r="Q41" i="138"/>
  <c r="P41" i="138"/>
  <c r="H41" i="138"/>
  <c r="E41" i="138"/>
  <c r="I41" i="138" s="1"/>
  <c r="AD40" i="138"/>
  <c r="AC40" i="138"/>
  <c r="AE40" i="138" s="1"/>
  <c r="AI40" i="138" s="1"/>
  <c r="Y40" i="138" s="1"/>
  <c r="AB40" i="138"/>
  <c r="Z40" i="138"/>
  <c r="X40" i="138"/>
  <c r="Q40" i="138"/>
  <c r="P40" i="138"/>
  <c r="H40" i="138"/>
  <c r="E40" i="138"/>
  <c r="I40" i="138" s="1"/>
  <c r="AD39" i="138"/>
  <c r="AC39" i="138"/>
  <c r="AB39" i="138"/>
  <c r="AE39" i="138" s="1"/>
  <c r="AI39" i="138" s="1"/>
  <c r="Y39" i="138" s="1"/>
  <c r="Z39" i="138"/>
  <c r="X39" i="138"/>
  <c r="Q39" i="138"/>
  <c r="P39" i="138"/>
  <c r="H39" i="138"/>
  <c r="E39" i="138"/>
  <c r="I39" i="138" s="1"/>
  <c r="AD38" i="138"/>
  <c r="AE38" i="138" s="1"/>
  <c r="AI38" i="138" s="1"/>
  <c r="Y38" i="138" s="1"/>
  <c r="AC38" i="138"/>
  <c r="AB38" i="138"/>
  <c r="Z38" i="138"/>
  <c r="X38" i="138"/>
  <c r="Q38" i="138"/>
  <c r="P38" i="138"/>
  <c r="H38" i="138"/>
  <c r="E38" i="138"/>
  <c r="I38" i="138" s="1"/>
  <c r="AD37" i="138"/>
  <c r="AC37" i="138"/>
  <c r="AB37" i="138"/>
  <c r="AE37" i="138" s="1"/>
  <c r="AI37" i="138" s="1"/>
  <c r="Y37" i="138" s="1"/>
  <c r="Z37" i="138"/>
  <c r="X37" i="138"/>
  <c r="Q37" i="138"/>
  <c r="P37" i="138"/>
  <c r="H37" i="138"/>
  <c r="E37" i="138"/>
  <c r="I37" i="138" s="1"/>
  <c r="AD36" i="138"/>
  <c r="AC36" i="138"/>
  <c r="AB36" i="138"/>
  <c r="AE36" i="138" s="1"/>
  <c r="AI36" i="138" s="1"/>
  <c r="Y36" i="138" s="1"/>
  <c r="Z36" i="138"/>
  <c r="X36" i="138"/>
  <c r="Q36" i="138"/>
  <c r="P36" i="138"/>
  <c r="H36" i="138"/>
  <c r="E36" i="138"/>
  <c r="I36" i="138" s="1"/>
  <c r="AD35" i="138"/>
  <c r="AE35" i="138" s="1"/>
  <c r="AI35" i="138" s="1"/>
  <c r="Y35" i="138" s="1"/>
  <c r="AC35" i="138"/>
  <c r="AB35" i="138"/>
  <c r="Z35" i="138"/>
  <c r="X35" i="138"/>
  <c r="Q35" i="138"/>
  <c r="P35" i="138"/>
  <c r="I35" i="138"/>
  <c r="H35" i="138"/>
  <c r="E35" i="138"/>
  <c r="AD34" i="138"/>
  <c r="AC34" i="138"/>
  <c r="AB34" i="138"/>
  <c r="AE34" i="138" s="1"/>
  <c r="AI34" i="138" s="1"/>
  <c r="Y34" i="138" s="1"/>
  <c r="Z34" i="138"/>
  <c r="X34" i="138"/>
  <c r="Q34" i="138"/>
  <c r="P34" i="138"/>
  <c r="H34" i="138"/>
  <c r="E34" i="138"/>
  <c r="I34" i="138" s="1"/>
  <c r="AE33" i="138"/>
  <c r="AI33" i="138" s="1"/>
  <c r="Y33" i="138" s="1"/>
  <c r="AD33" i="138"/>
  <c r="AC33" i="138"/>
  <c r="AB33" i="138"/>
  <c r="Z33" i="138"/>
  <c r="X33" i="138"/>
  <c r="Q33" i="138"/>
  <c r="P33" i="138"/>
  <c r="I33" i="138"/>
  <c r="H33" i="138"/>
  <c r="E33" i="138"/>
  <c r="AD32" i="138"/>
  <c r="AC32" i="138"/>
  <c r="AB32" i="138"/>
  <c r="AE32" i="138" s="1"/>
  <c r="AI32" i="138" s="1"/>
  <c r="Y32" i="138" s="1"/>
  <c r="Z32" i="138"/>
  <c r="X32" i="138"/>
  <c r="Q32" i="138"/>
  <c r="P32" i="138"/>
  <c r="I32" i="138"/>
  <c r="H32" i="138"/>
  <c r="E32" i="138"/>
  <c r="AE31" i="138"/>
  <c r="AI31" i="138" s="1"/>
  <c r="Y31" i="138" s="1"/>
  <c r="Z31" i="138"/>
  <c r="X31" i="138"/>
  <c r="Q31" i="138"/>
  <c r="P31" i="138"/>
  <c r="I31" i="138"/>
  <c r="H31" i="138"/>
  <c r="E31" i="138"/>
  <c r="AD30" i="138"/>
  <c r="AC30" i="138"/>
  <c r="AB30" i="138"/>
  <c r="AE30" i="138" s="1"/>
  <c r="AI30" i="138" s="1"/>
  <c r="Y30" i="138" s="1"/>
  <c r="Z30" i="138"/>
  <c r="X30" i="138"/>
  <c r="Q30" i="138"/>
  <c r="P30" i="138"/>
  <c r="H30" i="138"/>
  <c r="E30" i="138"/>
  <c r="I30" i="138" s="1"/>
  <c r="AD29" i="138"/>
  <c r="AC29" i="138"/>
  <c r="AB29" i="138"/>
  <c r="AE29" i="138" s="1"/>
  <c r="AI29" i="138" s="1"/>
  <c r="Y29" i="138" s="1"/>
  <c r="Z29" i="138"/>
  <c r="X29" i="138"/>
  <c r="Q29" i="138"/>
  <c r="P29" i="138"/>
  <c r="H29" i="138"/>
  <c r="E29" i="138"/>
  <c r="I29" i="138" s="1"/>
  <c r="AD28" i="138"/>
  <c r="AC28" i="138"/>
  <c r="AE28" i="138" s="1"/>
  <c r="AI28" i="138" s="1"/>
  <c r="Y28" i="138" s="1"/>
  <c r="AB28" i="138"/>
  <c r="Z28" i="138"/>
  <c r="X28" i="138"/>
  <c r="Q28" i="138"/>
  <c r="P28" i="138"/>
  <c r="I28" i="138"/>
  <c r="H28" i="138"/>
  <c r="E28" i="138"/>
  <c r="AD27" i="138"/>
  <c r="AC27" i="138"/>
  <c r="AB27" i="138"/>
  <c r="AE27" i="138" s="1"/>
  <c r="AI27" i="138" s="1"/>
  <c r="Y27" i="138" s="1"/>
  <c r="Z27" i="138"/>
  <c r="X27" i="138"/>
  <c r="Q27" i="138"/>
  <c r="P27" i="138"/>
  <c r="H27" i="138"/>
  <c r="E27" i="138"/>
  <c r="I27" i="138" s="1"/>
  <c r="AD26" i="138"/>
  <c r="AC26" i="138"/>
  <c r="AE26" i="138" s="1"/>
  <c r="AI26" i="138" s="1"/>
  <c r="Y26" i="138" s="1"/>
  <c r="AB26" i="138"/>
  <c r="Z26" i="138"/>
  <c r="X26" i="138"/>
  <c r="Q26" i="138"/>
  <c r="P26" i="138"/>
  <c r="H26" i="138"/>
  <c r="E26" i="138"/>
  <c r="I26" i="138" s="1"/>
  <c r="AD25" i="138"/>
  <c r="AC25" i="138"/>
  <c r="AE25" i="138" s="1"/>
  <c r="AI25" i="138" s="1"/>
  <c r="Y25" i="138" s="1"/>
  <c r="AB25" i="138"/>
  <c r="Z25" i="138"/>
  <c r="X25" i="138"/>
  <c r="Q25" i="138"/>
  <c r="P25" i="138"/>
  <c r="H25" i="138"/>
  <c r="E25" i="138"/>
  <c r="I25" i="138" s="1"/>
  <c r="AD24" i="138"/>
  <c r="AC24" i="138"/>
  <c r="AB24" i="138"/>
  <c r="AE24" i="138" s="1"/>
  <c r="AI24" i="138" s="1"/>
  <c r="Y24" i="138" s="1"/>
  <c r="Z24" i="138"/>
  <c r="X24" i="138"/>
  <c r="Q24" i="138"/>
  <c r="P24" i="138"/>
  <c r="H24" i="138"/>
  <c r="E24" i="138"/>
  <c r="I24" i="138" s="1"/>
  <c r="AD23" i="138"/>
  <c r="AE23" i="138" s="1"/>
  <c r="AI23" i="138" s="1"/>
  <c r="Y23" i="138" s="1"/>
  <c r="AC23" i="138"/>
  <c r="AB23" i="138"/>
  <c r="Z23" i="138"/>
  <c r="X23" i="138"/>
  <c r="Q23" i="138"/>
  <c r="P23" i="138"/>
  <c r="H23" i="138"/>
  <c r="E23" i="138"/>
  <c r="I23" i="138" s="1"/>
  <c r="AD22" i="138"/>
  <c r="AC22" i="138"/>
  <c r="AB22" i="138"/>
  <c r="AE22" i="138" s="1"/>
  <c r="AI22" i="138" s="1"/>
  <c r="Y22" i="138" s="1"/>
  <c r="Z22" i="138"/>
  <c r="X22" i="138"/>
  <c r="Q22" i="138"/>
  <c r="P22" i="138"/>
  <c r="H22" i="138"/>
  <c r="E22" i="138"/>
  <c r="I22" i="138" s="1"/>
  <c r="AD21" i="138"/>
  <c r="AC21" i="138"/>
  <c r="AB21" i="138"/>
  <c r="AE21" i="138" s="1"/>
  <c r="AI21" i="138" s="1"/>
  <c r="Y21" i="138" s="1"/>
  <c r="Z21" i="138"/>
  <c r="X21" i="138"/>
  <c r="Q21" i="138"/>
  <c r="P21" i="138"/>
  <c r="H21" i="138"/>
  <c r="E21" i="138"/>
  <c r="I21" i="138" s="1"/>
  <c r="AD20" i="138"/>
  <c r="AC20" i="138"/>
  <c r="AB20" i="138"/>
  <c r="AE20" i="138" s="1"/>
  <c r="AI20" i="138" s="1"/>
  <c r="Y20" i="138" s="1"/>
  <c r="Z20" i="138"/>
  <c r="X20" i="138"/>
  <c r="Q20" i="138"/>
  <c r="P20" i="138"/>
  <c r="I20" i="138"/>
  <c r="H20" i="138"/>
  <c r="E20" i="138"/>
  <c r="AD19" i="138"/>
  <c r="AC19" i="138"/>
  <c r="AB19" i="138"/>
  <c r="AE19" i="138" s="1"/>
  <c r="AI19" i="138" s="1"/>
  <c r="Y19" i="138" s="1"/>
  <c r="Z19" i="138"/>
  <c r="X19" i="138"/>
  <c r="Q19" i="138"/>
  <c r="P19" i="138"/>
  <c r="H19" i="138"/>
  <c r="E19" i="138"/>
  <c r="I19" i="138" s="1"/>
  <c r="AE18" i="138"/>
  <c r="AI18" i="138" s="1"/>
  <c r="Y18" i="138" s="1"/>
  <c r="AD18" i="138"/>
  <c r="AC18" i="138"/>
  <c r="AB18" i="138"/>
  <c r="Z18" i="138"/>
  <c r="X18" i="138"/>
  <c r="Q18" i="138"/>
  <c r="P18" i="138"/>
  <c r="I18" i="138"/>
  <c r="H18" i="138"/>
  <c r="E18" i="138"/>
  <c r="AD17" i="138"/>
  <c r="AC17" i="138"/>
  <c r="AB17" i="138"/>
  <c r="AE17" i="138" s="1"/>
  <c r="AI17" i="138" s="1"/>
  <c r="Y17" i="138" s="1"/>
  <c r="Z17" i="138"/>
  <c r="X17" i="138"/>
  <c r="Q17" i="138"/>
  <c r="P17" i="138"/>
  <c r="I17" i="138"/>
  <c r="H17" i="138"/>
  <c r="E17" i="138"/>
  <c r="AD16" i="138"/>
  <c r="AC16" i="138"/>
  <c r="AB16" i="138"/>
  <c r="AE16" i="138" s="1"/>
  <c r="AI16" i="138" s="1"/>
  <c r="Y16" i="138" s="1"/>
  <c r="Z16" i="138"/>
  <c r="X16" i="138"/>
  <c r="Q16" i="138"/>
  <c r="P16" i="138"/>
  <c r="E16" i="138"/>
  <c r="I16" i="138" s="1"/>
  <c r="AD15" i="138"/>
  <c r="AC15" i="138"/>
  <c r="AB15" i="138"/>
  <c r="AE15" i="138" s="1"/>
  <c r="AI15" i="138" s="1"/>
  <c r="Y15" i="138" s="1"/>
  <c r="Z15" i="138"/>
  <c r="X15" i="138"/>
  <c r="Q15" i="138"/>
  <c r="P15" i="138"/>
  <c r="E15" i="138"/>
  <c r="I15" i="138" s="1"/>
  <c r="AD14" i="138"/>
  <c r="AC14" i="138"/>
  <c r="AB14" i="138"/>
  <c r="AE14" i="138" s="1"/>
  <c r="AI14" i="138" s="1"/>
  <c r="Y14" i="138" s="1"/>
  <c r="Z14" i="138"/>
  <c r="X14" i="138"/>
  <c r="Q14" i="138"/>
  <c r="P14" i="138"/>
  <c r="H14" i="138"/>
  <c r="E14" i="138"/>
  <c r="I14" i="138" s="1"/>
  <c r="AD13" i="138"/>
  <c r="AE13" i="138" s="1"/>
  <c r="AI13" i="138" s="1"/>
  <c r="Y13" i="138" s="1"/>
  <c r="AC13" i="138"/>
  <c r="AB13" i="138"/>
  <c r="Z13" i="138"/>
  <c r="X13" i="138"/>
  <c r="Q13" i="138"/>
  <c r="P13" i="138"/>
  <c r="H13" i="138"/>
  <c r="E13" i="138"/>
  <c r="I13" i="138" s="1"/>
  <c r="AD12" i="138"/>
  <c r="AC12" i="138"/>
  <c r="AB12" i="138"/>
  <c r="AE12" i="138" s="1"/>
  <c r="AI12" i="138" s="1"/>
  <c r="Y12" i="138" s="1"/>
  <c r="Z12" i="138"/>
  <c r="X12" i="138"/>
  <c r="Q12" i="138"/>
  <c r="P12" i="138"/>
  <c r="H12" i="138"/>
  <c r="E12" i="138"/>
  <c r="I12" i="138" s="1"/>
  <c r="T75" i="138" l="1"/>
  <c r="T77" i="138"/>
  <c r="O75" i="138"/>
  <c r="O73" i="138"/>
  <c r="T73" i="138"/>
  <c r="F73" i="138"/>
  <c r="F75" i="138"/>
  <c r="M79" i="137"/>
  <c r="W73" i="137"/>
  <c r="P71" i="137"/>
  <c r="H71" i="137"/>
  <c r="Q70" i="137"/>
  <c r="P70" i="137"/>
  <c r="I70" i="137"/>
  <c r="H70" i="137"/>
  <c r="E70" i="137"/>
  <c r="Q69" i="137"/>
  <c r="P69" i="137"/>
  <c r="H69" i="137"/>
  <c r="E69" i="137"/>
  <c r="I69" i="137" s="1"/>
  <c r="AD68" i="137"/>
  <c r="AE68" i="137" s="1"/>
  <c r="AI68" i="137" s="1"/>
  <c r="Y68" i="137" s="1"/>
  <c r="AC68" i="137"/>
  <c r="AB68" i="137"/>
  <c r="Z68" i="137"/>
  <c r="X68" i="137"/>
  <c r="Q68" i="137"/>
  <c r="P68" i="137"/>
  <c r="I68" i="137"/>
  <c r="H68" i="137"/>
  <c r="E68" i="137"/>
  <c r="AD67" i="137"/>
  <c r="AC67" i="137"/>
  <c r="AB67" i="137"/>
  <c r="AE67" i="137" s="1"/>
  <c r="AI67" i="137" s="1"/>
  <c r="Y67" i="137" s="1"/>
  <c r="Z67" i="137"/>
  <c r="X67" i="137"/>
  <c r="Q67" i="137"/>
  <c r="P67" i="137"/>
  <c r="H67" i="137"/>
  <c r="E67" i="137"/>
  <c r="I67" i="137" s="1"/>
  <c r="AD66" i="137"/>
  <c r="AC66" i="137"/>
  <c r="AB66" i="137"/>
  <c r="AE66" i="137" s="1"/>
  <c r="AI66" i="137" s="1"/>
  <c r="Y66" i="137" s="1"/>
  <c r="Z66" i="137"/>
  <c r="X66" i="137"/>
  <c r="Q66" i="137"/>
  <c r="P66" i="137"/>
  <c r="H66" i="137"/>
  <c r="E66" i="137"/>
  <c r="I66" i="137" s="1"/>
  <c r="AE65" i="137"/>
  <c r="AI65" i="137" s="1"/>
  <c r="Y65" i="137" s="1"/>
  <c r="AD65" i="137"/>
  <c r="AC65" i="137"/>
  <c r="AB65" i="137"/>
  <c r="Z65" i="137"/>
  <c r="X65" i="137"/>
  <c r="Q65" i="137"/>
  <c r="P65" i="137"/>
  <c r="I65" i="137"/>
  <c r="H65" i="137"/>
  <c r="E65" i="137"/>
  <c r="AD64" i="137"/>
  <c r="AC64" i="137"/>
  <c r="AB64" i="137"/>
  <c r="AE64" i="137" s="1"/>
  <c r="AI64" i="137" s="1"/>
  <c r="Y64" i="137" s="1"/>
  <c r="Z64" i="137"/>
  <c r="X64" i="137"/>
  <c r="Q64" i="137"/>
  <c r="P64" i="137"/>
  <c r="I64" i="137"/>
  <c r="H64" i="137"/>
  <c r="E64" i="137"/>
  <c r="AD63" i="137"/>
  <c r="AC63" i="137"/>
  <c r="AB63" i="137"/>
  <c r="AE63" i="137" s="1"/>
  <c r="AI63" i="137" s="1"/>
  <c r="Y63" i="137" s="1"/>
  <c r="Z63" i="137"/>
  <c r="X63" i="137"/>
  <c r="Q63" i="137"/>
  <c r="P63" i="137"/>
  <c r="H63" i="137"/>
  <c r="E63" i="137"/>
  <c r="I63" i="137" s="1"/>
  <c r="AE62" i="137"/>
  <c r="AI62" i="137" s="1"/>
  <c r="Y62" i="137" s="1"/>
  <c r="AD62" i="137"/>
  <c r="AC62" i="137"/>
  <c r="AB62" i="137"/>
  <c r="Z62" i="137"/>
  <c r="X62" i="137"/>
  <c r="Q62" i="137"/>
  <c r="P62" i="137"/>
  <c r="I62" i="137"/>
  <c r="H62" i="137"/>
  <c r="E62" i="137"/>
  <c r="AE61" i="137"/>
  <c r="AI61" i="137" s="1"/>
  <c r="Y61" i="137" s="1"/>
  <c r="AC61" i="137"/>
  <c r="AB61" i="137"/>
  <c r="X61" i="137"/>
  <c r="Q61" i="137"/>
  <c r="P61" i="137"/>
  <c r="H61" i="137"/>
  <c r="E61" i="137"/>
  <c r="I61" i="137" s="1"/>
  <c r="AI60" i="137"/>
  <c r="AE60" i="137"/>
  <c r="Y60" i="137"/>
  <c r="X60" i="137"/>
  <c r="Q60" i="137"/>
  <c r="P60" i="137"/>
  <c r="I60" i="137"/>
  <c r="H60" i="137"/>
  <c r="E60" i="137"/>
  <c r="AC59" i="137"/>
  <c r="AB59" i="137"/>
  <c r="AE59" i="137" s="1"/>
  <c r="AI59" i="137" s="1"/>
  <c r="Y59" i="137" s="1"/>
  <c r="X59" i="137"/>
  <c r="Q59" i="137"/>
  <c r="P59" i="137"/>
  <c r="H59" i="137"/>
  <c r="E59" i="137"/>
  <c r="I59" i="137" s="1"/>
  <c r="AC58" i="137"/>
  <c r="AB58" i="137"/>
  <c r="AE58" i="137" s="1"/>
  <c r="AI58" i="137" s="1"/>
  <c r="Y58" i="137" s="1"/>
  <c r="X58" i="137"/>
  <c r="Q58" i="137"/>
  <c r="P58" i="137"/>
  <c r="I58" i="137"/>
  <c r="E58" i="137"/>
  <c r="AE57" i="137"/>
  <c r="AI57" i="137" s="1"/>
  <c r="Y57" i="137" s="1"/>
  <c r="AC57" i="137"/>
  <c r="AB57" i="137"/>
  <c r="X57" i="137"/>
  <c r="Q57" i="137"/>
  <c r="P57" i="137"/>
  <c r="I57" i="137"/>
  <c r="H57" i="137"/>
  <c r="E57" i="137"/>
  <c r="AD56" i="137"/>
  <c r="AC56" i="137"/>
  <c r="AB56" i="137"/>
  <c r="AE56" i="137" s="1"/>
  <c r="AI56" i="137" s="1"/>
  <c r="Y56" i="137" s="1"/>
  <c r="Z56" i="137"/>
  <c r="X56" i="137"/>
  <c r="Q56" i="137"/>
  <c r="P56" i="137"/>
  <c r="I56" i="137"/>
  <c r="H56" i="137"/>
  <c r="E56" i="137"/>
  <c r="AD55" i="137"/>
  <c r="AC55" i="137"/>
  <c r="AE55" i="137" s="1"/>
  <c r="AI55" i="137" s="1"/>
  <c r="Y55" i="137" s="1"/>
  <c r="AB55" i="137"/>
  <c r="Z55" i="137"/>
  <c r="X55" i="137"/>
  <c r="Q55" i="137"/>
  <c r="P55" i="137"/>
  <c r="H55" i="137"/>
  <c r="E55" i="137"/>
  <c r="I55" i="137" s="1"/>
  <c r="AI54" i="137"/>
  <c r="AE54" i="137"/>
  <c r="AD54" i="137"/>
  <c r="AC54" i="137"/>
  <c r="AB54" i="137"/>
  <c r="Z54" i="137"/>
  <c r="Y54" i="137"/>
  <c r="X54" i="137"/>
  <c r="Q54" i="137"/>
  <c r="P54" i="137"/>
  <c r="H54" i="137"/>
  <c r="E54" i="137"/>
  <c r="I54" i="137" s="1"/>
  <c r="AD53" i="137"/>
  <c r="AC53" i="137"/>
  <c r="AB53" i="137"/>
  <c r="AE53" i="137" s="1"/>
  <c r="AI53" i="137" s="1"/>
  <c r="Y53" i="137" s="1"/>
  <c r="Z53" i="137"/>
  <c r="X53" i="137"/>
  <c r="Q53" i="137"/>
  <c r="P53" i="137"/>
  <c r="H53" i="137"/>
  <c r="E53" i="137"/>
  <c r="I53" i="137" s="1"/>
  <c r="AE52" i="137"/>
  <c r="AI52" i="137" s="1"/>
  <c r="Y52" i="137" s="1"/>
  <c r="Z52" i="137"/>
  <c r="X52" i="137"/>
  <c r="Q52" i="137"/>
  <c r="P52" i="137"/>
  <c r="I52" i="137"/>
  <c r="H52" i="137"/>
  <c r="E52" i="137"/>
  <c r="AD51" i="137"/>
  <c r="AC51" i="137"/>
  <c r="AB51" i="137"/>
  <c r="AE51" i="137" s="1"/>
  <c r="AI51" i="137" s="1"/>
  <c r="Y51" i="137" s="1"/>
  <c r="Z51" i="137"/>
  <c r="X51" i="137"/>
  <c r="Q51" i="137"/>
  <c r="P51" i="137"/>
  <c r="H51" i="137"/>
  <c r="E51" i="137"/>
  <c r="I51" i="137" s="1"/>
  <c r="AD50" i="137"/>
  <c r="AC50" i="137"/>
  <c r="AB50" i="137"/>
  <c r="AE50" i="137" s="1"/>
  <c r="AI50" i="137" s="1"/>
  <c r="Y50" i="137" s="1"/>
  <c r="Z50" i="137"/>
  <c r="X50" i="137"/>
  <c r="Q50" i="137"/>
  <c r="P50" i="137"/>
  <c r="H50" i="137"/>
  <c r="E50" i="137"/>
  <c r="I50" i="137" s="1"/>
  <c r="AE49" i="137"/>
  <c r="AI49" i="137" s="1"/>
  <c r="Y49" i="137" s="1"/>
  <c r="Z49" i="137"/>
  <c r="X49" i="137"/>
  <c r="Q49" i="137"/>
  <c r="P49" i="137"/>
  <c r="I49" i="137"/>
  <c r="H49" i="137"/>
  <c r="E49" i="137"/>
  <c r="AE48" i="137"/>
  <c r="AI48" i="137" s="1"/>
  <c r="Y48" i="137" s="1"/>
  <c r="Z48" i="137"/>
  <c r="X48" i="137"/>
  <c r="Q48" i="137"/>
  <c r="P48" i="137"/>
  <c r="I48" i="137"/>
  <c r="H48" i="137"/>
  <c r="E48" i="137"/>
  <c r="AE47" i="137"/>
  <c r="AI47" i="137" s="1"/>
  <c r="Y47" i="137" s="1"/>
  <c r="Z47" i="137"/>
  <c r="X47" i="137"/>
  <c r="Q47" i="137"/>
  <c r="P47" i="137"/>
  <c r="I47" i="137"/>
  <c r="H47" i="137"/>
  <c r="E47" i="137"/>
  <c r="AD46" i="137"/>
  <c r="AC46" i="137"/>
  <c r="AB46" i="137"/>
  <c r="AE46" i="137" s="1"/>
  <c r="AI46" i="137" s="1"/>
  <c r="Y46" i="137" s="1"/>
  <c r="Z46" i="137"/>
  <c r="X46" i="137"/>
  <c r="Q46" i="137"/>
  <c r="P46" i="137"/>
  <c r="I46" i="137"/>
  <c r="H46" i="137"/>
  <c r="E46" i="137"/>
  <c r="AD45" i="137"/>
  <c r="AC45" i="137"/>
  <c r="AB45" i="137"/>
  <c r="AE45" i="137" s="1"/>
  <c r="AI45" i="137" s="1"/>
  <c r="Y45" i="137" s="1"/>
  <c r="Z45" i="137"/>
  <c r="X45" i="137"/>
  <c r="Q45" i="137"/>
  <c r="P45" i="137"/>
  <c r="I45" i="137"/>
  <c r="H45" i="137"/>
  <c r="E45" i="137"/>
  <c r="AD44" i="137"/>
  <c r="AC44" i="137"/>
  <c r="AB44" i="137"/>
  <c r="AE44" i="137" s="1"/>
  <c r="AI44" i="137" s="1"/>
  <c r="Y44" i="137" s="1"/>
  <c r="Z44" i="137"/>
  <c r="X44" i="137"/>
  <c r="Q44" i="137"/>
  <c r="P44" i="137"/>
  <c r="I44" i="137"/>
  <c r="H44" i="137"/>
  <c r="E44" i="137"/>
  <c r="AD43" i="137"/>
  <c r="AC43" i="137"/>
  <c r="AE43" i="137" s="1"/>
  <c r="AI43" i="137" s="1"/>
  <c r="Y43" i="137" s="1"/>
  <c r="AB43" i="137"/>
  <c r="Z43" i="137"/>
  <c r="X43" i="137"/>
  <c r="Q43" i="137"/>
  <c r="P43" i="137"/>
  <c r="H43" i="137"/>
  <c r="E43" i="137"/>
  <c r="I43" i="137" s="1"/>
  <c r="AI42" i="137"/>
  <c r="AE42" i="137"/>
  <c r="AD42" i="137"/>
  <c r="AC42" i="137"/>
  <c r="AB42" i="137"/>
  <c r="Z42" i="137"/>
  <c r="Y42" i="137"/>
  <c r="X42" i="137"/>
  <c r="Q42" i="137"/>
  <c r="P42" i="137"/>
  <c r="H42" i="137"/>
  <c r="E42" i="137"/>
  <c r="I42" i="137" s="1"/>
  <c r="AD41" i="137"/>
  <c r="AC41" i="137"/>
  <c r="AB41" i="137"/>
  <c r="AE41" i="137" s="1"/>
  <c r="AI41" i="137" s="1"/>
  <c r="Y41" i="137" s="1"/>
  <c r="Z41" i="137"/>
  <c r="X41" i="137"/>
  <c r="Q41" i="137"/>
  <c r="P41" i="137"/>
  <c r="H41" i="137"/>
  <c r="E41" i="137"/>
  <c r="I41" i="137" s="1"/>
  <c r="AD40" i="137"/>
  <c r="AC40" i="137"/>
  <c r="AB40" i="137"/>
  <c r="AE40" i="137" s="1"/>
  <c r="AI40" i="137" s="1"/>
  <c r="Y40" i="137" s="1"/>
  <c r="Z40" i="137"/>
  <c r="X40" i="137"/>
  <c r="Q40" i="137"/>
  <c r="P40" i="137"/>
  <c r="H40" i="137"/>
  <c r="E40" i="137"/>
  <c r="I40" i="137" s="1"/>
  <c r="AD39" i="137"/>
  <c r="AE39" i="137" s="1"/>
  <c r="AI39" i="137" s="1"/>
  <c r="Y39" i="137" s="1"/>
  <c r="AC39" i="137"/>
  <c r="AB39" i="137"/>
  <c r="Z39" i="137"/>
  <c r="X39" i="137"/>
  <c r="Q39" i="137"/>
  <c r="P39" i="137"/>
  <c r="I39" i="137"/>
  <c r="H39" i="137"/>
  <c r="E39" i="137"/>
  <c r="AD38" i="137"/>
  <c r="AE38" i="137" s="1"/>
  <c r="AI38" i="137" s="1"/>
  <c r="Y38" i="137" s="1"/>
  <c r="AC38" i="137"/>
  <c r="AB38" i="137"/>
  <c r="Z38" i="137"/>
  <c r="X38" i="137"/>
  <c r="Q38" i="137"/>
  <c r="P38" i="137"/>
  <c r="H38" i="137"/>
  <c r="E38" i="137"/>
  <c r="I38" i="137" s="1"/>
  <c r="AD37" i="137"/>
  <c r="AC37" i="137"/>
  <c r="AB37" i="137"/>
  <c r="AE37" i="137" s="1"/>
  <c r="AI37" i="137" s="1"/>
  <c r="Y37" i="137" s="1"/>
  <c r="Z37" i="137"/>
  <c r="X37" i="137"/>
  <c r="Q37" i="137"/>
  <c r="P37" i="137"/>
  <c r="H37" i="137"/>
  <c r="E37" i="137"/>
  <c r="I37" i="137" s="1"/>
  <c r="AE36" i="137"/>
  <c r="AI36" i="137" s="1"/>
  <c r="Y36" i="137" s="1"/>
  <c r="AD36" i="137"/>
  <c r="AC36" i="137"/>
  <c r="AB36" i="137"/>
  <c r="Z36" i="137"/>
  <c r="X36" i="137"/>
  <c r="Q36" i="137"/>
  <c r="P36" i="137"/>
  <c r="I36" i="137"/>
  <c r="H36" i="137"/>
  <c r="E36" i="137"/>
  <c r="AD35" i="137"/>
  <c r="AC35" i="137"/>
  <c r="AB35" i="137"/>
  <c r="AE35" i="137" s="1"/>
  <c r="AI35" i="137" s="1"/>
  <c r="Y35" i="137" s="1"/>
  <c r="Z35" i="137"/>
  <c r="X35" i="137"/>
  <c r="Q35" i="137"/>
  <c r="P35" i="137"/>
  <c r="I35" i="137"/>
  <c r="H35" i="137"/>
  <c r="E35" i="137"/>
  <c r="AE34" i="137"/>
  <c r="AI34" i="137" s="1"/>
  <c r="Y34" i="137" s="1"/>
  <c r="AD34" i="137"/>
  <c r="AC34" i="137"/>
  <c r="AB34" i="137"/>
  <c r="Z34" i="137"/>
  <c r="X34" i="137"/>
  <c r="Q34" i="137"/>
  <c r="P34" i="137"/>
  <c r="H34" i="137"/>
  <c r="E34" i="137"/>
  <c r="I34" i="137" s="1"/>
  <c r="AE33" i="137"/>
  <c r="AI33" i="137" s="1"/>
  <c r="Y33" i="137" s="1"/>
  <c r="AD33" i="137"/>
  <c r="AC33" i="137"/>
  <c r="AB33" i="137"/>
  <c r="Z33" i="137"/>
  <c r="X33" i="137"/>
  <c r="Q33" i="137"/>
  <c r="P33" i="137"/>
  <c r="I33" i="137"/>
  <c r="H33" i="137"/>
  <c r="E33" i="137"/>
  <c r="AD32" i="137"/>
  <c r="AC32" i="137"/>
  <c r="AB32" i="137"/>
  <c r="AE32" i="137" s="1"/>
  <c r="AI32" i="137" s="1"/>
  <c r="Y32" i="137" s="1"/>
  <c r="Z32" i="137"/>
  <c r="X32" i="137"/>
  <c r="Q32" i="137"/>
  <c r="P32" i="137"/>
  <c r="I32" i="137"/>
  <c r="H32" i="137"/>
  <c r="E32" i="137"/>
  <c r="AI31" i="137"/>
  <c r="Y31" i="137" s="1"/>
  <c r="AE31" i="137"/>
  <c r="Z31" i="137"/>
  <c r="X31" i="137"/>
  <c r="Q31" i="137"/>
  <c r="P31" i="137"/>
  <c r="I31" i="137"/>
  <c r="H31" i="137"/>
  <c r="E31" i="137"/>
  <c r="AD30" i="137"/>
  <c r="AC30" i="137"/>
  <c r="AB30" i="137"/>
  <c r="AE30" i="137" s="1"/>
  <c r="AI30" i="137" s="1"/>
  <c r="Y30" i="137" s="1"/>
  <c r="Z30" i="137"/>
  <c r="X30" i="137"/>
  <c r="Q30" i="137"/>
  <c r="P30" i="137"/>
  <c r="I30" i="137"/>
  <c r="H30" i="137"/>
  <c r="E30" i="137"/>
  <c r="AD29" i="137"/>
  <c r="AC29" i="137"/>
  <c r="AE29" i="137" s="1"/>
  <c r="AI29" i="137" s="1"/>
  <c r="Y29" i="137" s="1"/>
  <c r="AB29" i="137"/>
  <c r="Z29" i="137"/>
  <c r="X29" i="137"/>
  <c r="Q29" i="137"/>
  <c r="P29" i="137"/>
  <c r="I29" i="137"/>
  <c r="H29" i="137"/>
  <c r="E29" i="137"/>
  <c r="AD28" i="137"/>
  <c r="AC28" i="137"/>
  <c r="AE28" i="137" s="1"/>
  <c r="AI28" i="137" s="1"/>
  <c r="Y28" i="137" s="1"/>
  <c r="AB28" i="137"/>
  <c r="Z28" i="137"/>
  <c r="X28" i="137"/>
  <c r="Q28" i="137"/>
  <c r="P28" i="137"/>
  <c r="H28" i="137"/>
  <c r="E28" i="137"/>
  <c r="I28" i="137" s="1"/>
  <c r="AI27" i="137"/>
  <c r="AE27" i="137"/>
  <c r="AD27" i="137"/>
  <c r="AC27" i="137"/>
  <c r="AB27" i="137"/>
  <c r="Z27" i="137"/>
  <c r="Y27" i="137"/>
  <c r="X27" i="137"/>
  <c r="Q27" i="137"/>
  <c r="P27" i="137"/>
  <c r="H27" i="137"/>
  <c r="E27" i="137"/>
  <c r="I27" i="137" s="1"/>
  <c r="AD26" i="137"/>
  <c r="AC26" i="137"/>
  <c r="AB26" i="137"/>
  <c r="AE26" i="137" s="1"/>
  <c r="AI26" i="137" s="1"/>
  <c r="Y26" i="137" s="1"/>
  <c r="Z26" i="137"/>
  <c r="X26" i="137"/>
  <c r="Q26" i="137"/>
  <c r="P26" i="137"/>
  <c r="H26" i="137"/>
  <c r="E26" i="137"/>
  <c r="I26" i="137" s="1"/>
  <c r="AD25" i="137"/>
  <c r="AC25" i="137"/>
  <c r="AB25" i="137"/>
  <c r="AE25" i="137" s="1"/>
  <c r="AI25" i="137" s="1"/>
  <c r="Y25" i="137" s="1"/>
  <c r="Z25" i="137"/>
  <c r="X25" i="137"/>
  <c r="Q25" i="137"/>
  <c r="P25" i="137"/>
  <c r="H25" i="137"/>
  <c r="E25" i="137"/>
  <c r="I25" i="137" s="1"/>
  <c r="AD24" i="137"/>
  <c r="AE24" i="137" s="1"/>
  <c r="AI24" i="137" s="1"/>
  <c r="Y24" i="137" s="1"/>
  <c r="AC24" i="137"/>
  <c r="AB24" i="137"/>
  <c r="Z24" i="137"/>
  <c r="X24" i="137"/>
  <c r="Q24" i="137"/>
  <c r="P24" i="137"/>
  <c r="I24" i="137"/>
  <c r="H24" i="137"/>
  <c r="E24" i="137"/>
  <c r="AD23" i="137"/>
  <c r="AE23" i="137" s="1"/>
  <c r="AI23" i="137" s="1"/>
  <c r="Y23" i="137" s="1"/>
  <c r="AC23" i="137"/>
  <c r="AB23" i="137"/>
  <c r="Z23" i="137"/>
  <c r="X23" i="137"/>
  <c r="Q23" i="137"/>
  <c r="P23" i="137"/>
  <c r="H23" i="137"/>
  <c r="E23" i="137"/>
  <c r="I23" i="137" s="1"/>
  <c r="AD22" i="137"/>
  <c r="AC22" i="137"/>
  <c r="AB22" i="137"/>
  <c r="AE22" i="137" s="1"/>
  <c r="AI22" i="137" s="1"/>
  <c r="Y22" i="137" s="1"/>
  <c r="Z22" i="137"/>
  <c r="X22" i="137"/>
  <c r="Q22" i="137"/>
  <c r="P22" i="137"/>
  <c r="H22" i="137"/>
  <c r="E22" i="137"/>
  <c r="I22" i="137" s="1"/>
  <c r="AD21" i="137"/>
  <c r="AE21" i="137" s="1"/>
  <c r="AI21" i="137" s="1"/>
  <c r="Y21" i="137" s="1"/>
  <c r="AC21" i="137"/>
  <c r="AB21" i="137"/>
  <c r="Z21" i="137"/>
  <c r="X21" i="137"/>
  <c r="Q21" i="137"/>
  <c r="P21" i="137"/>
  <c r="I21" i="137"/>
  <c r="H21" i="137"/>
  <c r="E21" i="137"/>
  <c r="AD20" i="137"/>
  <c r="AC20" i="137"/>
  <c r="AB20" i="137"/>
  <c r="AE20" i="137" s="1"/>
  <c r="AI20" i="137" s="1"/>
  <c r="Y20" i="137" s="1"/>
  <c r="Z20" i="137"/>
  <c r="X20" i="137"/>
  <c r="Q20" i="137"/>
  <c r="P20" i="137"/>
  <c r="I20" i="137"/>
  <c r="H20" i="137"/>
  <c r="E20" i="137"/>
  <c r="AE19" i="137"/>
  <c r="AI19" i="137" s="1"/>
  <c r="Y19" i="137" s="1"/>
  <c r="AD19" i="137"/>
  <c r="AC19" i="137"/>
  <c r="AB19" i="137"/>
  <c r="Z19" i="137"/>
  <c r="X19" i="137"/>
  <c r="Q19" i="137"/>
  <c r="P19" i="137"/>
  <c r="H19" i="137"/>
  <c r="E19" i="137"/>
  <c r="I19" i="137" s="1"/>
  <c r="AE18" i="137"/>
  <c r="AI18" i="137" s="1"/>
  <c r="Y18" i="137" s="1"/>
  <c r="AD18" i="137"/>
  <c r="AC18" i="137"/>
  <c r="AB18" i="137"/>
  <c r="Z18" i="137"/>
  <c r="X18" i="137"/>
  <c r="Q18" i="137"/>
  <c r="P18" i="137"/>
  <c r="I18" i="137"/>
  <c r="H18" i="137"/>
  <c r="E18" i="137"/>
  <c r="AD17" i="137"/>
  <c r="AC17" i="137"/>
  <c r="AB17" i="137"/>
  <c r="AE17" i="137" s="1"/>
  <c r="AI17" i="137" s="1"/>
  <c r="Y17" i="137" s="1"/>
  <c r="Z17" i="137"/>
  <c r="X17" i="137"/>
  <c r="Q17" i="137"/>
  <c r="P17" i="137"/>
  <c r="I17" i="137"/>
  <c r="H17" i="137"/>
  <c r="E17" i="137"/>
  <c r="AE16" i="137"/>
  <c r="AI16" i="137" s="1"/>
  <c r="Y16" i="137" s="1"/>
  <c r="AD16" i="137"/>
  <c r="AC16" i="137"/>
  <c r="AB16" i="137"/>
  <c r="Z16" i="137"/>
  <c r="X16" i="137"/>
  <c r="Q16" i="137"/>
  <c r="P16" i="137"/>
  <c r="I16" i="137"/>
  <c r="E16" i="137"/>
  <c r="AD15" i="137"/>
  <c r="AC15" i="137"/>
  <c r="AB15" i="137"/>
  <c r="AE15" i="137" s="1"/>
  <c r="AI15" i="137" s="1"/>
  <c r="Y15" i="137" s="1"/>
  <c r="Z15" i="137"/>
  <c r="X15" i="137"/>
  <c r="Q15" i="137"/>
  <c r="P15" i="137"/>
  <c r="E15" i="137"/>
  <c r="I15" i="137" s="1"/>
  <c r="AD14" i="137"/>
  <c r="AE14" i="137" s="1"/>
  <c r="AI14" i="137" s="1"/>
  <c r="Y14" i="137" s="1"/>
  <c r="AC14" i="137"/>
  <c r="AB14" i="137"/>
  <c r="Z14" i="137"/>
  <c r="X14" i="137"/>
  <c r="Q14" i="137"/>
  <c r="P14" i="137"/>
  <c r="I14" i="137"/>
  <c r="H14" i="137"/>
  <c r="E14" i="137"/>
  <c r="AD13" i="137"/>
  <c r="AE13" i="137" s="1"/>
  <c r="AI13" i="137" s="1"/>
  <c r="Y13" i="137" s="1"/>
  <c r="AC13" i="137"/>
  <c r="AB13" i="137"/>
  <c r="Z13" i="137"/>
  <c r="X13" i="137"/>
  <c r="Q13" i="137"/>
  <c r="P13" i="137"/>
  <c r="H13" i="137"/>
  <c r="E13" i="137"/>
  <c r="I13" i="137" s="1"/>
  <c r="AD12" i="137"/>
  <c r="AC12" i="137"/>
  <c r="AB12" i="137"/>
  <c r="AE12" i="137" s="1"/>
  <c r="AI12" i="137" s="1"/>
  <c r="Y12" i="137" s="1"/>
  <c r="Z12" i="137"/>
  <c r="X12" i="137"/>
  <c r="T77" i="137" s="1"/>
  <c r="Q12" i="137"/>
  <c r="P12" i="137"/>
  <c r="H12" i="137"/>
  <c r="E12" i="137"/>
  <c r="I12" i="137" s="1"/>
  <c r="M79" i="136"/>
  <c r="W73" i="136"/>
  <c r="P71" i="136"/>
  <c r="H71" i="136"/>
  <c r="Q70" i="136"/>
  <c r="P70" i="136"/>
  <c r="H70" i="136"/>
  <c r="E70" i="136"/>
  <c r="I70" i="136" s="1"/>
  <c r="Q69" i="136"/>
  <c r="P69" i="136"/>
  <c r="H69" i="136"/>
  <c r="E69" i="136"/>
  <c r="I69" i="136" s="1"/>
  <c r="AD68" i="136"/>
  <c r="AE68" i="136" s="1"/>
  <c r="AI68" i="136" s="1"/>
  <c r="Y68" i="136" s="1"/>
  <c r="AC68" i="136"/>
  <c r="AB68" i="136"/>
  <c r="Z68" i="136"/>
  <c r="X68" i="136"/>
  <c r="Q68" i="136"/>
  <c r="P68" i="136"/>
  <c r="I68" i="136"/>
  <c r="H68" i="136"/>
  <c r="E68" i="136"/>
  <c r="AD67" i="136"/>
  <c r="AC67" i="136"/>
  <c r="AB67" i="136"/>
  <c r="AE67" i="136" s="1"/>
  <c r="AI67" i="136" s="1"/>
  <c r="Y67" i="136" s="1"/>
  <c r="Z67" i="136"/>
  <c r="X67" i="136"/>
  <c r="Q67" i="136"/>
  <c r="P67" i="136"/>
  <c r="H67" i="136"/>
  <c r="E67" i="136"/>
  <c r="I67" i="136" s="1"/>
  <c r="AD66" i="136"/>
  <c r="AE66" i="136" s="1"/>
  <c r="AI66" i="136" s="1"/>
  <c r="Y66" i="136" s="1"/>
  <c r="AC66" i="136"/>
  <c r="AB66" i="136"/>
  <c r="Z66" i="136"/>
  <c r="X66" i="136"/>
  <c r="Q66" i="136"/>
  <c r="P66" i="136"/>
  <c r="I66" i="136"/>
  <c r="H66" i="136"/>
  <c r="E66" i="136"/>
  <c r="AD65" i="136"/>
  <c r="AC65" i="136"/>
  <c r="AB65" i="136"/>
  <c r="AE65" i="136" s="1"/>
  <c r="AI65" i="136" s="1"/>
  <c r="Y65" i="136" s="1"/>
  <c r="Z65" i="136"/>
  <c r="X65" i="136"/>
  <c r="Q65" i="136"/>
  <c r="P65" i="136"/>
  <c r="I65" i="136"/>
  <c r="H65" i="136"/>
  <c r="E65" i="136"/>
  <c r="AE64" i="136"/>
  <c r="AI64" i="136" s="1"/>
  <c r="Y64" i="136" s="1"/>
  <c r="AD64" i="136"/>
  <c r="AC64" i="136"/>
  <c r="AB64" i="136"/>
  <c r="Z64" i="136"/>
  <c r="X64" i="136"/>
  <c r="Q64" i="136"/>
  <c r="P64" i="136"/>
  <c r="H64" i="136"/>
  <c r="E64" i="136"/>
  <c r="I64" i="136" s="1"/>
  <c r="AE63" i="136"/>
  <c r="AI63" i="136" s="1"/>
  <c r="Y63" i="136" s="1"/>
  <c r="AD63" i="136"/>
  <c r="AC63" i="136"/>
  <c r="AB63" i="136"/>
  <c r="Z63" i="136"/>
  <c r="X63" i="136"/>
  <c r="Q63" i="136"/>
  <c r="P63" i="136"/>
  <c r="I63" i="136"/>
  <c r="H63" i="136"/>
  <c r="E63" i="136"/>
  <c r="AD62" i="136"/>
  <c r="AC62" i="136"/>
  <c r="AB62" i="136"/>
  <c r="AE62" i="136" s="1"/>
  <c r="AI62" i="136" s="1"/>
  <c r="Y62" i="136" s="1"/>
  <c r="Z62" i="136"/>
  <c r="X62" i="136"/>
  <c r="Q62" i="136"/>
  <c r="P62" i="136"/>
  <c r="H62" i="136"/>
  <c r="E62" i="136"/>
  <c r="I62" i="136" s="1"/>
  <c r="AE61" i="136"/>
  <c r="AI61" i="136" s="1"/>
  <c r="Y61" i="136" s="1"/>
  <c r="AC61" i="136"/>
  <c r="AB61" i="136"/>
  <c r="X61" i="136"/>
  <c r="Q61" i="136"/>
  <c r="P61" i="136"/>
  <c r="H61" i="136"/>
  <c r="E61" i="136"/>
  <c r="I61" i="136" s="1"/>
  <c r="AI60" i="136"/>
  <c r="Y60" i="136" s="1"/>
  <c r="AE60" i="136"/>
  <c r="X60" i="136"/>
  <c r="Q60" i="136"/>
  <c r="P60" i="136"/>
  <c r="I60" i="136"/>
  <c r="H60" i="136"/>
  <c r="E60" i="136"/>
  <c r="AC59" i="136"/>
  <c r="AB59" i="136"/>
  <c r="AE59" i="136" s="1"/>
  <c r="AI59" i="136" s="1"/>
  <c r="Y59" i="136" s="1"/>
  <c r="X59" i="136"/>
  <c r="Q59" i="136"/>
  <c r="P59" i="136"/>
  <c r="H59" i="136"/>
  <c r="E59" i="136"/>
  <c r="I59" i="136" s="1"/>
  <c r="AC58" i="136"/>
  <c r="AE58" i="136" s="1"/>
  <c r="AI58" i="136" s="1"/>
  <c r="Y58" i="136" s="1"/>
  <c r="AB58" i="136"/>
  <c r="X58" i="136"/>
  <c r="Q58" i="136"/>
  <c r="P58" i="136"/>
  <c r="I58" i="136"/>
  <c r="E58" i="136"/>
  <c r="AE57" i="136"/>
  <c r="AI57" i="136" s="1"/>
  <c r="Y57" i="136" s="1"/>
  <c r="AC57" i="136"/>
  <c r="AB57" i="136"/>
  <c r="X57" i="136"/>
  <c r="Q57" i="136"/>
  <c r="P57" i="136"/>
  <c r="I57" i="136"/>
  <c r="H57" i="136"/>
  <c r="E57" i="136"/>
  <c r="AD56" i="136"/>
  <c r="AC56" i="136"/>
  <c r="AB56" i="136"/>
  <c r="AE56" i="136" s="1"/>
  <c r="AI56" i="136" s="1"/>
  <c r="Y56" i="136" s="1"/>
  <c r="Z56" i="136"/>
  <c r="X56" i="136"/>
  <c r="Q56" i="136"/>
  <c r="P56" i="136"/>
  <c r="I56" i="136"/>
  <c r="H56" i="136"/>
  <c r="E56" i="136"/>
  <c r="AD55" i="136"/>
  <c r="AC55" i="136"/>
  <c r="AB55" i="136"/>
  <c r="AE55" i="136" s="1"/>
  <c r="AI55" i="136" s="1"/>
  <c r="Y55" i="136" s="1"/>
  <c r="Z55" i="136"/>
  <c r="X55" i="136"/>
  <c r="Q55" i="136"/>
  <c r="P55" i="136"/>
  <c r="I55" i="136"/>
  <c r="H55" i="136"/>
  <c r="E55" i="136"/>
  <c r="AE54" i="136"/>
  <c r="AI54" i="136" s="1"/>
  <c r="Y54" i="136" s="1"/>
  <c r="AD54" i="136"/>
  <c r="AC54" i="136"/>
  <c r="AB54" i="136"/>
  <c r="Z54" i="136"/>
  <c r="X54" i="136"/>
  <c r="Q54" i="136"/>
  <c r="P54" i="136"/>
  <c r="H54" i="136"/>
  <c r="E54" i="136"/>
  <c r="I54" i="136" s="1"/>
  <c r="AD53" i="136"/>
  <c r="AC53" i="136"/>
  <c r="AB53" i="136"/>
  <c r="AE53" i="136" s="1"/>
  <c r="AI53" i="136" s="1"/>
  <c r="Y53" i="136" s="1"/>
  <c r="Z53" i="136"/>
  <c r="X53" i="136"/>
  <c r="Q53" i="136"/>
  <c r="P53" i="136"/>
  <c r="H53" i="136"/>
  <c r="E53" i="136"/>
  <c r="I53" i="136" s="1"/>
  <c r="AE52" i="136"/>
  <c r="AI52" i="136" s="1"/>
  <c r="Y52" i="136" s="1"/>
  <c r="Z52" i="136"/>
  <c r="X52" i="136"/>
  <c r="Q52" i="136"/>
  <c r="P52" i="136"/>
  <c r="I52" i="136"/>
  <c r="H52" i="136"/>
  <c r="E52" i="136"/>
  <c r="AD51" i="136"/>
  <c r="AC51" i="136"/>
  <c r="AB51" i="136"/>
  <c r="AE51" i="136" s="1"/>
  <c r="AI51" i="136" s="1"/>
  <c r="Y51" i="136" s="1"/>
  <c r="Z51" i="136"/>
  <c r="X51" i="136"/>
  <c r="Q51" i="136"/>
  <c r="P51" i="136"/>
  <c r="H51" i="136"/>
  <c r="E51" i="136"/>
  <c r="I51" i="136" s="1"/>
  <c r="AD50" i="136"/>
  <c r="AE50" i="136" s="1"/>
  <c r="AI50" i="136" s="1"/>
  <c r="Y50" i="136" s="1"/>
  <c r="AC50" i="136"/>
  <c r="AB50" i="136"/>
  <c r="Z50" i="136"/>
  <c r="X50" i="136"/>
  <c r="Q50" i="136"/>
  <c r="P50" i="136"/>
  <c r="I50" i="136"/>
  <c r="H50" i="136"/>
  <c r="E50" i="136"/>
  <c r="AE49" i="136"/>
  <c r="AI49" i="136" s="1"/>
  <c r="Y49" i="136" s="1"/>
  <c r="Z49" i="136"/>
  <c r="X49" i="136"/>
  <c r="Q49" i="136"/>
  <c r="P49" i="136"/>
  <c r="H49" i="136"/>
  <c r="E49" i="136"/>
  <c r="I49" i="136" s="1"/>
  <c r="AE48" i="136"/>
  <c r="AI48" i="136" s="1"/>
  <c r="Y48" i="136" s="1"/>
  <c r="Z48" i="136"/>
  <c r="X48" i="136"/>
  <c r="Q48" i="136"/>
  <c r="P48" i="136"/>
  <c r="H48" i="136"/>
  <c r="E48" i="136"/>
  <c r="I48" i="136" s="1"/>
  <c r="AE47" i="136"/>
  <c r="AI47" i="136" s="1"/>
  <c r="Y47" i="136" s="1"/>
  <c r="Z47" i="136"/>
  <c r="X47" i="136"/>
  <c r="Q47" i="136"/>
  <c r="P47" i="136"/>
  <c r="I47" i="136"/>
  <c r="H47" i="136"/>
  <c r="E47" i="136"/>
  <c r="AD46" i="136"/>
  <c r="AC46" i="136"/>
  <c r="AB46" i="136"/>
  <c r="AE46" i="136" s="1"/>
  <c r="AI46" i="136" s="1"/>
  <c r="Y46" i="136" s="1"/>
  <c r="Z46" i="136"/>
  <c r="X46" i="136"/>
  <c r="Q46" i="136"/>
  <c r="P46" i="136"/>
  <c r="H46" i="136"/>
  <c r="E46" i="136"/>
  <c r="I46" i="136" s="1"/>
  <c r="AD45" i="136"/>
  <c r="AC45" i="136"/>
  <c r="AB45" i="136"/>
  <c r="AE45" i="136" s="1"/>
  <c r="AI45" i="136" s="1"/>
  <c r="Y45" i="136" s="1"/>
  <c r="Z45" i="136"/>
  <c r="X45" i="136"/>
  <c r="Q45" i="136"/>
  <c r="P45" i="136"/>
  <c r="I45" i="136"/>
  <c r="H45" i="136"/>
  <c r="E45" i="136"/>
  <c r="AD44" i="136"/>
  <c r="AC44" i="136"/>
  <c r="AE44" i="136" s="1"/>
  <c r="AI44" i="136" s="1"/>
  <c r="Y44" i="136" s="1"/>
  <c r="AB44" i="136"/>
  <c r="Z44" i="136"/>
  <c r="X44" i="136"/>
  <c r="Q44" i="136"/>
  <c r="P44" i="136"/>
  <c r="I44" i="136"/>
  <c r="H44" i="136"/>
  <c r="E44" i="136"/>
  <c r="AD43" i="136"/>
  <c r="AC43" i="136"/>
  <c r="AE43" i="136" s="1"/>
  <c r="AI43" i="136" s="1"/>
  <c r="Y43" i="136" s="1"/>
  <c r="AB43" i="136"/>
  <c r="Z43" i="136"/>
  <c r="X43" i="136"/>
  <c r="Q43" i="136"/>
  <c r="P43" i="136"/>
  <c r="I43" i="136"/>
  <c r="H43" i="136"/>
  <c r="E43" i="136"/>
  <c r="AD42" i="136"/>
  <c r="AC42" i="136"/>
  <c r="AE42" i="136" s="1"/>
  <c r="AI42" i="136" s="1"/>
  <c r="Y42" i="136" s="1"/>
  <c r="AB42" i="136"/>
  <c r="Z42" i="136"/>
  <c r="X42" i="136"/>
  <c r="Q42" i="136"/>
  <c r="P42" i="136"/>
  <c r="H42" i="136"/>
  <c r="E42" i="136"/>
  <c r="I42" i="136" s="1"/>
  <c r="AD41" i="136"/>
  <c r="AC41" i="136"/>
  <c r="AB41" i="136"/>
  <c r="AE41" i="136" s="1"/>
  <c r="AI41" i="136" s="1"/>
  <c r="Y41" i="136" s="1"/>
  <c r="Z41" i="136"/>
  <c r="X41" i="136"/>
  <c r="Q41" i="136"/>
  <c r="P41" i="136"/>
  <c r="H41" i="136"/>
  <c r="E41" i="136"/>
  <c r="I41" i="136" s="1"/>
  <c r="AD40" i="136"/>
  <c r="AE40" i="136" s="1"/>
  <c r="AI40" i="136" s="1"/>
  <c r="Y40" i="136" s="1"/>
  <c r="AC40" i="136"/>
  <c r="AB40" i="136"/>
  <c r="Z40" i="136"/>
  <c r="X40" i="136"/>
  <c r="Q40" i="136"/>
  <c r="P40" i="136"/>
  <c r="H40" i="136"/>
  <c r="E40" i="136"/>
  <c r="I40" i="136" s="1"/>
  <c r="AD39" i="136"/>
  <c r="AE39" i="136" s="1"/>
  <c r="AI39" i="136" s="1"/>
  <c r="Y39" i="136" s="1"/>
  <c r="AC39" i="136"/>
  <c r="AB39" i="136"/>
  <c r="Z39" i="136"/>
  <c r="X39" i="136"/>
  <c r="Q39" i="136"/>
  <c r="P39" i="136"/>
  <c r="H39" i="136"/>
  <c r="E39" i="136"/>
  <c r="I39" i="136" s="1"/>
  <c r="AD38" i="136"/>
  <c r="AC38" i="136"/>
  <c r="AB38" i="136"/>
  <c r="AE38" i="136" s="1"/>
  <c r="AI38" i="136" s="1"/>
  <c r="Y38" i="136" s="1"/>
  <c r="Z38" i="136"/>
  <c r="X38" i="136"/>
  <c r="Q38" i="136"/>
  <c r="P38" i="136"/>
  <c r="H38" i="136"/>
  <c r="E38" i="136"/>
  <c r="I38" i="136" s="1"/>
  <c r="AD37" i="136"/>
  <c r="AE37" i="136" s="1"/>
  <c r="AI37" i="136" s="1"/>
  <c r="Y37" i="136" s="1"/>
  <c r="AC37" i="136"/>
  <c r="AB37" i="136"/>
  <c r="Z37" i="136"/>
  <c r="X37" i="136"/>
  <c r="Q37" i="136"/>
  <c r="P37" i="136"/>
  <c r="I37" i="136"/>
  <c r="H37" i="136"/>
  <c r="E37" i="136"/>
  <c r="AD36" i="136"/>
  <c r="AC36" i="136"/>
  <c r="AB36" i="136"/>
  <c r="AE36" i="136" s="1"/>
  <c r="AI36" i="136" s="1"/>
  <c r="Y36" i="136" s="1"/>
  <c r="Z36" i="136"/>
  <c r="X36" i="136"/>
  <c r="Q36" i="136"/>
  <c r="P36" i="136"/>
  <c r="I36" i="136"/>
  <c r="H36" i="136"/>
  <c r="E36" i="136"/>
  <c r="AE35" i="136"/>
  <c r="AI35" i="136" s="1"/>
  <c r="Y35" i="136" s="1"/>
  <c r="AD35" i="136"/>
  <c r="AC35" i="136"/>
  <c r="AB35" i="136"/>
  <c r="Z35" i="136"/>
  <c r="X35" i="136"/>
  <c r="Q35" i="136"/>
  <c r="P35" i="136"/>
  <c r="H35" i="136"/>
  <c r="E35" i="136"/>
  <c r="I35" i="136" s="1"/>
  <c r="AE34" i="136"/>
  <c r="AI34" i="136" s="1"/>
  <c r="Y34" i="136" s="1"/>
  <c r="AD34" i="136"/>
  <c r="AC34" i="136"/>
  <c r="AB34" i="136"/>
  <c r="Z34" i="136"/>
  <c r="X34" i="136"/>
  <c r="Q34" i="136"/>
  <c r="P34" i="136"/>
  <c r="I34" i="136"/>
  <c r="H34" i="136"/>
  <c r="E34" i="136"/>
  <c r="AD33" i="136"/>
  <c r="AC33" i="136"/>
  <c r="AB33" i="136"/>
  <c r="AE33" i="136" s="1"/>
  <c r="AI33" i="136" s="1"/>
  <c r="Y33" i="136" s="1"/>
  <c r="Z33" i="136"/>
  <c r="X33" i="136"/>
  <c r="Q33" i="136"/>
  <c r="P33" i="136"/>
  <c r="H33" i="136"/>
  <c r="E33" i="136"/>
  <c r="I33" i="136" s="1"/>
  <c r="AE32" i="136"/>
  <c r="AI32" i="136" s="1"/>
  <c r="Y32" i="136" s="1"/>
  <c r="AD32" i="136"/>
  <c r="AC32" i="136"/>
  <c r="AB32" i="136"/>
  <c r="Z32" i="136"/>
  <c r="X32" i="136"/>
  <c r="Q32" i="136"/>
  <c r="P32" i="136"/>
  <c r="I32" i="136"/>
  <c r="H32" i="136"/>
  <c r="E32" i="136"/>
  <c r="AE31" i="136"/>
  <c r="AI31" i="136" s="1"/>
  <c r="Y31" i="136" s="1"/>
  <c r="Z31" i="136"/>
  <c r="X31" i="136"/>
  <c r="Q31" i="136"/>
  <c r="P31" i="136"/>
  <c r="H31" i="136"/>
  <c r="E31" i="136"/>
  <c r="I31" i="136" s="1"/>
  <c r="AD30" i="136"/>
  <c r="AC30" i="136"/>
  <c r="AB30" i="136"/>
  <c r="AE30" i="136" s="1"/>
  <c r="AI30" i="136" s="1"/>
  <c r="Y30" i="136" s="1"/>
  <c r="Z30" i="136"/>
  <c r="X30" i="136"/>
  <c r="Q30" i="136"/>
  <c r="P30" i="136"/>
  <c r="I30" i="136"/>
  <c r="H30" i="136"/>
  <c r="E30" i="136"/>
  <c r="AD29" i="136"/>
  <c r="AC29" i="136"/>
  <c r="AE29" i="136" s="1"/>
  <c r="AI29" i="136" s="1"/>
  <c r="Y29" i="136" s="1"/>
  <c r="AB29" i="136"/>
  <c r="Z29" i="136"/>
  <c r="X29" i="136"/>
  <c r="Q29" i="136"/>
  <c r="P29" i="136"/>
  <c r="I29" i="136"/>
  <c r="H29" i="136"/>
  <c r="E29" i="136"/>
  <c r="AD28" i="136"/>
  <c r="AC28" i="136"/>
  <c r="AE28" i="136" s="1"/>
  <c r="AI28" i="136" s="1"/>
  <c r="Y28" i="136" s="1"/>
  <c r="AB28" i="136"/>
  <c r="Z28" i="136"/>
  <c r="X28" i="136"/>
  <c r="Q28" i="136"/>
  <c r="P28" i="136"/>
  <c r="I28" i="136"/>
  <c r="H28" i="136"/>
  <c r="E28" i="136"/>
  <c r="AD27" i="136"/>
  <c r="AC27" i="136"/>
  <c r="AE27" i="136" s="1"/>
  <c r="AI27" i="136" s="1"/>
  <c r="Y27" i="136" s="1"/>
  <c r="AB27" i="136"/>
  <c r="Z27" i="136"/>
  <c r="X27" i="136"/>
  <c r="Q27" i="136"/>
  <c r="P27" i="136"/>
  <c r="H27" i="136"/>
  <c r="E27" i="136"/>
  <c r="I27" i="136" s="1"/>
  <c r="AD26" i="136"/>
  <c r="AC26" i="136"/>
  <c r="AB26" i="136"/>
  <c r="AE26" i="136" s="1"/>
  <c r="AI26" i="136" s="1"/>
  <c r="Y26" i="136" s="1"/>
  <c r="Z26" i="136"/>
  <c r="X26" i="136"/>
  <c r="Q26" i="136"/>
  <c r="P26" i="136"/>
  <c r="H26" i="136"/>
  <c r="E26" i="136"/>
  <c r="I26" i="136" s="1"/>
  <c r="AD25" i="136"/>
  <c r="AC25" i="136"/>
  <c r="AE25" i="136" s="1"/>
  <c r="AI25" i="136" s="1"/>
  <c r="Y25" i="136" s="1"/>
  <c r="AB25" i="136"/>
  <c r="Z25" i="136"/>
  <c r="X25" i="136"/>
  <c r="Q25" i="136"/>
  <c r="P25" i="136"/>
  <c r="H25" i="136"/>
  <c r="E25" i="136"/>
  <c r="I25" i="136" s="1"/>
  <c r="AD24" i="136"/>
  <c r="AE24" i="136" s="1"/>
  <c r="AI24" i="136" s="1"/>
  <c r="Y24" i="136" s="1"/>
  <c r="AC24" i="136"/>
  <c r="AB24" i="136"/>
  <c r="Z24" i="136"/>
  <c r="X24" i="136"/>
  <c r="Q24" i="136"/>
  <c r="P24" i="136"/>
  <c r="H24" i="136"/>
  <c r="E24" i="136"/>
  <c r="I24" i="136" s="1"/>
  <c r="AD23" i="136"/>
  <c r="AC23" i="136"/>
  <c r="AB23" i="136"/>
  <c r="AE23" i="136" s="1"/>
  <c r="AI23" i="136" s="1"/>
  <c r="Y23" i="136" s="1"/>
  <c r="Z23" i="136"/>
  <c r="X23" i="136"/>
  <c r="Q23" i="136"/>
  <c r="P23" i="136"/>
  <c r="H23" i="136"/>
  <c r="E23" i="136"/>
  <c r="I23" i="136" s="1"/>
  <c r="AD22" i="136"/>
  <c r="AE22" i="136" s="1"/>
  <c r="AI22" i="136" s="1"/>
  <c r="Y22" i="136" s="1"/>
  <c r="AC22" i="136"/>
  <c r="AB22" i="136"/>
  <c r="Z22" i="136"/>
  <c r="X22" i="136"/>
  <c r="Q22" i="136"/>
  <c r="P22" i="136"/>
  <c r="H22" i="136"/>
  <c r="E22" i="136"/>
  <c r="I22" i="136" s="1"/>
  <c r="AD21" i="136"/>
  <c r="AC21" i="136"/>
  <c r="AB21" i="136"/>
  <c r="AE21" i="136" s="1"/>
  <c r="AI21" i="136" s="1"/>
  <c r="Y21" i="136" s="1"/>
  <c r="Z21" i="136"/>
  <c r="X21" i="136"/>
  <c r="Q21" i="136"/>
  <c r="P21" i="136"/>
  <c r="I21" i="136"/>
  <c r="H21" i="136"/>
  <c r="E21" i="136"/>
  <c r="AE20" i="136"/>
  <c r="AI20" i="136" s="1"/>
  <c r="Y20" i="136" s="1"/>
  <c r="AD20" i="136"/>
  <c r="AC20" i="136"/>
  <c r="AB20" i="136"/>
  <c r="Z20" i="136"/>
  <c r="X20" i="136"/>
  <c r="Q20" i="136"/>
  <c r="P20" i="136"/>
  <c r="H20" i="136"/>
  <c r="E20" i="136"/>
  <c r="I20" i="136" s="1"/>
  <c r="AE19" i="136"/>
  <c r="AI19" i="136" s="1"/>
  <c r="Y19" i="136" s="1"/>
  <c r="AD19" i="136"/>
  <c r="AC19" i="136"/>
  <c r="AB19" i="136"/>
  <c r="Z19" i="136"/>
  <c r="X19" i="136"/>
  <c r="Q19" i="136"/>
  <c r="P19" i="136"/>
  <c r="I19" i="136"/>
  <c r="H19" i="136"/>
  <c r="E19" i="136"/>
  <c r="AD18" i="136"/>
  <c r="AC18" i="136"/>
  <c r="AB18" i="136"/>
  <c r="AE18" i="136" s="1"/>
  <c r="AI18" i="136" s="1"/>
  <c r="Y18" i="136" s="1"/>
  <c r="Z18" i="136"/>
  <c r="X18" i="136"/>
  <c r="Q18" i="136"/>
  <c r="P18" i="136"/>
  <c r="H18" i="136"/>
  <c r="E18" i="136"/>
  <c r="I18" i="136" s="1"/>
  <c r="AE17" i="136"/>
  <c r="AI17" i="136" s="1"/>
  <c r="Y17" i="136" s="1"/>
  <c r="AD17" i="136"/>
  <c r="AC17" i="136"/>
  <c r="AB17" i="136"/>
  <c r="Z17" i="136"/>
  <c r="X17" i="136"/>
  <c r="Q17" i="136"/>
  <c r="P17" i="136"/>
  <c r="I17" i="136"/>
  <c r="H17" i="136"/>
  <c r="E17" i="136"/>
  <c r="AD16" i="136"/>
  <c r="AC16" i="136"/>
  <c r="AB16" i="136"/>
  <c r="AE16" i="136" s="1"/>
  <c r="AI16" i="136" s="1"/>
  <c r="Y16" i="136" s="1"/>
  <c r="Z16" i="136"/>
  <c r="X16" i="136"/>
  <c r="Q16" i="136"/>
  <c r="P16" i="136"/>
  <c r="I16" i="136"/>
  <c r="E16" i="136"/>
  <c r="AE15" i="136"/>
  <c r="AI15" i="136" s="1"/>
  <c r="Y15" i="136" s="1"/>
  <c r="AD15" i="136"/>
  <c r="AC15" i="136"/>
  <c r="AB15" i="136"/>
  <c r="Z15" i="136"/>
  <c r="X15" i="136"/>
  <c r="Q15" i="136"/>
  <c r="P15" i="136"/>
  <c r="E15" i="136"/>
  <c r="I15" i="136" s="1"/>
  <c r="AD14" i="136"/>
  <c r="AE14" i="136" s="1"/>
  <c r="AI14" i="136" s="1"/>
  <c r="Y14" i="136" s="1"/>
  <c r="AC14" i="136"/>
  <c r="AB14" i="136"/>
  <c r="Z14" i="136"/>
  <c r="X14" i="136"/>
  <c r="Q14" i="136"/>
  <c r="P14" i="136"/>
  <c r="H14" i="136"/>
  <c r="E14" i="136"/>
  <c r="I14" i="136" s="1"/>
  <c r="AD13" i="136"/>
  <c r="AC13" i="136"/>
  <c r="AB13" i="136"/>
  <c r="AE13" i="136" s="1"/>
  <c r="AI13" i="136" s="1"/>
  <c r="Y13" i="136" s="1"/>
  <c r="Z13" i="136"/>
  <c r="X13" i="136"/>
  <c r="Q13" i="136"/>
  <c r="P13" i="136"/>
  <c r="H13" i="136"/>
  <c r="E13" i="136"/>
  <c r="I13" i="136" s="1"/>
  <c r="AD12" i="136"/>
  <c r="AE12" i="136" s="1"/>
  <c r="AI12" i="136" s="1"/>
  <c r="Y12" i="136" s="1"/>
  <c r="AC12" i="136"/>
  <c r="AB12" i="136"/>
  <c r="Z12" i="136"/>
  <c r="T75" i="136" s="1"/>
  <c r="X12" i="136"/>
  <c r="Q12" i="136"/>
  <c r="P12" i="136"/>
  <c r="H12" i="136"/>
  <c r="E12" i="136"/>
  <c r="I12" i="136" s="1"/>
  <c r="T79" i="138" l="1"/>
  <c r="F77" i="138"/>
  <c r="F73" i="137"/>
  <c r="F75" i="137"/>
  <c r="T75" i="137"/>
  <c r="T73" i="137"/>
  <c r="T79" i="137" s="1"/>
  <c r="O73" i="137"/>
  <c r="O75" i="137"/>
  <c r="O73" i="136"/>
  <c r="O75" i="136"/>
  <c r="T77" i="136"/>
  <c r="T73" i="136"/>
  <c r="F73" i="136"/>
  <c r="F75" i="136"/>
  <c r="M79" i="135"/>
  <c r="W73" i="135"/>
  <c r="P71" i="135"/>
  <c r="H71" i="135"/>
  <c r="Q70" i="135"/>
  <c r="P70" i="135"/>
  <c r="I70" i="135"/>
  <c r="H70" i="135"/>
  <c r="E70" i="135"/>
  <c r="Q69" i="135"/>
  <c r="P69" i="135"/>
  <c r="I69" i="135"/>
  <c r="H69" i="135"/>
  <c r="E69" i="135"/>
  <c r="AE68" i="135"/>
  <c r="AI68" i="135" s="1"/>
  <c r="Y68" i="135" s="1"/>
  <c r="AD68" i="135"/>
  <c r="AC68" i="135"/>
  <c r="AB68" i="135"/>
  <c r="Z68" i="135"/>
  <c r="X68" i="135"/>
  <c r="Q68" i="135"/>
  <c r="P68" i="135"/>
  <c r="H68" i="135"/>
  <c r="E68" i="135"/>
  <c r="I68" i="135" s="1"/>
  <c r="AE67" i="135"/>
  <c r="AI67" i="135" s="1"/>
  <c r="Y67" i="135" s="1"/>
  <c r="AD67" i="135"/>
  <c r="AC67" i="135"/>
  <c r="AB67" i="135"/>
  <c r="Z67" i="135"/>
  <c r="X67" i="135"/>
  <c r="Q67" i="135"/>
  <c r="P67" i="135"/>
  <c r="I67" i="135"/>
  <c r="H67" i="135"/>
  <c r="E67" i="135"/>
  <c r="AD66" i="135"/>
  <c r="AC66" i="135"/>
  <c r="AB66" i="135"/>
  <c r="AE66" i="135" s="1"/>
  <c r="AI66" i="135" s="1"/>
  <c r="Y66" i="135" s="1"/>
  <c r="Z66" i="135"/>
  <c r="X66" i="135"/>
  <c r="Q66" i="135"/>
  <c r="P66" i="135"/>
  <c r="I66" i="135"/>
  <c r="H66" i="135"/>
  <c r="E66" i="135"/>
  <c r="AE65" i="135"/>
  <c r="AI65" i="135" s="1"/>
  <c r="Y65" i="135" s="1"/>
  <c r="AD65" i="135"/>
  <c r="AC65" i="135"/>
  <c r="AB65" i="135"/>
  <c r="Z65" i="135"/>
  <c r="X65" i="135"/>
  <c r="Q65" i="135"/>
  <c r="P65" i="135"/>
  <c r="I65" i="135"/>
  <c r="H65" i="135"/>
  <c r="E65" i="135"/>
  <c r="AD64" i="135"/>
  <c r="AC64" i="135"/>
  <c r="AB64" i="135"/>
  <c r="AE64" i="135" s="1"/>
  <c r="AI64" i="135" s="1"/>
  <c r="Y64" i="135" s="1"/>
  <c r="Z64" i="135"/>
  <c r="X64" i="135"/>
  <c r="Q64" i="135"/>
  <c r="P64" i="135"/>
  <c r="I64" i="135"/>
  <c r="H64" i="135"/>
  <c r="E64" i="135"/>
  <c r="AD63" i="135"/>
  <c r="AC63" i="135"/>
  <c r="AB63" i="135"/>
  <c r="AE63" i="135" s="1"/>
  <c r="AI63" i="135" s="1"/>
  <c r="Y63" i="135" s="1"/>
  <c r="Z63" i="135"/>
  <c r="X63" i="135"/>
  <c r="Q63" i="135"/>
  <c r="P63" i="135"/>
  <c r="H63" i="135"/>
  <c r="E63" i="135"/>
  <c r="I63" i="135" s="1"/>
  <c r="AD62" i="135"/>
  <c r="AC62" i="135"/>
  <c r="AE62" i="135" s="1"/>
  <c r="AI62" i="135" s="1"/>
  <c r="Y62" i="135" s="1"/>
  <c r="AB62" i="135"/>
  <c r="Z62" i="135"/>
  <c r="X62" i="135"/>
  <c r="Q62" i="135"/>
  <c r="P62" i="135"/>
  <c r="I62" i="135"/>
  <c r="H62" i="135"/>
  <c r="E62" i="135"/>
  <c r="AC61" i="135"/>
  <c r="AB61" i="135"/>
  <c r="AE61" i="135" s="1"/>
  <c r="AI61" i="135" s="1"/>
  <c r="Y61" i="135" s="1"/>
  <c r="X61" i="135"/>
  <c r="Q61" i="135"/>
  <c r="P61" i="135"/>
  <c r="H61" i="135"/>
  <c r="E61" i="135"/>
  <c r="I61" i="135" s="1"/>
  <c r="AE60" i="135"/>
  <c r="AI60" i="135" s="1"/>
  <c r="Y60" i="135" s="1"/>
  <c r="X60" i="135"/>
  <c r="Q60" i="135"/>
  <c r="P60" i="135"/>
  <c r="H60" i="135"/>
  <c r="E60" i="135"/>
  <c r="I60" i="135" s="1"/>
  <c r="AC59" i="135"/>
  <c r="AE59" i="135" s="1"/>
  <c r="AI59" i="135" s="1"/>
  <c r="Y59" i="135" s="1"/>
  <c r="AB59" i="135"/>
  <c r="X59" i="135"/>
  <c r="Q59" i="135"/>
  <c r="P59" i="135"/>
  <c r="I59" i="135"/>
  <c r="H59" i="135"/>
  <c r="E59" i="135"/>
  <c r="AC58" i="135"/>
  <c r="AB58" i="135"/>
  <c r="AE58" i="135" s="1"/>
  <c r="AI58" i="135" s="1"/>
  <c r="Y58" i="135" s="1"/>
  <c r="X58" i="135"/>
  <c r="Q58" i="135"/>
  <c r="P58" i="135"/>
  <c r="E58" i="135"/>
  <c r="I58" i="135" s="1"/>
  <c r="AE57" i="135"/>
  <c r="AI57" i="135" s="1"/>
  <c r="Y57" i="135" s="1"/>
  <c r="AC57" i="135"/>
  <c r="AB57" i="135"/>
  <c r="X57" i="135"/>
  <c r="Q57" i="135"/>
  <c r="P57" i="135"/>
  <c r="H57" i="135"/>
  <c r="E57" i="135"/>
  <c r="I57" i="135" s="1"/>
  <c r="AD56" i="135"/>
  <c r="AE56" i="135" s="1"/>
  <c r="AI56" i="135" s="1"/>
  <c r="Y56" i="135" s="1"/>
  <c r="AC56" i="135"/>
  <c r="AB56" i="135"/>
  <c r="Z56" i="135"/>
  <c r="X56" i="135"/>
  <c r="Q56" i="135"/>
  <c r="P56" i="135"/>
  <c r="I56" i="135"/>
  <c r="H56" i="135"/>
  <c r="E56" i="135"/>
  <c r="AD55" i="135"/>
  <c r="AE55" i="135" s="1"/>
  <c r="AI55" i="135" s="1"/>
  <c r="Y55" i="135" s="1"/>
  <c r="AC55" i="135"/>
  <c r="AB55" i="135"/>
  <c r="Z55" i="135"/>
  <c r="X55" i="135"/>
  <c r="Q55" i="135"/>
  <c r="P55" i="135"/>
  <c r="H55" i="135"/>
  <c r="E55" i="135"/>
  <c r="I55" i="135" s="1"/>
  <c r="AD54" i="135"/>
  <c r="AC54" i="135"/>
  <c r="AB54" i="135"/>
  <c r="AE54" i="135" s="1"/>
  <c r="AI54" i="135" s="1"/>
  <c r="Y54" i="135" s="1"/>
  <c r="Z54" i="135"/>
  <c r="X54" i="135"/>
  <c r="Q54" i="135"/>
  <c r="P54" i="135"/>
  <c r="H54" i="135"/>
  <c r="E54" i="135"/>
  <c r="I54" i="135" s="1"/>
  <c r="AD53" i="135"/>
  <c r="AE53" i="135" s="1"/>
  <c r="AI53" i="135" s="1"/>
  <c r="Y53" i="135" s="1"/>
  <c r="AC53" i="135"/>
  <c r="AB53" i="135"/>
  <c r="Z53" i="135"/>
  <c r="X53" i="135"/>
  <c r="Q53" i="135"/>
  <c r="P53" i="135"/>
  <c r="I53" i="135"/>
  <c r="H53" i="135"/>
  <c r="E53" i="135"/>
  <c r="AE52" i="135"/>
  <c r="AI52" i="135" s="1"/>
  <c r="Y52" i="135" s="1"/>
  <c r="Z52" i="135"/>
  <c r="X52" i="135"/>
  <c r="Q52" i="135"/>
  <c r="P52" i="135"/>
  <c r="H52" i="135"/>
  <c r="E52" i="135"/>
  <c r="I52" i="135" s="1"/>
  <c r="AE51" i="135"/>
  <c r="AI51" i="135" s="1"/>
  <c r="Y51" i="135" s="1"/>
  <c r="AD51" i="135"/>
  <c r="AC51" i="135"/>
  <c r="AB51" i="135"/>
  <c r="Z51" i="135"/>
  <c r="X51" i="135"/>
  <c r="Q51" i="135"/>
  <c r="P51" i="135"/>
  <c r="I51" i="135"/>
  <c r="H51" i="135"/>
  <c r="E51" i="135"/>
  <c r="AD50" i="135"/>
  <c r="AC50" i="135"/>
  <c r="AB50" i="135"/>
  <c r="AE50" i="135" s="1"/>
  <c r="AI50" i="135" s="1"/>
  <c r="Y50" i="135" s="1"/>
  <c r="Z50" i="135"/>
  <c r="X50" i="135"/>
  <c r="Q50" i="135"/>
  <c r="P50" i="135"/>
  <c r="I50" i="135"/>
  <c r="H50" i="135"/>
  <c r="E50" i="135"/>
  <c r="AE49" i="135"/>
  <c r="AI49" i="135" s="1"/>
  <c r="Y49" i="135" s="1"/>
  <c r="Z49" i="135"/>
  <c r="X49" i="135"/>
  <c r="Q49" i="135"/>
  <c r="P49" i="135"/>
  <c r="I49" i="135"/>
  <c r="H49" i="135"/>
  <c r="E49" i="135"/>
  <c r="AI48" i="135"/>
  <c r="Y48" i="135" s="1"/>
  <c r="AE48" i="135"/>
  <c r="Z48" i="135"/>
  <c r="X48" i="135"/>
  <c r="Q48" i="135"/>
  <c r="P48" i="135"/>
  <c r="I48" i="135"/>
  <c r="H48" i="135"/>
  <c r="E48" i="135"/>
  <c r="AE47" i="135"/>
  <c r="AI47" i="135" s="1"/>
  <c r="Y47" i="135" s="1"/>
  <c r="Z47" i="135"/>
  <c r="X47" i="135"/>
  <c r="Q47" i="135"/>
  <c r="P47" i="135"/>
  <c r="H47" i="135"/>
  <c r="E47" i="135"/>
  <c r="I47" i="135" s="1"/>
  <c r="AD46" i="135"/>
  <c r="AC46" i="135"/>
  <c r="AB46" i="135"/>
  <c r="AE46" i="135" s="1"/>
  <c r="AI46" i="135" s="1"/>
  <c r="Y46" i="135" s="1"/>
  <c r="Z46" i="135"/>
  <c r="X46" i="135"/>
  <c r="Q46" i="135"/>
  <c r="P46" i="135"/>
  <c r="H46" i="135"/>
  <c r="E46" i="135"/>
  <c r="I46" i="135" s="1"/>
  <c r="AD45" i="135"/>
  <c r="AC45" i="135"/>
  <c r="AE45" i="135" s="1"/>
  <c r="AI45" i="135" s="1"/>
  <c r="Y45" i="135" s="1"/>
  <c r="AB45" i="135"/>
  <c r="Z45" i="135"/>
  <c r="X45" i="135"/>
  <c r="Q45" i="135"/>
  <c r="P45" i="135"/>
  <c r="H45" i="135"/>
  <c r="E45" i="135"/>
  <c r="I45" i="135" s="1"/>
  <c r="AD44" i="135"/>
  <c r="AE44" i="135" s="1"/>
  <c r="AI44" i="135" s="1"/>
  <c r="Y44" i="135" s="1"/>
  <c r="AC44" i="135"/>
  <c r="AB44" i="135"/>
  <c r="Z44" i="135"/>
  <c r="X44" i="135"/>
  <c r="Q44" i="135"/>
  <c r="P44" i="135"/>
  <c r="I44" i="135"/>
  <c r="H44" i="135"/>
  <c r="E44" i="135"/>
  <c r="AD43" i="135"/>
  <c r="AE43" i="135" s="1"/>
  <c r="AI43" i="135" s="1"/>
  <c r="Y43" i="135" s="1"/>
  <c r="AC43" i="135"/>
  <c r="AB43" i="135"/>
  <c r="Z43" i="135"/>
  <c r="X43" i="135"/>
  <c r="Q43" i="135"/>
  <c r="P43" i="135"/>
  <c r="H43" i="135"/>
  <c r="E43" i="135"/>
  <c r="I43" i="135" s="1"/>
  <c r="AD42" i="135"/>
  <c r="AC42" i="135"/>
  <c r="AB42" i="135"/>
  <c r="AE42" i="135" s="1"/>
  <c r="AI42" i="135" s="1"/>
  <c r="Y42" i="135" s="1"/>
  <c r="Z42" i="135"/>
  <c r="X42" i="135"/>
  <c r="Q42" i="135"/>
  <c r="P42" i="135"/>
  <c r="H42" i="135"/>
  <c r="E42" i="135"/>
  <c r="I42" i="135" s="1"/>
  <c r="AD41" i="135"/>
  <c r="AE41" i="135" s="1"/>
  <c r="AI41" i="135" s="1"/>
  <c r="Y41" i="135" s="1"/>
  <c r="AC41" i="135"/>
  <c r="AB41" i="135"/>
  <c r="Z41" i="135"/>
  <c r="X41" i="135"/>
  <c r="Q41" i="135"/>
  <c r="P41" i="135"/>
  <c r="I41" i="135"/>
  <c r="H41" i="135"/>
  <c r="E41" i="135"/>
  <c r="AD40" i="135"/>
  <c r="AC40" i="135"/>
  <c r="AB40" i="135"/>
  <c r="AE40" i="135" s="1"/>
  <c r="AI40" i="135" s="1"/>
  <c r="Y40" i="135" s="1"/>
  <c r="Z40" i="135"/>
  <c r="X40" i="135"/>
  <c r="Q40" i="135"/>
  <c r="P40" i="135"/>
  <c r="I40" i="135"/>
  <c r="H40" i="135"/>
  <c r="E40" i="135"/>
  <c r="AE39" i="135"/>
  <c r="AI39" i="135" s="1"/>
  <c r="Y39" i="135" s="1"/>
  <c r="AD39" i="135"/>
  <c r="AC39" i="135"/>
  <c r="AB39" i="135"/>
  <c r="Z39" i="135"/>
  <c r="X39" i="135"/>
  <c r="Q39" i="135"/>
  <c r="P39" i="135"/>
  <c r="H39" i="135"/>
  <c r="E39" i="135"/>
  <c r="I39" i="135" s="1"/>
  <c r="AE38" i="135"/>
  <c r="AI38" i="135" s="1"/>
  <c r="Y38" i="135" s="1"/>
  <c r="AD38" i="135"/>
  <c r="AC38" i="135"/>
  <c r="AB38" i="135"/>
  <c r="Z38" i="135"/>
  <c r="X38" i="135"/>
  <c r="Q38" i="135"/>
  <c r="P38" i="135"/>
  <c r="H38" i="135"/>
  <c r="E38" i="135"/>
  <c r="I38" i="135" s="1"/>
  <c r="AD37" i="135"/>
  <c r="AC37" i="135"/>
  <c r="AB37" i="135"/>
  <c r="AE37" i="135" s="1"/>
  <c r="AI37" i="135" s="1"/>
  <c r="Y37" i="135" s="1"/>
  <c r="Z37" i="135"/>
  <c r="X37" i="135"/>
  <c r="Q37" i="135"/>
  <c r="P37" i="135"/>
  <c r="I37" i="135"/>
  <c r="H37" i="135"/>
  <c r="E37" i="135"/>
  <c r="AE36" i="135"/>
  <c r="AI36" i="135" s="1"/>
  <c r="Y36" i="135" s="1"/>
  <c r="AD36" i="135"/>
  <c r="AC36" i="135"/>
  <c r="AB36" i="135"/>
  <c r="Z36" i="135"/>
  <c r="X36" i="135"/>
  <c r="Q36" i="135"/>
  <c r="P36" i="135"/>
  <c r="I36" i="135"/>
  <c r="H36" i="135"/>
  <c r="E36" i="135"/>
  <c r="AD35" i="135"/>
  <c r="AC35" i="135"/>
  <c r="AB35" i="135"/>
  <c r="AE35" i="135" s="1"/>
  <c r="AI35" i="135" s="1"/>
  <c r="Y35" i="135" s="1"/>
  <c r="Z35" i="135"/>
  <c r="X35" i="135"/>
  <c r="Q35" i="135"/>
  <c r="P35" i="135"/>
  <c r="I35" i="135"/>
  <c r="H35" i="135"/>
  <c r="E35" i="135"/>
  <c r="AD34" i="135"/>
  <c r="AC34" i="135"/>
  <c r="AB34" i="135"/>
  <c r="AE34" i="135" s="1"/>
  <c r="AI34" i="135" s="1"/>
  <c r="Y34" i="135" s="1"/>
  <c r="Z34" i="135"/>
  <c r="X34" i="135"/>
  <c r="Q34" i="135"/>
  <c r="P34" i="135"/>
  <c r="H34" i="135"/>
  <c r="E34" i="135"/>
  <c r="I34" i="135" s="1"/>
  <c r="AD33" i="135"/>
  <c r="AC33" i="135"/>
  <c r="AE33" i="135" s="1"/>
  <c r="AI33" i="135" s="1"/>
  <c r="Y33" i="135" s="1"/>
  <c r="AB33" i="135"/>
  <c r="Z33" i="135"/>
  <c r="X33" i="135"/>
  <c r="Q33" i="135"/>
  <c r="P33" i="135"/>
  <c r="I33" i="135"/>
  <c r="H33" i="135"/>
  <c r="E33" i="135"/>
  <c r="AD32" i="135"/>
  <c r="AC32" i="135"/>
  <c r="AE32" i="135" s="1"/>
  <c r="AI32" i="135" s="1"/>
  <c r="Y32" i="135" s="1"/>
  <c r="AB32" i="135"/>
  <c r="Z32" i="135"/>
  <c r="X32" i="135"/>
  <c r="Q32" i="135"/>
  <c r="P32" i="135"/>
  <c r="I32" i="135"/>
  <c r="H32" i="135"/>
  <c r="E32" i="135"/>
  <c r="AI31" i="135"/>
  <c r="Y31" i="135" s="1"/>
  <c r="AE31" i="135"/>
  <c r="Z31" i="135"/>
  <c r="X31" i="135"/>
  <c r="Q31" i="135"/>
  <c r="P31" i="135"/>
  <c r="H31" i="135"/>
  <c r="E31" i="135"/>
  <c r="I31" i="135" s="1"/>
  <c r="AD30" i="135"/>
  <c r="AC30" i="135"/>
  <c r="AB30" i="135"/>
  <c r="AE30" i="135" s="1"/>
  <c r="AI30" i="135" s="1"/>
  <c r="Y30" i="135" s="1"/>
  <c r="Z30" i="135"/>
  <c r="X30" i="135"/>
  <c r="Q30" i="135"/>
  <c r="P30" i="135"/>
  <c r="H30" i="135"/>
  <c r="E30" i="135"/>
  <c r="I30" i="135" s="1"/>
  <c r="AD29" i="135"/>
  <c r="AE29" i="135" s="1"/>
  <c r="AI29" i="135" s="1"/>
  <c r="Y29" i="135" s="1"/>
  <c r="AC29" i="135"/>
  <c r="AB29" i="135"/>
  <c r="Z29" i="135"/>
  <c r="X29" i="135"/>
  <c r="Q29" i="135"/>
  <c r="P29" i="135"/>
  <c r="I29" i="135"/>
  <c r="H29" i="135"/>
  <c r="E29" i="135"/>
  <c r="AD28" i="135"/>
  <c r="AE28" i="135" s="1"/>
  <c r="AI28" i="135" s="1"/>
  <c r="Y28" i="135" s="1"/>
  <c r="AC28" i="135"/>
  <c r="AB28" i="135"/>
  <c r="Z28" i="135"/>
  <c r="X28" i="135"/>
  <c r="Q28" i="135"/>
  <c r="P28" i="135"/>
  <c r="H28" i="135"/>
  <c r="E28" i="135"/>
  <c r="I28" i="135" s="1"/>
  <c r="AD27" i="135"/>
  <c r="AC27" i="135"/>
  <c r="AB27" i="135"/>
  <c r="AE27" i="135" s="1"/>
  <c r="AI27" i="135" s="1"/>
  <c r="Y27" i="135" s="1"/>
  <c r="Z27" i="135"/>
  <c r="X27" i="135"/>
  <c r="Q27" i="135"/>
  <c r="P27" i="135"/>
  <c r="H27" i="135"/>
  <c r="E27" i="135"/>
  <c r="I27" i="135" s="1"/>
  <c r="AD26" i="135"/>
  <c r="AC26" i="135"/>
  <c r="AE26" i="135" s="1"/>
  <c r="AI26" i="135" s="1"/>
  <c r="Y26" i="135" s="1"/>
  <c r="AB26" i="135"/>
  <c r="Z26" i="135"/>
  <c r="X26" i="135"/>
  <c r="Q26" i="135"/>
  <c r="P26" i="135"/>
  <c r="I26" i="135"/>
  <c r="H26" i="135"/>
  <c r="E26" i="135"/>
  <c r="AD25" i="135"/>
  <c r="AC25" i="135"/>
  <c r="AB25" i="135"/>
  <c r="AE25" i="135" s="1"/>
  <c r="AI25" i="135" s="1"/>
  <c r="Y25" i="135" s="1"/>
  <c r="Z25" i="135"/>
  <c r="X25" i="135"/>
  <c r="Q25" i="135"/>
  <c r="P25" i="135"/>
  <c r="I25" i="135"/>
  <c r="H25" i="135"/>
  <c r="E25" i="135"/>
  <c r="AE24" i="135"/>
  <c r="AI24" i="135" s="1"/>
  <c r="Y24" i="135" s="1"/>
  <c r="AD24" i="135"/>
  <c r="AC24" i="135"/>
  <c r="AB24" i="135"/>
  <c r="Z24" i="135"/>
  <c r="X24" i="135"/>
  <c r="Q24" i="135"/>
  <c r="P24" i="135"/>
  <c r="H24" i="135"/>
  <c r="E24" i="135"/>
  <c r="I24" i="135" s="1"/>
  <c r="AE23" i="135"/>
  <c r="AI23" i="135" s="1"/>
  <c r="Y23" i="135" s="1"/>
  <c r="AD23" i="135"/>
  <c r="AC23" i="135"/>
  <c r="AB23" i="135"/>
  <c r="Z23" i="135"/>
  <c r="X23" i="135"/>
  <c r="Q23" i="135"/>
  <c r="P23" i="135"/>
  <c r="H23" i="135"/>
  <c r="E23" i="135"/>
  <c r="I23" i="135" s="1"/>
  <c r="AD22" i="135"/>
  <c r="AC22" i="135"/>
  <c r="AB22" i="135"/>
  <c r="AE22" i="135" s="1"/>
  <c r="AI22" i="135" s="1"/>
  <c r="Y22" i="135" s="1"/>
  <c r="Z22" i="135"/>
  <c r="X22" i="135"/>
  <c r="Q22" i="135"/>
  <c r="P22" i="135"/>
  <c r="I22" i="135"/>
  <c r="H22" i="135"/>
  <c r="E22" i="135"/>
  <c r="AE21" i="135"/>
  <c r="AI21" i="135" s="1"/>
  <c r="Y21" i="135" s="1"/>
  <c r="AD21" i="135"/>
  <c r="AC21" i="135"/>
  <c r="AB21" i="135"/>
  <c r="Z21" i="135"/>
  <c r="X21" i="135"/>
  <c r="Q21" i="135"/>
  <c r="P21" i="135"/>
  <c r="I21" i="135"/>
  <c r="H21" i="135"/>
  <c r="E21" i="135"/>
  <c r="AD20" i="135"/>
  <c r="AC20" i="135"/>
  <c r="AB20" i="135"/>
  <c r="AE20" i="135" s="1"/>
  <c r="AI20" i="135" s="1"/>
  <c r="Y20" i="135" s="1"/>
  <c r="Z20" i="135"/>
  <c r="X20" i="135"/>
  <c r="Q20" i="135"/>
  <c r="P20" i="135"/>
  <c r="I20" i="135"/>
  <c r="H20" i="135"/>
  <c r="E20" i="135"/>
  <c r="AD19" i="135"/>
  <c r="AC19" i="135"/>
  <c r="AB19" i="135"/>
  <c r="AE19" i="135" s="1"/>
  <c r="AI19" i="135" s="1"/>
  <c r="Y19" i="135" s="1"/>
  <c r="Z19" i="135"/>
  <c r="X19" i="135"/>
  <c r="Q19" i="135"/>
  <c r="P19" i="135"/>
  <c r="H19" i="135"/>
  <c r="E19" i="135"/>
  <c r="I19" i="135" s="1"/>
  <c r="AD18" i="135"/>
  <c r="AC18" i="135"/>
  <c r="AE18" i="135" s="1"/>
  <c r="AI18" i="135" s="1"/>
  <c r="Y18" i="135" s="1"/>
  <c r="AB18" i="135"/>
  <c r="Z18" i="135"/>
  <c r="X18" i="135"/>
  <c r="Q18" i="135"/>
  <c r="P18" i="135"/>
  <c r="I18" i="135"/>
  <c r="H18" i="135"/>
  <c r="E18" i="135"/>
  <c r="AD17" i="135"/>
  <c r="AC17" i="135"/>
  <c r="AE17" i="135" s="1"/>
  <c r="AI17" i="135" s="1"/>
  <c r="Y17" i="135" s="1"/>
  <c r="AB17" i="135"/>
  <c r="Z17" i="135"/>
  <c r="X17" i="135"/>
  <c r="Q17" i="135"/>
  <c r="P17" i="135"/>
  <c r="I17" i="135"/>
  <c r="H17" i="135"/>
  <c r="E17" i="135"/>
  <c r="AI16" i="135"/>
  <c r="AE16" i="135"/>
  <c r="AD16" i="135"/>
  <c r="AC16" i="135"/>
  <c r="AB16" i="135"/>
  <c r="Z16" i="135"/>
  <c r="Y16" i="135"/>
  <c r="X16" i="135"/>
  <c r="Q16" i="135"/>
  <c r="P16" i="135"/>
  <c r="E16" i="135"/>
  <c r="I16" i="135" s="1"/>
  <c r="AD15" i="135"/>
  <c r="AC15" i="135"/>
  <c r="AB15" i="135"/>
  <c r="AE15" i="135" s="1"/>
  <c r="AI15" i="135" s="1"/>
  <c r="Y15" i="135" s="1"/>
  <c r="Z15" i="135"/>
  <c r="X15" i="135"/>
  <c r="Q15" i="135"/>
  <c r="P15" i="135"/>
  <c r="I15" i="135"/>
  <c r="E15" i="135"/>
  <c r="AE14" i="135"/>
  <c r="AI14" i="135" s="1"/>
  <c r="Y14" i="135" s="1"/>
  <c r="AD14" i="135"/>
  <c r="AC14" i="135"/>
  <c r="AB14" i="135"/>
  <c r="Z14" i="135"/>
  <c r="X14" i="135"/>
  <c r="Q14" i="135"/>
  <c r="P14" i="135"/>
  <c r="H14" i="135"/>
  <c r="E14" i="135"/>
  <c r="I14" i="135" s="1"/>
  <c r="AE13" i="135"/>
  <c r="AI13" i="135" s="1"/>
  <c r="Y13" i="135" s="1"/>
  <c r="AD13" i="135"/>
  <c r="AC13" i="135"/>
  <c r="AB13" i="135"/>
  <c r="Z13" i="135"/>
  <c r="X13" i="135"/>
  <c r="Q13" i="135"/>
  <c r="P13" i="135"/>
  <c r="H13" i="135"/>
  <c r="E13" i="135"/>
  <c r="I13" i="135" s="1"/>
  <c r="AD12" i="135"/>
  <c r="AC12" i="135"/>
  <c r="AB12" i="135"/>
  <c r="AE12" i="135" s="1"/>
  <c r="AI12" i="135" s="1"/>
  <c r="Y12" i="135" s="1"/>
  <c r="Z12" i="135"/>
  <c r="X12" i="135"/>
  <c r="T77" i="135" s="1"/>
  <c r="Q12" i="135"/>
  <c r="P12" i="135"/>
  <c r="I12" i="135"/>
  <c r="H12" i="135"/>
  <c r="E12" i="135"/>
  <c r="F77" i="137" l="1"/>
  <c r="T79" i="136"/>
  <c r="F77" i="136" s="1"/>
  <c r="T75" i="135"/>
  <c r="O75" i="135"/>
  <c r="O73" i="135"/>
  <c r="T73" i="135"/>
  <c r="F73" i="135"/>
  <c r="F75" i="135"/>
  <c r="P77" i="134"/>
  <c r="T79" i="135" l="1"/>
  <c r="F77" i="135" s="1"/>
  <c r="M79" i="134"/>
  <c r="W73" i="134"/>
  <c r="P71" i="134"/>
  <c r="H71" i="134"/>
  <c r="Q70" i="134"/>
  <c r="P70" i="134"/>
  <c r="H70" i="134"/>
  <c r="E70" i="134"/>
  <c r="I70" i="134" s="1"/>
  <c r="Q69" i="134"/>
  <c r="P69" i="134"/>
  <c r="H69" i="134"/>
  <c r="E69" i="134"/>
  <c r="I69" i="134" s="1"/>
  <c r="AD68" i="134"/>
  <c r="AC68" i="134"/>
  <c r="AB68" i="134"/>
  <c r="AE68" i="134" s="1"/>
  <c r="AI68" i="134" s="1"/>
  <c r="Y68" i="134" s="1"/>
  <c r="Z68" i="134"/>
  <c r="X68" i="134"/>
  <c r="Q68" i="134"/>
  <c r="P68" i="134"/>
  <c r="I68" i="134"/>
  <c r="H68" i="134"/>
  <c r="E68" i="134"/>
  <c r="AD67" i="134"/>
  <c r="AE67" i="134" s="1"/>
  <c r="AI67" i="134" s="1"/>
  <c r="Y67" i="134" s="1"/>
  <c r="AC67" i="134"/>
  <c r="AB67" i="134"/>
  <c r="Z67" i="134"/>
  <c r="X67" i="134"/>
  <c r="Q67" i="134"/>
  <c r="P67" i="134"/>
  <c r="H67" i="134"/>
  <c r="E67" i="134"/>
  <c r="I67" i="134" s="1"/>
  <c r="AD66" i="134"/>
  <c r="AC66" i="134"/>
  <c r="AE66" i="134" s="1"/>
  <c r="AI66" i="134" s="1"/>
  <c r="Y66" i="134" s="1"/>
  <c r="AB66" i="134"/>
  <c r="Z66" i="134"/>
  <c r="X66" i="134"/>
  <c r="Q66" i="134"/>
  <c r="P66" i="134"/>
  <c r="I66" i="134"/>
  <c r="H66" i="134"/>
  <c r="E66" i="134"/>
  <c r="AD65" i="134"/>
  <c r="AC65" i="134"/>
  <c r="AB65" i="134"/>
  <c r="AE65" i="134" s="1"/>
  <c r="AI65" i="134" s="1"/>
  <c r="Y65" i="134" s="1"/>
  <c r="Z65" i="134"/>
  <c r="X65" i="134"/>
  <c r="Q65" i="134"/>
  <c r="P65" i="134"/>
  <c r="H65" i="134"/>
  <c r="E65" i="134"/>
  <c r="I65" i="134" s="1"/>
  <c r="AE64" i="134"/>
  <c r="AI64" i="134" s="1"/>
  <c r="Y64" i="134" s="1"/>
  <c r="AD64" i="134"/>
  <c r="AC64" i="134"/>
  <c r="AB64" i="134"/>
  <c r="Z64" i="134"/>
  <c r="X64" i="134"/>
  <c r="Q64" i="134"/>
  <c r="P64" i="134"/>
  <c r="I64" i="134"/>
  <c r="H64" i="134"/>
  <c r="E64" i="134"/>
  <c r="AD63" i="134"/>
  <c r="AC63" i="134"/>
  <c r="AB63" i="134"/>
  <c r="AE63" i="134" s="1"/>
  <c r="AI63" i="134" s="1"/>
  <c r="Y63" i="134" s="1"/>
  <c r="Z63" i="134"/>
  <c r="X63" i="134"/>
  <c r="Q63" i="134"/>
  <c r="P63" i="134"/>
  <c r="H63" i="134"/>
  <c r="E63" i="134"/>
  <c r="I63" i="134" s="1"/>
  <c r="AE62" i="134"/>
  <c r="AI62" i="134" s="1"/>
  <c r="Y62" i="134" s="1"/>
  <c r="AD62" i="134"/>
  <c r="AC62" i="134"/>
  <c r="AB62" i="134"/>
  <c r="Z62" i="134"/>
  <c r="X62" i="134"/>
  <c r="Q62" i="134"/>
  <c r="P62" i="134"/>
  <c r="H62" i="134"/>
  <c r="E62" i="134"/>
  <c r="I62" i="134" s="1"/>
  <c r="AC61" i="134"/>
  <c r="AE61" i="134" s="1"/>
  <c r="AI61" i="134" s="1"/>
  <c r="Y61" i="134" s="1"/>
  <c r="AB61" i="134"/>
  <c r="X61" i="134"/>
  <c r="Q61" i="134"/>
  <c r="P61" i="134"/>
  <c r="H61" i="134"/>
  <c r="E61" i="134"/>
  <c r="I61" i="134" s="1"/>
  <c r="AI60" i="134"/>
  <c r="Y60" i="134" s="1"/>
  <c r="AE60" i="134"/>
  <c r="X60" i="134"/>
  <c r="Q60" i="134"/>
  <c r="P60" i="134"/>
  <c r="I60" i="134"/>
  <c r="H60" i="134"/>
  <c r="E60" i="134"/>
  <c r="AC59" i="134"/>
  <c r="AB59" i="134"/>
  <c r="AE59" i="134" s="1"/>
  <c r="AI59" i="134" s="1"/>
  <c r="Y59" i="134" s="1"/>
  <c r="X59" i="134"/>
  <c r="Q59" i="134"/>
  <c r="P59" i="134"/>
  <c r="H59" i="134"/>
  <c r="E59" i="134"/>
  <c r="I59" i="134" s="1"/>
  <c r="AC58" i="134"/>
  <c r="AB58" i="134"/>
  <c r="AE58" i="134" s="1"/>
  <c r="AI58" i="134" s="1"/>
  <c r="Y58" i="134" s="1"/>
  <c r="X58" i="134"/>
  <c r="Q58" i="134"/>
  <c r="P58" i="134"/>
  <c r="I58" i="134"/>
  <c r="E58" i="134"/>
  <c r="AE57" i="134"/>
  <c r="AI57" i="134" s="1"/>
  <c r="Y57" i="134" s="1"/>
  <c r="AC57" i="134"/>
  <c r="AB57" i="134"/>
  <c r="X57" i="134"/>
  <c r="Q57" i="134"/>
  <c r="P57" i="134"/>
  <c r="I57" i="134"/>
  <c r="H57" i="134"/>
  <c r="E57" i="134"/>
  <c r="AD56" i="134"/>
  <c r="AC56" i="134"/>
  <c r="AB56" i="134"/>
  <c r="AE56" i="134" s="1"/>
  <c r="AI56" i="134" s="1"/>
  <c r="Y56" i="134" s="1"/>
  <c r="Z56" i="134"/>
  <c r="X56" i="134"/>
  <c r="Q56" i="134"/>
  <c r="P56" i="134"/>
  <c r="I56" i="134"/>
  <c r="H56" i="134"/>
  <c r="E56" i="134"/>
  <c r="AD55" i="134"/>
  <c r="AC55" i="134"/>
  <c r="AE55" i="134" s="1"/>
  <c r="AI55" i="134" s="1"/>
  <c r="Y55" i="134" s="1"/>
  <c r="AB55" i="134"/>
  <c r="Z55" i="134"/>
  <c r="X55" i="134"/>
  <c r="Q55" i="134"/>
  <c r="P55" i="134"/>
  <c r="I55" i="134"/>
  <c r="H55" i="134"/>
  <c r="E55" i="134"/>
  <c r="AD54" i="134"/>
  <c r="AC54" i="134"/>
  <c r="AB54" i="134"/>
  <c r="AE54" i="134" s="1"/>
  <c r="AI54" i="134" s="1"/>
  <c r="Y54" i="134" s="1"/>
  <c r="Z54" i="134"/>
  <c r="X54" i="134"/>
  <c r="Q54" i="134"/>
  <c r="P54" i="134"/>
  <c r="H54" i="134"/>
  <c r="E54" i="134"/>
  <c r="I54" i="134" s="1"/>
  <c r="AD53" i="134"/>
  <c r="AC53" i="134"/>
  <c r="AB53" i="134"/>
  <c r="AE53" i="134" s="1"/>
  <c r="AI53" i="134" s="1"/>
  <c r="Y53" i="134" s="1"/>
  <c r="Z53" i="134"/>
  <c r="X53" i="134"/>
  <c r="Q53" i="134"/>
  <c r="P53" i="134"/>
  <c r="H53" i="134"/>
  <c r="E53" i="134"/>
  <c r="I53" i="134" s="1"/>
  <c r="AE52" i="134"/>
  <c r="AI52" i="134" s="1"/>
  <c r="Y52" i="134" s="1"/>
  <c r="Z52" i="134"/>
  <c r="X52" i="134"/>
  <c r="Q52" i="134"/>
  <c r="P52" i="134"/>
  <c r="I52" i="134"/>
  <c r="H52" i="134"/>
  <c r="E52" i="134"/>
  <c r="AD51" i="134"/>
  <c r="AC51" i="134"/>
  <c r="AB51" i="134"/>
  <c r="AE51" i="134" s="1"/>
  <c r="AI51" i="134" s="1"/>
  <c r="Y51" i="134" s="1"/>
  <c r="Z51" i="134"/>
  <c r="X51" i="134"/>
  <c r="Q51" i="134"/>
  <c r="P51" i="134"/>
  <c r="H51" i="134"/>
  <c r="E51" i="134"/>
  <c r="I51" i="134" s="1"/>
  <c r="AD50" i="134"/>
  <c r="AC50" i="134"/>
  <c r="AE50" i="134" s="1"/>
  <c r="AI50" i="134" s="1"/>
  <c r="Y50" i="134" s="1"/>
  <c r="AB50" i="134"/>
  <c r="Z50" i="134"/>
  <c r="X50" i="134"/>
  <c r="Q50" i="134"/>
  <c r="P50" i="134"/>
  <c r="I50" i="134"/>
  <c r="H50" i="134"/>
  <c r="E50" i="134"/>
  <c r="AE49" i="134"/>
  <c r="AI49" i="134" s="1"/>
  <c r="Y49" i="134" s="1"/>
  <c r="Z49" i="134"/>
  <c r="X49" i="134"/>
  <c r="Q49" i="134"/>
  <c r="P49" i="134"/>
  <c r="I49" i="134"/>
  <c r="H49" i="134"/>
  <c r="E49" i="134"/>
  <c r="AE48" i="134"/>
  <c r="AI48" i="134" s="1"/>
  <c r="Y48" i="134" s="1"/>
  <c r="Z48" i="134"/>
  <c r="X48" i="134"/>
  <c r="Q48" i="134"/>
  <c r="P48" i="134"/>
  <c r="H48" i="134"/>
  <c r="E48" i="134"/>
  <c r="I48" i="134" s="1"/>
  <c r="AI47" i="134"/>
  <c r="Y47" i="134" s="1"/>
  <c r="AE47" i="134"/>
  <c r="Z47" i="134"/>
  <c r="X47" i="134"/>
  <c r="Q47" i="134"/>
  <c r="P47" i="134"/>
  <c r="H47" i="134"/>
  <c r="E47" i="134"/>
  <c r="I47" i="134" s="1"/>
  <c r="AD46" i="134"/>
  <c r="AC46" i="134"/>
  <c r="AB46" i="134"/>
  <c r="AE46" i="134" s="1"/>
  <c r="AI46" i="134" s="1"/>
  <c r="Y46" i="134" s="1"/>
  <c r="Z46" i="134"/>
  <c r="X46" i="134"/>
  <c r="Q46" i="134"/>
  <c r="P46" i="134"/>
  <c r="I46" i="134"/>
  <c r="H46" i="134"/>
  <c r="E46" i="134"/>
  <c r="AD45" i="134"/>
  <c r="AC45" i="134"/>
  <c r="AE45" i="134" s="1"/>
  <c r="AI45" i="134" s="1"/>
  <c r="Y45" i="134" s="1"/>
  <c r="AB45" i="134"/>
  <c r="Z45" i="134"/>
  <c r="X45" i="134"/>
  <c r="Q45" i="134"/>
  <c r="P45" i="134"/>
  <c r="H45" i="134"/>
  <c r="E45" i="134"/>
  <c r="I45" i="134" s="1"/>
  <c r="AD44" i="134"/>
  <c r="AC44" i="134"/>
  <c r="AB44" i="134"/>
  <c r="AE44" i="134" s="1"/>
  <c r="AI44" i="134" s="1"/>
  <c r="Y44" i="134" s="1"/>
  <c r="Z44" i="134"/>
  <c r="X44" i="134"/>
  <c r="Q44" i="134"/>
  <c r="P44" i="134"/>
  <c r="H44" i="134"/>
  <c r="E44" i="134"/>
  <c r="I44" i="134" s="1"/>
  <c r="AD43" i="134"/>
  <c r="AC43" i="134"/>
  <c r="AE43" i="134" s="1"/>
  <c r="AI43" i="134" s="1"/>
  <c r="Y43" i="134" s="1"/>
  <c r="AB43" i="134"/>
  <c r="Z43" i="134"/>
  <c r="X43" i="134"/>
  <c r="Q43" i="134"/>
  <c r="P43" i="134"/>
  <c r="I43" i="134"/>
  <c r="H43" i="134"/>
  <c r="E43" i="134"/>
  <c r="AD42" i="134"/>
  <c r="AC42" i="134"/>
  <c r="AB42" i="134"/>
  <c r="AE42" i="134" s="1"/>
  <c r="AI42" i="134" s="1"/>
  <c r="Y42" i="134" s="1"/>
  <c r="Z42" i="134"/>
  <c r="X42" i="134"/>
  <c r="Q42" i="134"/>
  <c r="P42" i="134"/>
  <c r="H42" i="134"/>
  <c r="E42" i="134"/>
  <c r="I42" i="134" s="1"/>
  <c r="AD41" i="134"/>
  <c r="AC41" i="134"/>
  <c r="AB41" i="134"/>
  <c r="AE41" i="134" s="1"/>
  <c r="AI41" i="134" s="1"/>
  <c r="Y41" i="134" s="1"/>
  <c r="Z41" i="134"/>
  <c r="X41" i="134"/>
  <c r="Q41" i="134"/>
  <c r="P41" i="134"/>
  <c r="H41" i="134"/>
  <c r="E41" i="134"/>
  <c r="I41" i="134" s="1"/>
  <c r="AD40" i="134"/>
  <c r="AE40" i="134" s="1"/>
  <c r="AI40" i="134" s="1"/>
  <c r="Y40" i="134" s="1"/>
  <c r="AC40" i="134"/>
  <c r="AB40" i="134"/>
  <c r="Z40" i="134"/>
  <c r="X40" i="134"/>
  <c r="Q40" i="134"/>
  <c r="P40" i="134"/>
  <c r="H40" i="134"/>
  <c r="E40" i="134"/>
  <c r="I40" i="134" s="1"/>
  <c r="AD39" i="134"/>
  <c r="AC39" i="134"/>
  <c r="AB39" i="134"/>
  <c r="AE39" i="134" s="1"/>
  <c r="AI39" i="134" s="1"/>
  <c r="Y39" i="134" s="1"/>
  <c r="Z39" i="134"/>
  <c r="X39" i="134"/>
  <c r="Q39" i="134"/>
  <c r="P39" i="134"/>
  <c r="I39" i="134"/>
  <c r="H39" i="134"/>
  <c r="E39" i="134"/>
  <c r="AD38" i="134"/>
  <c r="AC38" i="134"/>
  <c r="AB38" i="134"/>
  <c r="AE38" i="134" s="1"/>
  <c r="AI38" i="134" s="1"/>
  <c r="Y38" i="134" s="1"/>
  <c r="Z38" i="134"/>
  <c r="X38" i="134"/>
  <c r="Q38" i="134"/>
  <c r="P38" i="134"/>
  <c r="H38" i="134"/>
  <c r="E38" i="134"/>
  <c r="I38" i="134" s="1"/>
  <c r="AD37" i="134"/>
  <c r="AC37" i="134"/>
  <c r="AE37" i="134" s="1"/>
  <c r="AI37" i="134" s="1"/>
  <c r="Y37" i="134" s="1"/>
  <c r="AB37" i="134"/>
  <c r="Z37" i="134"/>
  <c r="X37" i="134"/>
  <c r="Q37" i="134"/>
  <c r="P37" i="134"/>
  <c r="I37" i="134"/>
  <c r="H37" i="134"/>
  <c r="E37" i="134"/>
  <c r="AD36" i="134"/>
  <c r="AC36" i="134"/>
  <c r="AB36" i="134"/>
  <c r="AE36" i="134" s="1"/>
  <c r="AI36" i="134" s="1"/>
  <c r="Y36" i="134" s="1"/>
  <c r="Z36" i="134"/>
  <c r="X36" i="134"/>
  <c r="Q36" i="134"/>
  <c r="P36" i="134"/>
  <c r="I36" i="134"/>
  <c r="H36" i="134"/>
  <c r="E36" i="134"/>
  <c r="AE35" i="134"/>
  <c r="AI35" i="134" s="1"/>
  <c r="Y35" i="134" s="1"/>
  <c r="AD35" i="134"/>
  <c r="AC35" i="134"/>
  <c r="AB35" i="134"/>
  <c r="Z35" i="134"/>
  <c r="X35" i="134"/>
  <c r="Q35" i="134"/>
  <c r="P35" i="134"/>
  <c r="I35" i="134"/>
  <c r="H35" i="134"/>
  <c r="E35" i="134"/>
  <c r="AD34" i="134"/>
  <c r="AC34" i="134"/>
  <c r="AB34" i="134"/>
  <c r="AE34" i="134" s="1"/>
  <c r="AI34" i="134" s="1"/>
  <c r="Y34" i="134" s="1"/>
  <c r="Z34" i="134"/>
  <c r="X34" i="134"/>
  <c r="Q34" i="134"/>
  <c r="P34" i="134"/>
  <c r="H34" i="134"/>
  <c r="E34" i="134"/>
  <c r="I34" i="134" s="1"/>
  <c r="AE33" i="134"/>
  <c r="AI33" i="134" s="1"/>
  <c r="Y33" i="134" s="1"/>
  <c r="AD33" i="134"/>
  <c r="AC33" i="134"/>
  <c r="AB33" i="134"/>
  <c r="Z33" i="134"/>
  <c r="X33" i="134"/>
  <c r="Q33" i="134"/>
  <c r="P33" i="134"/>
  <c r="H33" i="134"/>
  <c r="E33" i="134"/>
  <c r="I33" i="134" s="1"/>
  <c r="AD32" i="134"/>
  <c r="AC32" i="134"/>
  <c r="AB32" i="134"/>
  <c r="AE32" i="134" s="1"/>
  <c r="AI32" i="134" s="1"/>
  <c r="Y32" i="134" s="1"/>
  <c r="Z32" i="134"/>
  <c r="X32" i="134"/>
  <c r="Q32" i="134"/>
  <c r="P32" i="134"/>
  <c r="I32" i="134"/>
  <c r="H32" i="134"/>
  <c r="E32" i="134"/>
  <c r="AE31" i="134"/>
  <c r="AI31" i="134" s="1"/>
  <c r="Y31" i="134" s="1"/>
  <c r="Z31" i="134"/>
  <c r="X31" i="134"/>
  <c r="Q31" i="134"/>
  <c r="P31" i="134"/>
  <c r="I31" i="134"/>
  <c r="H31" i="134"/>
  <c r="E31" i="134"/>
  <c r="AD30" i="134"/>
  <c r="AC30" i="134"/>
  <c r="AE30" i="134" s="1"/>
  <c r="AI30" i="134" s="1"/>
  <c r="Y30" i="134" s="1"/>
  <c r="AB30" i="134"/>
  <c r="Z30" i="134"/>
  <c r="X30" i="134"/>
  <c r="Q30" i="134"/>
  <c r="P30" i="134"/>
  <c r="H30" i="134"/>
  <c r="E30" i="134"/>
  <c r="I30" i="134" s="1"/>
  <c r="AD29" i="134"/>
  <c r="AC29" i="134"/>
  <c r="AB29" i="134"/>
  <c r="AE29" i="134" s="1"/>
  <c r="AI29" i="134" s="1"/>
  <c r="Y29" i="134" s="1"/>
  <c r="Z29" i="134"/>
  <c r="X29" i="134"/>
  <c r="Q29" i="134"/>
  <c r="P29" i="134"/>
  <c r="H29" i="134"/>
  <c r="E29" i="134"/>
  <c r="I29" i="134" s="1"/>
  <c r="AE28" i="134"/>
  <c r="AI28" i="134" s="1"/>
  <c r="Y28" i="134" s="1"/>
  <c r="AD28" i="134"/>
  <c r="AC28" i="134"/>
  <c r="AB28" i="134"/>
  <c r="Z28" i="134"/>
  <c r="X28" i="134"/>
  <c r="Q28" i="134"/>
  <c r="P28" i="134"/>
  <c r="I28" i="134"/>
  <c r="H28" i="134"/>
  <c r="E28" i="134"/>
  <c r="AD27" i="134"/>
  <c r="AC27" i="134"/>
  <c r="AB27" i="134"/>
  <c r="AE27" i="134" s="1"/>
  <c r="AI27" i="134" s="1"/>
  <c r="Y27" i="134" s="1"/>
  <c r="Z27" i="134"/>
  <c r="X27" i="134"/>
  <c r="Q27" i="134"/>
  <c r="P27" i="134"/>
  <c r="H27" i="134"/>
  <c r="E27" i="134"/>
  <c r="I27" i="134" s="1"/>
  <c r="AD26" i="134"/>
  <c r="AC26" i="134"/>
  <c r="AB26" i="134"/>
  <c r="AE26" i="134" s="1"/>
  <c r="AI26" i="134" s="1"/>
  <c r="Y26" i="134" s="1"/>
  <c r="Z26" i="134"/>
  <c r="X26" i="134"/>
  <c r="Q26" i="134"/>
  <c r="P26" i="134"/>
  <c r="H26" i="134"/>
  <c r="E26" i="134"/>
  <c r="I26" i="134" s="1"/>
  <c r="AD25" i="134"/>
  <c r="AE25" i="134" s="1"/>
  <c r="AI25" i="134" s="1"/>
  <c r="Y25" i="134" s="1"/>
  <c r="AC25" i="134"/>
  <c r="AB25" i="134"/>
  <c r="Z25" i="134"/>
  <c r="X25" i="134"/>
  <c r="Q25" i="134"/>
  <c r="P25" i="134"/>
  <c r="H25" i="134"/>
  <c r="E25" i="134"/>
  <c r="I25" i="134" s="1"/>
  <c r="AD24" i="134"/>
  <c r="AC24" i="134"/>
  <c r="AB24" i="134"/>
  <c r="AE24" i="134" s="1"/>
  <c r="AI24" i="134" s="1"/>
  <c r="Y24" i="134" s="1"/>
  <c r="Z24" i="134"/>
  <c r="X24" i="134"/>
  <c r="Q24" i="134"/>
  <c r="P24" i="134"/>
  <c r="I24" i="134"/>
  <c r="H24" i="134"/>
  <c r="E24" i="134"/>
  <c r="AD23" i="134"/>
  <c r="AE23" i="134" s="1"/>
  <c r="AI23" i="134" s="1"/>
  <c r="Y23" i="134" s="1"/>
  <c r="AC23" i="134"/>
  <c r="AB23" i="134"/>
  <c r="Z23" i="134"/>
  <c r="X23" i="134"/>
  <c r="Q23" i="134"/>
  <c r="P23" i="134"/>
  <c r="H23" i="134"/>
  <c r="E23" i="134"/>
  <c r="I23" i="134" s="1"/>
  <c r="AD22" i="134"/>
  <c r="AC22" i="134"/>
  <c r="AE22" i="134" s="1"/>
  <c r="AI22" i="134" s="1"/>
  <c r="Y22" i="134" s="1"/>
  <c r="AB22" i="134"/>
  <c r="Z22" i="134"/>
  <c r="X22" i="134"/>
  <c r="Q22" i="134"/>
  <c r="P22" i="134"/>
  <c r="I22" i="134"/>
  <c r="H22" i="134"/>
  <c r="E22" i="134"/>
  <c r="AD21" i="134"/>
  <c r="AC21" i="134"/>
  <c r="AB21" i="134"/>
  <c r="AE21" i="134" s="1"/>
  <c r="AI21" i="134" s="1"/>
  <c r="Y21" i="134" s="1"/>
  <c r="Z21" i="134"/>
  <c r="X21" i="134"/>
  <c r="Q21" i="134"/>
  <c r="P21" i="134"/>
  <c r="H21" i="134"/>
  <c r="E21" i="134"/>
  <c r="I21" i="134" s="1"/>
  <c r="AE20" i="134"/>
  <c r="AI20" i="134" s="1"/>
  <c r="Y20" i="134" s="1"/>
  <c r="AD20" i="134"/>
  <c r="AC20" i="134"/>
  <c r="AB20" i="134"/>
  <c r="Z20" i="134"/>
  <c r="X20" i="134"/>
  <c r="Q20" i="134"/>
  <c r="P20" i="134"/>
  <c r="I20" i="134"/>
  <c r="H20" i="134"/>
  <c r="E20" i="134"/>
  <c r="AD19" i="134"/>
  <c r="AC19" i="134"/>
  <c r="AB19" i="134"/>
  <c r="AE19" i="134" s="1"/>
  <c r="AI19" i="134" s="1"/>
  <c r="Y19" i="134" s="1"/>
  <c r="Z19" i="134"/>
  <c r="X19" i="134"/>
  <c r="Q19" i="134"/>
  <c r="P19" i="134"/>
  <c r="H19" i="134"/>
  <c r="E19" i="134"/>
  <c r="I19" i="134" s="1"/>
  <c r="AE18" i="134"/>
  <c r="AI18" i="134" s="1"/>
  <c r="Y18" i="134" s="1"/>
  <c r="AD18" i="134"/>
  <c r="AC18" i="134"/>
  <c r="AB18" i="134"/>
  <c r="Z18" i="134"/>
  <c r="X18" i="134"/>
  <c r="Q18" i="134"/>
  <c r="P18" i="134"/>
  <c r="H18" i="134"/>
  <c r="E18" i="134"/>
  <c r="I18" i="134" s="1"/>
  <c r="AD17" i="134"/>
  <c r="AC17" i="134"/>
  <c r="AB17" i="134"/>
  <c r="AE17" i="134" s="1"/>
  <c r="AI17" i="134" s="1"/>
  <c r="Y17" i="134" s="1"/>
  <c r="Z17" i="134"/>
  <c r="X17" i="134"/>
  <c r="Q17" i="134"/>
  <c r="P17" i="134"/>
  <c r="I17" i="134"/>
  <c r="H17" i="134"/>
  <c r="E17" i="134"/>
  <c r="AD16" i="134"/>
  <c r="AC16" i="134"/>
  <c r="AE16" i="134" s="1"/>
  <c r="AI16" i="134" s="1"/>
  <c r="Y16" i="134" s="1"/>
  <c r="AB16" i="134"/>
  <c r="Z16" i="134"/>
  <c r="X16" i="134"/>
  <c r="Q16" i="134"/>
  <c r="P16" i="134"/>
  <c r="I16" i="134"/>
  <c r="E16" i="134"/>
  <c r="AE15" i="134"/>
  <c r="AI15" i="134" s="1"/>
  <c r="Y15" i="134" s="1"/>
  <c r="AD15" i="134"/>
  <c r="AC15" i="134"/>
  <c r="AB15" i="134"/>
  <c r="Z15" i="134"/>
  <c r="X15" i="134"/>
  <c r="Q15" i="134"/>
  <c r="P15" i="134"/>
  <c r="E15" i="134"/>
  <c r="I15" i="134" s="1"/>
  <c r="AD14" i="134"/>
  <c r="AC14" i="134"/>
  <c r="AB14" i="134"/>
  <c r="AE14" i="134" s="1"/>
  <c r="AI14" i="134" s="1"/>
  <c r="Y14" i="134" s="1"/>
  <c r="Z14" i="134"/>
  <c r="X14" i="134"/>
  <c r="Q14" i="134"/>
  <c r="P14" i="134"/>
  <c r="I14" i="134"/>
  <c r="H14" i="134"/>
  <c r="E14" i="134"/>
  <c r="AD13" i="134"/>
  <c r="AE13" i="134" s="1"/>
  <c r="AI13" i="134" s="1"/>
  <c r="Y13" i="134" s="1"/>
  <c r="AC13" i="134"/>
  <c r="AB13" i="134"/>
  <c r="Z13" i="134"/>
  <c r="X13" i="134"/>
  <c r="Q13" i="134"/>
  <c r="P13" i="134"/>
  <c r="H13" i="134"/>
  <c r="E13" i="134"/>
  <c r="I13" i="134" s="1"/>
  <c r="AD12" i="134"/>
  <c r="AC12" i="134"/>
  <c r="AE12" i="134" s="1"/>
  <c r="AI12" i="134" s="1"/>
  <c r="Y12" i="134" s="1"/>
  <c r="AB12" i="134"/>
  <c r="Z12" i="134"/>
  <c r="X12" i="134"/>
  <c r="Q12" i="134"/>
  <c r="P12" i="134"/>
  <c r="I12" i="134"/>
  <c r="H12" i="134"/>
  <c r="E12" i="134"/>
  <c r="T75" i="134" l="1"/>
  <c r="F73" i="134"/>
  <c r="T77" i="134"/>
  <c r="O73" i="134"/>
  <c r="O75" i="134"/>
  <c r="T73" i="134"/>
  <c r="F75" i="134"/>
  <c r="M79" i="133"/>
  <c r="W73" i="133"/>
  <c r="P71" i="133"/>
  <c r="H71" i="133"/>
  <c r="Q70" i="133"/>
  <c r="P70" i="133"/>
  <c r="H70" i="133"/>
  <c r="E70" i="133"/>
  <c r="I70" i="133" s="1"/>
  <c r="Q69" i="133"/>
  <c r="P69" i="133"/>
  <c r="I69" i="133"/>
  <c r="H69" i="133"/>
  <c r="E69" i="133"/>
  <c r="AD68" i="133"/>
  <c r="AC68" i="133"/>
  <c r="AB68" i="133"/>
  <c r="AE68" i="133" s="1"/>
  <c r="AI68" i="133" s="1"/>
  <c r="Y68" i="133" s="1"/>
  <c r="Z68" i="133"/>
  <c r="X68" i="133"/>
  <c r="Q68" i="133"/>
  <c r="P68" i="133"/>
  <c r="I68" i="133"/>
  <c r="H68" i="133"/>
  <c r="E68" i="133"/>
  <c r="AD67" i="133"/>
  <c r="AE67" i="133" s="1"/>
  <c r="AI67" i="133" s="1"/>
  <c r="Y67" i="133" s="1"/>
  <c r="AC67" i="133"/>
  <c r="AB67" i="133"/>
  <c r="Z67" i="133"/>
  <c r="X67" i="133"/>
  <c r="Q67" i="133"/>
  <c r="P67" i="133"/>
  <c r="H67" i="133"/>
  <c r="E67" i="133"/>
  <c r="I67" i="133" s="1"/>
  <c r="AE66" i="133"/>
  <c r="AI66" i="133" s="1"/>
  <c r="Y66" i="133" s="1"/>
  <c r="AD66" i="133"/>
  <c r="AC66" i="133"/>
  <c r="AB66" i="133"/>
  <c r="Z66" i="133"/>
  <c r="X66" i="133"/>
  <c r="Q66" i="133"/>
  <c r="P66" i="133"/>
  <c r="I66" i="133"/>
  <c r="H66" i="133"/>
  <c r="E66" i="133"/>
  <c r="AD65" i="133"/>
  <c r="AC65" i="133"/>
  <c r="AB65" i="133"/>
  <c r="AE65" i="133" s="1"/>
  <c r="AI65" i="133" s="1"/>
  <c r="Y65" i="133" s="1"/>
  <c r="Z65" i="133"/>
  <c r="X65" i="133"/>
  <c r="Q65" i="133"/>
  <c r="P65" i="133"/>
  <c r="H65" i="133"/>
  <c r="E65" i="133"/>
  <c r="I65" i="133" s="1"/>
  <c r="AI64" i="133"/>
  <c r="AE64" i="133"/>
  <c r="AD64" i="133"/>
  <c r="AC64" i="133"/>
  <c r="AB64" i="133"/>
  <c r="Z64" i="133"/>
  <c r="Y64" i="133"/>
  <c r="X64" i="133"/>
  <c r="Q64" i="133"/>
  <c r="P64" i="133"/>
  <c r="I64" i="133"/>
  <c r="H64" i="133"/>
  <c r="E64" i="133"/>
  <c r="AE63" i="133"/>
  <c r="AI63" i="133" s="1"/>
  <c r="Y63" i="133" s="1"/>
  <c r="AD63" i="133"/>
  <c r="AC63" i="133"/>
  <c r="AB63" i="133"/>
  <c r="Z63" i="133"/>
  <c r="X63" i="133"/>
  <c r="Q63" i="133"/>
  <c r="P63" i="133"/>
  <c r="I63" i="133"/>
  <c r="H63" i="133"/>
  <c r="E63" i="133"/>
  <c r="AD62" i="133"/>
  <c r="AC62" i="133"/>
  <c r="AB62" i="133"/>
  <c r="AE62" i="133" s="1"/>
  <c r="AI62" i="133" s="1"/>
  <c r="Y62" i="133" s="1"/>
  <c r="Z62" i="133"/>
  <c r="X62" i="133"/>
  <c r="Q62" i="133"/>
  <c r="P62" i="133"/>
  <c r="H62" i="133"/>
  <c r="E62" i="133"/>
  <c r="I62" i="133" s="1"/>
  <c r="AC61" i="133"/>
  <c r="AE61" i="133" s="1"/>
  <c r="AI61" i="133" s="1"/>
  <c r="Y61" i="133" s="1"/>
  <c r="AB61" i="133"/>
  <c r="X61" i="133"/>
  <c r="Q61" i="133"/>
  <c r="P61" i="133"/>
  <c r="H61" i="133"/>
  <c r="E61" i="133"/>
  <c r="I61" i="133" s="1"/>
  <c r="AE60" i="133"/>
  <c r="AI60" i="133" s="1"/>
  <c r="Y60" i="133" s="1"/>
  <c r="X60" i="133"/>
  <c r="Q60" i="133"/>
  <c r="P60" i="133"/>
  <c r="I60" i="133"/>
  <c r="H60" i="133"/>
  <c r="E60" i="133"/>
  <c r="AC59" i="133"/>
  <c r="AB59" i="133"/>
  <c r="AE59" i="133" s="1"/>
  <c r="AI59" i="133" s="1"/>
  <c r="Y59" i="133" s="1"/>
  <c r="X59" i="133"/>
  <c r="Q59" i="133"/>
  <c r="P59" i="133"/>
  <c r="H59" i="133"/>
  <c r="E59" i="133"/>
  <c r="I59" i="133" s="1"/>
  <c r="AE58" i="133"/>
  <c r="AI58" i="133" s="1"/>
  <c r="Y58" i="133" s="1"/>
  <c r="AC58" i="133"/>
  <c r="AB58" i="133"/>
  <c r="X58" i="133"/>
  <c r="Q58" i="133"/>
  <c r="P58" i="133"/>
  <c r="I58" i="133"/>
  <c r="E58" i="133"/>
  <c r="AI57" i="133"/>
  <c r="Y57" i="133" s="1"/>
  <c r="AE57" i="133"/>
  <c r="AC57" i="133"/>
  <c r="AB57" i="133"/>
  <c r="X57" i="133"/>
  <c r="Q57" i="133"/>
  <c r="P57" i="133"/>
  <c r="I57" i="133"/>
  <c r="H57" i="133"/>
  <c r="E57" i="133"/>
  <c r="AD56" i="133"/>
  <c r="AC56" i="133"/>
  <c r="AB56" i="133"/>
  <c r="AE56" i="133" s="1"/>
  <c r="AI56" i="133" s="1"/>
  <c r="Y56" i="133" s="1"/>
  <c r="Z56" i="133"/>
  <c r="X56" i="133"/>
  <c r="Q56" i="133"/>
  <c r="P56" i="133"/>
  <c r="H56" i="133"/>
  <c r="E56" i="133"/>
  <c r="I56" i="133" s="1"/>
  <c r="AE55" i="133"/>
  <c r="AI55" i="133" s="1"/>
  <c r="Y55" i="133" s="1"/>
  <c r="AD55" i="133"/>
  <c r="AC55" i="133"/>
  <c r="AB55" i="133"/>
  <c r="Z55" i="133"/>
  <c r="X55" i="133"/>
  <c r="Q55" i="133"/>
  <c r="P55" i="133"/>
  <c r="I55" i="133"/>
  <c r="H55" i="133"/>
  <c r="E55" i="133"/>
  <c r="AD54" i="133"/>
  <c r="AE54" i="133" s="1"/>
  <c r="AI54" i="133" s="1"/>
  <c r="Y54" i="133" s="1"/>
  <c r="AC54" i="133"/>
  <c r="AB54" i="133"/>
  <c r="Z54" i="133"/>
  <c r="X54" i="133"/>
  <c r="Q54" i="133"/>
  <c r="P54" i="133"/>
  <c r="H54" i="133"/>
  <c r="E54" i="133"/>
  <c r="I54" i="133" s="1"/>
  <c r="AD53" i="133"/>
  <c r="AC53" i="133"/>
  <c r="AB53" i="133"/>
  <c r="AE53" i="133" s="1"/>
  <c r="AI53" i="133" s="1"/>
  <c r="Y53" i="133" s="1"/>
  <c r="Z53" i="133"/>
  <c r="X53" i="133"/>
  <c r="Q53" i="133"/>
  <c r="P53" i="133"/>
  <c r="H53" i="133"/>
  <c r="E53" i="133"/>
  <c r="I53" i="133" s="1"/>
  <c r="AE52" i="133"/>
  <c r="AI52" i="133" s="1"/>
  <c r="Y52" i="133" s="1"/>
  <c r="Z52" i="133"/>
  <c r="X52" i="133"/>
  <c r="Q52" i="133"/>
  <c r="P52" i="133"/>
  <c r="I52" i="133"/>
  <c r="H52" i="133"/>
  <c r="E52" i="133"/>
  <c r="AD51" i="133"/>
  <c r="AE51" i="133" s="1"/>
  <c r="AI51" i="133" s="1"/>
  <c r="Y51" i="133" s="1"/>
  <c r="AC51" i="133"/>
  <c r="AB51" i="133"/>
  <c r="Z51" i="133"/>
  <c r="X51" i="133"/>
  <c r="Q51" i="133"/>
  <c r="P51" i="133"/>
  <c r="H51" i="133"/>
  <c r="E51" i="133"/>
  <c r="I51" i="133" s="1"/>
  <c r="AE50" i="133"/>
  <c r="AI50" i="133" s="1"/>
  <c r="Y50" i="133" s="1"/>
  <c r="AD50" i="133"/>
  <c r="AC50" i="133"/>
  <c r="AB50" i="133"/>
  <c r="Z50" i="133"/>
  <c r="X50" i="133"/>
  <c r="Q50" i="133"/>
  <c r="P50" i="133"/>
  <c r="I50" i="133"/>
  <c r="H50" i="133"/>
  <c r="E50" i="133"/>
  <c r="AI49" i="133"/>
  <c r="AE49" i="133"/>
  <c r="Z49" i="133"/>
  <c r="Y49" i="133"/>
  <c r="X49" i="133"/>
  <c r="Q49" i="133"/>
  <c r="P49" i="133"/>
  <c r="I49" i="133"/>
  <c r="H49" i="133"/>
  <c r="E49" i="133"/>
  <c r="AE48" i="133"/>
  <c r="AI48" i="133" s="1"/>
  <c r="Y48" i="133" s="1"/>
  <c r="Z48" i="133"/>
  <c r="X48" i="133"/>
  <c r="Q48" i="133"/>
  <c r="P48" i="133"/>
  <c r="H48" i="133"/>
  <c r="E48" i="133"/>
  <c r="I48" i="133" s="1"/>
  <c r="AI47" i="133"/>
  <c r="Y47" i="133" s="1"/>
  <c r="AE47" i="133"/>
  <c r="Z47" i="133"/>
  <c r="X47" i="133"/>
  <c r="Q47" i="133"/>
  <c r="P47" i="133"/>
  <c r="I47" i="133"/>
  <c r="H47" i="133"/>
  <c r="E47" i="133"/>
  <c r="AD46" i="133"/>
  <c r="AC46" i="133"/>
  <c r="AB46" i="133"/>
  <c r="AE46" i="133" s="1"/>
  <c r="AI46" i="133" s="1"/>
  <c r="Y46" i="133" s="1"/>
  <c r="Z46" i="133"/>
  <c r="X46" i="133"/>
  <c r="Q46" i="133"/>
  <c r="P46" i="133"/>
  <c r="I46" i="133"/>
  <c r="H46" i="133"/>
  <c r="E46" i="133"/>
  <c r="AD45" i="133"/>
  <c r="AC45" i="133"/>
  <c r="AE45" i="133" s="1"/>
  <c r="AI45" i="133" s="1"/>
  <c r="Y45" i="133" s="1"/>
  <c r="AB45" i="133"/>
  <c r="Z45" i="133"/>
  <c r="X45" i="133"/>
  <c r="Q45" i="133"/>
  <c r="P45" i="133"/>
  <c r="H45" i="133"/>
  <c r="E45" i="133"/>
  <c r="I45" i="133" s="1"/>
  <c r="AD44" i="133"/>
  <c r="AC44" i="133"/>
  <c r="AB44" i="133"/>
  <c r="AE44" i="133" s="1"/>
  <c r="AI44" i="133" s="1"/>
  <c r="Y44" i="133" s="1"/>
  <c r="Z44" i="133"/>
  <c r="X44" i="133"/>
  <c r="Q44" i="133"/>
  <c r="P44" i="133"/>
  <c r="H44" i="133"/>
  <c r="E44" i="133"/>
  <c r="I44" i="133" s="1"/>
  <c r="AE43" i="133"/>
  <c r="AI43" i="133" s="1"/>
  <c r="Y43" i="133" s="1"/>
  <c r="AD43" i="133"/>
  <c r="AC43" i="133"/>
  <c r="AB43" i="133"/>
  <c r="Z43" i="133"/>
  <c r="X43" i="133"/>
  <c r="Q43" i="133"/>
  <c r="P43" i="133"/>
  <c r="I43" i="133"/>
  <c r="H43" i="133"/>
  <c r="E43" i="133"/>
  <c r="AD42" i="133"/>
  <c r="AC42" i="133"/>
  <c r="AB42" i="133"/>
  <c r="AE42" i="133" s="1"/>
  <c r="AI42" i="133" s="1"/>
  <c r="Y42" i="133" s="1"/>
  <c r="Z42" i="133"/>
  <c r="X42" i="133"/>
  <c r="Q42" i="133"/>
  <c r="P42" i="133"/>
  <c r="H42" i="133"/>
  <c r="E42" i="133"/>
  <c r="I42" i="133" s="1"/>
  <c r="AD41" i="133"/>
  <c r="AC41" i="133"/>
  <c r="AB41" i="133"/>
  <c r="AE41" i="133" s="1"/>
  <c r="AI41" i="133" s="1"/>
  <c r="Y41" i="133" s="1"/>
  <c r="Z41" i="133"/>
  <c r="X41" i="133"/>
  <c r="Q41" i="133"/>
  <c r="P41" i="133"/>
  <c r="H41" i="133"/>
  <c r="E41" i="133"/>
  <c r="I41" i="133" s="1"/>
  <c r="AE40" i="133"/>
  <c r="AI40" i="133" s="1"/>
  <c r="Y40" i="133" s="1"/>
  <c r="AD40" i="133"/>
  <c r="AC40" i="133"/>
  <c r="AB40" i="133"/>
  <c r="Z40" i="133"/>
  <c r="X40" i="133"/>
  <c r="Q40" i="133"/>
  <c r="P40" i="133"/>
  <c r="I40" i="133"/>
  <c r="H40" i="133"/>
  <c r="E40" i="133"/>
  <c r="AD39" i="133"/>
  <c r="AC39" i="133"/>
  <c r="AB39" i="133"/>
  <c r="AE39" i="133" s="1"/>
  <c r="AI39" i="133" s="1"/>
  <c r="Y39" i="133" s="1"/>
  <c r="Z39" i="133"/>
  <c r="X39" i="133"/>
  <c r="Q39" i="133"/>
  <c r="P39" i="133"/>
  <c r="I39" i="133"/>
  <c r="H39" i="133"/>
  <c r="E39" i="133"/>
  <c r="AD38" i="133"/>
  <c r="AE38" i="133" s="1"/>
  <c r="AI38" i="133" s="1"/>
  <c r="Y38" i="133" s="1"/>
  <c r="AC38" i="133"/>
  <c r="AB38" i="133"/>
  <c r="Z38" i="133"/>
  <c r="X38" i="133"/>
  <c r="Q38" i="133"/>
  <c r="P38" i="133"/>
  <c r="H38" i="133"/>
  <c r="E38" i="133"/>
  <c r="I38" i="133" s="1"/>
  <c r="AE37" i="133"/>
  <c r="AI37" i="133" s="1"/>
  <c r="Y37" i="133" s="1"/>
  <c r="AD37" i="133"/>
  <c r="AC37" i="133"/>
  <c r="AB37" i="133"/>
  <c r="Z37" i="133"/>
  <c r="X37" i="133"/>
  <c r="Q37" i="133"/>
  <c r="P37" i="133"/>
  <c r="I37" i="133"/>
  <c r="H37" i="133"/>
  <c r="E37" i="133"/>
  <c r="AD36" i="133"/>
  <c r="AC36" i="133"/>
  <c r="AB36" i="133"/>
  <c r="AE36" i="133" s="1"/>
  <c r="AI36" i="133" s="1"/>
  <c r="Y36" i="133" s="1"/>
  <c r="Z36" i="133"/>
  <c r="X36" i="133"/>
  <c r="Q36" i="133"/>
  <c r="P36" i="133"/>
  <c r="H36" i="133"/>
  <c r="E36" i="133"/>
  <c r="I36" i="133" s="1"/>
  <c r="AI35" i="133"/>
  <c r="AE35" i="133"/>
  <c r="AD35" i="133"/>
  <c r="AC35" i="133"/>
  <c r="AB35" i="133"/>
  <c r="Z35" i="133"/>
  <c r="Y35" i="133"/>
  <c r="X35" i="133"/>
  <c r="Q35" i="133"/>
  <c r="P35" i="133"/>
  <c r="I35" i="133"/>
  <c r="H35" i="133"/>
  <c r="E35" i="133"/>
  <c r="AE34" i="133"/>
  <c r="AI34" i="133" s="1"/>
  <c r="Y34" i="133" s="1"/>
  <c r="AD34" i="133"/>
  <c r="AC34" i="133"/>
  <c r="AB34" i="133"/>
  <c r="Z34" i="133"/>
  <c r="X34" i="133"/>
  <c r="Q34" i="133"/>
  <c r="P34" i="133"/>
  <c r="I34" i="133"/>
  <c r="H34" i="133"/>
  <c r="E34" i="133"/>
  <c r="AD33" i="133"/>
  <c r="AC33" i="133"/>
  <c r="AB33" i="133"/>
  <c r="AE33" i="133" s="1"/>
  <c r="AI33" i="133" s="1"/>
  <c r="Y33" i="133" s="1"/>
  <c r="Z33" i="133"/>
  <c r="X33" i="133"/>
  <c r="Q33" i="133"/>
  <c r="P33" i="133"/>
  <c r="H33" i="133"/>
  <c r="E33" i="133"/>
  <c r="I33" i="133" s="1"/>
  <c r="AD32" i="133"/>
  <c r="AC32" i="133"/>
  <c r="AB32" i="133"/>
  <c r="AE32" i="133" s="1"/>
  <c r="AI32" i="133" s="1"/>
  <c r="Y32" i="133" s="1"/>
  <c r="Z32" i="133"/>
  <c r="X32" i="133"/>
  <c r="Q32" i="133"/>
  <c r="P32" i="133"/>
  <c r="I32" i="133"/>
  <c r="H32" i="133"/>
  <c r="E32" i="133"/>
  <c r="AE31" i="133"/>
  <c r="AI31" i="133" s="1"/>
  <c r="Y31" i="133" s="1"/>
  <c r="Z31" i="133"/>
  <c r="X31" i="133"/>
  <c r="Q31" i="133"/>
  <c r="P31" i="133"/>
  <c r="I31" i="133"/>
  <c r="H31" i="133"/>
  <c r="E31" i="133"/>
  <c r="AD30" i="133"/>
  <c r="AC30" i="133"/>
  <c r="AE30" i="133" s="1"/>
  <c r="AI30" i="133" s="1"/>
  <c r="Y30" i="133" s="1"/>
  <c r="AB30" i="133"/>
  <c r="Z30" i="133"/>
  <c r="X30" i="133"/>
  <c r="Q30" i="133"/>
  <c r="P30" i="133"/>
  <c r="H30" i="133"/>
  <c r="E30" i="133"/>
  <c r="I30" i="133" s="1"/>
  <c r="AD29" i="133"/>
  <c r="AC29" i="133"/>
  <c r="AB29" i="133"/>
  <c r="AE29" i="133" s="1"/>
  <c r="AI29" i="133" s="1"/>
  <c r="Y29" i="133" s="1"/>
  <c r="Z29" i="133"/>
  <c r="X29" i="133"/>
  <c r="Q29" i="133"/>
  <c r="P29" i="133"/>
  <c r="H29" i="133"/>
  <c r="E29" i="133"/>
  <c r="I29" i="133" s="1"/>
  <c r="AE28" i="133"/>
  <c r="AI28" i="133" s="1"/>
  <c r="Y28" i="133" s="1"/>
  <c r="AD28" i="133"/>
  <c r="AC28" i="133"/>
  <c r="AB28" i="133"/>
  <c r="Z28" i="133"/>
  <c r="X28" i="133"/>
  <c r="Q28" i="133"/>
  <c r="P28" i="133"/>
  <c r="I28" i="133"/>
  <c r="H28" i="133"/>
  <c r="E28" i="133"/>
  <c r="AD27" i="133"/>
  <c r="AC27" i="133"/>
  <c r="AB27" i="133"/>
  <c r="AE27" i="133" s="1"/>
  <c r="AI27" i="133" s="1"/>
  <c r="Y27" i="133" s="1"/>
  <c r="Z27" i="133"/>
  <c r="X27" i="133"/>
  <c r="Q27" i="133"/>
  <c r="P27" i="133"/>
  <c r="H27" i="133"/>
  <c r="E27" i="133"/>
  <c r="I27" i="133" s="1"/>
  <c r="AD26" i="133"/>
  <c r="AC26" i="133"/>
  <c r="AB26" i="133"/>
  <c r="AE26" i="133" s="1"/>
  <c r="AI26" i="133" s="1"/>
  <c r="Y26" i="133" s="1"/>
  <c r="Z26" i="133"/>
  <c r="X26" i="133"/>
  <c r="Q26" i="133"/>
  <c r="P26" i="133"/>
  <c r="H26" i="133"/>
  <c r="E26" i="133"/>
  <c r="I26" i="133" s="1"/>
  <c r="AE25" i="133"/>
  <c r="AI25" i="133" s="1"/>
  <c r="Y25" i="133" s="1"/>
  <c r="AD25" i="133"/>
  <c r="AC25" i="133"/>
  <c r="AB25" i="133"/>
  <c r="Z25" i="133"/>
  <c r="X25" i="133"/>
  <c r="Q25" i="133"/>
  <c r="P25" i="133"/>
  <c r="I25" i="133"/>
  <c r="H25" i="133"/>
  <c r="E25" i="133"/>
  <c r="AD24" i="133"/>
  <c r="AC24" i="133"/>
  <c r="AB24" i="133"/>
  <c r="AE24" i="133" s="1"/>
  <c r="AI24" i="133" s="1"/>
  <c r="Y24" i="133" s="1"/>
  <c r="Z24" i="133"/>
  <c r="X24" i="133"/>
  <c r="Q24" i="133"/>
  <c r="P24" i="133"/>
  <c r="I24" i="133"/>
  <c r="H24" i="133"/>
  <c r="E24" i="133"/>
  <c r="AD23" i="133"/>
  <c r="AE23" i="133" s="1"/>
  <c r="AI23" i="133" s="1"/>
  <c r="Y23" i="133" s="1"/>
  <c r="AC23" i="133"/>
  <c r="AB23" i="133"/>
  <c r="Z23" i="133"/>
  <c r="X23" i="133"/>
  <c r="Q23" i="133"/>
  <c r="P23" i="133"/>
  <c r="H23" i="133"/>
  <c r="E23" i="133"/>
  <c r="I23" i="133" s="1"/>
  <c r="AE22" i="133"/>
  <c r="AI22" i="133" s="1"/>
  <c r="Y22" i="133" s="1"/>
  <c r="AD22" i="133"/>
  <c r="AC22" i="133"/>
  <c r="AB22" i="133"/>
  <c r="Z22" i="133"/>
  <c r="X22" i="133"/>
  <c r="Q22" i="133"/>
  <c r="P22" i="133"/>
  <c r="I22" i="133"/>
  <c r="H22" i="133"/>
  <c r="E22" i="133"/>
  <c r="AD21" i="133"/>
  <c r="AC21" i="133"/>
  <c r="AB21" i="133"/>
  <c r="AE21" i="133" s="1"/>
  <c r="AI21" i="133" s="1"/>
  <c r="Y21" i="133" s="1"/>
  <c r="Z21" i="133"/>
  <c r="X21" i="133"/>
  <c r="Q21" i="133"/>
  <c r="P21" i="133"/>
  <c r="H21" i="133"/>
  <c r="E21" i="133"/>
  <c r="I21" i="133" s="1"/>
  <c r="AI20" i="133"/>
  <c r="AE20" i="133"/>
  <c r="AD20" i="133"/>
  <c r="AC20" i="133"/>
  <c r="AB20" i="133"/>
  <c r="Z20" i="133"/>
  <c r="Y20" i="133"/>
  <c r="X20" i="133"/>
  <c r="Q20" i="133"/>
  <c r="P20" i="133"/>
  <c r="I20" i="133"/>
  <c r="H20" i="133"/>
  <c r="E20" i="133"/>
  <c r="AE19" i="133"/>
  <c r="AI19" i="133" s="1"/>
  <c r="Y19" i="133" s="1"/>
  <c r="AD19" i="133"/>
  <c r="AC19" i="133"/>
  <c r="AB19" i="133"/>
  <c r="Z19" i="133"/>
  <c r="X19" i="133"/>
  <c r="Q19" i="133"/>
  <c r="P19" i="133"/>
  <c r="I19" i="133"/>
  <c r="H19" i="133"/>
  <c r="E19" i="133"/>
  <c r="AD18" i="133"/>
  <c r="AC18" i="133"/>
  <c r="AB18" i="133"/>
  <c r="AE18" i="133" s="1"/>
  <c r="AI18" i="133" s="1"/>
  <c r="Y18" i="133" s="1"/>
  <c r="Z18" i="133"/>
  <c r="X18" i="133"/>
  <c r="Q18" i="133"/>
  <c r="P18" i="133"/>
  <c r="H18" i="133"/>
  <c r="E18" i="133"/>
  <c r="I18" i="133" s="1"/>
  <c r="AD17" i="133"/>
  <c r="AE17" i="133" s="1"/>
  <c r="AI17" i="133" s="1"/>
  <c r="Y17" i="133" s="1"/>
  <c r="AC17" i="133"/>
  <c r="AB17" i="133"/>
  <c r="Z17" i="133"/>
  <c r="X17" i="133"/>
  <c r="Q17" i="133"/>
  <c r="P17" i="133"/>
  <c r="I17" i="133"/>
  <c r="H17" i="133"/>
  <c r="E17" i="133"/>
  <c r="AD16" i="133"/>
  <c r="AC16" i="133"/>
  <c r="AE16" i="133" s="1"/>
  <c r="AI16" i="133" s="1"/>
  <c r="Y16" i="133" s="1"/>
  <c r="AB16" i="133"/>
  <c r="Z16" i="133"/>
  <c r="X16" i="133"/>
  <c r="Q16" i="133"/>
  <c r="P16" i="133"/>
  <c r="I16" i="133"/>
  <c r="E16" i="133"/>
  <c r="AI15" i="133"/>
  <c r="AE15" i="133"/>
  <c r="AD15" i="133"/>
  <c r="AC15" i="133"/>
  <c r="AB15" i="133"/>
  <c r="Z15" i="133"/>
  <c r="Y15" i="133"/>
  <c r="X15" i="133"/>
  <c r="Q15" i="133"/>
  <c r="P15" i="133"/>
  <c r="E15" i="133"/>
  <c r="I15" i="133" s="1"/>
  <c r="AD14" i="133"/>
  <c r="AC14" i="133"/>
  <c r="AB14" i="133"/>
  <c r="AE14" i="133" s="1"/>
  <c r="AI14" i="133" s="1"/>
  <c r="Y14" i="133" s="1"/>
  <c r="Z14" i="133"/>
  <c r="X14" i="133"/>
  <c r="Q14" i="133"/>
  <c r="P14" i="133"/>
  <c r="I14" i="133"/>
  <c r="H14" i="133"/>
  <c r="E14" i="133"/>
  <c r="AD13" i="133"/>
  <c r="AE13" i="133" s="1"/>
  <c r="AI13" i="133" s="1"/>
  <c r="Y13" i="133" s="1"/>
  <c r="AC13" i="133"/>
  <c r="AB13" i="133"/>
  <c r="Z13" i="133"/>
  <c r="X13" i="133"/>
  <c r="Q13" i="133"/>
  <c r="P13" i="133"/>
  <c r="H13" i="133"/>
  <c r="E13" i="133"/>
  <c r="I13" i="133" s="1"/>
  <c r="AD12" i="133"/>
  <c r="AC12" i="133"/>
  <c r="AE12" i="133" s="1"/>
  <c r="AI12" i="133" s="1"/>
  <c r="Y12" i="133" s="1"/>
  <c r="AB12" i="133"/>
  <c r="Z12" i="133"/>
  <c r="X12" i="133"/>
  <c r="Q12" i="133"/>
  <c r="P12" i="133"/>
  <c r="I12" i="133"/>
  <c r="H12" i="133"/>
  <c r="E12" i="133"/>
  <c r="T79" i="134" l="1"/>
  <c r="F77" i="134" s="1"/>
  <c r="T75" i="133"/>
  <c r="O73" i="133"/>
  <c r="O75" i="133"/>
  <c r="T77" i="133"/>
  <c r="F73" i="133"/>
  <c r="F75" i="133"/>
  <c r="T73" i="133"/>
  <c r="T79" i="133" s="1"/>
  <c r="M79" i="132"/>
  <c r="W73" i="132"/>
  <c r="P71" i="132"/>
  <c r="H71" i="132"/>
  <c r="Q70" i="132"/>
  <c r="P70" i="132"/>
  <c r="H70" i="132"/>
  <c r="E70" i="132"/>
  <c r="I70" i="132" s="1"/>
  <c r="Q69" i="132"/>
  <c r="P69" i="132"/>
  <c r="H69" i="132"/>
  <c r="E69" i="132"/>
  <c r="I69" i="132" s="1"/>
  <c r="AD68" i="132"/>
  <c r="AC68" i="132"/>
  <c r="AB68" i="132"/>
  <c r="AE68" i="132" s="1"/>
  <c r="AI68" i="132" s="1"/>
  <c r="Y68" i="132" s="1"/>
  <c r="Z68" i="132"/>
  <c r="X68" i="132"/>
  <c r="Q68" i="132"/>
  <c r="P68" i="132"/>
  <c r="I68" i="132"/>
  <c r="H68" i="132"/>
  <c r="E68" i="132"/>
  <c r="AE67" i="132"/>
  <c r="AI67" i="132" s="1"/>
  <c r="Y67" i="132" s="1"/>
  <c r="AD67" i="132"/>
  <c r="AC67" i="132"/>
  <c r="AB67" i="132"/>
  <c r="Z67" i="132"/>
  <c r="X67" i="132"/>
  <c r="Q67" i="132"/>
  <c r="P67" i="132"/>
  <c r="H67" i="132"/>
  <c r="E67" i="132"/>
  <c r="I67" i="132" s="1"/>
  <c r="AD66" i="132"/>
  <c r="AC66" i="132"/>
  <c r="AB66" i="132"/>
  <c r="AE66" i="132" s="1"/>
  <c r="AI66" i="132" s="1"/>
  <c r="Y66" i="132" s="1"/>
  <c r="Z66" i="132"/>
  <c r="X66" i="132"/>
  <c r="Q66" i="132"/>
  <c r="P66" i="132"/>
  <c r="I66" i="132"/>
  <c r="H66" i="132"/>
  <c r="E66" i="132"/>
  <c r="AD65" i="132"/>
  <c r="AC65" i="132"/>
  <c r="AB65" i="132"/>
  <c r="AE65" i="132" s="1"/>
  <c r="AI65" i="132" s="1"/>
  <c r="Y65" i="132" s="1"/>
  <c r="Z65" i="132"/>
  <c r="X65" i="132"/>
  <c r="Q65" i="132"/>
  <c r="P65" i="132"/>
  <c r="I65" i="132"/>
  <c r="H65" i="132"/>
  <c r="E65" i="132"/>
  <c r="AD64" i="132"/>
  <c r="AC64" i="132"/>
  <c r="AB64" i="132"/>
  <c r="AE64" i="132" s="1"/>
  <c r="AI64" i="132" s="1"/>
  <c r="Y64" i="132" s="1"/>
  <c r="Z64" i="132"/>
  <c r="X64" i="132"/>
  <c r="Q64" i="132"/>
  <c r="P64" i="132"/>
  <c r="H64" i="132"/>
  <c r="E64" i="132"/>
  <c r="I64" i="132" s="1"/>
  <c r="AE63" i="132"/>
  <c r="AI63" i="132" s="1"/>
  <c r="Y63" i="132" s="1"/>
  <c r="AD63" i="132"/>
  <c r="AC63" i="132"/>
  <c r="AB63" i="132"/>
  <c r="Z63" i="132"/>
  <c r="X63" i="132"/>
  <c r="Q63" i="132"/>
  <c r="P63" i="132"/>
  <c r="I63" i="132"/>
  <c r="H63" i="132"/>
  <c r="E63" i="132"/>
  <c r="AD62" i="132"/>
  <c r="AC62" i="132"/>
  <c r="AB62" i="132"/>
  <c r="AE62" i="132" s="1"/>
  <c r="AI62" i="132" s="1"/>
  <c r="Y62" i="132" s="1"/>
  <c r="Z62" i="132"/>
  <c r="X62" i="132"/>
  <c r="Q62" i="132"/>
  <c r="P62" i="132"/>
  <c r="H62" i="132"/>
  <c r="E62" i="132"/>
  <c r="I62" i="132" s="1"/>
  <c r="AC61" i="132"/>
  <c r="AB61" i="132"/>
  <c r="AE61" i="132" s="1"/>
  <c r="AI61" i="132" s="1"/>
  <c r="Y61" i="132" s="1"/>
  <c r="X61" i="132"/>
  <c r="Q61" i="132"/>
  <c r="P61" i="132"/>
  <c r="I61" i="132"/>
  <c r="H61" i="132"/>
  <c r="E61" i="132"/>
  <c r="AE60" i="132"/>
  <c r="AI60" i="132" s="1"/>
  <c r="Y60" i="132" s="1"/>
  <c r="X60" i="132"/>
  <c r="Q60" i="132"/>
  <c r="P60" i="132"/>
  <c r="H60" i="132"/>
  <c r="E60" i="132"/>
  <c r="I60" i="132" s="1"/>
  <c r="AE59" i="132"/>
  <c r="AI59" i="132" s="1"/>
  <c r="Y59" i="132" s="1"/>
  <c r="AC59" i="132"/>
  <c r="AB59" i="132"/>
  <c r="X59" i="132"/>
  <c r="Q59" i="132"/>
  <c r="P59" i="132"/>
  <c r="H59" i="132"/>
  <c r="E59" i="132"/>
  <c r="I59" i="132" s="1"/>
  <c r="AI58" i="132"/>
  <c r="Y58" i="132" s="1"/>
  <c r="AE58" i="132"/>
  <c r="AC58" i="132"/>
  <c r="AB58" i="132"/>
  <c r="X58" i="132"/>
  <c r="Q58" i="132"/>
  <c r="P58" i="132"/>
  <c r="I58" i="132"/>
  <c r="E58" i="132"/>
  <c r="AC57" i="132"/>
  <c r="AE57" i="132" s="1"/>
  <c r="AI57" i="132" s="1"/>
  <c r="Y57" i="132" s="1"/>
  <c r="AB57" i="132"/>
  <c r="X57" i="132"/>
  <c r="Q57" i="132"/>
  <c r="P57" i="132"/>
  <c r="H57" i="132"/>
  <c r="E57" i="132"/>
  <c r="I57" i="132" s="1"/>
  <c r="AE56" i="132"/>
  <c r="AI56" i="132" s="1"/>
  <c r="Y56" i="132" s="1"/>
  <c r="AD56" i="132"/>
  <c r="AC56" i="132"/>
  <c r="AB56" i="132"/>
  <c r="Z56" i="132"/>
  <c r="X56" i="132"/>
  <c r="Q56" i="132"/>
  <c r="P56" i="132"/>
  <c r="H56" i="132"/>
  <c r="E56" i="132"/>
  <c r="I56" i="132" s="1"/>
  <c r="AD55" i="132"/>
  <c r="AC55" i="132"/>
  <c r="AB55" i="132"/>
  <c r="AE55" i="132" s="1"/>
  <c r="AI55" i="132" s="1"/>
  <c r="Y55" i="132" s="1"/>
  <c r="Z55" i="132"/>
  <c r="X55" i="132"/>
  <c r="Q55" i="132"/>
  <c r="P55" i="132"/>
  <c r="H55" i="132"/>
  <c r="E55" i="132"/>
  <c r="I55" i="132" s="1"/>
  <c r="AE54" i="132"/>
  <c r="AI54" i="132" s="1"/>
  <c r="Y54" i="132" s="1"/>
  <c r="AD54" i="132"/>
  <c r="AC54" i="132"/>
  <c r="AB54" i="132"/>
  <c r="Z54" i="132"/>
  <c r="X54" i="132"/>
  <c r="Q54" i="132"/>
  <c r="P54" i="132"/>
  <c r="H54" i="132"/>
  <c r="E54" i="132"/>
  <c r="I54" i="132" s="1"/>
  <c r="AD53" i="132"/>
  <c r="AC53" i="132"/>
  <c r="AB53" i="132"/>
  <c r="AE53" i="132" s="1"/>
  <c r="AI53" i="132" s="1"/>
  <c r="Y53" i="132" s="1"/>
  <c r="Z53" i="132"/>
  <c r="X53" i="132"/>
  <c r="Q53" i="132"/>
  <c r="P53" i="132"/>
  <c r="I53" i="132"/>
  <c r="H53" i="132"/>
  <c r="E53" i="132"/>
  <c r="AE52" i="132"/>
  <c r="AI52" i="132" s="1"/>
  <c r="Y52" i="132" s="1"/>
  <c r="Z52" i="132"/>
  <c r="X52" i="132"/>
  <c r="Q52" i="132"/>
  <c r="P52" i="132"/>
  <c r="I52" i="132"/>
  <c r="H52" i="132"/>
  <c r="E52" i="132"/>
  <c r="AD51" i="132"/>
  <c r="AC51" i="132"/>
  <c r="AE51" i="132" s="1"/>
  <c r="AI51" i="132" s="1"/>
  <c r="Y51" i="132" s="1"/>
  <c r="AB51" i="132"/>
  <c r="Z51" i="132"/>
  <c r="X51" i="132"/>
  <c r="Q51" i="132"/>
  <c r="P51" i="132"/>
  <c r="H51" i="132"/>
  <c r="E51" i="132"/>
  <c r="I51" i="132" s="1"/>
  <c r="AE50" i="132"/>
  <c r="AI50" i="132" s="1"/>
  <c r="Y50" i="132" s="1"/>
  <c r="AD50" i="132"/>
  <c r="AC50" i="132"/>
  <c r="AB50" i="132"/>
  <c r="Z50" i="132"/>
  <c r="X50" i="132"/>
  <c r="Q50" i="132"/>
  <c r="P50" i="132"/>
  <c r="I50" i="132"/>
  <c r="H50" i="132"/>
  <c r="E50" i="132"/>
  <c r="AE49" i="132"/>
  <c r="AI49" i="132" s="1"/>
  <c r="Y49" i="132" s="1"/>
  <c r="Z49" i="132"/>
  <c r="X49" i="132"/>
  <c r="Q49" i="132"/>
  <c r="P49" i="132"/>
  <c r="H49" i="132"/>
  <c r="E49" i="132"/>
  <c r="I49" i="132" s="1"/>
  <c r="AE48" i="132"/>
  <c r="AI48" i="132" s="1"/>
  <c r="Y48" i="132" s="1"/>
  <c r="Z48" i="132"/>
  <c r="X48" i="132"/>
  <c r="Q48" i="132"/>
  <c r="P48" i="132"/>
  <c r="H48" i="132"/>
  <c r="E48" i="132"/>
  <c r="I48" i="132" s="1"/>
  <c r="AI47" i="132"/>
  <c r="Y47" i="132" s="1"/>
  <c r="AE47" i="132"/>
  <c r="Z47" i="132"/>
  <c r="X47" i="132"/>
  <c r="Q47" i="132"/>
  <c r="P47" i="132"/>
  <c r="I47" i="132"/>
  <c r="H47" i="132"/>
  <c r="E47" i="132"/>
  <c r="AD46" i="132"/>
  <c r="AC46" i="132"/>
  <c r="AB46" i="132"/>
  <c r="AE46" i="132" s="1"/>
  <c r="AI46" i="132" s="1"/>
  <c r="Y46" i="132" s="1"/>
  <c r="Z46" i="132"/>
  <c r="X46" i="132"/>
  <c r="Q46" i="132"/>
  <c r="P46" i="132"/>
  <c r="H46" i="132"/>
  <c r="E46" i="132"/>
  <c r="I46" i="132" s="1"/>
  <c r="AD45" i="132"/>
  <c r="AE45" i="132" s="1"/>
  <c r="AI45" i="132" s="1"/>
  <c r="Y45" i="132" s="1"/>
  <c r="AC45" i="132"/>
  <c r="AB45" i="132"/>
  <c r="Z45" i="132"/>
  <c r="X45" i="132"/>
  <c r="Q45" i="132"/>
  <c r="P45" i="132"/>
  <c r="H45" i="132"/>
  <c r="E45" i="132"/>
  <c r="I45" i="132" s="1"/>
  <c r="AE44" i="132"/>
  <c r="AI44" i="132" s="1"/>
  <c r="Y44" i="132" s="1"/>
  <c r="AD44" i="132"/>
  <c r="AC44" i="132"/>
  <c r="AB44" i="132"/>
  <c r="Z44" i="132"/>
  <c r="X44" i="132"/>
  <c r="Q44" i="132"/>
  <c r="P44" i="132"/>
  <c r="H44" i="132"/>
  <c r="E44" i="132"/>
  <c r="I44" i="132" s="1"/>
  <c r="AD43" i="132"/>
  <c r="AC43" i="132"/>
  <c r="AB43" i="132"/>
  <c r="AE43" i="132" s="1"/>
  <c r="AI43" i="132" s="1"/>
  <c r="Y43" i="132" s="1"/>
  <c r="Z43" i="132"/>
  <c r="X43" i="132"/>
  <c r="Q43" i="132"/>
  <c r="P43" i="132"/>
  <c r="H43" i="132"/>
  <c r="E43" i="132"/>
  <c r="I43" i="132" s="1"/>
  <c r="AE42" i="132"/>
  <c r="AI42" i="132" s="1"/>
  <c r="Y42" i="132" s="1"/>
  <c r="AD42" i="132"/>
  <c r="AC42" i="132"/>
  <c r="AB42" i="132"/>
  <c r="Z42" i="132"/>
  <c r="X42" i="132"/>
  <c r="Q42" i="132"/>
  <c r="P42" i="132"/>
  <c r="H42" i="132"/>
  <c r="E42" i="132"/>
  <c r="I42" i="132" s="1"/>
  <c r="AD41" i="132"/>
  <c r="AC41" i="132"/>
  <c r="AB41" i="132"/>
  <c r="AE41" i="132" s="1"/>
  <c r="AI41" i="132" s="1"/>
  <c r="Y41" i="132" s="1"/>
  <c r="Z41" i="132"/>
  <c r="X41" i="132"/>
  <c r="Q41" i="132"/>
  <c r="P41" i="132"/>
  <c r="I41" i="132"/>
  <c r="H41" i="132"/>
  <c r="E41" i="132"/>
  <c r="AE40" i="132"/>
  <c r="AI40" i="132" s="1"/>
  <c r="Y40" i="132" s="1"/>
  <c r="AD40" i="132"/>
  <c r="AC40" i="132"/>
  <c r="AB40" i="132"/>
  <c r="Z40" i="132"/>
  <c r="X40" i="132"/>
  <c r="Q40" i="132"/>
  <c r="P40" i="132"/>
  <c r="H40" i="132"/>
  <c r="E40" i="132"/>
  <c r="I40" i="132" s="1"/>
  <c r="AD39" i="132"/>
  <c r="AC39" i="132"/>
  <c r="AB39" i="132"/>
  <c r="AE39" i="132" s="1"/>
  <c r="AI39" i="132" s="1"/>
  <c r="Y39" i="132" s="1"/>
  <c r="Z39" i="132"/>
  <c r="X39" i="132"/>
  <c r="Q39" i="132"/>
  <c r="P39" i="132"/>
  <c r="I39" i="132"/>
  <c r="H39" i="132"/>
  <c r="E39" i="132"/>
  <c r="AD38" i="132"/>
  <c r="AC38" i="132"/>
  <c r="AE38" i="132" s="1"/>
  <c r="AI38" i="132" s="1"/>
  <c r="Y38" i="132" s="1"/>
  <c r="AB38" i="132"/>
  <c r="Z38" i="132"/>
  <c r="X38" i="132"/>
  <c r="Q38" i="132"/>
  <c r="P38" i="132"/>
  <c r="H38" i="132"/>
  <c r="E38" i="132"/>
  <c r="I38" i="132" s="1"/>
  <c r="AE37" i="132"/>
  <c r="AI37" i="132" s="1"/>
  <c r="Y37" i="132" s="1"/>
  <c r="AD37" i="132"/>
  <c r="AC37" i="132"/>
  <c r="AB37" i="132"/>
  <c r="Z37" i="132"/>
  <c r="X37" i="132"/>
  <c r="Q37" i="132"/>
  <c r="P37" i="132"/>
  <c r="I37" i="132"/>
  <c r="H37" i="132"/>
  <c r="E37" i="132"/>
  <c r="AD36" i="132"/>
  <c r="AC36" i="132"/>
  <c r="AB36" i="132"/>
  <c r="AE36" i="132" s="1"/>
  <c r="AI36" i="132" s="1"/>
  <c r="Y36" i="132" s="1"/>
  <c r="Z36" i="132"/>
  <c r="X36" i="132"/>
  <c r="Q36" i="132"/>
  <c r="P36" i="132"/>
  <c r="I36" i="132"/>
  <c r="H36" i="132"/>
  <c r="E36" i="132"/>
  <c r="AD35" i="132"/>
  <c r="AC35" i="132"/>
  <c r="AB35" i="132"/>
  <c r="AE35" i="132" s="1"/>
  <c r="AI35" i="132" s="1"/>
  <c r="Y35" i="132" s="1"/>
  <c r="Z35" i="132"/>
  <c r="X35" i="132"/>
  <c r="Q35" i="132"/>
  <c r="P35" i="132"/>
  <c r="H35" i="132"/>
  <c r="E35" i="132"/>
  <c r="I35" i="132" s="1"/>
  <c r="AE34" i="132"/>
  <c r="AI34" i="132" s="1"/>
  <c r="Y34" i="132" s="1"/>
  <c r="AD34" i="132"/>
  <c r="AC34" i="132"/>
  <c r="AB34" i="132"/>
  <c r="Z34" i="132"/>
  <c r="X34" i="132"/>
  <c r="Q34" i="132"/>
  <c r="P34" i="132"/>
  <c r="I34" i="132"/>
  <c r="H34" i="132"/>
  <c r="E34" i="132"/>
  <c r="AD33" i="132"/>
  <c r="AC33" i="132"/>
  <c r="AB33" i="132"/>
  <c r="AE33" i="132" s="1"/>
  <c r="AI33" i="132" s="1"/>
  <c r="Y33" i="132" s="1"/>
  <c r="Z33" i="132"/>
  <c r="X33" i="132"/>
  <c r="Q33" i="132"/>
  <c r="P33" i="132"/>
  <c r="H33" i="132"/>
  <c r="E33" i="132"/>
  <c r="I33" i="132" s="1"/>
  <c r="AD32" i="132"/>
  <c r="AC32" i="132"/>
  <c r="AB32" i="132"/>
  <c r="AE32" i="132" s="1"/>
  <c r="AI32" i="132" s="1"/>
  <c r="Y32" i="132" s="1"/>
  <c r="Z32" i="132"/>
  <c r="X32" i="132"/>
  <c r="Q32" i="132"/>
  <c r="P32" i="132"/>
  <c r="H32" i="132"/>
  <c r="E32" i="132"/>
  <c r="I32" i="132" s="1"/>
  <c r="AE31" i="132"/>
  <c r="AI31" i="132" s="1"/>
  <c r="Y31" i="132" s="1"/>
  <c r="Z31" i="132"/>
  <c r="X31" i="132"/>
  <c r="Q31" i="132"/>
  <c r="P31" i="132"/>
  <c r="H31" i="132"/>
  <c r="E31" i="132"/>
  <c r="I31" i="132" s="1"/>
  <c r="AD30" i="132"/>
  <c r="AE30" i="132" s="1"/>
  <c r="AI30" i="132" s="1"/>
  <c r="Y30" i="132" s="1"/>
  <c r="AC30" i="132"/>
  <c r="AB30" i="132"/>
  <c r="Z30" i="132"/>
  <c r="X30" i="132"/>
  <c r="Q30" i="132"/>
  <c r="P30" i="132"/>
  <c r="H30" i="132"/>
  <c r="E30" i="132"/>
  <c r="I30" i="132" s="1"/>
  <c r="AE29" i="132"/>
  <c r="AI29" i="132" s="1"/>
  <c r="Y29" i="132" s="1"/>
  <c r="AD29" i="132"/>
  <c r="AC29" i="132"/>
  <c r="AB29" i="132"/>
  <c r="Z29" i="132"/>
  <c r="X29" i="132"/>
  <c r="Q29" i="132"/>
  <c r="P29" i="132"/>
  <c r="I29" i="132"/>
  <c r="H29" i="132"/>
  <c r="E29" i="132"/>
  <c r="AD28" i="132"/>
  <c r="AC28" i="132"/>
  <c r="AB28" i="132"/>
  <c r="AE28" i="132" s="1"/>
  <c r="AI28" i="132" s="1"/>
  <c r="Y28" i="132" s="1"/>
  <c r="Z28" i="132"/>
  <c r="X28" i="132"/>
  <c r="Q28" i="132"/>
  <c r="P28" i="132"/>
  <c r="H28" i="132"/>
  <c r="E28" i="132"/>
  <c r="I28" i="132" s="1"/>
  <c r="AE27" i="132"/>
  <c r="AI27" i="132" s="1"/>
  <c r="Y27" i="132" s="1"/>
  <c r="AD27" i="132"/>
  <c r="AC27" i="132"/>
  <c r="AB27" i="132"/>
  <c r="Z27" i="132"/>
  <c r="X27" i="132"/>
  <c r="Q27" i="132"/>
  <c r="P27" i="132"/>
  <c r="I27" i="132"/>
  <c r="H27" i="132"/>
  <c r="E27" i="132"/>
  <c r="AD26" i="132"/>
  <c r="AC26" i="132"/>
  <c r="AB26" i="132"/>
  <c r="AE26" i="132" s="1"/>
  <c r="AI26" i="132" s="1"/>
  <c r="Y26" i="132" s="1"/>
  <c r="Z26" i="132"/>
  <c r="X26" i="132"/>
  <c r="Q26" i="132"/>
  <c r="P26" i="132"/>
  <c r="I26" i="132"/>
  <c r="H26" i="132"/>
  <c r="E26" i="132"/>
  <c r="AE25" i="132"/>
  <c r="AI25" i="132" s="1"/>
  <c r="Y25" i="132" s="1"/>
  <c r="AD25" i="132"/>
  <c r="AC25" i="132"/>
  <c r="AB25" i="132"/>
  <c r="Z25" i="132"/>
  <c r="X25" i="132"/>
  <c r="Q25" i="132"/>
  <c r="P25" i="132"/>
  <c r="H25" i="132"/>
  <c r="E25" i="132"/>
  <c r="I25" i="132" s="1"/>
  <c r="AD24" i="132"/>
  <c r="AC24" i="132"/>
  <c r="AB24" i="132"/>
  <c r="AE24" i="132" s="1"/>
  <c r="AI24" i="132" s="1"/>
  <c r="Y24" i="132" s="1"/>
  <c r="Z24" i="132"/>
  <c r="X24" i="132"/>
  <c r="Q24" i="132"/>
  <c r="P24" i="132"/>
  <c r="I24" i="132"/>
  <c r="H24" i="132"/>
  <c r="E24" i="132"/>
  <c r="AD23" i="132"/>
  <c r="AC23" i="132"/>
  <c r="AE23" i="132" s="1"/>
  <c r="AI23" i="132" s="1"/>
  <c r="Y23" i="132" s="1"/>
  <c r="AB23" i="132"/>
  <c r="Z23" i="132"/>
  <c r="X23" i="132"/>
  <c r="Q23" i="132"/>
  <c r="P23" i="132"/>
  <c r="H23" i="132"/>
  <c r="E23" i="132"/>
  <c r="I23" i="132" s="1"/>
  <c r="AE22" i="132"/>
  <c r="AI22" i="132" s="1"/>
  <c r="Y22" i="132" s="1"/>
  <c r="AD22" i="132"/>
  <c r="AC22" i="132"/>
  <c r="AB22" i="132"/>
  <c r="Z22" i="132"/>
  <c r="X22" i="132"/>
  <c r="Q22" i="132"/>
  <c r="P22" i="132"/>
  <c r="I22" i="132"/>
  <c r="H22" i="132"/>
  <c r="E22" i="132"/>
  <c r="AD21" i="132"/>
  <c r="AC21" i="132"/>
  <c r="AB21" i="132"/>
  <c r="AE21" i="132" s="1"/>
  <c r="AI21" i="132" s="1"/>
  <c r="Y21" i="132" s="1"/>
  <c r="Z21" i="132"/>
  <c r="X21" i="132"/>
  <c r="Q21" i="132"/>
  <c r="P21" i="132"/>
  <c r="H21" i="132"/>
  <c r="E21" i="132"/>
  <c r="I21" i="132" s="1"/>
  <c r="AD20" i="132"/>
  <c r="AC20" i="132"/>
  <c r="AB20" i="132"/>
  <c r="AE20" i="132" s="1"/>
  <c r="AI20" i="132" s="1"/>
  <c r="Y20" i="132" s="1"/>
  <c r="Z20" i="132"/>
  <c r="X20" i="132"/>
  <c r="Q20" i="132"/>
  <c r="P20" i="132"/>
  <c r="H20" i="132"/>
  <c r="E20" i="132"/>
  <c r="I20" i="132" s="1"/>
  <c r="AE19" i="132"/>
  <c r="AI19" i="132" s="1"/>
  <c r="Y19" i="132" s="1"/>
  <c r="AD19" i="132"/>
  <c r="AC19" i="132"/>
  <c r="AB19" i="132"/>
  <c r="Z19" i="132"/>
  <c r="X19" i="132"/>
  <c r="Q19" i="132"/>
  <c r="P19" i="132"/>
  <c r="I19" i="132"/>
  <c r="H19" i="132"/>
  <c r="E19" i="132"/>
  <c r="AD18" i="132"/>
  <c r="AC18" i="132"/>
  <c r="AB18" i="132"/>
  <c r="AE18" i="132" s="1"/>
  <c r="AI18" i="132" s="1"/>
  <c r="Y18" i="132" s="1"/>
  <c r="Z18" i="132"/>
  <c r="X18" i="132"/>
  <c r="Q18" i="132"/>
  <c r="P18" i="132"/>
  <c r="H18" i="132"/>
  <c r="E18" i="132"/>
  <c r="I18" i="132" s="1"/>
  <c r="AD17" i="132"/>
  <c r="AC17" i="132"/>
  <c r="AB17" i="132"/>
  <c r="AE17" i="132" s="1"/>
  <c r="AI17" i="132" s="1"/>
  <c r="Y17" i="132" s="1"/>
  <c r="Z17" i="132"/>
  <c r="X17" i="132"/>
  <c r="Q17" i="132"/>
  <c r="P17" i="132"/>
  <c r="I17" i="132"/>
  <c r="H17" i="132"/>
  <c r="E17" i="132"/>
  <c r="AD16" i="132"/>
  <c r="AC16" i="132"/>
  <c r="AE16" i="132" s="1"/>
  <c r="AI16" i="132" s="1"/>
  <c r="Y16" i="132" s="1"/>
  <c r="AB16" i="132"/>
  <c r="Z16" i="132"/>
  <c r="X16" i="132"/>
  <c r="Q16" i="132"/>
  <c r="P16" i="132"/>
  <c r="I16" i="132"/>
  <c r="E16" i="132"/>
  <c r="AD15" i="132"/>
  <c r="AC15" i="132"/>
  <c r="AB15" i="132"/>
  <c r="AE15" i="132" s="1"/>
  <c r="AI15" i="132" s="1"/>
  <c r="Y15" i="132" s="1"/>
  <c r="Z15" i="132"/>
  <c r="X15" i="132"/>
  <c r="Q15" i="132"/>
  <c r="P15" i="132"/>
  <c r="I15" i="132"/>
  <c r="E15" i="132"/>
  <c r="AD14" i="132"/>
  <c r="AE14" i="132" s="1"/>
  <c r="AI14" i="132" s="1"/>
  <c r="Y14" i="132" s="1"/>
  <c r="AC14" i="132"/>
  <c r="AB14" i="132"/>
  <c r="Z14" i="132"/>
  <c r="X14" i="132"/>
  <c r="Q14" i="132"/>
  <c r="P14" i="132"/>
  <c r="I14" i="132"/>
  <c r="H14" i="132"/>
  <c r="E14" i="132"/>
  <c r="AD13" i="132"/>
  <c r="AC13" i="132"/>
  <c r="AE13" i="132" s="1"/>
  <c r="AI13" i="132" s="1"/>
  <c r="Y13" i="132" s="1"/>
  <c r="AB13" i="132"/>
  <c r="Z13" i="132"/>
  <c r="X13" i="132"/>
  <c r="Q13" i="132"/>
  <c r="P13" i="132"/>
  <c r="H13" i="132"/>
  <c r="E13" i="132"/>
  <c r="I13" i="132" s="1"/>
  <c r="AI12" i="132"/>
  <c r="AE12" i="132"/>
  <c r="AD12" i="132"/>
  <c r="AC12" i="132"/>
  <c r="AB12" i="132"/>
  <c r="Z12" i="132"/>
  <c r="Y12" i="132"/>
  <c r="X12" i="132"/>
  <c r="Q12" i="132"/>
  <c r="P12" i="132"/>
  <c r="I12" i="132"/>
  <c r="H12" i="132"/>
  <c r="E12" i="132"/>
  <c r="F77" i="133" l="1"/>
  <c r="T77" i="132"/>
  <c r="T75" i="132"/>
  <c r="O73" i="132"/>
  <c r="O75" i="132"/>
  <c r="T73" i="132"/>
  <c r="F75" i="132"/>
  <c r="F73" i="132"/>
  <c r="M79" i="131"/>
  <c r="W73" i="131"/>
  <c r="P71" i="131"/>
  <c r="H71" i="131"/>
  <c r="Q70" i="131"/>
  <c r="P70" i="131"/>
  <c r="H70" i="131"/>
  <c r="E70" i="131"/>
  <c r="I70" i="131" s="1"/>
  <c r="Q69" i="131"/>
  <c r="P69" i="131"/>
  <c r="H69" i="131"/>
  <c r="E69" i="131"/>
  <c r="I69" i="131" s="1"/>
  <c r="AD68" i="131"/>
  <c r="AC68" i="131"/>
  <c r="AE68" i="131" s="1"/>
  <c r="AI68" i="131" s="1"/>
  <c r="Y68" i="131" s="1"/>
  <c r="AB68" i="131"/>
  <c r="Z68" i="131"/>
  <c r="X68" i="131"/>
  <c r="Q68" i="131"/>
  <c r="P68" i="131"/>
  <c r="I68" i="131"/>
  <c r="H68" i="131"/>
  <c r="E68" i="131"/>
  <c r="AD67" i="131"/>
  <c r="AE67" i="131" s="1"/>
  <c r="AI67" i="131" s="1"/>
  <c r="Y67" i="131" s="1"/>
  <c r="AC67" i="131"/>
  <c r="AB67" i="131"/>
  <c r="Z67" i="131"/>
  <c r="X67" i="131"/>
  <c r="Q67" i="131"/>
  <c r="P67" i="131"/>
  <c r="I67" i="131"/>
  <c r="H67" i="131"/>
  <c r="E67" i="131"/>
  <c r="AE66" i="131"/>
  <c r="AI66" i="131" s="1"/>
  <c r="Y66" i="131" s="1"/>
  <c r="AD66" i="131"/>
  <c r="AC66" i="131"/>
  <c r="AB66" i="131"/>
  <c r="Z66" i="131"/>
  <c r="X66" i="131"/>
  <c r="Q66" i="131"/>
  <c r="P66" i="131"/>
  <c r="H66" i="131"/>
  <c r="E66" i="131"/>
  <c r="I66" i="131" s="1"/>
  <c r="AD65" i="131"/>
  <c r="AC65" i="131"/>
  <c r="AB65" i="131"/>
  <c r="AE65" i="131" s="1"/>
  <c r="AI65" i="131" s="1"/>
  <c r="Y65" i="131" s="1"/>
  <c r="Z65" i="131"/>
  <c r="X65" i="131"/>
  <c r="Q65" i="131"/>
  <c r="P65" i="131"/>
  <c r="H65" i="131"/>
  <c r="E65" i="131"/>
  <c r="I65" i="131" s="1"/>
  <c r="AD64" i="131"/>
  <c r="AC64" i="131"/>
  <c r="AE64" i="131" s="1"/>
  <c r="AI64" i="131" s="1"/>
  <c r="Y64" i="131" s="1"/>
  <c r="AB64" i="131"/>
  <c r="Z64" i="131"/>
  <c r="X64" i="131"/>
  <c r="Q64" i="131"/>
  <c r="P64" i="131"/>
  <c r="I64" i="131"/>
  <c r="H64" i="131"/>
  <c r="E64" i="131"/>
  <c r="AD63" i="131"/>
  <c r="AC63" i="131"/>
  <c r="AB63" i="131"/>
  <c r="AE63" i="131" s="1"/>
  <c r="AI63" i="131" s="1"/>
  <c r="Y63" i="131" s="1"/>
  <c r="Z63" i="131"/>
  <c r="X63" i="131"/>
  <c r="Q63" i="131"/>
  <c r="P63" i="131"/>
  <c r="I63" i="131"/>
  <c r="H63" i="131"/>
  <c r="E63" i="131"/>
  <c r="AE62" i="131"/>
  <c r="AI62" i="131" s="1"/>
  <c r="Y62" i="131" s="1"/>
  <c r="AD62" i="131"/>
  <c r="AC62" i="131"/>
  <c r="AB62" i="131"/>
  <c r="Z62" i="131"/>
  <c r="X62" i="131"/>
  <c r="Q62" i="131"/>
  <c r="P62" i="131"/>
  <c r="H62" i="131"/>
  <c r="E62" i="131"/>
  <c r="I62" i="131" s="1"/>
  <c r="AC61" i="131"/>
  <c r="AB61" i="131"/>
  <c r="AE61" i="131" s="1"/>
  <c r="AI61" i="131" s="1"/>
  <c r="Y61" i="131" s="1"/>
  <c r="X61" i="131"/>
  <c r="Q61" i="131"/>
  <c r="P61" i="131"/>
  <c r="I61" i="131"/>
  <c r="H61" i="131"/>
  <c r="E61" i="131"/>
  <c r="AE60" i="131"/>
  <c r="AI60" i="131" s="1"/>
  <c r="Y60" i="131" s="1"/>
  <c r="X60" i="131"/>
  <c r="Q60" i="131"/>
  <c r="P60" i="131"/>
  <c r="H60" i="131"/>
  <c r="E60" i="131"/>
  <c r="I60" i="131" s="1"/>
  <c r="AC59" i="131"/>
  <c r="AB59" i="131"/>
  <c r="AE59" i="131" s="1"/>
  <c r="AI59" i="131" s="1"/>
  <c r="Y59" i="131" s="1"/>
  <c r="X59" i="131"/>
  <c r="Q59" i="131"/>
  <c r="P59" i="131"/>
  <c r="I59" i="131"/>
  <c r="H59" i="131"/>
  <c r="E59" i="131"/>
  <c r="AE58" i="131"/>
  <c r="AI58" i="131" s="1"/>
  <c r="Y58" i="131" s="1"/>
  <c r="AC58" i="131"/>
  <c r="AB58" i="131"/>
  <c r="X58" i="131"/>
  <c r="Q58" i="131"/>
  <c r="P58" i="131"/>
  <c r="E58" i="131"/>
  <c r="I58" i="131" s="1"/>
  <c r="AC57" i="131"/>
  <c r="AB57" i="131"/>
  <c r="AE57" i="131" s="1"/>
  <c r="AI57" i="131" s="1"/>
  <c r="Y57" i="131" s="1"/>
  <c r="X57" i="131"/>
  <c r="Q57" i="131"/>
  <c r="P57" i="131"/>
  <c r="H57" i="131"/>
  <c r="E57" i="131"/>
  <c r="I57" i="131" s="1"/>
  <c r="AD56" i="131"/>
  <c r="AC56" i="131"/>
  <c r="AB56" i="131"/>
  <c r="AE56" i="131" s="1"/>
  <c r="AI56" i="131" s="1"/>
  <c r="Y56" i="131" s="1"/>
  <c r="Z56" i="131"/>
  <c r="X56" i="131"/>
  <c r="Q56" i="131"/>
  <c r="P56" i="131"/>
  <c r="H56" i="131"/>
  <c r="E56" i="131"/>
  <c r="I56" i="131" s="1"/>
  <c r="AD55" i="131"/>
  <c r="AC55" i="131"/>
  <c r="AE55" i="131" s="1"/>
  <c r="AI55" i="131" s="1"/>
  <c r="Y55" i="131" s="1"/>
  <c r="AB55" i="131"/>
  <c r="Z55" i="131"/>
  <c r="X55" i="131"/>
  <c r="Q55" i="131"/>
  <c r="P55" i="131"/>
  <c r="I55" i="131"/>
  <c r="H55" i="131"/>
  <c r="E55" i="131"/>
  <c r="AD54" i="131"/>
  <c r="AE54" i="131" s="1"/>
  <c r="AI54" i="131" s="1"/>
  <c r="Y54" i="131" s="1"/>
  <c r="AC54" i="131"/>
  <c r="AB54" i="131"/>
  <c r="Z54" i="131"/>
  <c r="X54" i="131"/>
  <c r="Q54" i="131"/>
  <c r="P54" i="131"/>
  <c r="I54" i="131"/>
  <c r="H54" i="131"/>
  <c r="E54" i="131"/>
  <c r="AD53" i="131"/>
  <c r="AC53" i="131"/>
  <c r="AB53" i="131"/>
  <c r="AE53" i="131" s="1"/>
  <c r="AI53" i="131" s="1"/>
  <c r="Y53" i="131" s="1"/>
  <c r="Z53" i="131"/>
  <c r="X53" i="131"/>
  <c r="Q53" i="131"/>
  <c r="P53" i="131"/>
  <c r="H53" i="131"/>
  <c r="E53" i="131"/>
  <c r="I53" i="131" s="1"/>
  <c r="AI52" i="131"/>
  <c r="AE52" i="131"/>
  <c r="Z52" i="131"/>
  <c r="Y52" i="131"/>
  <c r="X52" i="131"/>
  <c r="Q52" i="131"/>
  <c r="P52" i="131"/>
  <c r="I52" i="131"/>
  <c r="H52" i="131"/>
  <c r="E52" i="131"/>
  <c r="AD51" i="131"/>
  <c r="AE51" i="131" s="1"/>
  <c r="AI51" i="131" s="1"/>
  <c r="Y51" i="131" s="1"/>
  <c r="AC51" i="131"/>
  <c r="AB51" i="131"/>
  <c r="Z51" i="131"/>
  <c r="X51" i="131"/>
  <c r="Q51" i="131"/>
  <c r="P51" i="131"/>
  <c r="I51" i="131"/>
  <c r="H51" i="131"/>
  <c r="E51" i="131"/>
  <c r="AE50" i="131"/>
  <c r="AI50" i="131" s="1"/>
  <c r="Y50" i="131" s="1"/>
  <c r="AD50" i="131"/>
  <c r="AC50" i="131"/>
  <c r="AB50" i="131"/>
  <c r="Z50" i="131"/>
  <c r="X50" i="131"/>
  <c r="Q50" i="131"/>
  <c r="P50" i="131"/>
  <c r="H50" i="131"/>
  <c r="E50" i="131"/>
  <c r="I50" i="131" s="1"/>
  <c r="AI49" i="131"/>
  <c r="AE49" i="131"/>
  <c r="Z49" i="131"/>
  <c r="Y49" i="131"/>
  <c r="X49" i="131"/>
  <c r="Q49" i="131"/>
  <c r="P49" i="131"/>
  <c r="I49" i="131"/>
  <c r="H49" i="131"/>
  <c r="E49" i="131"/>
  <c r="AE48" i="131"/>
  <c r="AI48" i="131" s="1"/>
  <c r="Y48" i="131" s="1"/>
  <c r="Z48" i="131"/>
  <c r="X48" i="131"/>
  <c r="Q48" i="131"/>
  <c r="P48" i="131"/>
  <c r="H48" i="131"/>
  <c r="E48" i="131"/>
  <c r="I48" i="131" s="1"/>
  <c r="AI47" i="131"/>
  <c r="Y47" i="131" s="1"/>
  <c r="AE47" i="131"/>
  <c r="Z47" i="131"/>
  <c r="X47" i="131"/>
  <c r="Q47" i="131"/>
  <c r="P47" i="131"/>
  <c r="I47" i="131"/>
  <c r="H47" i="131"/>
  <c r="E47" i="131"/>
  <c r="AD46" i="131"/>
  <c r="AC46" i="131"/>
  <c r="AB46" i="131"/>
  <c r="AE46" i="131" s="1"/>
  <c r="AI46" i="131" s="1"/>
  <c r="Y46" i="131" s="1"/>
  <c r="Z46" i="131"/>
  <c r="X46" i="131"/>
  <c r="Q46" i="131"/>
  <c r="P46" i="131"/>
  <c r="I46" i="131"/>
  <c r="H46" i="131"/>
  <c r="E46" i="131"/>
  <c r="AD45" i="131"/>
  <c r="AC45" i="131"/>
  <c r="AB45" i="131"/>
  <c r="AE45" i="131" s="1"/>
  <c r="AI45" i="131" s="1"/>
  <c r="Y45" i="131" s="1"/>
  <c r="Z45" i="131"/>
  <c r="X45" i="131"/>
  <c r="Q45" i="131"/>
  <c r="P45" i="131"/>
  <c r="H45" i="131"/>
  <c r="E45" i="131"/>
  <c r="I45" i="131" s="1"/>
  <c r="AD44" i="131"/>
  <c r="AC44" i="131"/>
  <c r="AB44" i="131"/>
  <c r="AE44" i="131" s="1"/>
  <c r="AI44" i="131" s="1"/>
  <c r="Y44" i="131" s="1"/>
  <c r="Z44" i="131"/>
  <c r="X44" i="131"/>
  <c r="Q44" i="131"/>
  <c r="P44" i="131"/>
  <c r="H44" i="131"/>
  <c r="E44" i="131"/>
  <c r="I44" i="131" s="1"/>
  <c r="AD43" i="131"/>
  <c r="AC43" i="131"/>
  <c r="AE43" i="131" s="1"/>
  <c r="AI43" i="131" s="1"/>
  <c r="Y43" i="131" s="1"/>
  <c r="AB43" i="131"/>
  <c r="Z43" i="131"/>
  <c r="X43" i="131"/>
  <c r="Q43" i="131"/>
  <c r="P43" i="131"/>
  <c r="I43" i="131"/>
  <c r="H43" i="131"/>
  <c r="E43" i="131"/>
  <c r="AD42" i="131"/>
  <c r="AE42" i="131" s="1"/>
  <c r="AI42" i="131" s="1"/>
  <c r="Y42" i="131" s="1"/>
  <c r="AC42" i="131"/>
  <c r="AB42" i="131"/>
  <c r="Z42" i="131"/>
  <c r="X42" i="131"/>
  <c r="Q42" i="131"/>
  <c r="P42" i="131"/>
  <c r="I42" i="131"/>
  <c r="H42" i="131"/>
  <c r="E42" i="131"/>
  <c r="AD41" i="131"/>
  <c r="AC41" i="131"/>
  <c r="AB41" i="131"/>
  <c r="AE41" i="131" s="1"/>
  <c r="AI41" i="131" s="1"/>
  <c r="Y41" i="131" s="1"/>
  <c r="Z41" i="131"/>
  <c r="X41" i="131"/>
  <c r="Q41" i="131"/>
  <c r="P41" i="131"/>
  <c r="H41" i="131"/>
  <c r="E41" i="131"/>
  <c r="I41" i="131" s="1"/>
  <c r="AD40" i="131"/>
  <c r="AC40" i="131"/>
  <c r="AB40" i="131"/>
  <c r="AE40" i="131" s="1"/>
  <c r="AI40" i="131" s="1"/>
  <c r="Y40" i="131" s="1"/>
  <c r="Z40" i="131"/>
  <c r="X40" i="131"/>
  <c r="Q40" i="131"/>
  <c r="P40" i="131"/>
  <c r="H40" i="131"/>
  <c r="E40" i="131"/>
  <c r="I40" i="131" s="1"/>
  <c r="AD39" i="131"/>
  <c r="AC39" i="131"/>
  <c r="AE39" i="131" s="1"/>
  <c r="AI39" i="131" s="1"/>
  <c r="Y39" i="131" s="1"/>
  <c r="AB39" i="131"/>
  <c r="Z39" i="131"/>
  <c r="X39" i="131"/>
  <c r="Q39" i="131"/>
  <c r="P39" i="131"/>
  <c r="I39" i="131"/>
  <c r="H39" i="131"/>
  <c r="E39" i="131"/>
  <c r="AD38" i="131"/>
  <c r="AE38" i="131" s="1"/>
  <c r="AI38" i="131" s="1"/>
  <c r="Y38" i="131" s="1"/>
  <c r="AC38" i="131"/>
  <c r="AB38" i="131"/>
  <c r="Z38" i="131"/>
  <c r="X38" i="131"/>
  <c r="Q38" i="131"/>
  <c r="P38" i="131"/>
  <c r="I38" i="131"/>
  <c r="H38" i="131"/>
  <c r="E38" i="131"/>
  <c r="AE37" i="131"/>
  <c r="AI37" i="131" s="1"/>
  <c r="Y37" i="131" s="1"/>
  <c r="AD37" i="131"/>
  <c r="AC37" i="131"/>
  <c r="AB37" i="131"/>
  <c r="Z37" i="131"/>
  <c r="X37" i="131"/>
  <c r="Q37" i="131"/>
  <c r="P37" i="131"/>
  <c r="H37" i="131"/>
  <c r="E37" i="131"/>
  <c r="I37" i="131" s="1"/>
  <c r="AD36" i="131"/>
  <c r="AC36" i="131"/>
  <c r="AB36" i="131"/>
  <c r="AE36" i="131" s="1"/>
  <c r="AI36" i="131" s="1"/>
  <c r="Y36" i="131" s="1"/>
  <c r="Z36" i="131"/>
  <c r="X36" i="131"/>
  <c r="Q36" i="131"/>
  <c r="P36" i="131"/>
  <c r="H36" i="131"/>
  <c r="E36" i="131"/>
  <c r="I36" i="131" s="1"/>
  <c r="AD35" i="131"/>
  <c r="AC35" i="131"/>
  <c r="AB35" i="131"/>
  <c r="AE35" i="131" s="1"/>
  <c r="AI35" i="131" s="1"/>
  <c r="Y35" i="131" s="1"/>
  <c r="Z35" i="131"/>
  <c r="X35" i="131"/>
  <c r="Q35" i="131"/>
  <c r="P35" i="131"/>
  <c r="I35" i="131"/>
  <c r="H35" i="131"/>
  <c r="E35" i="131"/>
  <c r="AD34" i="131"/>
  <c r="AC34" i="131"/>
  <c r="AB34" i="131"/>
  <c r="AE34" i="131" s="1"/>
  <c r="AI34" i="131" s="1"/>
  <c r="Y34" i="131" s="1"/>
  <c r="Z34" i="131"/>
  <c r="X34" i="131"/>
  <c r="Q34" i="131"/>
  <c r="P34" i="131"/>
  <c r="I34" i="131"/>
  <c r="H34" i="131"/>
  <c r="E34" i="131"/>
  <c r="AE33" i="131"/>
  <c r="AI33" i="131" s="1"/>
  <c r="Y33" i="131" s="1"/>
  <c r="AD33" i="131"/>
  <c r="AC33" i="131"/>
  <c r="AB33" i="131"/>
  <c r="Z33" i="131"/>
  <c r="X33" i="131"/>
  <c r="Q33" i="131"/>
  <c r="P33" i="131"/>
  <c r="H33" i="131"/>
  <c r="E33" i="131"/>
  <c r="I33" i="131" s="1"/>
  <c r="AD32" i="131"/>
  <c r="AC32" i="131"/>
  <c r="AB32" i="131"/>
  <c r="AE32" i="131" s="1"/>
  <c r="AI32" i="131" s="1"/>
  <c r="Y32" i="131" s="1"/>
  <c r="Z32" i="131"/>
  <c r="X32" i="131"/>
  <c r="Q32" i="131"/>
  <c r="P32" i="131"/>
  <c r="H32" i="131"/>
  <c r="E32" i="131"/>
  <c r="I32" i="131" s="1"/>
  <c r="AE31" i="131"/>
  <c r="AI31" i="131" s="1"/>
  <c r="Y31" i="131" s="1"/>
  <c r="Z31" i="131"/>
  <c r="X31" i="131"/>
  <c r="Q31" i="131"/>
  <c r="P31" i="131"/>
  <c r="I31" i="131"/>
  <c r="H31" i="131"/>
  <c r="E31" i="131"/>
  <c r="AD30" i="131"/>
  <c r="AC30" i="131"/>
  <c r="AB30" i="131"/>
  <c r="AE30" i="131" s="1"/>
  <c r="AI30" i="131" s="1"/>
  <c r="Y30" i="131" s="1"/>
  <c r="Z30" i="131"/>
  <c r="X30" i="131"/>
  <c r="Q30" i="131"/>
  <c r="P30" i="131"/>
  <c r="H30" i="131"/>
  <c r="E30" i="131"/>
  <c r="I30" i="131" s="1"/>
  <c r="AD29" i="131"/>
  <c r="AC29" i="131"/>
  <c r="AB29" i="131"/>
  <c r="AE29" i="131" s="1"/>
  <c r="AI29" i="131" s="1"/>
  <c r="Y29" i="131" s="1"/>
  <c r="Z29" i="131"/>
  <c r="X29" i="131"/>
  <c r="Q29" i="131"/>
  <c r="P29" i="131"/>
  <c r="H29" i="131"/>
  <c r="E29" i="131"/>
  <c r="I29" i="131" s="1"/>
  <c r="AD28" i="131"/>
  <c r="AC28" i="131"/>
  <c r="AE28" i="131" s="1"/>
  <c r="AI28" i="131" s="1"/>
  <c r="Y28" i="131" s="1"/>
  <c r="AB28" i="131"/>
  <c r="Z28" i="131"/>
  <c r="X28" i="131"/>
  <c r="Q28" i="131"/>
  <c r="P28" i="131"/>
  <c r="I28" i="131"/>
  <c r="H28" i="131"/>
  <c r="E28" i="131"/>
  <c r="AD27" i="131"/>
  <c r="AE27" i="131" s="1"/>
  <c r="AI27" i="131" s="1"/>
  <c r="Y27" i="131" s="1"/>
  <c r="AC27" i="131"/>
  <c r="AB27" i="131"/>
  <c r="Z27" i="131"/>
  <c r="X27" i="131"/>
  <c r="Q27" i="131"/>
  <c r="P27" i="131"/>
  <c r="I27" i="131"/>
  <c r="H27" i="131"/>
  <c r="E27" i="131"/>
  <c r="AD26" i="131"/>
  <c r="AC26" i="131"/>
  <c r="AB26" i="131"/>
  <c r="AE26" i="131" s="1"/>
  <c r="AI26" i="131" s="1"/>
  <c r="Y26" i="131" s="1"/>
  <c r="Z26" i="131"/>
  <c r="X26" i="131"/>
  <c r="Q26" i="131"/>
  <c r="P26" i="131"/>
  <c r="H26" i="131"/>
  <c r="E26" i="131"/>
  <c r="I26" i="131" s="1"/>
  <c r="AD25" i="131"/>
  <c r="AC25" i="131"/>
  <c r="AB25" i="131"/>
  <c r="AE25" i="131" s="1"/>
  <c r="AI25" i="131" s="1"/>
  <c r="Y25" i="131" s="1"/>
  <c r="Z25" i="131"/>
  <c r="X25" i="131"/>
  <c r="Q25" i="131"/>
  <c r="P25" i="131"/>
  <c r="H25" i="131"/>
  <c r="E25" i="131"/>
  <c r="I25" i="131" s="1"/>
  <c r="AD24" i="131"/>
  <c r="AC24" i="131"/>
  <c r="AE24" i="131" s="1"/>
  <c r="AI24" i="131" s="1"/>
  <c r="Y24" i="131" s="1"/>
  <c r="AB24" i="131"/>
  <c r="Z24" i="131"/>
  <c r="X24" i="131"/>
  <c r="Q24" i="131"/>
  <c r="P24" i="131"/>
  <c r="I24" i="131"/>
  <c r="H24" i="131"/>
  <c r="E24" i="131"/>
  <c r="AD23" i="131"/>
  <c r="AE23" i="131" s="1"/>
  <c r="AI23" i="131" s="1"/>
  <c r="Y23" i="131" s="1"/>
  <c r="AC23" i="131"/>
  <c r="AB23" i="131"/>
  <c r="Z23" i="131"/>
  <c r="X23" i="131"/>
  <c r="Q23" i="131"/>
  <c r="P23" i="131"/>
  <c r="I23" i="131"/>
  <c r="H23" i="131"/>
  <c r="E23" i="131"/>
  <c r="AE22" i="131"/>
  <c r="AI22" i="131" s="1"/>
  <c r="Y22" i="131" s="1"/>
  <c r="AD22" i="131"/>
  <c r="AC22" i="131"/>
  <c r="AB22" i="131"/>
  <c r="Z22" i="131"/>
  <c r="X22" i="131"/>
  <c r="Q22" i="131"/>
  <c r="P22" i="131"/>
  <c r="H22" i="131"/>
  <c r="E22" i="131"/>
  <c r="I22" i="131" s="1"/>
  <c r="AD21" i="131"/>
  <c r="AC21" i="131"/>
  <c r="AB21" i="131"/>
  <c r="AE21" i="131" s="1"/>
  <c r="AI21" i="131" s="1"/>
  <c r="Y21" i="131" s="1"/>
  <c r="Z21" i="131"/>
  <c r="X21" i="131"/>
  <c r="Q21" i="131"/>
  <c r="P21" i="131"/>
  <c r="H21" i="131"/>
  <c r="E21" i="131"/>
  <c r="I21" i="131" s="1"/>
  <c r="AD20" i="131"/>
  <c r="AC20" i="131"/>
  <c r="AB20" i="131"/>
  <c r="AE20" i="131" s="1"/>
  <c r="AI20" i="131" s="1"/>
  <c r="Y20" i="131" s="1"/>
  <c r="Z20" i="131"/>
  <c r="X20" i="131"/>
  <c r="Q20" i="131"/>
  <c r="P20" i="131"/>
  <c r="I20" i="131"/>
  <c r="H20" i="131"/>
  <c r="E20" i="131"/>
  <c r="AD19" i="131"/>
  <c r="AC19" i="131"/>
  <c r="AB19" i="131"/>
  <c r="AE19" i="131" s="1"/>
  <c r="AI19" i="131" s="1"/>
  <c r="Y19" i="131" s="1"/>
  <c r="Z19" i="131"/>
  <c r="X19" i="131"/>
  <c r="Q19" i="131"/>
  <c r="P19" i="131"/>
  <c r="I19" i="131"/>
  <c r="H19" i="131"/>
  <c r="E19" i="131"/>
  <c r="AE18" i="131"/>
  <c r="AI18" i="131" s="1"/>
  <c r="Y18" i="131" s="1"/>
  <c r="AD18" i="131"/>
  <c r="AC18" i="131"/>
  <c r="AB18" i="131"/>
  <c r="Z18" i="131"/>
  <c r="X18" i="131"/>
  <c r="Q18" i="131"/>
  <c r="P18" i="131"/>
  <c r="H18" i="131"/>
  <c r="E18" i="131"/>
  <c r="I18" i="131" s="1"/>
  <c r="AD17" i="131"/>
  <c r="AC17" i="131"/>
  <c r="AB17" i="131"/>
  <c r="AE17" i="131" s="1"/>
  <c r="AI17" i="131" s="1"/>
  <c r="Y17" i="131" s="1"/>
  <c r="Z17" i="131"/>
  <c r="X17" i="131"/>
  <c r="Q17" i="131"/>
  <c r="P17" i="131"/>
  <c r="H17" i="131"/>
  <c r="E17" i="131"/>
  <c r="I17" i="131" s="1"/>
  <c r="AD16" i="131"/>
  <c r="AC16" i="131"/>
  <c r="AE16" i="131" s="1"/>
  <c r="AI16" i="131" s="1"/>
  <c r="Y16" i="131" s="1"/>
  <c r="AB16" i="131"/>
  <c r="Z16" i="131"/>
  <c r="T75" i="131" s="1"/>
  <c r="X16" i="131"/>
  <c r="T77" i="131" s="1"/>
  <c r="Q16" i="131"/>
  <c r="P16" i="131"/>
  <c r="E16" i="131"/>
  <c r="I16" i="131" s="1"/>
  <c r="AD15" i="131"/>
  <c r="AC15" i="131"/>
  <c r="AB15" i="131"/>
  <c r="AE15" i="131" s="1"/>
  <c r="AI15" i="131" s="1"/>
  <c r="Y15" i="131" s="1"/>
  <c r="Z15" i="131"/>
  <c r="X15" i="131"/>
  <c r="Q15" i="131"/>
  <c r="P15" i="131"/>
  <c r="E15" i="131"/>
  <c r="I15" i="131" s="1"/>
  <c r="AD14" i="131"/>
  <c r="AC14" i="131"/>
  <c r="AE14" i="131" s="1"/>
  <c r="AI14" i="131" s="1"/>
  <c r="Y14" i="131" s="1"/>
  <c r="AB14" i="131"/>
  <c r="Z14" i="131"/>
  <c r="X14" i="131"/>
  <c r="Q14" i="131"/>
  <c r="P14" i="131"/>
  <c r="I14" i="131"/>
  <c r="H14" i="131"/>
  <c r="E14" i="131"/>
  <c r="AD13" i="131"/>
  <c r="AE13" i="131" s="1"/>
  <c r="AI13" i="131" s="1"/>
  <c r="Y13" i="131" s="1"/>
  <c r="AC13" i="131"/>
  <c r="AB13" i="131"/>
  <c r="Z13" i="131"/>
  <c r="X13" i="131"/>
  <c r="Q13" i="131"/>
  <c r="P13" i="131"/>
  <c r="I13" i="131"/>
  <c r="H13" i="131"/>
  <c r="E13" i="131"/>
  <c r="AE12" i="131"/>
  <c r="AI12" i="131" s="1"/>
  <c r="Y12" i="131" s="1"/>
  <c r="AD12" i="131"/>
  <c r="AC12" i="131"/>
  <c r="AB12" i="131"/>
  <c r="Z12" i="131"/>
  <c r="X12" i="131"/>
  <c r="Q12" i="131"/>
  <c r="P12" i="131"/>
  <c r="H12" i="131"/>
  <c r="E12" i="131"/>
  <c r="I12" i="131" s="1"/>
  <c r="T79" i="132" l="1"/>
  <c r="F77" i="132"/>
  <c r="O73" i="131"/>
  <c r="O75" i="131"/>
  <c r="F75" i="131"/>
  <c r="F73" i="131"/>
  <c r="T73" i="131"/>
  <c r="T79" i="131"/>
  <c r="M79" i="130"/>
  <c r="W73" i="130"/>
  <c r="P71" i="130"/>
  <c r="H71" i="130"/>
  <c r="Q70" i="130"/>
  <c r="P70" i="130"/>
  <c r="H70" i="130"/>
  <c r="E70" i="130"/>
  <c r="I70" i="130" s="1"/>
  <c r="Q69" i="130"/>
  <c r="P69" i="130"/>
  <c r="I69" i="130"/>
  <c r="H69" i="130"/>
  <c r="E69" i="130"/>
  <c r="AD68" i="130"/>
  <c r="AC68" i="130"/>
  <c r="AB68" i="130"/>
  <c r="AE68" i="130" s="1"/>
  <c r="AI68" i="130" s="1"/>
  <c r="Y68" i="130" s="1"/>
  <c r="Z68" i="130"/>
  <c r="X68" i="130"/>
  <c r="Q68" i="130"/>
  <c r="P68" i="130"/>
  <c r="I68" i="130"/>
  <c r="H68" i="130"/>
  <c r="E68" i="130"/>
  <c r="AE67" i="130"/>
  <c r="AI67" i="130" s="1"/>
  <c r="Y67" i="130" s="1"/>
  <c r="AD67" i="130"/>
  <c r="AC67" i="130"/>
  <c r="AB67" i="130"/>
  <c r="Z67" i="130"/>
  <c r="X67" i="130"/>
  <c r="Q67" i="130"/>
  <c r="P67" i="130"/>
  <c r="H67" i="130"/>
  <c r="E67" i="130"/>
  <c r="I67" i="130" s="1"/>
  <c r="AD66" i="130"/>
  <c r="AE66" i="130" s="1"/>
  <c r="AI66" i="130" s="1"/>
  <c r="Y66" i="130" s="1"/>
  <c r="AC66" i="130"/>
  <c r="AB66" i="130"/>
  <c r="Z66" i="130"/>
  <c r="X66" i="130"/>
  <c r="Q66" i="130"/>
  <c r="P66" i="130"/>
  <c r="I66" i="130"/>
  <c r="H66" i="130"/>
  <c r="E66" i="130"/>
  <c r="AD65" i="130"/>
  <c r="AC65" i="130"/>
  <c r="AB65" i="130"/>
  <c r="AE65" i="130" s="1"/>
  <c r="AI65" i="130" s="1"/>
  <c r="Y65" i="130" s="1"/>
  <c r="Z65" i="130"/>
  <c r="X65" i="130"/>
  <c r="Q65" i="130"/>
  <c r="P65" i="130"/>
  <c r="H65" i="130"/>
  <c r="E65" i="130"/>
  <c r="I65" i="130" s="1"/>
  <c r="AI64" i="130"/>
  <c r="AE64" i="130"/>
  <c r="AD64" i="130"/>
  <c r="AC64" i="130"/>
  <c r="AB64" i="130"/>
  <c r="Z64" i="130"/>
  <c r="Y64" i="130"/>
  <c r="X64" i="130"/>
  <c r="Q64" i="130"/>
  <c r="P64" i="130"/>
  <c r="I64" i="130"/>
  <c r="H64" i="130"/>
  <c r="E64" i="130"/>
  <c r="AD63" i="130"/>
  <c r="AC63" i="130"/>
  <c r="AB63" i="130"/>
  <c r="AE63" i="130" s="1"/>
  <c r="AI63" i="130" s="1"/>
  <c r="Y63" i="130" s="1"/>
  <c r="Z63" i="130"/>
  <c r="X63" i="130"/>
  <c r="Q63" i="130"/>
  <c r="P63" i="130"/>
  <c r="H63" i="130"/>
  <c r="E63" i="130"/>
  <c r="I63" i="130" s="1"/>
  <c r="AE62" i="130"/>
  <c r="AI62" i="130" s="1"/>
  <c r="Y62" i="130" s="1"/>
  <c r="AD62" i="130"/>
  <c r="AC62" i="130"/>
  <c r="AB62" i="130"/>
  <c r="Z62" i="130"/>
  <c r="X62" i="130"/>
  <c r="Q62" i="130"/>
  <c r="P62" i="130"/>
  <c r="H62" i="130"/>
  <c r="E62" i="130"/>
  <c r="I62" i="130" s="1"/>
  <c r="AE61" i="130"/>
  <c r="AI61" i="130" s="1"/>
  <c r="Y61" i="130" s="1"/>
  <c r="AC61" i="130"/>
  <c r="AB61" i="130"/>
  <c r="X61" i="130"/>
  <c r="Q61" i="130"/>
  <c r="P61" i="130"/>
  <c r="H61" i="130"/>
  <c r="E61" i="130"/>
  <c r="I61" i="130" s="1"/>
  <c r="AI60" i="130"/>
  <c r="Y60" i="130" s="1"/>
  <c r="AE60" i="130"/>
  <c r="X60" i="130"/>
  <c r="Q60" i="130"/>
  <c r="P60" i="130"/>
  <c r="I60" i="130"/>
  <c r="H60" i="130"/>
  <c r="E60" i="130"/>
  <c r="AC59" i="130"/>
  <c r="AB59" i="130"/>
  <c r="AE59" i="130" s="1"/>
  <c r="AI59" i="130" s="1"/>
  <c r="Y59" i="130" s="1"/>
  <c r="X59" i="130"/>
  <c r="Q59" i="130"/>
  <c r="P59" i="130"/>
  <c r="H59" i="130"/>
  <c r="E59" i="130"/>
  <c r="I59" i="130" s="1"/>
  <c r="AC58" i="130"/>
  <c r="AE58" i="130" s="1"/>
  <c r="AI58" i="130" s="1"/>
  <c r="Y58" i="130" s="1"/>
  <c r="AB58" i="130"/>
  <c r="X58" i="130"/>
  <c r="Q58" i="130"/>
  <c r="P58" i="130"/>
  <c r="E58" i="130"/>
  <c r="I58" i="130" s="1"/>
  <c r="AI57" i="130"/>
  <c r="Y57" i="130" s="1"/>
  <c r="AE57" i="130"/>
  <c r="AC57" i="130"/>
  <c r="AB57" i="130"/>
  <c r="X57" i="130"/>
  <c r="Q57" i="130"/>
  <c r="P57" i="130"/>
  <c r="I57" i="130"/>
  <c r="H57" i="130"/>
  <c r="E57" i="130"/>
  <c r="AD56" i="130"/>
  <c r="AC56" i="130"/>
  <c r="AB56" i="130"/>
  <c r="AE56" i="130" s="1"/>
  <c r="AI56" i="130" s="1"/>
  <c r="Y56" i="130" s="1"/>
  <c r="Z56" i="130"/>
  <c r="X56" i="130"/>
  <c r="Q56" i="130"/>
  <c r="P56" i="130"/>
  <c r="H56" i="130"/>
  <c r="E56" i="130"/>
  <c r="I56" i="130" s="1"/>
  <c r="AI55" i="130"/>
  <c r="Y55" i="130" s="1"/>
  <c r="AE55" i="130"/>
  <c r="AD55" i="130"/>
  <c r="AC55" i="130"/>
  <c r="AB55" i="130"/>
  <c r="Z55" i="130"/>
  <c r="X55" i="130"/>
  <c r="Q55" i="130"/>
  <c r="P55" i="130"/>
  <c r="H55" i="130"/>
  <c r="E55" i="130"/>
  <c r="I55" i="130" s="1"/>
  <c r="AE54" i="130"/>
  <c r="AI54" i="130" s="1"/>
  <c r="Y54" i="130" s="1"/>
  <c r="AD54" i="130"/>
  <c r="AC54" i="130"/>
  <c r="AB54" i="130"/>
  <c r="Z54" i="130"/>
  <c r="X54" i="130"/>
  <c r="Q54" i="130"/>
  <c r="P54" i="130"/>
  <c r="H54" i="130"/>
  <c r="E54" i="130"/>
  <c r="I54" i="130" s="1"/>
  <c r="AD53" i="130"/>
  <c r="AC53" i="130"/>
  <c r="AB53" i="130"/>
  <c r="AE53" i="130" s="1"/>
  <c r="AI53" i="130" s="1"/>
  <c r="Y53" i="130" s="1"/>
  <c r="Z53" i="130"/>
  <c r="X53" i="130"/>
  <c r="Q53" i="130"/>
  <c r="P53" i="130"/>
  <c r="H53" i="130"/>
  <c r="E53" i="130"/>
  <c r="I53" i="130" s="1"/>
  <c r="AE52" i="130"/>
  <c r="AI52" i="130" s="1"/>
  <c r="Y52" i="130" s="1"/>
  <c r="Z52" i="130"/>
  <c r="X52" i="130"/>
  <c r="Q52" i="130"/>
  <c r="P52" i="130"/>
  <c r="I52" i="130"/>
  <c r="H52" i="130"/>
  <c r="E52" i="130"/>
  <c r="AI51" i="130"/>
  <c r="Y51" i="130" s="1"/>
  <c r="AE51" i="130"/>
  <c r="AD51" i="130"/>
  <c r="AC51" i="130"/>
  <c r="AB51" i="130"/>
  <c r="Z51" i="130"/>
  <c r="X51" i="130"/>
  <c r="Q51" i="130"/>
  <c r="P51" i="130"/>
  <c r="H51" i="130"/>
  <c r="E51" i="130"/>
  <c r="I51" i="130" s="1"/>
  <c r="AI50" i="130"/>
  <c r="Y50" i="130" s="1"/>
  <c r="AE50" i="130"/>
  <c r="AD50" i="130"/>
  <c r="AC50" i="130"/>
  <c r="AB50" i="130"/>
  <c r="Z50" i="130"/>
  <c r="X50" i="130"/>
  <c r="Q50" i="130"/>
  <c r="P50" i="130"/>
  <c r="I50" i="130"/>
  <c r="H50" i="130"/>
  <c r="E50" i="130"/>
  <c r="AE49" i="130"/>
  <c r="AI49" i="130" s="1"/>
  <c r="Y49" i="130" s="1"/>
  <c r="Z49" i="130"/>
  <c r="X49" i="130"/>
  <c r="Q49" i="130"/>
  <c r="P49" i="130"/>
  <c r="I49" i="130"/>
  <c r="H49" i="130"/>
  <c r="E49" i="130"/>
  <c r="AE48" i="130"/>
  <c r="AI48" i="130" s="1"/>
  <c r="Y48" i="130" s="1"/>
  <c r="Z48" i="130"/>
  <c r="X48" i="130"/>
  <c r="Q48" i="130"/>
  <c r="P48" i="130"/>
  <c r="H48" i="130"/>
  <c r="E48" i="130"/>
  <c r="I48" i="130" s="1"/>
  <c r="AI47" i="130"/>
  <c r="Y47" i="130" s="1"/>
  <c r="AE47" i="130"/>
  <c r="Z47" i="130"/>
  <c r="X47" i="130"/>
  <c r="Q47" i="130"/>
  <c r="P47" i="130"/>
  <c r="H47" i="130"/>
  <c r="E47" i="130"/>
  <c r="I47" i="130" s="1"/>
  <c r="AD46" i="130"/>
  <c r="AC46" i="130"/>
  <c r="AB46" i="130"/>
  <c r="AE46" i="130" s="1"/>
  <c r="AI46" i="130" s="1"/>
  <c r="Y46" i="130" s="1"/>
  <c r="Z46" i="130"/>
  <c r="X46" i="130"/>
  <c r="Q46" i="130"/>
  <c r="P46" i="130"/>
  <c r="I46" i="130"/>
  <c r="H46" i="130"/>
  <c r="E46" i="130"/>
  <c r="AD45" i="130"/>
  <c r="AC45" i="130"/>
  <c r="AB45" i="130"/>
  <c r="AE45" i="130" s="1"/>
  <c r="AI45" i="130" s="1"/>
  <c r="Y45" i="130" s="1"/>
  <c r="Z45" i="130"/>
  <c r="X45" i="130"/>
  <c r="Q45" i="130"/>
  <c r="P45" i="130"/>
  <c r="I45" i="130"/>
  <c r="H45" i="130"/>
  <c r="E45" i="130"/>
  <c r="AD44" i="130"/>
  <c r="AC44" i="130"/>
  <c r="AB44" i="130"/>
  <c r="AE44" i="130" s="1"/>
  <c r="AI44" i="130" s="1"/>
  <c r="Y44" i="130" s="1"/>
  <c r="Z44" i="130"/>
  <c r="X44" i="130"/>
  <c r="Q44" i="130"/>
  <c r="P44" i="130"/>
  <c r="H44" i="130"/>
  <c r="E44" i="130"/>
  <c r="I44" i="130" s="1"/>
  <c r="AE43" i="130"/>
  <c r="AI43" i="130" s="1"/>
  <c r="Y43" i="130" s="1"/>
  <c r="AD43" i="130"/>
  <c r="AC43" i="130"/>
  <c r="AB43" i="130"/>
  <c r="Z43" i="130"/>
  <c r="X43" i="130"/>
  <c r="Q43" i="130"/>
  <c r="P43" i="130"/>
  <c r="H43" i="130"/>
  <c r="E43" i="130"/>
  <c r="I43" i="130" s="1"/>
  <c r="AE42" i="130"/>
  <c r="AI42" i="130" s="1"/>
  <c r="Y42" i="130" s="1"/>
  <c r="AD42" i="130"/>
  <c r="AC42" i="130"/>
  <c r="AB42" i="130"/>
  <c r="Z42" i="130"/>
  <c r="X42" i="130"/>
  <c r="Q42" i="130"/>
  <c r="P42" i="130"/>
  <c r="H42" i="130"/>
  <c r="E42" i="130"/>
  <c r="I42" i="130" s="1"/>
  <c r="AD41" i="130"/>
  <c r="AC41" i="130"/>
  <c r="AB41" i="130"/>
  <c r="AE41" i="130" s="1"/>
  <c r="AI41" i="130" s="1"/>
  <c r="Y41" i="130" s="1"/>
  <c r="Z41" i="130"/>
  <c r="X41" i="130"/>
  <c r="Q41" i="130"/>
  <c r="P41" i="130"/>
  <c r="H41" i="130"/>
  <c r="E41" i="130"/>
  <c r="I41" i="130" s="1"/>
  <c r="AE40" i="130"/>
  <c r="AI40" i="130" s="1"/>
  <c r="Y40" i="130" s="1"/>
  <c r="AD40" i="130"/>
  <c r="AC40" i="130"/>
  <c r="AB40" i="130"/>
  <c r="Z40" i="130"/>
  <c r="X40" i="130"/>
  <c r="Q40" i="130"/>
  <c r="P40" i="130"/>
  <c r="I40" i="130"/>
  <c r="H40" i="130"/>
  <c r="E40" i="130"/>
  <c r="AD39" i="130"/>
  <c r="AC39" i="130"/>
  <c r="AB39" i="130"/>
  <c r="AE39" i="130" s="1"/>
  <c r="AI39" i="130" s="1"/>
  <c r="Y39" i="130" s="1"/>
  <c r="Z39" i="130"/>
  <c r="X39" i="130"/>
  <c r="Q39" i="130"/>
  <c r="P39" i="130"/>
  <c r="I39" i="130"/>
  <c r="H39" i="130"/>
  <c r="E39" i="130"/>
  <c r="AI38" i="130"/>
  <c r="Y38" i="130" s="1"/>
  <c r="AE38" i="130"/>
  <c r="AD38" i="130"/>
  <c r="AC38" i="130"/>
  <c r="AB38" i="130"/>
  <c r="Z38" i="130"/>
  <c r="X38" i="130"/>
  <c r="Q38" i="130"/>
  <c r="P38" i="130"/>
  <c r="H38" i="130"/>
  <c r="E38" i="130"/>
  <c r="I38" i="130" s="1"/>
  <c r="AI37" i="130"/>
  <c r="Y37" i="130" s="1"/>
  <c r="AE37" i="130"/>
  <c r="AD37" i="130"/>
  <c r="AC37" i="130"/>
  <c r="AB37" i="130"/>
  <c r="Z37" i="130"/>
  <c r="X37" i="130"/>
  <c r="Q37" i="130"/>
  <c r="P37" i="130"/>
  <c r="I37" i="130"/>
  <c r="H37" i="130"/>
  <c r="E37" i="130"/>
  <c r="AD36" i="130"/>
  <c r="AC36" i="130"/>
  <c r="AB36" i="130"/>
  <c r="AE36" i="130" s="1"/>
  <c r="AI36" i="130" s="1"/>
  <c r="Y36" i="130" s="1"/>
  <c r="Z36" i="130"/>
  <c r="X36" i="130"/>
  <c r="Q36" i="130"/>
  <c r="P36" i="130"/>
  <c r="H36" i="130"/>
  <c r="E36" i="130"/>
  <c r="I36" i="130" s="1"/>
  <c r="AI35" i="130"/>
  <c r="AE35" i="130"/>
  <c r="AD35" i="130"/>
  <c r="AC35" i="130"/>
  <c r="AB35" i="130"/>
  <c r="Z35" i="130"/>
  <c r="Y35" i="130"/>
  <c r="X35" i="130"/>
  <c r="Q35" i="130"/>
  <c r="P35" i="130"/>
  <c r="I35" i="130"/>
  <c r="H35" i="130"/>
  <c r="E35" i="130"/>
  <c r="AD34" i="130"/>
  <c r="AC34" i="130"/>
  <c r="AB34" i="130"/>
  <c r="AE34" i="130" s="1"/>
  <c r="AI34" i="130" s="1"/>
  <c r="Y34" i="130" s="1"/>
  <c r="Z34" i="130"/>
  <c r="X34" i="130"/>
  <c r="Q34" i="130"/>
  <c r="P34" i="130"/>
  <c r="I34" i="130"/>
  <c r="H34" i="130"/>
  <c r="E34" i="130"/>
  <c r="AI33" i="130"/>
  <c r="AE33" i="130"/>
  <c r="AD33" i="130"/>
  <c r="AC33" i="130"/>
  <c r="AB33" i="130"/>
  <c r="Z33" i="130"/>
  <c r="Y33" i="130"/>
  <c r="X33" i="130"/>
  <c r="Q33" i="130"/>
  <c r="P33" i="130"/>
  <c r="H33" i="130"/>
  <c r="E33" i="130"/>
  <c r="I33" i="130" s="1"/>
  <c r="AI32" i="130"/>
  <c r="Y32" i="130" s="1"/>
  <c r="AE32" i="130"/>
  <c r="AD32" i="130"/>
  <c r="AC32" i="130"/>
  <c r="AB32" i="130"/>
  <c r="Z32" i="130"/>
  <c r="X32" i="130"/>
  <c r="Q32" i="130"/>
  <c r="P32" i="130"/>
  <c r="I32" i="130"/>
  <c r="H32" i="130"/>
  <c r="E32" i="130"/>
  <c r="AI31" i="130"/>
  <c r="AE31" i="130"/>
  <c r="Z31" i="130"/>
  <c r="Y31" i="130"/>
  <c r="X31" i="130"/>
  <c r="Q31" i="130"/>
  <c r="P31" i="130"/>
  <c r="I31" i="130"/>
  <c r="H31" i="130"/>
  <c r="E31" i="130"/>
  <c r="AD30" i="130"/>
  <c r="AC30" i="130"/>
  <c r="AE30" i="130" s="1"/>
  <c r="AI30" i="130" s="1"/>
  <c r="Y30" i="130" s="1"/>
  <c r="AB30" i="130"/>
  <c r="Z30" i="130"/>
  <c r="X30" i="130"/>
  <c r="Q30" i="130"/>
  <c r="P30" i="130"/>
  <c r="I30" i="130"/>
  <c r="H30" i="130"/>
  <c r="E30" i="130"/>
  <c r="AD29" i="130"/>
  <c r="AC29" i="130"/>
  <c r="AB29" i="130"/>
  <c r="AE29" i="130" s="1"/>
  <c r="AI29" i="130" s="1"/>
  <c r="Y29" i="130" s="1"/>
  <c r="Z29" i="130"/>
  <c r="X29" i="130"/>
  <c r="Q29" i="130"/>
  <c r="P29" i="130"/>
  <c r="H29" i="130"/>
  <c r="E29" i="130"/>
  <c r="I29" i="130" s="1"/>
  <c r="AE28" i="130"/>
  <c r="AI28" i="130" s="1"/>
  <c r="Y28" i="130" s="1"/>
  <c r="AD28" i="130"/>
  <c r="AC28" i="130"/>
  <c r="AB28" i="130"/>
  <c r="Z28" i="130"/>
  <c r="X28" i="130"/>
  <c r="Q28" i="130"/>
  <c r="P28" i="130"/>
  <c r="H28" i="130"/>
  <c r="E28" i="130"/>
  <c r="I28" i="130" s="1"/>
  <c r="AE27" i="130"/>
  <c r="AI27" i="130" s="1"/>
  <c r="Y27" i="130" s="1"/>
  <c r="AD27" i="130"/>
  <c r="AC27" i="130"/>
  <c r="AB27" i="130"/>
  <c r="Z27" i="130"/>
  <c r="X27" i="130"/>
  <c r="Q27" i="130"/>
  <c r="P27" i="130"/>
  <c r="H27" i="130"/>
  <c r="E27" i="130"/>
  <c r="I27" i="130" s="1"/>
  <c r="AD26" i="130"/>
  <c r="AC26" i="130"/>
  <c r="AB26" i="130"/>
  <c r="AE26" i="130" s="1"/>
  <c r="AI26" i="130" s="1"/>
  <c r="Y26" i="130" s="1"/>
  <c r="Z26" i="130"/>
  <c r="X26" i="130"/>
  <c r="Q26" i="130"/>
  <c r="P26" i="130"/>
  <c r="H26" i="130"/>
  <c r="E26" i="130"/>
  <c r="I26" i="130" s="1"/>
  <c r="AE25" i="130"/>
  <c r="AI25" i="130" s="1"/>
  <c r="Y25" i="130" s="1"/>
  <c r="AD25" i="130"/>
  <c r="AC25" i="130"/>
  <c r="AB25" i="130"/>
  <c r="Z25" i="130"/>
  <c r="X25" i="130"/>
  <c r="Q25" i="130"/>
  <c r="P25" i="130"/>
  <c r="I25" i="130"/>
  <c r="H25" i="130"/>
  <c r="E25" i="130"/>
  <c r="AD24" i="130"/>
  <c r="AC24" i="130"/>
  <c r="AB24" i="130"/>
  <c r="AE24" i="130" s="1"/>
  <c r="AI24" i="130" s="1"/>
  <c r="Y24" i="130" s="1"/>
  <c r="Z24" i="130"/>
  <c r="X24" i="130"/>
  <c r="Q24" i="130"/>
  <c r="P24" i="130"/>
  <c r="I24" i="130"/>
  <c r="H24" i="130"/>
  <c r="E24" i="130"/>
  <c r="AI23" i="130"/>
  <c r="Y23" i="130" s="1"/>
  <c r="AE23" i="130"/>
  <c r="AD23" i="130"/>
  <c r="AC23" i="130"/>
  <c r="AB23" i="130"/>
  <c r="Z23" i="130"/>
  <c r="X23" i="130"/>
  <c r="Q23" i="130"/>
  <c r="P23" i="130"/>
  <c r="H23" i="130"/>
  <c r="E23" i="130"/>
  <c r="I23" i="130" s="1"/>
  <c r="AI22" i="130"/>
  <c r="Y22" i="130" s="1"/>
  <c r="AE22" i="130"/>
  <c r="AD22" i="130"/>
  <c r="AC22" i="130"/>
  <c r="AB22" i="130"/>
  <c r="Z22" i="130"/>
  <c r="X22" i="130"/>
  <c r="Q22" i="130"/>
  <c r="P22" i="130"/>
  <c r="I22" i="130"/>
  <c r="H22" i="130"/>
  <c r="E22" i="130"/>
  <c r="AD21" i="130"/>
  <c r="AC21" i="130"/>
  <c r="AB21" i="130"/>
  <c r="AE21" i="130" s="1"/>
  <c r="AI21" i="130" s="1"/>
  <c r="Y21" i="130" s="1"/>
  <c r="Z21" i="130"/>
  <c r="X21" i="130"/>
  <c r="Q21" i="130"/>
  <c r="P21" i="130"/>
  <c r="H21" i="130"/>
  <c r="E21" i="130"/>
  <c r="I21" i="130" s="1"/>
  <c r="AE20" i="130"/>
  <c r="AI20" i="130" s="1"/>
  <c r="Y20" i="130" s="1"/>
  <c r="AD20" i="130"/>
  <c r="AC20" i="130"/>
  <c r="AB20" i="130"/>
  <c r="Z20" i="130"/>
  <c r="X20" i="130"/>
  <c r="Q20" i="130"/>
  <c r="P20" i="130"/>
  <c r="I20" i="130"/>
  <c r="H20" i="130"/>
  <c r="E20" i="130"/>
  <c r="AD19" i="130"/>
  <c r="AC19" i="130"/>
  <c r="AB19" i="130"/>
  <c r="AE19" i="130" s="1"/>
  <c r="AI19" i="130" s="1"/>
  <c r="Y19" i="130" s="1"/>
  <c r="Z19" i="130"/>
  <c r="X19" i="130"/>
  <c r="Q19" i="130"/>
  <c r="P19" i="130"/>
  <c r="I19" i="130"/>
  <c r="H19" i="130"/>
  <c r="E19" i="130"/>
  <c r="AI18" i="130"/>
  <c r="AE18" i="130"/>
  <c r="AD18" i="130"/>
  <c r="AC18" i="130"/>
  <c r="AB18" i="130"/>
  <c r="Z18" i="130"/>
  <c r="Y18" i="130"/>
  <c r="X18" i="130"/>
  <c r="Q18" i="130"/>
  <c r="P18" i="130"/>
  <c r="H18" i="130"/>
  <c r="E18" i="130"/>
  <c r="I18" i="130" s="1"/>
  <c r="AD17" i="130"/>
  <c r="AE17" i="130" s="1"/>
  <c r="AI17" i="130" s="1"/>
  <c r="Y17" i="130" s="1"/>
  <c r="AC17" i="130"/>
  <c r="AB17" i="130"/>
  <c r="Z17" i="130"/>
  <c r="X17" i="130"/>
  <c r="Q17" i="130"/>
  <c r="P17" i="130"/>
  <c r="I17" i="130"/>
  <c r="H17" i="130"/>
  <c r="E17" i="130"/>
  <c r="AD16" i="130"/>
  <c r="AC16" i="130"/>
  <c r="AB16" i="130"/>
  <c r="AE16" i="130" s="1"/>
  <c r="AI16" i="130" s="1"/>
  <c r="Y16" i="130" s="1"/>
  <c r="Z16" i="130"/>
  <c r="X16" i="130"/>
  <c r="Q16" i="130"/>
  <c r="P16" i="130"/>
  <c r="E16" i="130"/>
  <c r="I16" i="130" s="1"/>
  <c r="AE15" i="130"/>
  <c r="AI15" i="130" s="1"/>
  <c r="Y15" i="130" s="1"/>
  <c r="AD15" i="130"/>
  <c r="AC15" i="130"/>
  <c r="AB15" i="130"/>
  <c r="Z15" i="130"/>
  <c r="X15" i="130"/>
  <c r="Q15" i="130"/>
  <c r="P15" i="130"/>
  <c r="I15" i="130"/>
  <c r="E15" i="130"/>
  <c r="AD14" i="130"/>
  <c r="AC14" i="130"/>
  <c r="AB14" i="130"/>
  <c r="AE14" i="130" s="1"/>
  <c r="AI14" i="130" s="1"/>
  <c r="Y14" i="130" s="1"/>
  <c r="Z14" i="130"/>
  <c r="X14" i="130"/>
  <c r="Q14" i="130"/>
  <c r="O75" i="130" s="1"/>
  <c r="P14" i="130"/>
  <c r="I14" i="130"/>
  <c r="H14" i="130"/>
  <c r="E14" i="130"/>
  <c r="AI13" i="130"/>
  <c r="Y13" i="130" s="1"/>
  <c r="AE13" i="130"/>
  <c r="AD13" i="130"/>
  <c r="AC13" i="130"/>
  <c r="AB13" i="130"/>
  <c r="Z13" i="130"/>
  <c r="X13" i="130"/>
  <c r="Q13" i="130"/>
  <c r="P13" i="130"/>
  <c r="H13" i="130"/>
  <c r="E13" i="130"/>
  <c r="I13" i="130" s="1"/>
  <c r="AI12" i="130"/>
  <c r="Y12" i="130" s="1"/>
  <c r="AE12" i="130"/>
  <c r="AD12" i="130"/>
  <c r="AC12" i="130"/>
  <c r="AB12" i="130"/>
  <c r="Z12" i="130"/>
  <c r="X12" i="130"/>
  <c r="Q12" i="130"/>
  <c r="O73" i="130" s="1"/>
  <c r="P12" i="130"/>
  <c r="I12" i="130"/>
  <c r="H12" i="130"/>
  <c r="E12" i="130"/>
  <c r="F77" i="131" l="1"/>
  <c r="T77" i="130"/>
  <c r="T75" i="130"/>
  <c r="F73" i="130"/>
  <c r="F75" i="130"/>
  <c r="T73" i="130"/>
  <c r="M79" i="129"/>
  <c r="W73" i="129"/>
  <c r="H71" i="129"/>
  <c r="Q70" i="129"/>
  <c r="P70" i="129"/>
  <c r="I70" i="129"/>
  <c r="H70" i="129"/>
  <c r="E70" i="129"/>
  <c r="Q69" i="129"/>
  <c r="P69" i="129"/>
  <c r="I69" i="129"/>
  <c r="H69" i="129"/>
  <c r="E69" i="129"/>
  <c r="AE68" i="129"/>
  <c r="AI68" i="129" s="1"/>
  <c r="Y68" i="129" s="1"/>
  <c r="AD68" i="129"/>
  <c r="AC68" i="129"/>
  <c r="AB68" i="129"/>
  <c r="Z68" i="129"/>
  <c r="X68" i="129"/>
  <c r="Q68" i="129"/>
  <c r="P68" i="129"/>
  <c r="H68" i="129"/>
  <c r="E68" i="129"/>
  <c r="I68" i="129" s="1"/>
  <c r="AE67" i="129"/>
  <c r="AI67" i="129" s="1"/>
  <c r="Y67" i="129" s="1"/>
  <c r="AD67" i="129"/>
  <c r="AC67" i="129"/>
  <c r="AB67" i="129"/>
  <c r="Z67" i="129"/>
  <c r="X67" i="129"/>
  <c r="Q67" i="129"/>
  <c r="P67" i="129"/>
  <c r="H67" i="129"/>
  <c r="E67" i="129"/>
  <c r="I67" i="129" s="1"/>
  <c r="AD66" i="129"/>
  <c r="AE66" i="129" s="1"/>
  <c r="AI66" i="129" s="1"/>
  <c r="Y66" i="129" s="1"/>
  <c r="AC66" i="129"/>
  <c r="AB66" i="129"/>
  <c r="Z66" i="129"/>
  <c r="X66" i="129"/>
  <c r="Q66" i="129"/>
  <c r="P66" i="129"/>
  <c r="H66" i="129"/>
  <c r="E66" i="129"/>
  <c r="I66" i="129" s="1"/>
  <c r="AE65" i="129"/>
  <c r="AI65" i="129" s="1"/>
  <c r="Y65" i="129" s="1"/>
  <c r="AD65" i="129"/>
  <c r="AC65" i="129"/>
  <c r="AB65" i="129"/>
  <c r="Z65" i="129"/>
  <c r="X65" i="129"/>
  <c r="Q65" i="129"/>
  <c r="P65" i="129"/>
  <c r="I65" i="129"/>
  <c r="H65" i="129"/>
  <c r="E65" i="129"/>
  <c r="AD64" i="129"/>
  <c r="AC64" i="129"/>
  <c r="AB64" i="129"/>
  <c r="AE64" i="129" s="1"/>
  <c r="AI64" i="129" s="1"/>
  <c r="Y64" i="129" s="1"/>
  <c r="Z64" i="129"/>
  <c r="X64" i="129"/>
  <c r="Q64" i="129"/>
  <c r="P64" i="129"/>
  <c r="I64" i="129"/>
  <c r="H64" i="129"/>
  <c r="E64" i="129"/>
  <c r="AD63" i="129"/>
  <c r="AC63" i="129"/>
  <c r="AB63" i="129"/>
  <c r="AE63" i="129" s="1"/>
  <c r="AI63" i="129" s="1"/>
  <c r="Y63" i="129" s="1"/>
  <c r="Z63" i="129"/>
  <c r="X63" i="129"/>
  <c r="Q63" i="129"/>
  <c r="P63" i="129"/>
  <c r="H63" i="129"/>
  <c r="E63" i="129"/>
  <c r="I63" i="129" s="1"/>
  <c r="AD62" i="129"/>
  <c r="AC62" i="129"/>
  <c r="AB62" i="129"/>
  <c r="AE62" i="129" s="1"/>
  <c r="AI62" i="129" s="1"/>
  <c r="Y62" i="129" s="1"/>
  <c r="Z62" i="129"/>
  <c r="X62" i="129"/>
  <c r="Q62" i="129"/>
  <c r="P62" i="129"/>
  <c r="I62" i="129"/>
  <c r="H62" i="129"/>
  <c r="E62" i="129"/>
  <c r="AE61" i="129"/>
  <c r="AI61" i="129" s="1"/>
  <c r="Y61" i="129" s="1"/>
  <c r="AC61" i="129"/>
  <c r="AB61" i="129"/>
  <c r="X61" i="129"/>
  <c r="Q61" i="129"/>
  <c r="P61" i="129"/>
  <c r="H61" i="129"/>
  <c r="E61" i="129"/>
  <c r="I61" i="129" s="1"/>
  <c r="AI60" i="129"/>
  <c r="AE60" i="129"/>
  <c r="Y60" i="129"/>
  <c r="X60" i="129"/>
  <c r="Q60" i="129"/>
  <c r="P60" i="129"/>
  <c r="I60" i="129"/>
  <c r="H60" i="129"/>
  <c r="E60" i="129"/>
  <c r="AC59" i="129"/>
  <c r="AB59" i="129"/>
  <c r="AE59" i="129" s="1"/>
  <c r="AI59" i="129" s="1"/>
  <c r="Y59" i="129" s="1"/>
  <c r="X59" i="129"/>
  <c r="Q59" i="129"/>
  <c r="P59" i="129"/>
  <c r="H59" i="129"/>
  <c r="E59" i="129"/>
  <c r="I59" i="129" s="1"/>
  <c r="AC58" i="129"/>
  <c r="AB58" i="129"/>
  <c r="AE58" i="129" s="1"/>
  <c r="AI58" i="129" s="1"/>
  <c r="Y58" i="129" s="1"/>
  <c r="X58" i="129"/>
  <c r="Q58" i="129"/>
  <c r="P58" i="129"/>
  <c r="I58" i="129"/>
  <c r="E58" i="129"/>
  <c r="AE57" i="129"/>
  <c r="AI57" i="129" s="1"/>
  <c r="Y57" i="129" s="1"/>
  <c r="AC57" i="129"/>
  <c r="AB57" i="129"/>
  <c r="X57" i="129"/>
  <c r="Q57" i="129"/>
  <c r="P57" i="129"/>
  <c r="I57" i="129"/>
  <c r="H57" i="129"/>
  <c r="E57" i="129"/>
  <c r="AD56" i="129"/>
  <c r="AC56" i="129"/>
  <c r="AB56" i="129"/>
  <c r="AE56" i="129" s="1"/>
  <c r="AI56" i="129" s="1"/>
  <c r="Y56" i="129" s="1"/>
  <c r="Z56" i="129"/>
  <c r="X56" i="129"/>
  <c r="Q56" i="129"/>
  <c r="P56" i="129"/>
  <c r="I56" i="129"/>
  <c r="H56" i="129"/>
  <c r="E56" i="129"/>
  <c r="AI55" i="129"/>
  <c r="Y55" i="129" s="1"/>
  <c r="AE55" i="129"/>
  <c r="AD55" i="129"/>
  <c r="AC55" i="129"/>
  <c r="AB55" i="129"/>
  <c r="Z55" i="129"/>
  <c r="X55" i="129"/>
  <c r="Q55" i="129"/>
  <c r="P55" i="129"/>
  <c r="H55" i="129"/>
  <c r="E55" i="129"/>
  <c r="I55" i="129" s="1"/>
  <c r="AD54" i="129"/>
  <c r="AC54" i="129"/>
  <c r="AE54" i="129" s="1"/>
  <c r="AI54" i="129" s="1"/>
  <c r="Y54" i="129" s="1"/>
  <c r="AB54" i="129"/>
  <c r="Z54" i="129"/>
  <c r="X54" i="129"/>
  <c r="Q54" i="129"/>
  <c r="P54" i="129"/>
  <c r="H54" i="129"/>
  <c r="E54" i="129"/>
  <c r="I54" i="129" s="1"/>
  <c r="AD53" i="129"/>
  <c r="AC53" i="129"/>
  <c r="AB53" i="129"/>
  <c r="AE53" i="129" s="1"/>
  <c r="AI53" i="129" s="1"/>
  <c r="Y53" i="129" s="1"/>
  <c r="Z53" i="129"/>
  <c r="X53" i="129"/>
  <c r="Q53" i="129"/>
  <c r="P53" i="129"/>
  <c r="H53" i="129"/>
  <c r="E53" i="129"/>
  <c r="I53" i="129" s="1"/>
  <c r="AE52" i="129"/>
  <c r="AI52" i="129" s="1"/>
  <c r="Y52" i="129" s="1"/>
  <c r="Z52" i="129"/>
  <c r="X52" i="129"/>
  <c r="Q52" i="129"/>
  <c r="P52" i="129"/>
  <c r="H52" i="129"/>
  <c r="E52" i="129"/>
  <c r="I52" i="129" s="1"/>
  <c r="AI51" i="129"/>
  <c r="Y51" i="129" s="1"/>
  <c r="AE51" i="129"/>
  <c r="AD51" i="129"/>
  <c r="AC51" i="129"/>
  <c r="AB51" i="129"/>
  <c r="Z51" i="129"/>
  <c r="X51" i="129"/>
  <c r="Q51" i="129"/>
  <c r="P51" i="129"/>
  <c r="H51" i="129"/>
  <c r="E51" i="129"/>
  <c r="I51" i="129" s="1"/>
  <c r="AD50" i="129"/>
  <c r="AC50" i="129"/>
  <c r="AE50" i="129" s="1"/>
  <c r="AI50" i="129" s="1"/>
  <c r="Y50" i="129" s="1"/>
  <c r="AB50" i="129"/>
  <c r="Z50" i="129"/>
  <c r="X50" i="129"/>
  <c r="Q50" i="129"/>
  <c r="P50" i="129"/>
  <c r="H50" i="129"/>
  <c r="E50" i="129"/>
  <c r="I50" i="129" s="1"/>
  <c r="AE49" i="129"/>
  <c r="AI49" i="129" s="1"/>
  <c r="Y49" i="129" s="1"/>
  <c r="Z49" i="129"/>
  <c r="X49" i="129"/>
  <c r="Q49" i="129"/>
  <c r="P49" i="129"/>
  <c r="I49" i="129"/>
  <c r="H49" i="129"/>
  <c r="E49" i="129"/>
  <c r="AE48" i="129"/>
  <c r="AI48" i="129" s="1"/>
  <c r="Y48" i="129" s="1"/>
  <c r="Z48" i="129"/>
  <c r="X48" i="129"/>
  <c r="Q48" i="129"/>
  <c r="P48" i="129"/>
  <c r="I48" i="129"/>
  <c r="H48" i="129"/>
  <c r="E48" i="129"/>
  <c r="AE47" i="129"/>
  <c r="AI47" i="129" s="1"/>
  <c r="Y47" i="129" s="1"/>
  <c r="Z47" i="129"/>
  <c r="X47" i="129"/>
  <c r="Q47" i="129"/>
  <c r="P47" i="129"/>
  <c r="I47" i="129"/>
  <c r="H47" i="129"/>
  <c r="E47" i="129"/>
  <c r="AD46" i="129"/>
  <c r="AC46" i="129"/>
  <c r="AB46" i="129"/>
  <c r="AE46" i="129" s="1"/>
  <c r="AI46" i="129" s="1"/>
  <c r="Y46" i="129" s="1"/>
  <c r="Z46" i="129"/>
  <c r="X46" i="129"/>
  <c r="Q46" i="129"/>
  <c r="P46" i="129"/>
  <c r="H46" i="129"/>
  <c r="E46" i="129"/>
  <c r="I46" i="129" s="1"/>
  <c r="AD45" i="129"/>
  <c r="AC45" i="129"/>
  <c r="AB45" i="129"/>
  <c r="AE45" i="129" s="1"/>
  <c r="AI45" i="129" s="1"/>
  <c r="Y45" i="129" s="1"/>
  <c r="Z45" i="129"/>
  <c r="X45" i="129"/>
  <c r="Q45" i="129"/>
  <c r="P45" i="129"/>
  <c r="I45" i="129"/>
  <c r="H45" i="129"/>
  <c r="E45" i="129"/>
  <c r="AD44" i="129"/>
  <c r="AC44" i="129"/>
  <c r="AB44" i="129"/>
  <c r="AE44" i="129" s="1"/>
  <c r="AI44" i="129" s="1"/>
  <c r="Y44" i="129" s="1"/>
  <c r="Z44" i="129"/>
  <c r="X44" i="129"/>
  <c r="Q44" i="129"/>
  <c r="P44" i="129"/>
  <c r="I44" i="129"/>
  <c r="H44" i="129"/>
  <c r="E44" i="129"/>
  <c r="AE43" i="129"/>
  <c r="AI43" i="129" s="1"/>
  <c r="Y43" i="129" s="1"/>
  <c r="AD43" i="129"/>
  <c r="AC43" i="129"/>
  <c r="AB43" i="129"/>
  <c r="Z43" i="129"/>
  <c r="X43" i="129"/>
  <c r="Q43" i="129"/>
  <c r="P43" i="129"/>
  <c r="H43" i="129"/>
  <c r="E43" i="129"/>
  <c r="I43" i="129" s="1"/>
  <c r="AE42" i="129"/>
  <c r="AI42" i="129" s="1"/>
  <c r="Y42" i="129" s="1"/>
  <c r="AD42" i="129"/>
  <c r="AC42" i="129"/>
  <c r="AB42" i="129"/>
  <c r="Z42" i="129"/>
  <c r="X42" i="129"/>
  <c r="Q42" i="129"/>
  <c r="P42" i="129"/>
  <c r="H42" i="129"/>
  <c r="E42" i="129"/>
  <c r="I42" i="129" s="1"/>
  <c r="AD41" i="129"/>
  <c r="AC41" i="129"/>
  <c r="AB41" i="129"/>
  <c r="AE41" i="129" s="1"/>
  <c r="AI41" i="129" s="1"/>
  <c r="Y41" i="129" s="1"/>
  <c r="Z41" i="129"/>
  <c r="X41" i="129"/>
  <c r="Q41" i="129"/>
  <c r="P41" i="129"/>
  <c r="H41" i="129"/>
  <c r="E41" i="129"/>
  <c r="I41" i="129" s="1"/>
  <c r="AD40" i="129"/>
  <c r="AC40" i="129"/>
  <c r="AE40" i="129" s="1"/>
  <c r="AI40" i="129" s="1"/>
  <c r="Y40" i="129" s="1"/>
  <c r="AB40" i="129"/>
  <c r="Z40" i="129"/>
  <c r="X40" i="129"/>
  <c r="Q40" i="129"/>
  <c r="P40" i="129"/>
  <c r="I40" i="129"/>
  <c r="H40" i="129"/>
  <c r="E40" i="129"/>
  <c r="AD39" i="129"/>
  <c r="AE39" i="129" s="1"/>
  <c r="AI39" i="129" s="1"/>
  <c r="Y39" i="129" s="1"/>
  <c r="AC39" i="129"/>
  <c r="AB39" i="129"/>
  <c r="Z39" i="129"/>
  <c r="X39" i="129"/>
  <c r="Q39" i="129"/>
  <c r="P39" i="129"/>
  <c r="I39" i="129"/>
  <c r="H39" i="129"/>
  <c r="E39" i="129"/>
  <c r="AI38" i="129"/>
  <c r="Y38" i="129" s="1"/>
  <c r="AE38" i="129"/>
  <c r="AD38" i="129"/>
  <c r="AC38" i="129"/>
  <c r="AB38" i="129"/>
  <c r="Z38" i="129"/>
  <c r="X38" i="129"/>
  <c r="Q38" i="129"/>
  <c r="P38" i="129"/>
  <c r="H38" i="129"/>
  <c r="E38" i="129"/>
  <c r="I38" i="129" s="1"/>
  <c r="AD37" i="129"/>
  <c r="AC37" i="129"/>
  <c r="AE37" i="129" s="1"/>
  <c r="AI37" i="129" s="1"/>
  <c r="Y37" i="129" s="1"/>
  <c r="AB37" i="129"/>
  <c r="Z37" i="129"/>
  <c r="X37" i="129"/>
  <c r="Q37" i="129"/>
  <c r="P37" i="129"/>
  <c r="H37" i="129"/>
  <c r="E37" i="129"/>
  <c r="I37" i="129" s="1"/>
  <c r="AE36" i="129"/>
  <c r="AI36" i="129" s="1"/>
  <c r="Y36" i="129" s="1"/>
  <c r="AD36" i="129"/>
  <c r="AC36" i="129"/>
  <c r="AB36" i="129"/>
  <c r="Z36" i="129"/>
  <c r="X36" i="129"/>
  <c r="Q36" i="129"/>
  <c r="P36" i="129"/>
  <c r="I36" i="129"/>
  <c r="H36" i="129"/>
  <c r="E36" i="129"/>
  <c r="AD35" i="129"/>
  <c r="AC35" i="129"/>
  <c r="AB35" i="129"/>
  <c r="AE35" i="129" s="1"/>
  <c r="AI35" i="129" s="1"/>
  <c r="Y35" i="129" s="1"/>
  <c r="Z35" i="129"/>
  <c r="X35" i="129"/>
  <c r="Q35" i="129"/>
  <c r="P35" i="129"/>
  <c r="I35" i="129"/>
  <c r="H35" i="129"/>
  <c r="E35" i="129"/>
  <c r="AD34" i="129"/>
  <c r="AC34" i="129"/>
  <c r="AB34" i="129"/>
  <c r="AE34" i="129" s="1"/>
  <c r="AI34" i="129" s="1"/>
  <c r="Y34" i="129" s="1"/>
  <c r="Z34" i="129"/>
  <c r="X34" i="129"/>
  <c r="Q34" i="129"/>
  <c r="P34" i="129"/>
  <c r="H34" i="129"/>
  <c r="E34" i="129"/>
  <c r="I34" i="129" s="1"/>
  <c r="AD33" i="129"/>
  <c r="AC33" i="129"/>
  <c r="AB33" i="129"/>
  <c r="AE33" i="129" s="1"/>
  <c r="AI33" i="129" s="1"/>
  <c r="Y33" i="129" s="1"/>
  <c r="Z33" i="129"/>
  <c r="X33" i="129"/>
  <c r="Q33" i="129"/>
  <c r="P33" i="129"/>
  <c r="I33" i="129"/>
  <c r="H33" i="129"/>
  <c r="E33" i="129"/>
  <c r="AE32" i="129"/>
  <c r="AI32" i="129" s="1"/>
  <c r="Y32" i="129" s="1"/>
  <c r="AD32" i="129"/>
  <c r="AC32" i="129"/>
  <c r="AB32" i="129"/>
  <c r="Z32" i="129"/>
  <c r="X32" i="129"/>
  <c r="Q32" i="129"/>
  <c r="P32" i="129"/>
  <c r="I32" i="129"/>
  <c r="H32" i="129"/>
  <c r="E32" i="129"/>
  <c r="AI31" i="129"/>
  <c r="Y31" i="129" s="1"/>
  <c r="AE31" i="129"/>
  <c r="Z31" i="129"/>
  <c r="X31" i="129"/>
  <c r="Q31" i="129"/>
  <c r="P31" i="129"/>
  <c r="H31" i="129"/>
  <c r="E31" i="129"/>
  <c r="I31" i="129" s="1"/>
  <c r="AD30" i="129"/>
  <c r="AC30" i="129"/>
  <c r="AB30" i="129"/>
  <c r="AE30" i="129" s="1"/>
  <c r="AI30" i="129" s="1"/>
  <c r="Y30" i="129" s="1"/>
  <c r="Z30" i="129"/>
  <c r="X30" i="129"/>
  <c r="Q30" i="129"/>
  <c r="P30" i="129"/>
  <c r="I30" i="129"/>
  <c r="H30" i="129"/>
  <c r="E30" i="129"/>
  <c r="AD29" i="129"/>
  <c r="AC29" i="129"/>
  <c r="AB29" i="129"/>
  <c r="AE29" i="129" s="1"/>
  <c r="AI29" i="129" s="1"/>
  <c r="Y29" i="129" s="1"/>
  <c r="Z29" i="129"/>
  <c r="X29" i="129"/>
  <c r="Q29" i="129"/>
  <c r="P29" i="129"/>
  <c r="I29" i="129"/>
  <c r="H29" i="129"/>
  <c r="E29" i="129"/>
  <c r="AI28" i="129"/>
  <c r="Y28" i="129" s="1"/>
  <c r="AE28" i="129"/>
  <c r="AD28" i="129"/>
  <c r="AC28" i="129"/>
  <c r="AB28" i="129"/>
  <c r="Z28" i="129"/>
  <c r="X28" i="129"/>
  <c r="Q28" i="129"/>
  <c r="P28" i="129"/>
  <c r="H28" i="129"/>
  <c r="E28" i="129"/>
  <c r="I28" i="129" s="1"/>
  <c r="AE27" i="129"/>
  <c r="AI27" i="129" s="1"/>
  <c r="Y27" i="129" s="1"/>
  <c r="AD27" i="129"/>
  <c r="AC27" i="129"/>
  <c r="AB27" i="129"/>
  <c r="Z27" i="129"/>
  <c r="X27" i="129"/>
  <c r="Q27" i="129"/>
  <c r="P27" i="129"/>
  <c r="H27" i="129"/>
  <c r="E27" i="129"/>
  <c r="I27" i="129" s="1"/>
  <c r="AD26" i="129"/>
  <c r="AC26" i="129"/>
  <c r="AB26" i="129"/>
  <c r="AE26" i="129" s="1"/>
  <c r="AI26" i="129" s="1"/>
  <c r="Y26" i="129" s="1"/>
  <c r="Z26" i="129"/>
  <c r="X26" i="129"/>
  <c r="Q26" i="129"/>
  <c r="P26" i="129"/>
  <c r="H26" i="129"/>
  <c r="E26" i="129"/>
  <c r="I26" i="129" s="1"/>
  <c r="AD25" i="129"/>
  <c r="AC25" i="129"/>
  <c r="AE25" i="129" s="1"/>
  <c r="AI25" i="129" s="1"/>
  <c r="Y25" i="129" s="1"/>
  <c r="AB25" i="129"/>
  <c r="Z25" i="129"/>
  <c r="X25" i="129"/>
  <c r="Q25" i="129"/>
  <c r="P25" i="129"/>
  <c r="I25" i="129"/>
  <c r="H25" i="129"/>
  <c r="E25" i="129"/>
  <c r="AD24" i="129"/>
  <c r="AE24" i="129" s="1"/>
  <c r="AI24" i="129" s="1"/>
  <c r="Y24" i="129" s="1"/>
  <c r="AC24" i="129"/>
  <c r="AB24" i="129"/>
  <c r="Z24" i="129"/>
  <c r="X24" i="129"/>
  <c r="Q24" i="129"/>
  <c r="P24" i="129"/>
  <c r="I24" i="129"/>
  <c r="H24" i="129"/>
  <c r="E24" i="129"/>
  <c r="AI23" i="129"/>
  <c r="Y23" i="129" s="1"/>
  <c r="AE23" i="129"/>
  <c r="AD23" i="129"/>
  <c r="AC23" i="129"/>
  <c r="AB23" i="129"/>
  <c r="Z23" i="129"/>
  <c r="X23" i="129"/>
  <c r="Q23" i="129"/>
  <c r="P23" i="129"/>
  <c r="H23" i="129"/>
  <c r="E23" i="129"/>
  <c r="I23" i="129" s="1"/>
  <c r="AD22" i="129"/>
  <c r="AC22" i="129"/>
  <c r="AB22" i="129"/>
  <c r="AE22" i="129" s="1"/>
  <c r="AI22" i="129" s="1"/>
  <c r="Y22" i="129" s="1"/>
  <c r="Z22" i="129"/>
  <c r="X22" i="129"/>
  <c r="Q22" i="129"/>
  <c r="P22" i="129"/>
  <c r="H22" i="129"/>
  <c r="E22" i="129"/>
  <c r="I22" i="129" s="1"/>
  <c r="AD21" i="129"/>
  <c r="AC21" i="129"/>
  <c r="AE21" i="129" s="1"/>
  <c r="AI21" i="129" s="1"/>
  <c r="Y21" i="129" s="1"/>
  <c r="AB21" i="129"/>
  <c r="Z21" i="129"/>
  <c r="X21" i="129"/>
  <c r="Q21" i="129"/>
  <c r="P21" i="129"/>
  <c r="H21" i="129"/>
  <c r="E21" i="129"/>
  <c r="I21" i="129" s="1"/>
  <c r="AD20" i="129"/>
  <c r="AC20" i="129"/>
  <c r="AB20" i="129"/>
  <c r="AE20" i="129" s="1"/>
  <c r="AI20" i="129" s="1"/>
  <c r="Y20" i="129" s="1"/>
  <c r="Z20" i="129"/>
  <c r="X20" i="129"/>
  <c r="Q20" i="129"/>
  <c r="P20" i="129"/>
  <c r="I20" i="129"/>
  <c r="H20" i="129"/>
  <c r="E20" i="129"/>
  <c r="AD19" i="129"/>
  <c r="AC19" i="129"/>
  <c r="AB19" i="129"/>
  <c r="AE19" i="129" s="1"/>
  <c r="AI19" i="129" s="1"/>
  <c r="Y19" i="129" s="1"/>
  <c r="Z19" i="129"/>
  <c r="X19" i="129"/>
  <c r="Q19" i="129"/>
  <c r="P19" i="129"/>
  <c r="H19" i="129"/>
  <c r="E19" i="129"/>
  <c r="I19" i="129" s="1"/>
  <c r="AD18" i="129"/>
  <c r="AC18" i="129"/>
  <c r="AB18" i="129"/>
  <c r="AE18" i="129" s="1"/>
  <c r="AI18" i="129" s="1"/>
  <c r="Y18" i="129" s="1"/>
  <c r="Z18" i="129"/>
  <c r="X18" i="129"/>
  <c r="Q18" i="129"/>
  <c r="P18" i="129"/>
  <c r="H18" i="129"/>
  <c r="E18" i="129"/>
  <c r="I18" i="129" s="1"/>
  <c r="AE17" i="129"/>
  <c r="AI17" i="129" s="1"/>
  <c r="Y17" i="129" s="1"/>
  <c r="AD17" i="129"/>
  <c r="AC17" i="129"/>
  <c r="AB17" i="129"/>
  <c r="Z17" i="129"/>
  <c r="X17" i="129"/>
  <c r="Q17" i="129"/>
  <c r="P17" i="129"/>
  <c r="I17" i="129"/>
  <c r="H17" i="129"/>
  <c r="E17" i="129"/>
  <c r="AD16" i="129"/>
  <c r="AE16" i="129" s="1"/>
  <c r="AI16" i="129" s="1"/>
  <c r="Y16" i="129" s="1"/>
  <c r="AC16" i="129"/>
  <c r="AB16" i="129"/>
  <c r="Z16" i="129"/>
  <c r="X16" i="129"/>
  <c r="Q16" i="129"/>
  <c r="E16" i="129"/>
  <c r="I16" i="129" s="1"/>
  <c r="AD15" i="129"/>
  <c r="AC15" i="129"/>
  <c r="AB15" i="129"/>
  <c r="AE15" i="129" s="1"/>
  <c r="AI15" i="129" s="1"/>
  <c r="Y15" i="129" s="1"/>
  <c r="Z15" i="129"/>
  <c r="X15" i="129"/>
  <c r="Q15" i="129"/>
  <c r="P15" i="129"/>
  <c r="I15" i="129"/>
  <c r="E15" i="129"/>
  <c r="AD14" i="129"/>
  <c r="AC14" i="129"/>
  <c r="AB14" i="129"/>
  <c r="AE14" i="129" s="1"/>
  <c r="AI14" i="129" s="1"/>
  <c r="Y14" i="129" s="1"/>
  <c r="Z14" i="129"/>
  <c r="X14" i="129"/>
  <c r="Q14" i="129"/>
  <c r="O75" i="129" s="1"/>
  <c r="P14" i="129"/>
  <c r="H14" i="129"/>
  <c r="E14" i="129"/>
  <c r="I14" i="129" s="1"/>
  <c r="AI13" i="129"/>
  <c r="Y13" i="129" s="1"/>
  <c r="AE13" i="129"/>
  <c r="AD13" i="129"/>
  <c r="AC13" i="129"/>
  <c r="AB13" i="129"/>
  <c r="Z13" i="129"/>
  <c r="X13" i="129"/>
  <c r="Q13" i="129"/>
  <c r="P13" i="129"/>
  <c r="H13" i="129"/>
  <c r="E13" i="129"/>
  <c r="I13" i="129" s="1"/>
  <c r="AE12" i="129"/>
  <c r="AI12" i="129" s="1"/>
  <c r="Y12" i="129" s="1"/>
  <c r="AD12" i="129"/>
  <c r="AC12" i="129"/>
  <c r="AB12" i="129"/>
  <c r="Z12" i="129"/>
  <c r="X12" i="129"/>
  <c r="Q12" i="129"/>
  <c r="P12" i="129"/>
  <c r="I12" i="129"/>
  <c r="H12" i="129"/>
  <c r="E12" i="129"/>
  <c r="T79" i="130" l="1"/>
  <c r="F77" i="130" s="1"/>
  <c r="O73" i="129"/>
  <c r="T77" i="129"/>
  <c r="T79" i="129" s="1"/>
  <c r="T75" i="129"/>
  <c r="T73" i="129"/>
  <c r="F73" i="129"/>
  <c r="F75" i="129"/>
  <c r="P71" i="129"/>
  <c r="P16" i="129"/>
  <c r="P79" i="128"/>
  <c r="M16" i="128"/>
  <c r="F77" i="129" l="1"/>
  <c r="M79" i="128"/>
  <c r="W73" i="128"/>
  <c r="P71" i="128"/>
  <c r="H71" i="128"/>
  <c r="Q70" i="128"/>
  <c r="P70" i="128"/>
  <c r="H70" i="128"/>
  <c r="E70" i="128"/>
  <c r="I70" i="128" s="1"/>
  <c r="Q69" i="128"/>
  <c r="P69" i="128"/>
  <c r="H69" i="128"/>
  <c r="E69" i="128"/>
  <c r="I69" i="128" s="1"/>
  <c r="AD68" i="128"/>
  <c r="AC68" i="128"/>
  <c r="AB68" i="128"/>
  <c r="AE68" i="128" s="1"/>
  <c r="AI68" i="128" s="1"/>
  <c r="Y68" i="128" s="1"/>
  <c r="Z68" i="128"/>
  <c r="X68" i="128"/>
  <c r="Q68" i="128"/>
  <c r="P68" i="128"/>
  <c r="H68" i="128"/>
  <c r="E68" i="128"/>
  <c r="I68" i="128" s="1"/>
  <c r="AD67" i="128"/>
  <c r="AC67" i="128"/>
  <c r="AB67" i="128"/>
  <c r="AE67" i="128" s="1"/>
  <c r="AI67" i="128" s="1"/>
  <c r="Y67" i="128" s="1"/>
  <c r="Z67" i="128"/>
  <c r="X67" i="128"/>
  <c r="Q67" i="128"/>
  <c r="P67" i="128"/>
  <c r="H67" i="128"/>
  <c r="E67" i="128"/>
  <c r="I67" i="128" s="1"/>
  <c r="AD66" i="128"/>
  <c r="AC66" i="128"/>
  <c r="AB66" i="128"/>
  <c r="AE66" i="128" s="1"/>
  <c r="AI66" i="128" s="1"/>
  <c r="Y66" i="128" s="1"/>
  <c r="Z66" i="128"/>
  <c r="X66" i="128"/>
  <c r="Q66" i="128"/>
  <c r="P66" i="128"/>
  <c r="I66" i="128"/>
  <c r="H66" i="128"/>
  <c r="E66" i="128"/>
  <c r="AD65" i="128"/>
  <c r="AC65" i="128"/>
  <c r="AB65" i="128"/>
  <c r="AE65" i="128" s="1"/>
  <c r="AI65" i="128" s="1"/>
  <c r="Y65" i="128" s="1"/>
  <c r="Z65" i="128"/>
  <c r="X65" i="128"/>
  <c r="Q65" i="128"/>
  <c r="P65" i="128"/>
  <c r="H65" i="128"/>
  <c r="E65" i="128"/>
  <c r="I65" i="128" s="1"/>
  <c r="AE64" i="128"/>
  <c r="AI64" i="128" s="1"/>
  <c r="Y64" i="128" s="1"/>
  <c r="AD64" i="128"/>
  <c r="AC64" i="128"/>
  <c r="AB64" i="128"/>
  <c r="Z64" i="128"/>
  <c r="X64" i="128"/>
  <c r="Q64" i="128"/>
  <c r="P64" i="128"/>
  <c r="H64" i="128"/>
  <c r="E64" i="128"/>
  <c r="I64" i="128" s="1"/>
  <c r="AD63" i="128"/>
  <c r="AC63" i="128"/>
  <c r="AB63" i="128"/>
  <c r="AE63" i="128" s="1"/>
  <c r="AI63" i="128" s="1"/>
  <c r="Y63" i="128" s="1"/>
  <c r="Z63" i="128"/>
  <c r="X63" i="128"/>
  <c r="Q63" i="128"/>
  <c r="P63" i="128"/>
  <c r="H63" i="128"/>
  <c r="E63" i="128"/>
  <c r="I63" i="128" s="1"/>
  <c r="AD62" i="128"/>
  <c r="AC62" i="128"/>
  <c r="AB62" i="128"/>
  <c r="AE62" i="128" s="1"/>
  <c r="AI62" i="128" s="1"/>
  <c r="Y62" i="128" s="1"/>
  <c r="Z62" i="128"/>
  <c r="X62" i="128"/>
  <c r="Q62" i="128"/>
  <c r="P62" i="128"/>
  <c r="H62" i="128"/>
  <c r="E62" i="128"/>
  <c r="I62" i="128" s="1"/>
  <c r="AC61" i="128"/>
  <c r="AB61" i="128"/>
  <c r="AE61" i="128" s="1"/>
  <c r="AI61" i="128" s="1"/>
  <c r="Y61" i="128" s="1"/>
  <c r="X61" i="128"/>
  <c r="Q61" i="128"/>
  <c r="P61" i="128"/>
  <c r="H61" i="128"/>
  <c r="E61" i="128"/>
  <c r="I61" i="128" s="1"/>
  <c r="AI60" i="128"/>
  <c r="Y60" i="128" s="1"/>
  <c r="AE60" i="128"/>
  <c r="X60" i="128"/>
  <c r="Q60" i="128"/>
  <c r="P60" i="128"/>
  <c r="H60" i="128"/>
  <c r="E60" i="128"/>
  <c r="I60" i="128" s="1"/>
  <c r="AC59" i="128"/>
  <c r="AB59" i="128"/>
  <c r="AE59" i="128" s="1"/>
  <c r="AI59" i="128" s="1"/>
  <c r="Y59" i="128"/>
  <c r="X59" i="128"/>
  <c r="Q59" i="128"/>
  <c r="P59" i="128"/>
  <c r="H59" i="128"/>
  <c r="E59" i="128"/>
  <c r="I59" i="128" s="1"/>
  <c r="AC58" i="128"/>
  <c r="AB58" i="128"/>
  <c r="AE58" i="128" s="1"/>
  <c r="AI58" i="128" s="1"/>
  <c r="Y58" i="128" s="1"/>
  <c r="X58" i="128"/>
  <c r="Q58" i="128"/>
  <c r="P58" i="128"/>
  <c r="E58" i="128"/>
  <c r="I58" i="128" s="1"/>
  <c r="AE57" i="128"/>
  <c r="AI57" i="128" s="1"/>
  <c r="Y57" i="128" s="1"/>
  <c r="AC57" i="128"/>
  <c r="AB57" i="128"/>
  <c r="X57" i="128"/>
  <c r="Q57" i="128"/>
  <c r="P57" i="128"/>
  <c r="H57" i="128"/>
  <c r="E57" i="128"/>
  <c r="I57" i="128" s="1"/>
  <c r="AD56" i="128"/>
  <c r="AC56" i="128"/>
  <c r="AB56" i="128"/>
  <c r="Z56" i="128"/>
  <c r="X56" i="128"/>
  <c r="Q56" i="128"/>
  <c r="P56" i="128"/>
  <c r="H56" i="128"/>
  <c r="E56" i="128"/>
  <c r="I56" i="128" s="1"/>
  <c r="AD55" i="128"/>
  <c r="AC55" i="128"/>
  <c r="AB55" i="128"/>
  <c r="AE55" i="128" s="1"/>
  <c r="AI55" i="128" s="1"/>
  <c r="Y55" i="128" s="1"/>
  <c r="Z55" i="128"/>
  <c r="X55" i="128"/>
  <c r="Q55" i="128"/>
  <c r="P55" i="128"/>
  <c r="I55" i="128"/>
  <c r="H55" i="128"/>
  <c r="E55" i="128"/>
  <c r="AD54" i="128"/>
  <c r="AC54" i="128"/>
  <c r="AB54" i="128"/>
  <c r="AE54" i="128" s="1"/>
  <c r="AI54" i="128" s="1"/>
  <c r="Y54" i="128" s="1"/>
  <c r="Z54" i="128"/>
  <c r="X54" i="128"/>
  <c r="Q54" i="128"/>
  <c r="P54" i="128"/>
  <c r="I54" i="128"/>
  <c r="H54" i="128"/>
  <c r="E54" i="128"/>
  <c r="AD53" i="128"/>
  <c r="AC53" i="128"/>
  <c r="AB53" i="128"/>
  <c r="AE53" i="128" s="1"/>
  <c r="AI53" i="128" s="1"/>
  <c r="Y53" i="128" s="1"/>
  <c r="Z53" i="128"/>
  <c r="X53" i="128"/>
  <c r="Q53" i="128"/>
  <c r="P53" i="128"/>
  <c r="H53" i="128"/>
  <c r="E53" i="128"/>
  <c r="I53" i="128" s="1"/>
  <c r="AE52" i="128"/>
  <c r="AI52" i="128" s="1"/>
  <c r="Y52" i="128" s="1"/>
  <c r="Z52" i="128"/>
  <c r="X52" i="128"/>
  <c r="Q52" i="128"/>
  <c r="P52" i="128"/>
  <c r="H52" i="128"/>
  <c r="E52" i="128"/>
  <c r="I52" i="128" s="1"/>
  <c r="AD51" i="128"/>
  <c r="AC51" i="128"/>
  <c r="AB51" i="128"/>
  <c r="AE51" i="128" s="1"/>
  <c r="AI51" i="128" s="1"/>
  <c r="Z51" i="128"/>
  <c r="Y51" i="128"/>
  <c r="X51" i="128"/>
  <c r="Q51" i="128"/>
  <c r="P51" i="128"/>
  <c r="H51" i="128"/>
  <c r="E51" i="128"/>
  <c r="I51" i="128" s="1"/>
  <c r="AD50" i="128"/>
  <c r="AC50" i="128"/>
  <c r="AB50" i="128"/>
  <c r="AE50" i="128" s="1"/>
  <c r="AI50" i="128" s="1"/>
  <c r="Y50" i="128" s="1"/>
  <c r="Z50" i="128"/>
  <c r="X50" i="128"/>
  <c r="Q50" i="128"/>
  <c r="P50" i="128"/>
  <c r="I50" i="128"/>
  <c r="H50" i="128"/>
  <c r="E50" i="128"/>
  <c r="AI49" i="128"/>
  <c r="AE49" i="128"/>
  <c r="Z49" i="128"/>
  <c r="Y49" i="128"/>
  <c r="X49" i="128"/>
  <c r="Q49" i="128"/>
  <c r="P49" i="128"/>
  <c r="H49" i="128"/>
  <c r="E49" i="128"/>
  <c r="I49" i="128" s="1"/>
  <c r="AI48" i="128"/>
  <c r="Y48" i="128" s="1"/>
  <c r="AE48" i="128"/>
  <c r="Z48" i="128"/>
  <c r="X48" i="128"/>
  <c r="Q48" i="128"/>
  <c r="P48" i="128"/>
  <c r="H48" i="128"/>
  <c r="E48" i="128"/>
  <c r="I48" i="128" s="1"/>
  <c r="AE47" i="128"/>
  <c r="AI47" i="128" s="1"/>
  <c r="Y47" i="128" s="1"/>
  <c r="Z47" i="128"/>
  <c r="X47" i="128"/>
  <c r="Q47" i="128"/>
  <c r="P47" i="128"/>
  <c r="H47" i="128"/>
  <c r="E47" i="128"/>
  <c r="I47" i="128" s="1"/>
  <c r="AI46" i="128"/>
  <c r="Y46" i="128" s="1"/>
  <c r="AE46" i="128"/>
  <c r="AD46" i="128"/>
  <c r="AC46" i="128"/>
  <c r="AB46" i="128"/>
  <c r="Z46" i="128"/>
  <c r="X46" i="128"/>
  <c r="Q46" i="128"/>
  <c r="P46" i="128"/>
  <c r="H46" i="128"/>
  <c r="E46" i="128"/>
  <c r="I46" i="128" s="1"/>
  <c r="AD45" i="128"/>
  <c r="AC45" i="128"/>
  <c r="AE45" i="128" s="1"/>
  <c r="AI45" i="128" s="1"/>
  <c r="Y45" i="128" s="1"/>
  <c r="AB45" i="128"/>
  <c r="Z45" i="128"/>
  <c r="X45" i="128"/>
  <c r="Q45" i="128"/>
  <c r="P45" i="128"/>
  <c r="H45" i="128"/>
  <c r="E45" i="128"/>
  <c r="I45" i="128" s="1"/>
  <c r="AD44" i="128"/>
  <c r="AC44" i="128"/>
  <c r="AB44" i="128"/>
  <c r="AE44" i="128" s="1"/>
  <c r="AI44" i="128" s="1"/>
  <c r="Z44" i="128"/>
  <c r="Y44" i="128"/>
  <c r="X44" i="128"/>
  <c r="Q44" i="128"/>
  <c r="P44" i="128"/>
  <c r="H44" i="128"/>
  <c r="E44" i="128"/>
  <c r="I44" i="128" s="1"/>
  <c r="AD43" i="128"/>
  <c r="AC43" i="128"/>
  <c r="AB43" i="128"/>
  <c r="AE43" i="128" s="1"/>
  <c r="AI43" i="128" s="1"/>
  <c r="Y43" i="128" s="1"/>
  <c r="Z43" i="128"/>
  <c r="X43" i="128"/>
  <c r="Q43" i="128"/>
  <c r="P43" i="128"/>
  <c r="I43" i="128"/>
  <c r="H43" i="128"/>
  <c r="E43" i="128"/>
  <c r="AD42" i="128"/>
  <c r="AC42" i="128"/>
  <c r="AB42" i="128"/>
  <c r="AE42" i="128" s="1"/>
  <c r="AI42" i="128" s="1"/>
  <c r="Y42" i="128" s="1"/>
  <c r="Z42" i="128"/>
  <c r="X42" i="128"/>
  <c r="Q42" i="128"/>
  <c r="P42" i="128"/>
  <c r="I42" i="128"/>
  <c r="H42" i="128"/>
  <c r="E42" i="128"/>
  <c r="AD41" i="128"/>
  <c r="AC41" i="128"/>
  <c r="AB41" i="128"/>
  <c r="AE41" i="128" s="1"/>
  <c r="AI41" i="128" s="1"/>
  <c r="Y41" i="128" s="1"/>
  <c r="Z41" i="128"/>
  <c r="X41" i="128"/>
  <c r="Q41" i="128"/>
  <c r="P41" i="128"/>
  <c r="H41" i="128"/>
  <c r="E41" i="128"/>
  <c r="I41" i="128" s="1"/>
  <c r="AE40" i="128"/>
  <c r="AI40" i="128" s="1"/>
  <c r="Y40" i="128" s="1"/>
  <c r="AD40" i="128"/>
  <c r="AC40" i="128"/>
  <c r="AB40" i="128"/>
  <c r="Z40" i="128"/>
  <c r="X40" i="128"/>
  <c r="Q40" i="128"/>
  <c r="P40" i="128"/>
  <c r="H40" i="128"/>
  <c r="E40" i="128"/>
  <c r="I40" i="128" s="1"/>
  <c r="AD39" i="128"/>
  <c r="AC39" i="128"/>
  <c r="AB39" i="128"/>
  <c r="AE39" i="128" s="1"/>
  <c r="AI39" i="128" s="1"/>
  <c r="Y39" i="128" s="1"/>
  <c r="Z39" i="128"/>
  <c r="X39" i="128"/>
  <c r="Q39" i="128"/>
  <c r="P39" i="128"/>
  <c r="H39" i="128"/>
  <c r="E39" i="128"/>
  <c r="I39" i="128" s="1"/>
  <c r="AD38" i="128"/>
  <c r="AC38" i="128"/>
  <c r="AB38" i="128"/>
  <c r="AE38" i="128" s="1"/>
  <c r="AI38" i="128" s="1"/>
  <c r="Z38" i="128"/>
  <c r="Y38" i="128"/>
  <c r="X38" i="128"/>
  <c r="Q38" i="128"/>
  <c r="P38" i="128"/>
  <c r="H38" i="128"/>
  <c r="E38" i="128"/>
  <c r="I38" i="128" s="1"/>
  <c r="AD37" i="128"/>
  <c r="AC37" i="128"/>
  <c r="AB37" i="128"/>
  <c r="AE37" i="128" s="1"/>
  <c r="AI37" i="128" s="1"/>
  <c r="Y37" i="128" s="1"/>
  <c r="Z37" i="128"/>
  <c r="X37" i="128"/>
  <c r="Q37" i="128"/>
  <c r="P37" i="128"/>
  <c r="I37" i="128"/>
  <c r="H37" i="128"/>
  <c r="E37" i="128"/>
  <c r="AD36" i="128"/>
  <c r="AC36" i="128"/>
  <c r="AB36" i="128"/>
  <c r="AE36" i="128" s="1"/>
  <c r="AI36" i="128" s="1"/>
  <c r="Y36" i="128" s="1"/>
  <c r="Z36" i="128"/>
  <c r="X36" i="128"/>
  <c r="Q36" i="128"/>
  <c r="P36" i="128"/>
  <c r="I36" i="128"/>
  <c r="H36" i="128"/>
  <c r="E36" i="128"/>
  <c r="AE35" i="128"/>
  <c r="AI35" i="128" s="1"/>
  <c r="Y35" i="128" s="1"/>
  <c r="AD35" i="128"/>
  <c r="AC35" i="128"/>
  <c r="AB35" i="128"/>
  <c r="Z35" i="128"/>
  <c r="X35" i="128"/>
  <c r="Q35" i="128"/>
  <c r="P35" i="128"/>
  <c r="H35" i="128"/>
  <c r="E35" i="128"/>
  <c r="I35" i="128" s="1"/>
  <c r="AD34" i="128"/>
  <c r="AC34" i="128"/>
  <c r="AE34" i="128" s="1"/>
  <c r="AI34" i="128" s="1"/>
  <c r="Y34" i="128" s="1"/>
  <c r="AB34" i="128"/>
  <c r="Z34" i="128"/>
  <c r="X34" i="128"/>
  <c r="Q34" i="128"/>
  <c r="P34" i="128"/>
  <c r="H34" i="128"/>
  <c r="E34" i="128"/>
  <c r="I34" i="128" s="1"/>
  <c r="AD33" i="128"/>
  <c r="AC33" i="128"/>
  <c r="AB33" i="128"/>
  <c r="AE33" i="128" s="1"/>
  <c r="AI33" i="128" s="1"/>
  <c r="Z33" i="128"/>
  <c r="Y33" i="128"/>
  <c r="X33" i="128"/>
  <c r="Q33" i="128"/>
  <c r="P33" i="128"/>
  <c r="H33" i="128"/>
  <c r="E33" i="128"/>
  <c r="I33" i="128" s="1"/>
  <c r="AD32" i="128"/>
  <c r="AC32" i="128"/>
  <c r="AB32" i="128"/>
  <c r="AE32" i="128" s="1"/>
  <c r="AI32" i="128" s="1"/>
  <c r="Y32" i="128" s="1"/>
  <c r="Z32" i="128"/>
  <c r="X32" i="128"/>
  <c r="Q32" i="128"/>
  <c r="P32" i="128"/>
  <c r="I32" i="128"/>
  <c r="H32" i="128"/>
  <c r="E32" i="128"/>
  <c r="AE31" i="128"/>
  <c r="AI31" i="128" s="1"/>
  <c r="Y31" i="128" s="1"/>
  <c r="Z31" i="128"/>
  <c r="X31" i="128"/>
  <c r="Q31" i="128"/>
  <c r="P31" i="128"/>
  <c r="H31" i="128"/>
  <c r="E31" i="128"/>
  <c r="I31" i="128" s="1"/>
  <c r="AD30" i="128"/>
  <c r="AC30" i="128"/>
  <c r="AB30" i="128"/>
  <c r="AE30" i="128" s="1"/>
  <c r="AI30" i="128" s="1"/>
  <c r="Y30" i="128" s="1"/>
  <c r="Z30" i="128"/>
  <c r="X30" i="128"/>
  <c r="Q30" i="128"/>
  <c r="P30" i="128"/>
  <c r="H30" i="128"/>
  <c r="E30" i="128"/>
  <c r="I30" i="128" s="1"/>
  <c r="AD29" i="128"/>
  <c r="AC29" i="128"/>
  <c r="AB29" i="128"/>
  <c r="Z29" i="128"/>
  <c r="X29" i="128"/>
  <c r="Q29" i="128"/>
  <c r="P29" i="128"/>
  <c r="H29" i="128"/>
  <c r="E29" i="128"/>
  <c r="I29" i="128" s="1"/>
  <c r="AD28" i="128"/>
  <c r="AC28" i="128"/>
  <c r="AB28" i="128"/>
  <c r="AE28" i="128" s="1"/>
  <c r="AI28" i="128" s="1"/>
  <c r="Y28" i="128" s="1"/>
  <c r="Z28" i="128"/>
  <c r="X28" i="128"/>
  <c r="Q28" i="128"/>
  <c r="P28" i="128"/>
  <c r="I28" i="128"/>
  <c r="H28" i="128"/>
  <c r="E28" i="128"/>
  <c r="AD27" i="128"/>
  <c r="AC27" i="128"/>
  <c r="AB27" i="128"/>
  <c r="AE27" i="128" s="1"/>
  <c r="AI27" i="128" s="1"/>
  <c r="Y27" i="128" s="1"/>
  <c r="Z27" i="128"/>
  <c r="X27" i="128"/>
  <c r="Q27" i="128"/>
  <c r="P27" i="128"/>
  <c r="H27" i="128"/>
  <c r="E27" i="128"/>
  <c r="I27" i="128" s="1"/>
  <c r="AI26" i="128"/>
  <c r="Y26" i="128" s="1"/>
  <c r="AD26" i="128"/>
  <c r="AC26" i="128"/>
  <c r="AB26" i="128"/>
  <c r="AE26" i="128" s="1"/>
  <c r="Z26" i="128"/>
  <c r="X26" i="128"/>
  <c r="Q26" i="128"/>
  <c r="P26" i="128"/>
  <c r="H26" i="128"/>
  <c r="E26" i="128"/>
  <c r="I26" i="128" s="1"/>
  <c r="AD25" i="128"/>
  <c r="AC25" i="128"/>
  <c r="AE25" i="128" s="1"/>
  <c r="AI25" i="128" s="1"/>
  <c r="Y25" i="128" s="1"/>
  <c r="AB25" i="128"/>
  <c r="Z25" i="128"/>
  <c r="X25" i="128"/>
  <c r="Q25" i="128"/>
  <c r="P25" i="128"/>
  <c r="H25" i="128"/>
  <c r="E25" i="128"/>
  <c r="I25" i="128" s="1"/>
  <c r="AD24" i="128"/>
  <c r="AE24" i="128" s="1"/>
  <c r="AI24" i="128" s="1"/>
  <c r="Y24" i="128" s="1"/>
  <c r="AC24" i="128"/>
  <c r="AB24" i="128"/>
  <c r="Z24" i="128"/>
  <c r="X24" i="128"/>
  <c r="Q24" i="128"/>
  <c r="P24" i="128"/>
  <c r="H24" i="128"/>
  <c r="E24" i="128"/>
  <c r="I24" i="128" s="1"/>
  <c r="AD23" i="128"/>
  <c r="AC23" i="128"/>
  <c r="AB23" i="128"/>
  <c r="AE23" i="128" s="1"/>
  <c r="AI23" i="128" s="1"/>
  <c r="Y23" i="128" s="1"/>
  <c r="Z23" i="128"/>
  <c r="X23" i="128"/>
  <c r="Q23" i="128"/>
  <c r="P23" i="128"/>
  <c r="H23" i="128"/>
  <c r="E23" i="128"/>
  <c r="I23" i="128" s="1"/>
  <c r="AD22" i="128"/>
  <c r="AC22" i="128"/>
  <c r="AB22" i="128"/>
  <c r="AE22" i="128" s="1"/>
  <c r="AI22" i="128" s="1"/>
  <c r="Y22" i="128" s="1"/>
  <c r="Z22" i="128"/>
  <c r="X22" i="128"/>
  <c r="Q22" i="128"/>
  <c r="P22" i="128"/>
  <c r="I22" i="128"/>
  <c r="H22" i="128"/>
  <c r="E22" i="128"/>
  <c r="AD21" i="128"/>
  <c r="AC21" i="128"/>
  <c r="AB21" i="128"/>
  <c r="AE21" i="128" s="1"/>
  <c r="AI21" i="128" s="1"/>
  <c r="Y21" i="128" s="1"/>
  <c r="Z21" i="128"/>
  <c r="X21" i="128"/>
  <c r="Q21" i="128"/>
  <c r="P21" i="128"/>
  <c r="H21" i="128"/>
  <c r="E21" i="128"/>
  <c r="I21" i="128" s="1"/>
  <c r="AD20" i="128"/>
  <c r="AE20" i="128" s="1"/>
  <c r="AI20" i="128" s="1"/>
  <c r="Y20" i="128" s="1"/>
  <c r="AC20" i="128"/>
  <c r="AB20" i="128"/>
  <c r="Z20" i="128"/>
  <c r="X20" i="128"/>
  <c r="Q20" i="128"/>
  <c r="P20" i="128"/>
  <c r="H20" i="128"/>
  <c r="E20" i="128"/>
  <c r="I20" i="128" s="1"/>
  <c r="AD19" i="128"/>
  <c r="AC19" i="128"/>
  <c r="AB19" i="128"/>
  <c r="AE19" i="128" s="1"/>
  <c r="AI19" i="128" s="1"/>
  <c r="Y19" i="128" s="1"/>
  <c r="Z19" i="128"/>
  <c r="X19" i="128"/>
  <c r="Q19" i="128"/>
  <c r="P19" i="128"/>
  <c r="H19" i="128"/>
  <c r="E19" i="128"/>
  <c r="I19" i="128" s="1"/>
  <c r="AD18" i="128"/>
  <c r="AC18" i="128"/>
  <c r="AB18" i="128"/>
  <c r="AE18" i="128" s="1"/>
  <c r="AI18" i="128" s="1"/>
  <c r="Y18" i="128" s="1"/>
  <c r="Z18" i="128"/>
  <c r="X18" i="128"/>
  <c r="Q18" i="128"/>
  <c r="P18" i="128"/>
  <c r="H18" i="128"/>
  <c r="E18" i="128"/>
  <c r="I18" i="128" s="1"/>
  <c r="AD17" i="128"/>
  <c r="AC17" i="128"/>
  <c r="AB17" i="128"/>
  <c r="AE17" i="128" s="1"/>
  <c r="AI17" i="128" s="1"/>
  <c r="Z17" i="128"/>
  <c r="Y17" i="128"/>
  <c r="X17" i="128"/>
  <c r="Q17" i="128"/>
  <c r="P17" i="128"/>
  <c r="I17" i="128"/>
  <c r="H17" i="128"/>
  <c r="E17" i="128"/>
  <c r="AD16" i="128"/>
  <c r="AC16" i="128"/>
  <c r="AB16" i="128"/>
  <c r="AE16" i="128" s="1"/>
  <c r="AI16" i="128" s="1"/>
  <c r="Y16" i="128" s="1"/>
  <c r="Z16" i="128"/>
  <c r="X16" i="128"/>
  <c r="Q16" i="128"/>
  <c r="P16" i="128"/>
  <c r="E16" i="128"/>
  <c r="I16" i="128" s="1"/>
  <c r="AD15" i="128"/>
  <c r="AE15" i="128" s="1"/>
  <c r="AI15" i="128" s="1"/>
  <c r="Y15" i="128" s="1"/>
  <c r="AC15" i="128"/>
  <c r="AB15" i="128"/>
  <c r="Z15" i="128"/>
  <c r="X15" i="128"/>
  <c r="Q15" i="128"/>
  <c r="P15" i="128"/>
  <c r="E15" i="128"/>
  <c r="I15" i="128" s="1"/>
  <c r="AD14" i="128"/>
  <c r="AC14" i="128"/>
  <c r="AB14" i="128"/>
  <c r="AE14" i="128" s="1"/>
  <c r="AI14" i="128" s="1"/>
  <c r="Y14" i="128" s="1"/>
  <c r="Z14" i="128"/>
  <c r="X14" i="128"/>
  <c r="Q14" i="128"/>
  <c r="P14" i="128"/>
  <c r="H14" i="128"/>
  <c r="E14" i="128"/>
  <c r="I14" i="128" s="1"/>
  <c r="AD13" i="128"/>
  <c r="AC13" i="128"/>
  <c r="AB13" i="128"/>
  <c r="AE13" i="128" s="1"/>
  <c r="AI13" i="128" s="1"/>
  <c r="Z13" i="128"/>
  <c r="Y13" i="128"/>
  <c r="X13" i="128"/>
  <c r="Q13" i="128"/>
  <c r="P13" i="128"/>
  <c r="H13" i="128"/>
  <c r="E13" i="128"/>
  <c r="I13" i="128" s="1"/>
  <c r="AD12" i="128"/>
  <c r="AC12" i="128"/>
  <c r="AB12" i="128"/>
  <c r="AE12" i="128" s="1"/>
  <c r="AI12" i="128" s="1"/>
  <c r="Y12" i="128" s="1"/>
  <c r="Z12" i="128"/>
  <c r="X12" i="128"/>
  <c r="Q12" i="128"/>
  <c r="P12" i="128"/>
  <c r="H12" i="128"/>
  <c r="E12" i="128"/>
  <c r="I12" i="128" s="1"/>
  <c r="O73" i="128" l="1"/>
  <c r="F73" i="128"/>
  <c r="AE56" i="128"/>
  <c r="AI56" i="128" s="1"/>
  <c r="Y56" i="128" s="1"/>
  <c r="O75" i="128"/>
  <c r="F75" i="128"/>
  <c r="T77" i="128"/>
  <c r="T75" i="128"/>
  <c r="AE29" i="128"/>
  <c r="AI29" i="128" s="1"/>
  <c r="Y29" i="128" s="1"/>
  <c r="T73" i="128" s="1"/>
  <c r="M79" i="127"/>
  <c r="W73" i="127"/>
  <c r="P71" i="127"/>
  <c r="H71" i="127"/>
  <c r="Q70" i="127"/>
  <c r="P70" i="127"/>
  <c r="I70" i="127"/>
  <c r="H70" i="127"/>
  <c r="E70" i="127"/>
  <c r="Q69" i="127"/>
  <c r="P69" i="127"/>
  <c r="I69" i="127"/>
  <c r="H69" i="127"/>
  <c r="E69" i="127"/>
  <c r="AD68" i="127"/>
  <c r="AC68" i="127"/>
  <c r="AB68" i="127"/>
  <c r="AE68" i="127" s="1"/>
  <c r="AI68" i="127" s="1"/>
  <c r="Y68" i="127" s="1"/>
  <c r="Z68" i="127"/>
  <c r="X68" i="127"/>
  <c r="Q68" i="127"/>
  <c r="P68" i="127"/>
  <c r="H68" i="127"/>
  <c r="E68" i="127"/>
  <c r="I68" i="127" s="1"/>
  <c r="AD67" i="127"/>
  <c r="AC67" i="127"/>
  <c r="AE67" i="127" s="1"/>
  <c r="AI67" i="127" s="1"/>
  <c r="Y67" i="127" s="1"/>
  <c r="AB67" i="127"/>
  <c r="Z67" i="127"/>
  <c r="X67" i="127"/>
  <c r="Q67" i="127"/>
  <c r="P67" i="127"/>
  <c r="I67" i="127"/>
  <c r="H67" i="127"/>
  <c r="E67" i="127"/>
  <c r="AD66" i="127"/>
  <c r="AC66" i="127"/>
  <c r="AE66" i="127" s="1"/>
  <c r="AI66" i="127" s="1"/>
  <c r="Y66" i="127" s="1"/>
  <c r="AB66" i="127"/>
  <c r="Z66" i="127"/>
  <c r="X66" i="127"/>
  <c r="Q66" i="127"/>
  <c r="P66" i="127"/>
  <c r="I66" i="127"/>
  <c r="H66" i="127"/>
  <c r="E66" i="127"/>
  <c r="AD65" i="127"/>
  <c r="AC65" i="127"/>
  <c r="AB65" i="127"/>
  <c r="AE65" i="127" s="1"/>
  <c r="AI65" i="127" s="1"/>
  <c r="Y65" i="127" s="1"/>
  <c r="Z65" i="127"/>
  <c r="X65" i="127"/>
  <c r="Q65" i="127"/>
  <c r="P65" i="127"/>
  <c r="H65" i="127"/>
  <c r="E65" i="127"/>
  <c r="I65" i="127" s="1"/>
  <c r="AE64" i="127"/>
  <c r="AI64" i="127" s="1"/>
  <c r="Y64" i="127" s="1"/>
  <c r="AD64" i="127"/>
  <c r="AC64" i="127"/>
  <c r="AB64" i="127"/>
  <c r="Z64" i="127"/>
  <c r="X64" i="127"/>
  <c r="Q64" i="127"/>
  <c r="P64" i="127"/>
  <c r="H64" i="127"/>
  <c r="E64" i="127"/>
  <c r="I64" i="127" s="1"/>
  <c r="AD63" i="127"/>
  <c r="AC63" i="127"/>
  <c r="AB63" i="127"/>
  <c r="AE63" i="127" s="1"/>
  <c r="AI63" i="127" s="1"/>
  <c r="Y63" i="127" s="1"/>
  <c r="Z63" i="127"/>
  <c r="X63" i="127"/>
  <c r="Q63" i="127"/>
  <c r="P63" i="127"/>
  <c r="H63" i="127"/>
  <c r="E63" i="127"/>
  <c r="I63" i="127" s="1"/>
  <c r="AD62" i="127"/>
  <c r="AC62" i="127"/>
  <c r="AB62" i="127"/>
  <c r="AE62" i="127" s="1"/>
  <c r="AI62" i="127" s="1"/>
  <c r="Y62" i="127" s="1"/>
  <c r="Z62" i="127"/>
  <c r="X62" i="127"/>
  <c r="Q62" i="127"/>
  <c r="P62" i="127"/>
  <c r="H62" i="127"/>
  <c r="E62" i="127"/>
  <c r="I62" i="127" s="1"/>
  <c r="AC61" i="127"/>
  <c r="AE61" i="127" s="1"/>
  <c r="AI61" i="127" s="1"/>
  <c r="Y61" i="127" s="1"/>
  <c r="AB61" i="127"/>
  <c r="X61" i="127"/>
  <c r="Q61" i="127"/>
  <c r="P61" i="127"/>
  <c r="I61" i="127"/>
  <c r="H61" i="127"/>
  <c r="E61" i="127"/>
  <c r="AE60" i="127"/>
  <c r="AI60" i="127" s="1"/>
  <c r="Y60" i="127" s="1"/>
  <c r="X60" i="127"/>
  <c r="Q60" i="127"/>
  <c r="P60" i="127"/>
  <c r="I60" i="127"/>
  <c r="H60" i="127"/>
  <c r="E60" i="127"/>
  <c r="AC59" i="127"/>
  <c r="AB59" i="127"/>
  <c r="AE59" i="127" s="1"/>
  <c r="AI59" i="127" s="1"/>
  <c r="Y59" i="127" s="1"/>
  <c r="X59" i="127"/>
  <c r="Q59" i="127"/>
  <c r="P59" i="127"/>
  <c r="I59" i="127"/>
  <c r="H59" i="127"/>
  <c r="E59" i="127"/>
  <c r="AC58" i="127"/>
  <c r="AB58" i="127"/>
  <c r="AE58" i="127" s="1"/>
  <c r="AI58" i="127" s="1"/>
  <c r="Y58" i="127" s="1"/>
  <c r="X58" i="127"/>
  <c r="Q58" i="127"/>
  <c r="P58" i="127"/>
  <c r="E58" i="127"/>
  <c r="I58" i="127" s="1"/>
  <c r="AE57" i="127"/>
  <c r="AI57" i="127" s="1"/>
  <c r="Y57" i="127" s="1"/>
  <c r="AC57" i="127"/>
  <c r="AB57" i="127"/>
  <c r="X57" i="127"/>
  <c r="Q57" i="127"/>
  <c r="P57" i="127"/>
  <c r="I57" i="127"/>
  <c r="H57" i="127"/>
  <c r="E57" i="127"/>
  <c r="AD56" i="127"/>
  <c r="AC56" i="127"/>
  <c r="AB56" i="127"/>
  <c r="AE56" i="127" s="1"/>
  <c r="AI56" i="127" s="1"/>
  <c r="Y56" i="127" s="1"/>
  <c r="Z56" i="127"/>
  <c r="X56" i="127"/>
  <c r="Q56" i="127"/>
  <c r="P56" i="127"/>
  <c r="H56" i="127"/>
  <c r="E56" i="127"/>
  <c r="I56" i="127" s="1"/>
  <c r="AE55" i="127"/>
  <c r="AI55" i="127" s="1"/>
  <c r="Y55" i="127" s="1"/>
  <c r="AD55" i="127"/>
  <c r="AC55" i="127"/>
  <c r="AB55" i="127"/>
  <c r="Z55" i="127"/>
  <c r="X55" i="127"/>
  <c r="Q55" i="127"/>
  <c r="P55" i="127"/>
  <c r="H55" i="127"/>
  <c r="E55" i="127"/>
  <c r="I55" i="127" s="1"/>
  <c r="AD54" i="127"/>
  <c r="AC54" i="127"/>
  <c r="AB54" i="127"/>
  <c r="AE54" i="127" s="1"/>
  <c r="AI54" i="127" s="1"/>
  <c r="Y54" i="127" s="1"/>
  <c r="Z54" i="127"/>
  <c r="X54" i="127"/>
  <c r="Q54" i="127"/>
  <c r="P54" i="127"/>
  <c r="I54" i="127"/>
  <c r="H54" i="127"/>
  <c r="E54" i="127"/>
  <c r="AD53" i="127"/>
  <c r="AC53" i="127"/>
  <c r="AB53" i="127"/>
  <c r="AE53" i="127" s="1"/>
  <c r="AI53" i="127" s="1"/>
  <c r="Y53" i="127" s="1"/>
  <c r="Z53" i="127"/>
  <c r="X53" i="127"/>
  <c r="Q53" i="127"/>
  <c r="P53" i="127"/>
  <c r="H53" i="127"/>
  <c r="E53" i="127"/>
  <c r="I53" i="127" s="1"/>
  <c r="AI52" i="127"/>
  <c r="Y52" i="127" s="1"/>
  <c r="AE52" i="127"/>
  <c r="Z52" i="127"/>
  <c r="X52" i="127"/>
  <c r="Q52" i="127"/>
  <c r="P52" i="127"/>
  <c r="H52" i="127"/>
  <c r="E52" i="127"/>
  <c r="I52" i="127" s="1"/>
  <c r="AD51" i="127"/>
  <c r="AC51" i="127"/>
  <c r="AE51" i="127" s="1"/>
  <c r="AI51" i="127" s="1"/>
  <c r="Y51" i="127" s="1"/>
  <c r="AB51" i="127"/>
  <c r="Z51" i="127"/>
  <c r="X51" i="127"/>
  <c r="Q51" i="127"/>
  <c r="P51" i="127"/>
  <c r="I51" i="127"/>
  <c r="H51" i="127"/>
  <c r="E51" i="127"/>
  <c r="AD50" i="127"/>
  <c r="AC50" i="127"/>
  <c r="AE50" i="127" s="1"/>
  <c r="AI50" i="127" s="1"/>
  <c r="Y50" i="127" s="1"/>
  <c r="AB50" i="127"/>
  <c r="Z50" i="127"/>
  <c r="X50" i="127"/>
  <c r="Q50" i="127"/>
  <c r="P50" i="127"/>
  <c r="I50" i="127"/>
  <c r="H50" i="127"/>
  <c r="E50" i="127"/>
  <c r="AE49" i="127"/>
  <c r="AI49" i="127" s="1"/>
  <c r="Y49" i="127" s="1"/>
  <c r="Z49" i="127"/>
  <c r="X49" i="127"/>
  <c r="Q49" i="127"/>
  <c r="P49" i="127"/>
  <c r="H49" i="127"/>
  <c r="E49" i="127"/>
  <c r="I49" i="127" s="1"/>
  <c r="AE48" i="127"/>
  <c r="AI48" i="127" s="1"/>
  <c r="Y48" i="127" s="1"/>
  <c r="Z48" i="127"/>
  <c r="X48" i="127"/>
  <c r="Q48" i="127"/>
  <c r="P48" i="127"/>
  <c r="H48" i="127"/>
  <c r="E48" i="127"/>
  <c r="I48" i="127" s="1"/>
  <c r="AE47" i="127"/>
  <c r="AI47" i="127" s="1"/>
  <c r="Y47" i="127" s="1"/>
  <c r="Z47" i="127"/>
  <c r="X47" i="127"/>
  <c r="Q47" i="127"/>
  <c r="P47" i="127"/>
  <c r="I47" i="127"/>
  <c r="H47" i="127"/>
  <c r="E47" i="127"/>
  <c r="AD46" i="127"/>
  <c r="AC46" i="127"/>
  <c r="AE46" i="127" s="1"/>
  <c r="AI46" i="127" s="1"/>
  <c r="Y46" i="127" s="1"/>
  <c r="AB46" i="127"/>
  <c r="Z46" i="127"/>
  <c r="X46" i="127"/>
  <c r="Q46" i="127"/>
  <c r="P46" i="127"/>
  <c r="I46" i="127"/>
  <c r="H46" i="127"/>
  <c r="E46" i="127"/>
  <c r="AE45" i="127"/>
  <c r="AI45" i="127" s="1"/>
  <c r="Y45" i="127" s="1"/>
  <c r="AD45" i="127"/>
  <c r="AC45" i="127"/>
  <c r="AB45" i="127"/>
  <c r="Z45" i="127"/>
  <c r="X45" i="127"/>
  <c r="Q45" i="127"/>
  <c r="P45" i="127"/>
  <c r="I45" i="127"/>
  <c r="H45" i="127"/>
  <c r="E45" i="127"/>
  <c r="AD44" i="127"/>
  <c r="AC44" i="127"/>
  <c r="AB44" i="127"/>
  <c r="AE44" i="127" s="1"/>
  <c r="AI44" i="127" s="1"/>
  <c r="Y44" i="127" s="1"/>
  <c r="Z44" i="127"/>
  <c r="X44" i="127"/>
  <c r="Q44" i="127"/>
  <c r="P44" i="127"/>
  <c r="H44" i="127"/>
  <c r="E44" i="127"/>
  <c r="I44" i="127" s="1"/>
  <c r="AE43" i="127"/>
  <c r="AI43" i="127" s="1"/>
  <c r="Y43" i="127" s="1"/>
  <c r="AD43" i="127"/>
  <c r="AC43" i="127"/>
  <c r="AB43" i="127"/>
  <c r="Z43" i="127"/>
  <c r="X43" i="127"/>
  <c r="Q43" i="127"/>
  <c r="P43" i="127"/>
  <c r="H43" i="127"/>
  <c r="E43" i="127"/>
  <c r="I43" i="127" s="1"/>
  <c r="AD42" i="127"/>
  <c r="AC42" i="127"/>
  <c r="AB42" i="127"/>
  <c r="AE42" i="127" s="1"/>
  <c r="AI42" i="127" s="1"/>
  <c r="Y42" i="127" s="1"/>
  <c r="Z42" i="127"/>
  <c r="X42" i="127"/>
  <c r="Q42" i="127"/>
  <c r="P42" i="127"/>
  <c r="I42" i="127"/>
  <c r="H42" i="127"/>
  <c r="E42" i="127"/>
  <c r="AD41" i="127"/>
  <c r="AC41" i="127"/>
  <c r="AB41" i="127"/>
  <c r="AE41" i="127" s="1"/>
  <c r="AI41" i="127" s="1"/>
  <c r="Y41" i="127" s="1"/>
  <c r="Z41" i="127"/>
  <c r="X41" i="127"/>
  <c r="Q41" i="127"/>
  <c r="P41" i="127"/>
  <c r="H41" i="127"/>
  <c r="E41" i="127"/>
  <c r="I41" i="127" s="1"/>
  <c r="AD40" i="127"/>
  <c r="AC40" i="127"/>
  <c r="AB40" i="127"/>
  <c r="AE40" i="127" s="1"/>
  <c r="AI40" i="127" s="1"/>
  <c r="Y40" i="127" s="1"/>
  <c r="Z40" i="127"/>
  <c r="X40" i="127"/>
  <c r="Q40" i="127"/>
  <c r="P40" i="127"/>
  <c r="I40" i="127"/>
  <c r="H40" i="127"/>
  <c r="E40" i="127"/>
  <c r="AD39" i="127"/>
  <c r="AC39" i="127"/>
  <c r="AB39" i="127"/>
  <c r="AE39" i="127" s="1"/>
  <c r="AI39" i="127" s="1"/>
  <c r="Y39" i="127" s="1"/>
  <c r="Z39" i="127"/>
  <c r="X39" i="127"/>
  <c r="Q39" i="127"/>
  <c r="P39" i="127"/>
  <c r="H39" i="127"/>
  <c r="E39" i="127"/>
  <c r="I39" i="127" s="1"/>
  <c r="AD38" i="127"/>
  <c r="AC38" i="127"/>
  <c r="AE38" i="127" s="1"/>
  <c r="AI38" i="127" s="1"/>
  <c r="Y38" i="127" s="1"/>
  <c r="AB38" i="127"/>
  <c r="Z38" i="127"/>
  <c r="X38" i="127"/>
  <c r="Q38" i="127"/>
  <c r="P38" i="127"/>
  <c r="I38" i="127"/>
  <c r="H38" i="127"/>
  <c r="E38" i="127"/>
  <c r="AD37" i="127"/>
  <c r="AC37" i="127"/>
  <c r="AE37" i="127" s="1"/>
  <c r="AI37" i="127" s="1"/>
  <c r="Y37" i="127" s="1"/>
  <c r="AB37" i="127"/>
  <c r="Z37" i="127"/>
  <c r="X37" i="127"/>
  <c r="Q37" i="127"/>
  <c r="P37" i="127"/>
  <c r="I37" i="127"/>
  <c r="H37" i="127"/>
  <c r="E37" i="127"/>
  <c r="AD36" i="127"/>
  <c r="AC36" i="127"/>
  <c r="AB36" i="127"/>
  <c r="AE36" i="127" s="1"/>
  <c r="AI36" i="127" s="1"/>
  <c r="Y36" i="127" s="1"/>
  <c r="Z36" i="127"/>
  <c r="X36" i="127"/>
  <c r="Q36" i="127"/>
  <c r="P36" i="127"/>
  <c r="H36" i="127"/>
  <c r="E36" i="127"/>
  <c r="I36" i="127" s="1"/>
  <c r="AE35" i="127"/>
  <c r="AI35" i="127" s="1"/>
  <c r="Y35" i="127" s="1"/>
  <c r="AD35" i="127"/>
  <c r="AC35" i="127"/>
  <c r="AB35" i="127"/>
  <c r="Z35" i="127"/>
  <c r="X35" i="127"/>
  <c r="Q35" i="127"/>
  <c r="P35" i="127"/>
  <c r="H35" i="127"/>
  <c r="E35" i="127"/>
  <c r="I35" i="127" s="1"/>
  <c r="AD34" i="127"/>
  <c r="AC34" i="127"/>
  <c r="AB34" i="127"/>
  <c r="AE34" i="127" s="1"/>
  <c r="AI34" i="127" s="1"/>
  <c r="Y34" i="127" s="1"/>
  <c r="Z34" i="127"/>
  <c r="X34" i="127"/>
  <c r="Q34" i="127"/>
  <c r="P34" i="127"/>
  <c r="H34" i="127"/>
  <c r="E34" i="127"/>
  <c r="I34" i="127" s="1"/>
  <c r="AD33" i="127"/>
  <c r="AC33" i="127"/>
  <c r="AB33" i="127"/>
  <c r="AE33" i="127" s="1"/>
  <c r="AI33" i="127" s="1"/>
  <c r="Y33" i="127" s="1"/>
  <c r="Z33" i="127"/>
  <c r="X33" i="127"/>
  <c r="Q33" i="127"/>
  <c r="P33" i="127"/>
  <c r="H33" i="127"/>
  <c r="E33" i="127"/>
  <c r="I33" i="127" s="1"/>
  <c r="AD32" i="127"/>
  <c r="AE32" i="127" s="1"/>
  <c r="AI32" i="127" s="1"/>
  <c r="Y32" i="127" s="1"/>
  <c r="AC32" i="127"/>
  <c r="AB32" i="127"/>
  <c r="Z32" i="127"/>
  <c r="X32" i="127"/>
  <c r="Q32" i="127"/>
  <c r="P32" i="127"/>
  <c r="I32" i="127"/>
  <c r="H32" i="127"/>
  <c r="E32" i="127"/>
  <c r="AI31" i="127"/>
  <c r="AE31" i="127"/>
  <c r="Z31" i="127"/>
  <c r="Y31" i="127"/>
  <c r="X31" i="127"/>
  <c r="Q31" i="127"/>
  <c r="P31" i="127"/>
  <c r="I31" i="127"/>
  <c r="H31" i="127"/>
  <c r="E31" i="127"/>
  <c r="AE30" i="127"/>
  <c r="AI30" i="127" s="1"/>
  <c r="Y30" i="127" s="1"/>
  <c r="AD30" i="127"/>
  <c r="AC30" i="127"/>
  <c r="AB30" i="127"/>
  <c r="Z30" i="127"/>
  <c r="X30" i="127"/>
  <c r="Q30" i="127"/>
  <c r="P30" i="127"/>
  <c r="I30" i="127"/>
  <c r="H30" i="127"/>
  <c r="E30" i="127"/>
  <c r="AD29" i="127"/>
  <c r="AC29" i="127"/>
  <c r="AB29" i="127"/>
  <c r="AE29" i="127" s="1"/>
  <c r="AI29" i="127" s="1"/>
  <c r="Y29" i="127" s="1"/>
  <c r="Z29" i="127"/>
  <c r="X29" i="127"/>
  <c r="Q29" i="127"/>
  <c r="P29" i="127"/>
  <c r="H29" i="127"/>
  <c r="E29" i="127"/>
  <c r="I29" i="127" s="1"/>
  <c r="AE28" i="127"/>
  <c r="AI28" i="127" s="1"/>
  <c r="Y28" i="127" s="1"/>
  <c r="AD28" i="127"/>
  <c r="AC28" i="127"/>
  <c r="AB28" i="127"/>
  <c r="Z28" i="127"/>
  <c r="X28" i="127"/>
  <c r="Q28" i="127"/>
  <c r="P28" i="127"/>
  <c r="H28" i="127"/>
  <c r="E28" i="127"/>
  <c r="I28" i="127" s="1"/>
  <c r="AD27" i="127"/>
  <c r="AC27" i="127"/>
  <c r="AB27" i="127"/>
  <c r="AE27" i="127" s="1"/>
  <c r="AI27" i="127" s="1"/>
  <c r="Y27" i="127" s="1"/>
  <c r="Z27" i="127"/>
  <c r="X27" i="127"/>
  <c r="Q27" i="127"/>
  <c r="P27" i="127"/>
  <c r="I27" i="127"/>
  <c r="H27" i="127"/>
  <c r="E27" i="127"/>
  <c r="AD26" i="127"/>
  <c r="AC26" i="127"/>
  <c r="AB26" i="127"/>
  <c r="AE26" i="127" s="1"/>
  <c r="AI26" i="127" s="1"/>
  <c r="Y26" i="127" s="1"/>
  <c r="Z26" i="127"/>
  <c r="X26" i="127"/>
  <c r="Q26" i="127"/>
  <c r="P26" i="127"/>
  <c r="H26" i="127"/>
  <c r="E26" i="127"/>
  <c r="I26" i="127" s="1"/>
  <c r="AD25" i="127"/>
  <c r="AE25" i="127" s="1"/>
  <c r="AI25" i="127" s="1"/>
  <c r="Y25" i="127" s="1"/>
  <c r="AC25" i="127"/>
  <c r="AB25" i="127"/>
  <c r="Z25" i="127"/>
  <c r="X25" i="127"/>
  <c r="Q25" i="127"/>
  <c r="P25" i="127"/>
  <c r="I25" i="127"/>
  <c r="H25" i="127"/>
  <c r="E25" i="127"/>
  <c r="AD24" i="127"/>
  <c r="AC24" i="127"/>
  <c r="AB24" i="127"/>
  <c r="AE24" i="127" s="1"/>
  <c r="AI24" i="127" s="1"/>
  <c r="Y24" i="127" s="1"/>
  <c r="Z24" i="127"/>
  <c r="X24" i="127"/>
  <c r="Q24" i="127"/>
  <c r="P24" i="127"/>
  <c r="H24" i="127"/>
  <c r="E24" i="127"/>
  <c r="I24" i="127" s="1"/>
  <c r="AD23" i="127"/>
  <c r="AC23" i="127"/>
  <c r="AE23" i="127" s="1"/>
  <c r="AI23" i="127" s="1"/>
  <c r="Y23" i="127" s="1"/>
  <c r="AB23" i="127"/>
  <c r="Z23" i="127"/>
  <c r="X23" i="127"/>
  <c r="Q23" i="127"/>
  <c r="P23" i="127"/>
  <c r="I23" i="127"/>
  <c r="H23" i="127"/>
  <c r="E23" i="127"/>
  <c r="AD22" i="127"/>
  <c r="AC22" i="127"/>
  <c r="AE22" i="127" s="1"/>
  <c r="AI22" i="127" s="1"/>
  <c r="Y22" i="127" s="1"/>
  <c r="AB22" i="127"/>
  <c r="Z22" i="127"/>
  <c r="X22" i="127"/>
  <c r="Q22" i="127"/>
  <c r="P22" i="127"/>
  <c r="I22" i="127"/>
  <c r="H22" i="127"/>
  <c r="E22" i="127"/>
  <c r="AD21" i="127"/>
  <c r="AC21" i="127"/>
  <c r="AB21" i="127"/>
  <c r="AE21" i="127" s="1"/>
  <c r="AI21" i="127" s="1"/>
  <c r="Y21" i="127" s="1"/>
  <c r="Z21" i="127"/>
  <c r="X21" i="127"/>
  <c r="Q21" i="127"/>
  <c r="P21" i="127"/>
  <c r="H21" i="127"/>
  <c r="E21" i="127"/>
  <c r="I21" i="127" s="1"/>
  <c r="AE20" i="127"/>
  <c r="AI20" i="127" s="1"/>
  <c r="Y20" i="127" s="1"/>
  <c r="AD20" i="127"/>
  <c r="AC20" i="127"/>
  <c r="AB20" i="127"/>
  <c r="Z20" i="127"/>
  <c r="X20" i="127"/>
  <c r="Q20" i="127"/>
  <c r="P20" i="127"/>
  <c r="H20" i="127"/>
  <c r="E20" i="127"/>
  <c r="I20" i="127" s="1"/>
  <c r="AD19" i="127"/>
  <c r="AC19" i="127"/>
  <c r="AB19" i="127"/>
  <c r="AE19" i="127" s="1"/>
  <c r="AI19" i="127" s="1"/>
  <c r="Y19" i="127" s="1"/>
  <c r="Z19" i="127"/>
  <c r="X19" i="127"/>
  <c r="Q19" i="127"/>
  <c r="P19" i="127"/>
  <c r="H19" i="127"/>
  <c r="E19" i="127"/>
  <c r="I19" i="127" s="1"/>
  <c r="AD18" i="127"/>
  <c r="AC18" i="127"/>
  <c r="AB18" i="127"/>
  <c r="AE18" i="127" s="1"/>
  <c r="AI18" i="127" s="1"/>
  <c r="Y18" i="127" s="1"/>
  <c r="Z18" i="127"/>
  <c r="X18" i="127"/>
  <c r="Q18" i="127"/>
  <c r="P18" i="127"/>
  <c r="H18" i="127"/>
  <c r="E18" i="127"/>
  <c r="I18" i="127" s="1"/>
  <c r="AD17" i="127"/>
  <c r="AE17" i="127" s="1"/>
  <c r="AI17" i="127" s="1"/>
  <c r="Y17" i="127" s="1"/>
  <c r="AC17" i="127"/>
  <c r="AB17" i="127"/>
  <c r="Z17" i="127"/>
  <c r="X17" i="127"/>
  <c r="Q17" i="127"/>
  <c r="P17" i="127"/>
  <c r="I17" i="127"/>
  <c r="H17" i="127"/>
  <c r="E17" i="127"/>
  <c r="AD16" i="127"/>
  <c r="AC16" i="127"/>
  <c r="AB16" i="127"/>
  <c r="AE16" i="127" s="1"/>
  <c r="AI16" i="127" s="1"/>
  <c r="Y16" i="127" s="1"/>
  <c r="Z16" i="127"/>
  <c r="X16" i="127"/>
  <c r="Q16" i="127"/>
  <c r="P16" i="127"/>
  <c r="E16" i="127"/>
  <c r="I16" i="127" s="1"/>
  <c r="AE15" i="127"/>
  <c r="AI15" i="127" s="1"/>
  <c r="Y15" i="127" s="1"/>
  <c r="AD15" i="127"/>
  <c r="AC15" i="127"/>
  <c r="AB15" i="127"/>
  <c r="Z15" i="127"/>
  <c r="X15" i="127"/>
  <c r="Q15" i="127"/>
  <c r="P15" i="127"/>
  <c r="E15" i="127"/>
  <c r="I15" i="127" s="1"/>
  <c r="AD14" i="127"/>
  <c r="AC14" i="127"/>
  <c r="AB14" i="127"/>
  <c r="AE14" i="127" s="1"/>
  <c r="AI14" i="127" s="1"/>
  <c r="Y14" i="127" s="1"/>
  <c r="Z14" i="127"/>
  <c r="X14" i="127"/>
  <c r="Q14" i="127"/>
  <c r="O75" i="127" s="1"/>
  <c r="P14" i="127"/>
  <c r="H14" i="127"/>
  <c r="E14" i="127"/>
  <c r="I14" i="127" s="1"/>
  <c r="AD13" i="127"/>
  <c r="AC13" i="127"/>
  <c r="AB13" i="127"/>
  <c r="AE13" i="127" s="1"/>
  <c r="AI13" i="127" s="1"/>
  <c r="Y13" i="127" s="1"/>
  <c r="Z13" i="127"/>
  <c r="X13" i="127"/>
  <c r="Q13" i="127"/>
  <c r="P13" i="127"/>
  <c r="I13" i="127"/>
  <c r="H13" i="127"/>
  <c r="E13" i="127"/>
  <c r="AD12" i="127"/>
  <c r="AC12" i="127"/>
  <c r="AE12" i="127" s="1"/>
  <c r="AI12" i="127" s="1"/>
  <c r="Y12" i="127" s="1"/>
  <c r="AB12" i="127"/>
  <c r="Z12" i="127"/>
  <c r="X12" i="127"/>
  <c r="Q12" i="127"/>
  <c r="O73" i="127" s="1"/>
  <c r="P12" i="127"/>
  <c r="I12" i="127"/>
  <c r="H12" i="127"/>
  <c r="E12" i="127"/>
  <c r="T79" i="128" l="1"/>
  <c r="F77" i="128" s="1"/>
  <c r="T75" i="127"/>
  <c r="F73" i="127"/>
  <c r="T77" i="127"/>
  <c r="T73" i="127"/>
  <c r="F75" i="127"/>
  <c r="T79" i="127" l="1"/>
  <c r="F77" i="127" s="1"/>
</calcChain>
</file>

<file path=xl/sharedStrings.xml><?xml version="1.0" encoding="utf-8"?>
<sst xmlns="http://schemas.openxmlformats.org/spreadsheetml/2006/main" count="1692" uniqueCount="134">
  <si>
    <t>DEALER NAME:</t>
  </si>
  <si>
    <t>DOS No.</t>
  </si>
  <si>
    <t>Please Fill up all needed details</t>
  </si>
  <si>
    <t>DRIVER'S NAME:</t>
  </si>
  <si>
    <t>DATE:</t>
  </si>
  <si>
    <t>PLATE NO.;</t>
  </si>
  <si>
    <t>TYPE TRANSACTION</t>
  </si>
  <si>
    <t>CASH</t>
  </si>
  <si>
    <r>
      <t>Always place an "</t>
    </r>
    <r>
      <rPr>
        <b/>
        <sz val="16"/>
        <rFont val="Arial"/>
        <family val="2"/>
      </rPr>
      <t>X</t>
    </r>
    <r>
      <rPr>
        <sz val="16"/>
        <rFont val="Arial"/>
        <family val="2"/>
      </rPr>
      <t>" for Cash or Credit Transaction</t>
    </r>
  </si>
  <si>
    <t>CAN</t>
  </si>
  <si>
    <t>TRIP NUMBER:</t>
  </si>
  <si>
    <t>CREDIT</t>
  </si>
  <si>
    <t>KIRIN</t>
  </si>
  <si>
    <t>500 can</t>
  </si>
  <si>
    <t>SKU</t>
  </si>
  <si>
    <t>Contents Only</t>
  </si>
  <si>
    <t>MTS</t>
  </si>
  <si>
    <t>GROSS AMOUNT</t>
  </si>
  <si>
    <t>FOR DEALER USE</t>
  </si>
  <si>
    <t>FOR WAREHOUSE USE</t>
  </si>
  <si>
    <t>Contents Amt</t>
  </si>
  <si>
    <t>FTH - FD</t>
  </si>
  <si>
    <t>Orignal FTH</t>
  </si>
  <si>
    <t>Subsidy FTH</t>
  </si>
  <si>
    <t>DL PRM</t>
  </si>
  <si>
    <t>Total FTH</t>
  </si>
  <si>
    <t>Func Disc.</t>
  </si>
  <si>
    <t>FTH -FD</t>
  </si>
  <si>
    <t>Order FGs QTY</t>
  </si>
  <si>
    <t>No. of Cases in pallets</t>
  </si>
  <si>
    <t>Order FGs in pallets</t>
  </si>
  <si>
    <t>Order FGs Amount</t>
  </si>
  <si>
    <t>CMT Amount</t>
  </si>
  <si>
    <t>Shell Amount</t>
  </si>
  <si>
    <t>Bottle</t>
  </si>
  <si>
    <t>ACTUAL RETURNS</t>
  </si>
  <si>
    <t>SUBJECT FOR SEGREGATION</t>
  </si>
  <si>
    <t>CMT</t>
  </si>
  <si>
    <t>SHELL</t>
  </si>
  <si>
    <t>BOTTLES</t>
  </si>
  <si>
    <t>Total in  Pallets</t>
  </si>
  <si>
    <t>TOTAL MTs Amount</t>
  </si>
  <si>
    <t>PP 320</t>
  </si>
  <si>
    <t>PP 1000</t>
  </si>
  <si>
    <t>RH 330</t>
  </si>
  <si>
    <t>RH 500</t>
  </si>
  <si>
    <t>RH 1000</t>
  </si>
  <si>
    <t>RH SUPER</t>
  </si>
  <si>
    <t>GE 1000</t>
  </si>
  <si>
    <t>SML 330</t>
  </si>
  <si>
    <t xml:space="preserve">FB APPLE </t>
  </si>
  <si>
    <t>FB LEMON</t>
  </si>
  <si>
    <t>FB LYCHEE</t>
  </si>
  <si>
    <t>PAM 330</t>
  </si>
  <si>
    <t>SD 330</t>
  </si>
  <si>
    <t>PP 330</t>
  </si>
  <si>
    <t>CN 330</t>
  </si>
  <si>
    <t>CERVESA BLANCA</t>
  </si>
  <si>
    <t>CALI 330</t>
  </si>
  <si>
    <t>CICE 330</t>
  </si>
  <si>
    <t>GE 320</t>
  </si>
  <si>
    <t>OKTO 330</t>
  </si>
  <si>
    <t>SMZero</t>
  </si>
  <si>
    <t>RH KING CAN 500</t>
  </si>
  <si>
    <t>PP Can</t>
  </si>
  <si>
    <t>RH Can</t>
  </si>
  <si>
    <t>SML Can</t>
  </si>
  <si>
    <t>PAM Can</t>
  </si>
  <si>
    <t>SD Can</t>
  </si>
  <si>
    <t>CALI Can</t>
  </si>
  <si>
    <t>CICE Can</t>
  </si>
  <si>
    <t>CALI 10</t>
  </si>
  <si>
    <t>FB App Can</t>
  </si>
  <si>
    <t>FB Lem Can</t>
  </si>
  <si>
    <t>FB Lyc Can</t>
  </si>
  <si>
    <t>KIRIN 330</t>
  </si>
  <si>
    <t>KIRIN Can</t>
  </si>
  <si>
    <t>DB30L PP</t>
  </si>
  <si>
    <t>PP DB 15L</t>
  </si>
  <si>
    <t>DB30L SML</t>
  </si>
  <si>
    <t>San Mig Free 330</t>
  </si>
  <si>
    <t>San Mig Free Can 330</t>
  </si>
  <si>
    <t>SMigCol250</t>
  </si>
  <si>
    <t>HS CITRUS MIX CAN</t>
  </si>
  <si>
    <t>CHOCO LAGER CAN</t>
  </si>
  <si>
    <t>CERVESA NEGRA CAN</t>
  </si>
  <si>
    <t>CERVESA BLANCA CAN</t>
  </si>
  <si>
    <t>HT Lemon</t>
  </si>
  <si>
    <t>HT Apple</t>
  </si>
  <si>
    <t>HT Strawberry</t>
  </si>
  <si>
    <t>Provision 1 NAB</t>
  </si>
  <si>
    <t>FD Grapes</t>
  </si>
  <si>
    <t>PAM Can 6's</t>
  </si>
  <si>
    <t>SD Can 330 6's</t>
  </si>
  <si>
    <t>FB Apple Can 330 6's</t>
  </si>
  <si>
    <t>FB Lemon Can 330 6's</t>
  </si>
  <si>
    <t>PP Can 330 6's</t>
  </si>
  <si>
    <t>RH Can 330 6's</t>
  </si>
  <si>
    <t>SML Can 330 6's</t>
  </si>
  <si>
    <t>Provision 2 NAB</t>
  </si>
  <si>
    <t>Provision 3 NAB</t>
  </si>
  <si>
    <t>TOTAL IN PALLETS</t>
  </si>
  <si>
    <t>FGs Amount</t>
  </si>
  <si>
    <t>MTs Amount</t>
  </si>
  <si>
    <t>DISC (FTH-FD)</t>
  </si>
  <si>
    <t>Net Amount (CASH Dealer)</t>
  </si>
  <si>
    <t>PDC DATE</t>
  </si>
  <si>
    <t>Relayed Discount</t>
  </si>
  <si>
    <t>Special Discounts</t>
  </si>
  <si>
    <t>Monitor Relayed discount based on maximum discount per transaction (15% of Contents Amount)</t>
  </si>
  <si>
    <t>PDC Amount (CREDIT Dealer)</t>
  </si>
  <si>
    <t>TWAS &amp; UNAPPLIED</t>
  </si>
  <si>
    <t>TOTAL DISCOUNT</t>
  </si>
  <si>
    <t>PALLETS ON-LOAN</t>
  </si>
  <si>
    <t>AT DEALER</t>
  </si>
  <si>
    <t>LESS; RETURN</t>
  </si>
  <si>
    <t>ADD: ISSUES</t>
  </si>
  <si>
    <t>TOTAL</t>
  </si>
  <si>
    <t>FGS ORDERED:</t>
  </si>
  <si>
    <t>MTS RETURNED:</t>
  </si>
  <si>
    <t>MTS CHECKED BY:</t>
  </si>
  <si>
    <t>BY</t>
  </si>
  <si>
    <t>DEALER (PRINTED NAME &amp; SIGNATURE)</t>
  </si>
  <si>
    <t>CHECKER</t>
  </si>
  <si>
    <t>APPROVED BY:</t>
  </si>
  <si>
    <t>ACKNOWLEDGED BY</t>
  </si>
  <si>
    <t>SALES SUPERVISOR (PRINTED NAME &amp; SIGNATURE)</t>
  </si>
  <si>
    <t>DEALER REPRESENTATIVE</t>
  </si>
  <si>
    <t>CASH Discount</t>
  </si>
  <si>
    <t>CASH DISCOUNT</t>
  </si>
  <si>
    <t>GUILLERMO BEVERAGES DISTRIBUTION SERVICES</t>
  </si>
  <si>
    <t>x</t>
  </si>
  <si>
    <t>JOHN MICHAEL K. FUENTES</t>
  </si>
  <si>
    <t>ROBERTO CHIONG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</si>
</sst>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[$-409]mmmm\ d\,\ yyyy;@"/>
    <numFmt numFmtId="166" formatCode="_(* #,##0_);_(* \(#,##0\);_(* &quot;-&quot;??_);_(@_)"/>
    <numFmt numFmtId="167" formatCode="_(* #,##0_);[Red]_(* \(#,##0\);_(* &quot;-&quot;??_);_(@_)"/>
    <numFmt numFmtId="168" formatCode="_(* #,##0.0_);_(* \(#,##0.0\);_(* &quot;-&quot;??_);_(@_)"/>
    <numFmt numFmtId="169" formatCode="_([$PHP]\ * #,##0.00_);_([$PHP]\ * \(#,##0.00\);_([$PHP]\ * &quot;-&quot;??_);_(@_)"/>
    <numFmt numFmtId="170" formatCode="[$PHP]\ #,##0.00_);\([$PHP]\ #,##0.00\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Arial Rounded MT Bold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 Narrow"/>
      <family val="2"/>
    </font>
    <font>
      <b/>
      <sz val="2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indexed="12"/>
      <name val="Arial Rounded MT Bold"/>
      <family val="2"/>
    </font>
    <font>
      <sz val="18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7.5"/>
      <name val="Arial"/>
      <family val="2"/>
    </font>
    <font>
      <sz val="8"/>
      <color indexed="48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sz val="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300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Font="1" applyFill="1" applyAlignment="1" applyProtection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8" fillId="2" borderId="1" xfId="2" applyFont="1" applyFill="1" applyBorder="1" applyAlignment="1" applyProtection="1">
      <alignment horizontal="center" vertical="center"/>
      <protection locked="0"/>
    </xf>
    <xf numFmtId="0" fontId="11" fillId="0" borderId="0" xfId="2" applyFont="1" applyAlignment="1">
      <alignment vertical="center"/>
    </xf>
    <xf numFmtId="164" fontId="11" fillId="0" borderId="0" xfId="1" applyFont="1" applyFill="1" applyAlignment="1" applyProtection="1">
      <alignment vertical="center"/>
    </xf>
    <xf numFmtId="0" fontId="9" fillId="0" borderId="0" xfId="2" applyFont="1" applyAlignment="1">
      <alignment vertical="center" wrapText="1"/>
    </xf>
    <xf numFmtId="0" fontId="4" fillId="0" borderId="0" xfId="2" applyFont="1" applyAlignment="1">
      <alignment horizontal="right" vertical="center"/>
    </xf>
    <xf numFmtId="0" fontId="13" fillId="2" borderId="1" xfId="2" applyFont="1" applyFill="1" applyBorder="1" applyAlignment="1" applyProtection="1">
      <alignment horizontal="center" vertical="center"/>
      <protection locked="0"/>
    </xf>
    <xf numFmtId="0" fontId="14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164" fontId="15" fillId="0" borderId="0" xfId="1" applyFont="1" applyFill="1" applyAlignment="1" applyProtection="1">
      <alignment horizontal="left" vertical="center"/>
    </xf>
    <xf numFmtId="0" fontId="16" fillId="0" borderId="0" xfId="2" applyFont="1" applyAlignment="1">
      <alignment vertical="center" wrapText="1"/>
    </xf>
    <xf numFmtId="0" fontId="8" fillId="0" borderId="0" xfId="2" applyFont="1" applyAlignment="1">
      <alignment horizontal="center" vertical="center" wrapText="1"/>
    </xf>
    <xf numFmtId="166" fontId="17" fillId="0" borderId="27" xfId="3" applyNumberFormat="1" applyFont="1" applyFill="1" applyBorder="1" applyAlignment="1" applyProtection="1">
      <alignment horizontal="center" vertical="center"/>
    </xf>
    <xf numFmtId="166" fontId="17" fillId="0" borderId="28" xfId="3" applyNumberFormat="1" applyFont="1" applyFill="1" applyBorder="1" applyAlignment="1" applyProtection="1">
      <alignment horizontal="center" vertical="center"/>
    </xf>
    <xf numFmtId="164" fontId="17" fillId="0" borderId="29" xfId="1" applyFont="1" applyFill="1" applyBorder="1" applyAlignment="1" applyProtection="1">
      <alignment horizontal="center" vertical="center"/>
    </xf>
    <xf numFmtId="0" fontId="18" fillId="0" borderId="0" xfId="2" applyFont="1" applyAlignment="1">
      <alignment vertical="center"/>
    </xf>
    <xf numFmtId="166" fontId="17" fillId="0" borderId="29" xfId="3" applyNumberFormat="1" applyFont="1" applyFill="1" applyBorder="1" applyAlignment="1" applyProtection="1">
      <alignment horizontal="center" vertical="center"/>
    </xf>
    <xf numFmtId="0" fontId="12" fillId="0" borderId="36" xfId="2" applyFont="1" applyBorder="1" applyAlignment="1">
      <alignment vertical="center" wrapText="1"/>
    </xf>
    <xf numFmtId="164" fontId="11" fillId="0" borderId="36" xfId="1" applyFont="1" applyFill="1" applyBorder="1" applyAlignment="1" applyProtection="1">
      <alignment vertical="center"/>
    </xf>
    <xf numFmtId="167" fontId="19" fillId="2" borderId="10" xfId="1" applyNumberFormat="1" applyFont="1" applyFill="1" applyBorder="1" applyAlignment="1" applyProtection="1">
      <alignment horizontal="center" vertical="center"/>
      <protection locked="0"/>
    </xf>
    <xf numFmtId="167" fontId="20" fillId="0" borderId="37" xfId="1" applyNumberFormat="1" applyFont="1" applyFill="1" applyBorder="1" applyAlignment="1" applyProtection="1">
      <alignment horizontal="center" vertical="center"/>
    </xf>
    <xf numFmtId="164" fontId="21" fillId="0" borderId="37" xfId="1" applyFont="1" applyFill="1" applyBorder="1" applyAlignment="1" applyProtection="1">
      <alignment horizontal="center" vertical="center"/>
    </xf>
    <xf numFmtId="164" fontId="22" fillId="0" borderId="37" xfId="1" applyFont="1" applyFill="1" applyBorder="1" applyAlignment="1" applyProtection="1">
      <alignment horizontal="center" vertical="center"/>
    </xf>
    <xf numFmtId="164" fontId="20" fillId="0" borderId="37" xfId="1" applyFont="1" applyFill="1" applyBorder="1" applyAlignment="1" applyProtection="1">
      <alignment horizontal="center" vertical="center"/>
    </xf>
    <xf numFmtId="167" fontId="19" fillId="2" borderId="38" xfId="1" applyNumberFormat="1" applyFont="1" applyFill="1" applyBorder="1" applyAlignment="1" applyProtection="1">
      <alignment horizontal="center" vertical="center"/>
      <protection locked="0"/>
    </xf>
    <xf numFmtId="168" fontId="21" fillId="0" borderId="37" xfId="1" applyNumberFormat="1" applyFont="1" applyFill="1" applyBorder="1" applyAlignment="1" applyProtection="1">
      <alignment horizontal="center" vertical="center"/>
    </xf>
    <xf numFmtId="164" fontId="22" fillId="0" borderId="12" xfId="1" applyFont="1" applyFill="1" applyBorder="1" applyAlignment="1" applyProtection="1">
      <alignment horizontal="center" vertical="center"/>
    </xf>
    <xf numFmtId="167" fontId="19" fillId="0" borderId="38" xfId="1" applyNumberFormat="1" applyFont="1" applyFill="1" applyBorder="1" applyAlignment="1" applyProtection="1">
      <alignment horizontal="center" vertical="center"/>
      <protection locked="0"/>
    </xf>
    <xf numFmtId="167" fontId="19" fillId="0" borderId="12" xfId="1" applyNumberFormat="1" applyFont="1" applyFill="1" applyBorder="1" applyAlignment="1" applyProtection="1">
      <alignment horizontal="center" vertical="center"/>
      <protection locked="0"/>
    </xf>
    <xf numFmtId="164" fontId="9" fillId="0" borderId="39" xfId="1" applyFont="1" applyBorder="1" applyAlignment="1">
      <alignment vertical="center"/>
    </xf>
    <xf numFmtId="164" fontId="9" fillId="0" borderId="40" xfId="1" applyFont="1" applyBorder="1" applyAlignment="1">
      <alignment vertical="center"/>
    </xf>
    <xf numFmtId="0" fontId="9" fillId="0" borderId="0" xfId="2" applyFont="1" applyAlignment="1">
      <alignment vertical="center"/>
    </xf>
    <xf numFmtId="0" fontId="9" fillId="0" borderId="41" xfId="2" applyFont="1" applyBorder="1" applyAlignment="1">
      <alignment vertical="center"/>
    </xf>
    <xf numFmtId="0" fontId="9" fillId="3" borderId="42" xfId="2" applyFont="1" applyFill="1" applyBorder="1" applyAlignment="1" applyProtection="1">
      <alignment vertical="center"/>
      <protection locked="0"/>
    </xf>
    <xf numFmtId="43" fontId="9" fillId="0" borderId="41" xfId="2" applyNumberFormat="1" applyFont="1" applyBorder="1" applyAlignment="1">
      <alignment vertical="center"/>
    </xf>
    <xf numFmtId="43" fontId="9" fillId="0" borderId="0" xfId="2" applyNumberFormat="1" applyFont="1" applyAlignment="1">
      <alignment vertical="center"/>
    </xf>
    <xf numFmtId="164" fontId="9" fillId="0" borderId="12" xfId="1" applyFont="1" applyBorder="1" applyAlignment="1">
      <alignment vertical="center"/>
    </xf>
    <xf numFmtId="164" fontId="9" fillId="0" borderId="41" xfId="1" applyFont="1" applyFill="1" applyBorder="1" applyAlignment="1" applyProtection="1">
      <alignment vertical="center"/>
    </xf>
    <xf numFmtId="0" fontId="12" fillId="0" borderId="43" xfId="2" applyFont="1" applyBorder="1" applyAlignment="1">
      <alignment vertical="center" wrapText="1"/>
    </xf>
    <xf numFmtId="164" fontId="11" fillId="0" borderId="43" xfId="1" applyFont="1" applyFill="1" applyBorder="1" applyAlignment="1" applyProtection="1">
      <alignment vertical="center"/>
    </xf>
    <xf numFmtId="167" fontId="19" fillId="2" borderId="22" xfId="1" applyNumberFormat="1" applyFont="1" applyFill="1" applyBorder="1" applyAlignment="1" applyProtection="1">
      <alignment horizontal="center" vertical="center"/>
      <protection locked="0"/>
    </xf>
    <xf numFmtId="167" fontId="20" fillId="0" borderId="43" xfId="1" applyNumberFormat="1" applyFont="1" applyFill="1" applyBorder="1" applyAlignment="1" applyProtection="1">
      <alignment horizontal="center" vertical="center"/>
    </xf>
    <xf numFmtId="39" fontId="21" fillId="0" borderId="43" xfId="1" applyNumberFormat="1" applyFont="1" applyFill="1" applyBorder="1" applyAlignment="1" applyProtection="1">
      <alignment horizontal="center" vertical="center"/>
    </xf>
    <xf numFmtId="164" fontId="22" fillId="0" borderId="43" xfId="1" applyFont="1" applyFill="1" applyBorder="1" applyAlignment="1" applyProtection="1">
      <alignment horizontal="center" vertical="center"/>
    </xf>
    <xf numFmtId="164" fontId="20" fillId="0" borderId="43" xfId="1" applyFont="1" applyFill="1" applyBorder="1" applyAlignment="1" applyProtection="1">
      <alignment horizontal="center" vertical="center"/>
    </xf>
    <xf numFmtId="167" fontId="19" fillId="2" borderId="44" xfId="1" applyNumberFormat="1" applyFont="1" applyFill="1" applyBorder="1" applyAlignment="1" applyProtection="1">
      <alignment horizontal="center" vertical="center"/>
      <protection locked="0"/>
    </xf>
    <xf numFmtId="168" fontId="21" fillId="0" borderId="43" xfId="1" applyNumberFormat="1" applyFont="1" applyFill="1" applyBorder="1" applyAlignment="1" applyProtection="1">
      <alignment horizontal="center" vertical="center"/>
    </xf>
    <xf numFmtId="164" fontId="22" fillId="0" borderId="24" xfId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  <protection locked="0"/>
    </xf>
    <xf numFmtId="167" fontId="19" fillId="0" borderId="24" xfId="1" applyNumberFormat="1" applyFont="1" applyFill="1" applyBorder="1" applyAlignment="1" applyProtection="1">
      <alignment horizontal="center" vertical="center"/>
      <protection locked="0"/>
    </xf>
    <xf numFmtId="164" fontId="9" fillId="0" borderId="22" xfId="1" applyFont="1" applyBorder="1" applyAlignment="1">
      <alignment vertical="center"/>
    </xf>
    <xf numFmtId="164" fontId="9" fillId="0" borderId="23" xfId="1" applyFont="1" applyBorder="1" applyAlignment="1">
      <alignment vertical="center"/>
    </xf>
    <xf numFmtId="0" fontId="9" fillId="0" borderId="24" xfId="2" applyFont="1" applyBorder="1" applyAlignment="1">
      <alignment vertical="center"/>
    </xf>
    <xf numFmtId="0" fontId="9" fillId="3" borderId="25" xfId="2" applyFont="1" applyFill="1" applyBorder="1" applyAlignment="1" applyProtection="1">
      <alignment vertical="center"/>
      <protection locked="0"/>
    </xf>
    <xf numFmtId="43" fontId="9" fillId="0" borderId="24" xfId="2" applyNumberFormat="1" applyFont="1" applyBorder="1" applyAlignment="1">
      <alignment vertical="center"/>
    </xf>
    <xf numFmtId="166" fontId="9" fillId="0" borderId="0" xfId="1" applyNumberFormat="1" applyFont="1" applyAlignment="1">
      <alignment vertical="center"/>
    </xf>
    <xf numFmtId="164" fontId="9" fillId="0" borderId="24" xfId="1" applyFont="1" applyBorder="1" applyAlignment="1">
      <alignment vertical="center"/>
    </xf>
    <xf numFmtId="164" fontId="9" fillId="0" borderId="24" xfId="1" applyFont="1" applyFill="1" applyBorder="1" applyAlignment="1" applyProtection="1">
      <alignment vertical="center"/>
    </xf>
    <xf numFmtId="164" fontId="21" fillId="0" borderId="43" xfId="1" applyFont="1" applyFill="1" applyBorder="1" applyAlignment="1" applyProtection="1">
      <alignment horizontal="center" vertical="center"/>
    </xf>
    <xf numFmtId="167" fontId="20" fillId="4" borderId="44" xfId="1" applyNumberFormat="1" applyFont="1" applyFill="1" applyBorder="1" applyAlignment="1" applyProtection="1">
      <alignment horizontal="center" vertical="center"/>
    </xf>
    <xf numFmtId="167" fontId="19" fillId="4" borderId="44" xfId="1" applyNumberFormat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</xf>
    <xf numFmtId="0" fontId="12" fillId="0" borderId="45" xfId="2" applyFont="1" applyBorder="1" applyAlignment="1">
      <alignment vertical="center" wrapText="1"/>
    </xf>
    <xf numFmtId="164" fontId="11" fillId="0" borderId="45" xfId="1" applyFont="1" applyFill="1" applyBorder="1" applyAlignment="1" applyProtection="1">
      <alignment vertical="center"/>
    </xf>
    <xf numFmtId="167" fontId="19" fillId="2" borderId="46" xfId="1" applyNumberFormat="1" applyFont="1" applyFill="1" applyBorder="1" applyAlignment="1" applyProtection="1">
      <alignment horizontal="center" vertical="center"/>
      <protection locked="0"/>
    </xf>
    <xf numFmtId="167" fontId="20" fillId="0" borderId="45" xfId="1" applyNumberFormat="1" applyFont="1" applyFill="1" applyBorder="1" applyAlignment="1" applyProtection="1">
      <alignment horizontal="center" vertical="center"/>
    </xf>
    <xf numFmtId="164" fontId="21" fillId="0" borderId="45" xfId="1" applyFont="1" applyFill="1" applyBorder="1" applyAlignment="1" applyProtection="1">
      <alignment horizontal="center" vertical="center"/>
    </xf>
    <xf numFmtId="164" fontId="22" fillId="0" borderId="45" xfId="1" applyFont="1" applyFill="1" applyBorder="1" applyAlignment="1" applyProtection="1">
      <alignment horizontal="center" vertical="center"/>
    </xf>
    <xf numFmtId="164" fontId="20" fillId="0" borderId="45" xfId="1" applyFont="1" applyFill="1" applyBorder="1" applyAlignment="1" applyProtection="1">
      <alignment horizontal="center" vertical="center"/>
    </xf>
    <xf numFmtId="167" fontId="20" fillId="4" borderId="47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  <protection locked="0"/>
    </xf>
    <xf numFmtId="167" fontId="19" fillId="4" borderId="47" xfId="1" applyNumberFormat="1" applyFont="1" applyFill="1" applyBorder="1" applyAlignment="1" applyProtection="1">
      <alignment horizontal="center" vertical="center"/>
    </xf>
    <xf numFmtId="168" fontId="21" fillId="0" borderId="45" xfId="1" applyNumberFormat="1" applyFont="1" applyFill="1" applyBorder="1" applyAlignment="1" applyProtection="1">
      <alignment horizontal="center" vertical="center"/>
    </xf>
    <xf numFmtId="164" fontId="22" fillId="0" borderId="48" xfId="1" applyFont="1" applyFill="1" applyBorder="1" applyAlignment="1" applyProtection="1">
      <alignment horizontal="center" vertical="center"/>
    </xf>
    <xf numFmtId="167" fontId="19" fillId="0" borderId="47" xfId="1" applyNumberFormat="1" applyFont="1" applyFill="1" applyBorder="1" applyAlignment="1" applyProtection="1">
      <alignment horizontal="center" vertical="center"/>
      <protection locked="0"/>
    </xf>
    <xf numFmtId="167" fontId="19" fillId="0" borderId="47" xfId="1" applyNumberFormat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  <protection locked="0"/>
    </xf>
    <xf numFmtId="164" fontId="9" fillId="0" borderId="48" xfId="1" applyFont="1" applyFill="1" applyBorder="1" applyAlignment="1" applyProtection="1">
      <alignment vertical="center"/>
    </xf>
    <xf numFmtId="164" fontId="20" fillId="4" borderId="43" xfId="1" applyFont="1" applyFill="1" applyBorder="1" applyAlignment="1" applyProtection="1">
      <alignment horizontal="center" vertical="center"/>
    </xf>
    <xf numFmtId="167" fontId="19" fillId="0" borderId="24" xfId="1" applyNumberFormat="1" applyFont="1" applyFill="1" applyBorder="1" applyAlignment="1" applyProtection="1">
      <alignment horizontal="center" vertical="center"/>
    </xf>
    <xf numFmtId="167" fontId="19" fillId="2" borderId="39" xfId="1" applyNumberFormat="1" applyFont="1" applyFill="1" applyBorder="1" applyAlignment="1" applyProtection="1">
      <alignment horizontal="center" vertical="center"/>
      <protection locked="0"/>
    </xf>
    <xf numFmtId="167" fontId="20" fillId="0" borderId="36" xfId="1" applyNumberFormat="1" applyFont="1" applyFill="1" applyBorder="1" applyAlignment="1" applyProtection="1">
      <alignment horizontal="center" vertical="center"/>
    </xf>
    <xf numFmtId="164" fontId="21" fillId="0" borderId="36" xfId="1" applyFont="1" applyFill="1" applyBorder="1" applyAlignment="1" applyProtection="1">
      <alignment horizontal="center" vertical="center"/>
    </xf>
    <xf numFmtId="164" fontId="22" fillId="0" borderId="36" xfId="1" applyFont="1" applyFill="1" applyBorder="1" applyAlignment="1" applyProtection="1">
      <alignment horizontal="center" vertical="center"/>
    </xf>
    <xf numFmtId="164" fontId="20" fillId="0" borderId="36" xfId="1" applyFont="1" applyFill="1" applyBorder="1" applyAlignment="1" applyProtection="1">
      <alignment horizontal="center" vertical="center"/>
    </xf>
    <xf numFmtId="167" fontId="20" fillId="4" borderId="49" xfId="1" applyNumberFormat="1" applyFont="1" applyFill="1" applyBorder="1" applyAlignment="1" applyProtection="1">
      <alignment horizontal="center" vertical="center"/>
    </xf>
    <xf numFmtId="167" fontId="19" fillId="2" borderId="49" xfId="1" applyNumberFormat="1" applyFont="1" applyFill="1" applyBorder="1" applyAlignment="1" applyProtection="1">
      <alignment horizontal="center" vertical="center"/>
      <protection locked="0"/>
    </xf>
    <xf numFmtId="167" fontId="19" fillId="4" borderId="49" xfId="1" applyNumberFormat="1" applyFont="1" applyFill="1" applyBorder="1" applyAlignment="1" applyProtection="1">
      <alignment horizontal="center" vertical="center"/>
    </xf>
    <xf numFmtId="168" fontId="21" fillId="0" borderId="36" xfId="1" applyNumberFormat="1" applyFont="1" applyFill="1" applyBorder="1" applyAlignment="1" applyProtection="1">
      <alignment horizontal="center" vertical="center"/>
    </xf>
    <xf numFmtId="164" fontId="22" fillId="0" borderId="41" xfId="1" applyFont="1" applyFill="1" applyBorder="1" applyAlignment="1" applyProtection="1">
      <alignment horizontal="center" vertical="center"/>
    </xf>
    <xf numFmtId="167" fontId="19" fillId="0" borderId="49" xfId="1" applyNumberFormat="1" applyFont="1" applyFill="1" applyBorder="1" applyAlignment="1" applyProtection="1">
      <alignment horizontal="center" vertical="center"/>
      <protection locked="0"/>
    </xf>
    <xf numFmtId="167" fontId="19" fillId="0" borderId="49" xfId="1" applyNumberFormat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  <protection locked="0"/>
    </xf>
    <xf numFmtId="164" fontId="23" fillId="0" borderId="45" xfId="1" applyFont="1" applyFill="1" applyBorder="1" applyAlignment="1" applyProtection="1">
      <alignment vertical="center"/>
    </xf>
    <xf numFmtId="164" fontId="20" fillId="4" borderId="45" xfId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</xf>
    <xf numFmtId="164" fontId="20" fillId="4" borderId="36" xfId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</xf>
    <xf numFmtId="164" fontId="23" fillId="0" borderId="43" xfId="1" applyFont="1" applyFill="1" applyBorder="1" applyAlignment="1" applyProtection="1">
      <alignment vertical="center"/>
    </xf>
    <xf numFmtId="0" fontId="12" fillId="0" borderId="50" xfId="2" applyFont="1" applyBorder="1" applyAlignment="1">
      <alignment vertical="center" wrapText="1"/>
    </xf>
    <xf numFmtId="164" fontId="11" fillId="0" borderId="50" xfId="1" applyFont="1" applyFill="1" applyBorder="1" applyAlignment="1" applyProtection="1">
      <alignment vertical="center"/>
    </xf>
    <xf numFmtId="164" fontId="9" fillId="0" borderId="3" xfId="1" applyFont="1" applyFill="1" applyBorder="1" applyAlignment="1" applyProtection="1">
      <alignment vertical="center"/>
    </xf>
    <xf numFmtId="0" fontId="12" fillId="0" borderId="51" xfId="2" applyFont="1" applyBorder="1" applyAlignment="1">
      <alignment vertical="center" wrapText="1"/>
    </xf>
    <xf numFmtId="164" fontId="11" fillId="0" borderId="51" xfId="1" applyFont="1" applyFill="1" applyBorder="1" applyAlignment="1" applyProtection="1">
      <alignment vertical="center"/>
    </xf>
    <xf numFmtId="164" fontId="9" fillId="0" borderId="35" xfId="1" applyFont="1" applyFill="1" applyBorder="1" applyAlignment="1" applyProtection="1">
      <alignment vertical="center"/>
    </xf>
    <xf numFmtId="164" fontId="23" fillId="0" borderId="51" xfId="1" applyFont="1" applyFill="1" applyBorder="1" applyAlignment="1" applyProtection="1">
      <alignment vertical="center"/>
    </xf>
    <xf numFmtId="0" fontId="12" fillId="0" borderId="52" xfId="2" applyFont="1" applyBorder="1" applyAlignment="1">
      <alignment vertical="center" wrapText="1"/>
    </xf>
    <xf numFmtId="164" fontId="11" fillId="0" borderId="52" xfId="1" applyFont="1" applyFill="1" applyBorder="1" applyAlignment="1" applyProtection="1">
      <alignment vertical="center"/>
    </xf>
    <xf numFmtId="167" fontId="19" fillId="2" borderId="30" xfId="1" applyNumberFormat="1" applyFont="1" applyFill="1" applyBorder="1" applyAlignment="1" applyProtection="1">
      <alignment horizontal="center" vertical="center"/>
      <protection locked="0"/>
    </xf>
    <xf numFmtId="167" fontId="20" fillId="0" borderId="52" xfId="1" applyNumberFormat="1" applyFont="1" applyFill="1" applyBorder="1" applyAlignment="1" applyProtection="1">
      <alignment horizontal="center" vertical="center"/>
    </xf>
    <xf numFmtId="164" fontId="21" fillId="0" borderId="52" xfId="1" applyFont="1" applyFill="1" applyBorder="1" applyAlignment="1" applyProtection="1">
      <alignment horizontal="center" vertical="center"/>
    </xf>
    <xf numFmtId="164" fontId="22" fillId="0" borderId="52" xfId="1" applyFont="1" applyFill="1" applyBorder="1" applyAlignment="1" applyProtection="1">
      <alignment horizontal="center" vertical="center"/>
    </xf>
    <xf numFmtId="164" fontId="20" fillId="4" borderId="52" xfId="1" applyFont="1" applyFill="1" applyBorder="1" applyAlignment="1" applyProtection="1">
      <alignment horizontal="center" vertical="center"/>
    </xf>
    <xf numFmtId="167" fontId="20" fillId="4" borderId="53" xfId="1" applyNumberFormat="1" applyFont="1" applyFill="1" applyBorder="1" applyAlignment="1" applyProtection="1">
      <alignment horizontal="center" vertical="center"/>
    </xf>
    <xf numFmtId="167" fontId="19" fillId="4" borderId="53" xfId="1" applyNumberFormat="1" applyFont="1" applyFill="1" applyBorder="1" applyAlignment="1" applyProtection="1">
      <alignment horizontal="center" vertical="center"/>
    </xf>
    <xf numFmtId="168" fontId="21" fillId="0" borderId="52" xfId="1" applyNumberFormat="1" applyFont="1" applyFill="1" applyBorder="1" applyAlignment="1" applyProtection="1">
      <alignment horizontal="center" vertical="center"/>
    </xf>
    <xf numFmtId="164" fontId="22" fillId="0" borderId="32" xfId="1" applyFont="1" applyFill="1" applyBorder="1" applyAlignment="1" applyProtection="1">
      <alignment horizontal="center" vertical="center"/>
    </xf>
    <xf numFmtId="167" fontId="19" fillId="0" borderId="53" xfId="1" applyNumberFormat="1" applyFont="1" applyFill="1" applyBorder="1" applyAlignment="1" applyProtection="1">
      <alignment horizontal="center" vertical="center"/>
    </xf>
    <xf numFmtId="167" fontId="19" fillId="0" borderId="32" xfId="1" applyNumberFormat="1" applyFont="1" applyFill="1" applyBorder="1" applyAlignment="1" applyProtection="1">
      <alignment horizontal="center" vertical="center"/>
    </xf>
    <xf numFmtId="164" fontId="9" fillId="0" borderId="32" xfId="1" applyFont="1" applyFill="1" applyBorder="1" applyAlignment="1" applyProtection="1">
      <alignment vertical="center"/>
    </xf>
    <xf numFmtId="167" fontId="20" fillId="0" borderId="44" xfId="1" applyNumberFormat="1" applyFont="1" applyFill="1" applyBorder="1" applyAlignment="1" applyProtection="1">
      <alignment horizontal="center" vertical="center"/>
    </xf>
    <xf numFmtId="167" fontId="19" fillId="4" borderId="54" xfId="1" applyNumberFormat="1" applyFont="1" applyFill="1" applyBorder="1" applyAlignment="1" applyProtection="1">
      <alignment horizontal="center" vertical="center"/>
    </xf>
    <xf numFmtId="167" fontId="19" fillId="0" borderId="5" xfId="1" applyNumberFormat="1" applyFont="1" applyFill="1" applyBorder="1" applyAlignment="1" applyProtection="1">
      <alignment horizontal="center" vertical="center"/>
    </xf>
    <xf numFmtId="164" fontId="9" fillId="0" borderId="30" xfId="1" applyFont="1" applyBorder="1" applyAlignment="1">
      <alignment vertical="center"/>
    </xf>
    <xf numFmtId="164" fontId="9" fillId="0" borderId="31" xfId="1" applyFont="1" applyBorder="1" applyAlignment="1">
      <alignment vertical="center"/>
    </xf>
    <xf numFmtId="0" fontId="9" fillId="0" borderId="32" xfId="2" applyFont="1" applyBorder="1" applyAlignment="1">
      <alignment vertical="center"/>
    </xf>
    <xf numFmtId="0" fontId="9" fillId="3" borderId="33" xfId="2" applyFont="1" applyFill="1" applyBorder="1" applyAlignment="1" applyProtection="1">
      <alignment vertical="center"/>
      <protection locked="0"/>
    </xf>
    <xf numFmtId="43" fontId="9" fillId="0" borderId="32" xfId="2" applyNumberFormat="1" applyFont="1" applyBorder="1" applyAlignment="1">
      <alignment vertical="center"/>
    </xf>
    <xf numFmtId="164" fontId="9" fillId="0" borderId="32" xfId="1" applyFont="1" applyBorder="1" applyAlignment="1">
      <alignment vertical="center"/>
    </xf>
    <xf numFmtId="0" fontId="11" fillId="0" borderId="36" xfId="2" applyFont="1" applyBorder="1" applyAlignment="1">
      <alignment vertical="center"/>
    </xf>
    <xf numFmtId="167" fontId="20" fillId="0" borderId="39" xfId="1" applyNumberFormat="1" applyFont="1" applyFill="1" applyBorder="1" applyAlignment="1" applyProtection="1">
      <alignment horizontal="center" vertical="center"/>
    </xf>
    <xf numFmtId="168" fontId="20" fillId="0" borderId="36" xfId="1" applyNumberFormat="1" applyFont="1" applyFill="1" applyBorder="1" applyAlignment="1" applyProtection="1">
      <alignment horizontal="center" vertical="center"/>
    </xf>
    <xf numFmtId="167" fontId="20" fillId="0" borderId="49" xfId="1" applyNumberFormat="1" applyFont="1" applyFill="1" applyBorder="1" applyAlignment="1" applyProtection="1">
      <alignment horizontal="center" vertical="center"/>
    </xf>
    <xf numFmtId="164" fontId="20" fillId="0" borderId="41" xfId="1" applyFont="1" applyFill="1" applyBorder="1" applyAlignment="1" applyProtection="1">
      <alignment horizontal="center" vertical="center"/>
    </xf>
    <xf numFmtId="0" fontId="24" fillId="0" borderId="52" xfId="2" applyFont="1" applyBorder="1" applyAlignment="1">
      <alignment vertical="center"/>
    </xf>
    <xf numFmtId="164" fontId="24" fillId="0" borderId="52" xfId="1" applyFont="1" applyFill="1" applyBorder="1" applyAlignment="1" applyProtection="1">
      <alignment vertical="center"/>
    </xf>
    <xf numFmtId="167" fontId="20" fillId="0" borderId="30" xfId="1" applyNumberFormat="1" applyFont="1" applyFill="1" applyBorder="1" applyAlignment="1" applyProtection="1">
      <alignment horizontal="center" vertical="center"/>
    </xf>
    <xf numFmtId="168" fontId="20" fillId="0" borderId="52" xfId="1" applyNumberFormat="1" applyFont="1" applyFill="1" applyBorder="1" applyAlignment="1" applyProtection="1">
      <alignment horizontal="center" vertical="center"/>
    </xf>
    <xf numFmtId="164" fontId="20" fillId="0" borderId="52" xfId="1" applyFont="1" applyFill="1" applyBorder="1" applyAlignment="1" applyProtection="1">
      <alignment horizontal="center" vertical="center"/>
    </xf>
    <xf numFmtId="167" fontId="20" fillId="0" borderId="53" xfId="1" applyNumberFormat="1" applyFont="1" applyFill="1" applyBorder="1" applyAlignment="1" applyProtection="1">
      <alignment horizontal="center" vertical="center"/>
    </xf>
    <xf numFmtId="164" fontId="20" fillId="0" borderId="32" xfId="1" applyFont="1" applyFill="1" applyBorder="1" applyAlignment="1" applyProtection="1">
      <alignment horizontal="center" vertical="center"/>
    </xf>
    <xf numFmtId="164" fontId="22" fillId="0" borderId="0" xfId="1" applyFont="1" applyFill="1" applyBorder="1" applyAlignment="1" applyProtection="1">
      <alignment horizontal="center" vertical="center"/>
    </xf>
    <xf numFmtId="164" fontId="20" fillId="0" borderId="0" xfId="1" applyFont="1" applyFill="1" applyBorder="1" applyAlignment="1" applyProtection="1">
      <alignment horizontal="center" vertical="center"/>
    </xf>
    <xf numFmtId="164" fontId="20" fillId="4" borderId="0" xfId="1" applyFont="1" applyFill="1" applyBorder="1" applyAlignment="1" applyProtection="1">
      <alignment horizontal="center" vertical="center"/>
    </xf>
    <xf numFmtId="167" fontId="20" fillId="4" borderId="0" xfId="1" applyNumberFormat="1" applyFont="1" applyFill="1" applyBorder="1" applyAlignment="1" applyProtection="1">
      <alignment horizontal="center" vertical="center"/>
    </xf>
    <xf numFmtId="167" fontId="20" fillId="0" borderId="0" xfId="1" applyNumberFormat="1" applyFont="1" applyFill="1" applyBorder="1" applyAlignment="1" applyProtection="1">
      <alignment horizontal="center" vertical="center"/>
    </xf>
    <xf numFmtId="0" fontId="10" fillId="0" borderId="0" xfId="2" applyFont="1" applyAlignment="1">
      <alignment vertical="center"/>
    </xf>
    <xf numFmtId="164" fontId="10" fillId="0" borderId="0" xfId="1" applyFont="1" applyFill="1" applyAlignment="1" applyProtection="1">
      <alignment vertical="center"/>
    </xf>
    <xf numFmtId="0" fontId="24" fillId="0" borderId="0" xfId="2" applyFont="1" applyAlignment="1">
      <alignment vertical="center"/>
    </xf>
    <xf numFmtId="164" fontId="24" fillId="0" borderId="0" xfId="1" applyFont="1" applyFill="1" applyBorder="1" applyAlignment="1" applyProtection="1">
      <alignment vertical="center"/>
    </xf>
    <xf numFmtId="0" fontId="8" fillId="0" borderId="56" xfId="2" applyFont="1" applyBorder="1" applyAlignment="1">
      <alignment vertical="center"/>
    </xf>
    <xf numFmtId="0" fontId="25" fillId="0" borderId="57" xfId="2" applyFont="1" applyBorder="1" applyAlignment="1">
      <alignment vertical="center"/>
    </xf>
    <xf numFmtId="164" fontId="25" fillId="0" borderId="57" xfId="1" applyFont="1" applyFill="1" applyBorder="1" applyAlignment="1" applyProtection="1">
      <alignment vertical="center"/>
    </xf>
    <xf numFmtId="0" fontId="10" fillId="0" borderId="56" xfId="2" applyFont="1" applyBorder="1" applyAlignment="1">
      <alignment vertical="center"/>
    </xf>
    <xf numFmtId="169" fontId="25" fillId="0" borderId="0" xfId="1" applyNumberFormat="1" applyFont="1" applyFill="1" applyAlignment="1" applyProtection="1">
      <alignment vertical="center"/>
    </xf>
    <xf numFmtId="0" fontId="25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169" fontId="25" fillId="0" borderId="0" xfId="1" applyNumberFormat="1" applyFont="1" applyFill="1" applyBorder="1" applyAlignment="1" applyProtection="1">
      <alignment horizontal="center" vertical="center"/>
    </xf>
    <xf numFmtId="164" fontId="25" fillId="0" borderId="0" xfId="1" applyFont="1" applyFill="1" applyBorder="1" applyAlignment="1" applyProtection="1">
      <alignment vertical="center"/>
    </xf>
    <xf numFmtId="0" fontId="13" fillId="0" borderId="0" xfId="2" applyFont="1" applyAlignment="1">
      <alignment horizontal="center" vertical="center"/>
    </xf>
    <xf numFmtId="170" fontId="25" fillId="0" borderId="0" xfId="1" applyNumberFormat="1" applyFont="1" applyFill="1" applyBorder="1" applyAlignment="1" applyProtection="1">
      <alignment horizontal="center" vertical="center"/>
    </xf>
    <xf numFmtId="0" fontId="26" fillId="0" borderId="56" xfId="2" applyFont="1" applyBorder="1" applyAlignment="1">
      <alignment vertical="center" wrapText="1"/>
    </xf>
    <xf numFmtId="169" fontId="12" fillId="0" borderId="0" xfId="1" applyNumberFormat="1" applyFont="1" applyFill="1" applyBorder="1" applyAlignment="1" applyProtection="1">
      <alignment horizontal="right" vertical="center"/>
    </xf>
    <xf numFmtId="169" fontId="25" fillId="0" borderId="0" xfId="1" applyNumberFormat="1" applyFont="1" applyFill="1" applyBorder="1" applyAlignment="1" applyProtection="1">
      <alignment vertical="center"/>
    </xf>
    <xf numFmtId="0" fontId="9" fillId="0" borderId="0" xfId="2" applyFont="1" applyAlignment="1">
      <alignment horizontal="center" vertical="center" wrapText="1"/>
    </xf>
    <xf numFmtId="0" fontId="4" fillId="0" borderId="55" xfId="2" applyFont="1" applyBorder="1" applyAlignment="1">
      <alignment vertical="center"/>
    </xf>
    <xf numFmtId="0" fontId="4" fillId="0" borderId="61" xfId="2" applyFont="1" applyBorder="1" applyAlignment="1">
      <alignment vertical="center"/>
    </xf>
    <xf numFmtId="0" fontId="26" fillId="0" borderId="59" xfId="2" applyFont="1" applyBorder="1" applyAlignment="1">
      <alignment vertical="center"/>
    </xf>
    <xf numFmtId="0" fontId="26" fillId="0" borderId="55" xfId="2" applyFont="1" applyBorder="1" applyAlignment="1">
      <alignment vertical="center"/>
    </xf>
    <xf numFmtId="164" fontId="26" fillId="0" borderId="14" xfId="1" applyFont="1" applyFill="1" applyBorder="1" applyAlignment="1" applyProtection="1">
      <alignment vertical="center"/>
    </xf>
    <xf numFmtId="164" fontId="26" fillId="0" borderId="0" xfId="1" applyFont="1" applyFill="1" applyAlignment="1" applyProtection="1">
      <alignment vertical="center"/>
    </xf>
    <xf numFmtId="0" fontId="26" fillId="0" borderId="14" xfId="2" applyFont="1" applyBorder="1" applyAlignment="1">
      <alignment vertical="center"/>
    </xf>
    <xf numFmtId="0" fontId="26" fillId="0" borderId="0" xfId="2" applyFont="1" applyAlignment="1">
      <alignment vertical="center"/>
    </xf>
    <xf numFmtId="0" fontId="4" fillId="0" borderId="50" xfId="2" applyFont="1" applyBorder="1" applyAlignment="1">
      <alignment vertical="center"/>
    </xf>
    <xf numFmtId="164" fontId="4" fillId="0" borderId="26" xfId="1" applyFont="1" applyFill="1" applyBorder="1" applyAlignment="1" applyProtection="1">
      <alignment vertical="center"/>
    </xf>
    <xf numFmtId="0" fontId="4" fillId="0" borderId="26" xfId="2" applyFont="1" applyBorder="1" applyAlignment="1">
      <alignment vertical="center"/>
    </xf>
    <xf numFmtId="0" fontId="13" fillId="0" borderId="50" xfId="2" applyFont="1" applyBorder="1" applyAlignment="1">
      <alignment vertical="center"/>
    </xf>
    <xf numFmtId="0" fontId="13" fillId="0" borderId="0" xfId="2" applyFont="1" applyAlignment="1">
      <alignment vertical="center"/>
    </xf>
    <xf numFmtId="164" fontId="13" fillId="0" borderId="26" xfId="1" applyFont="1" applyFill="1" applyBorder="1" applyAlignment="1" applyProtection="1">
      <alignment vertical="center"/>
    </xf>
    <xf numFmtId="164" fontId="13" fillId="0" borderId="0" xfId="1" applyFont="1" applyFill="1" applyAlignment="1" applyProtection="1">
      <alignment vertical="center"/>
    </xf>
    <xf numFmtId="0" fontId="13" fillId="0" borderId="26" xfId="2" applyFont="1" applyBorder="1" applyAlignment="1">
      <alignment vertical="center"/>
    </xf>
    <xf numFmtId="0" fontId="13" fillId="0" borderId="62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3" fillId="0" borderId="63" xfId="2" applyFont="1" applyBorder="1" applyAlignment="1">
      <alignment vertical="center"/>
    </xf>
    <xf numFmtId="0" fontId="4" fillId="0" borderId="60" xfId="2" applyFont="1" applyBorder="1" applyAlignment="1">
      <alignment vertical="center"/>
    </xf>
    <xf numFmtId="164" fontId="4" fillId="0" borderId="34" xfId="1" applyFont="1" applyFill="1" applyBorder="1" applyAlignment="1" applyProtection="1">
      <alignment vertical="center"/>
    </xf>
    <xf numFmtId="0" fontId="4" fillId="0" borderId="34" xfId="2" applyFont="1" applyBorder="1" applyAlignment="1">
      <alignment vertical="center"/>
    </xf>
    <xf numFmtId="167" fontId="19" fillId="2" borderId="44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16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 wrapText="1"/>
    </xf>
    <xf numFmtId="0" fontId="12" fillId="0" borderId="18" xfId="2" applyFont="1" applyBorder="1" applyAlignment="1">
      <alignment horizontal="center" vertical="center" wrapText="1"/>
    </xf>
    <xf numFmtId="0" fontId="28" fillId="0" borderId="0" xfId="2" applyFont="1" applyAlignment="1">
      <alignment horizontal="center" vertical="center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10" fillId="2" borderId="4" xfId="2" applyFont="1" applyFill="1" applyBorder="1" applyAlignment="1" applyProtection="1">
      <alignment horizontal="center" vertical="center"/>
      <protection locked="0"/>
    </xf>
    <xf numFmtId="165" fontId="8" fillId="2" borderId="4" xfId="2" applyNumberFormat="1" applyFont="1" applyFill="1" applyBorder="1" applyAlignment="1" applyProtection="1">
      <alignment horizontal="center" vertical="center"/>
      <protection locked="0"/>
    </xf>
    <xf numFmtId="0" fontId="10" fillId="2" borderId="6" xfId="2" applyFont="1" applyFill="1" applyBorder="1" applyAlignment="1" applyProtection="1">
      <alignment horizontal="center" vertical="center"/>
      <protection locked="0"/>
    </xf>
    <xf numFmtId="0" fontId="8" fillId="0" borderId="12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0" fontId="8" fillId="0" borderId="35" xfId="2" applyFont="1" applyBorder="1" applyAlignment="1">
      <alignment horizontal="center" vertical="center" wrapText="1"/>
    </xf>
    <xf numFmtId="0" fontId="8" fillId="0" borderId="32" xfId="2" applyFont="1" applyBorder="1" applyAlignment="1">
      <alignment horizontal="center" vertical="center" wrapText="1"/>
    </xf>
    <xf numFmtId="0" fontId="12" fillId="0" borderId="15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wrapText="1"/>
    </xf>
    <xf numFmtId="164" fontId="12" fillId="0" borderId="15" xfId="1" applyFont="1" applyFill="1" applyBorder="1" applyAlignment="1" applyProtection="1">
      <alignment horizontal="center" vertical="center" wrapText="1"/>
    </xf>
    <xf numFmtId="164" fontId="12" fillId="0" borderId="5" xfId="1" applyFont="1" applyFill="1" applyBorder="1" applyAlignment="1" applyProtection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22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23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25" xfId="2" applyFont="1" applyBorder="1" applyAlignment="1">
      <alignment horizontal="center" vertical="center" wrapText="1"/>
    </xf>
    <xf numFmtId="0" fontId="8" fillId="0" borderId="33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26" xfId="2" applyFont="1" applyBorder="1" applyAlignment="1">
      <alignment horizontal="center" vertical="center" wrapText="1"/>
    </xf>
    <xf numFmtId="0" fontId="8" fillId="0" borderId="34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2" fillId="0" borderId="8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169" fontId="25" fillId="0" borderId="57" xfId="1" applyNumberFormat="1" applyFont="1" applyFill="1" applyBorder="1" applyAlignment="1" applyProtection="1">
      <alignment horizontal="center" vertical="center"/>
    </xf>
    <xf numFmtId="169" fontId="25" fillId="0" borderId="58" xfId="1" applyNumberFormat="1" applyFont="1" applyFill="1" applyBorder="1" applyAlignment="1" applyProtection="1">
      <alignment horizontal="center" vertical="center"/>
    </xf>
    <xf numFmtId="0" fontId="13" fillId="0" borderId="56" xfId="2" applyFont="1" applyBorder="1" applyAlignment="1">
      <alignment horizontal="center" vertical="center"/>
    </xf>
    <xf numFmtId="0" fontId="13" fillId="0" borderId="57" xfId="2" applyFont="1" applyBorder="1" applyAlignment="1">
      <alignment horizontal="center" vertical="center"/>
    </xf>
    <xf numFmtId="170" fontId="25" fillId="0" borderId="57" xfId="1" applyNumberFormat="1" applyFont="1" applyBorder="1" applyAlignment="1">
      <alignment horizontal="center" vertical="center"/>
    </xf>
    <xf numFmtId="170" fontId="25" fillId="0" borderId="58" xfId="1" applyNumberFormat="1" applyFont="1" applyBorder="1" applyAlignment="1">
      <alignment horizontal="center" vertical="center"/>
    </xf>
    <xf numFmtId="0" fontId="12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 vertical="center" wrapText="1"/>
    </xf>
    <xf numFmtId="0" fontId="12" fillId="5" borderId="55" xfId="2" applyFont="1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165" fontId="26" fillId="0" borderId="56" xfId="2" applyNumberFormat="1" applyFont="1" applyBorder="1" applyAlignment="1">
      <alignment horizontal="center" vertical="center"/>
    </xf>
    <xf numFmtId="0" fontId="26" fillId="0" borderId="58" xfId="2" applyFont="1" applyBorder="1" applyAlignment="1">
      <alignment horizontal="center" vertical="center"/>
    </xf>
    <xf numFmtId="169" fontId="25" fillId="3" borderId="56" xfId="1" applyNumberFormat="1" applyFont="1" applyFill="1" applyBorder="1" applyAlignment="1" applyProtection="1">
      <alignment horizontal="center" vertical="center"/>
    </xf>
    <xf numFmtId="169" fontId="25" fillId="3" borderId="58" xfId="1" applyNumberFormat="1" applyFont="1" applyFill="1" applyBorder="1" applyAlignment="1" applyProtection="1">
      <alignment horizontal="center" vertical="center"/>
    </xf>
    <xf numFmtId="0" fontId="12" fillId="0" borderId="59" xfId="2" applyFont="1" applyBorder="1" applyAlignment="1">
      <alignment horizontal="center" vertical="center" wrapText="1"/>
    </xf>
    <xf numFmtId="0" fontId="12" fillId="0" borderId="14" xfId="2" applyFont="1" applyBorder="1" applyAlignment="1">
      <alignment horizontal="center" vertical="center" wrapText="1"/>
    </xf>
    <xf numFmtId="0" fontId="12" fillId="0" borderId="50" xfId="2" applyFont="1" applyBorder="1" applyAlignment="1">
      <alignment horizontal="center" vertical="center" wrapText="1"/>
    </xf>
    <xf numFmtId="0" fontId="12" fillId="0" borderId="26" xfId="2" applyFont="1" applyBorder="1" applyAlignment="1">
      <alignment horizontal="center" vertical="center" wrapText="1"/>
    </xf>
    <xf numFmtId="0" fontId="12" fillId="0" borderId="60" xfId="2" applyFont="1" applyBorder="1" applyAlignment="1">
      <alignment horizontal="center" vertical="center" wrapText="1"/>
    </xf>
    <xf numFmtId="0" fontId="12" fillId="0" borderId="34" xfId="2" applyFont="1" applyBorder="1" applyAlignment="1">
      <alignment horizontal="center" vertical="center" wrapText="1"/>
    </xf>
    <xf numFmtId="0" fontId="27" fillId="0" borderId="0" xfId="2" applyFont="1" applyAlignment="1">
      <alignment horizontal="center" vertical="center"/>
    </xf>
    <xf numFmtId="0" fontId="13" fillId="2" borderId="62" xfId="2" applyFont="1" applyFill="1" applyBorder="1" applyAlignment="1" applyProtection="1">
      <alignment horizontal="center" vertical="center"/>
      <protection locked="0"/>
    </xf>
    <xf numFmtId="0" fontId="13" fillId="2" borderId="4" xfId="2" applyFont="1" applyFill="1" applyBorder="1" applyAlignment="1" applyProtection="1">
      <alignment horizontal="center" vertical="center"/>
      <protection locked="0"/>
    </xf>
    <xf numFmtId="0" fontId="13" fillId="2" borderId="63" xfId="2" applyFont="1" applyFill="1" applyBorder="1" applyAlignment="1" applyProtection="1">
      <alignment horizontal="center" vertical="center"/>
      <protection locked="0"/>
    </xf>
    <xf numFmtId="0" fontId="26" fillId="0" borderId="50" xfId="2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6" xfId="2" applyFont="1" applyBorder="1" applyAlignment="1">
      <alignment horizontal="center" vertical="center"/>
    </xf>
    <xf numFmtId="0" fontId="12" fillId="0" borderId="50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0" fontId="13" fillId="2" borderId="2" xfId="2" applyFont="1" applyFill="1" applyBorder="1" applyAlignment="1" applyProtection="1">
      <alignment horizontal="center" vertical="center"/>
      <protection locked="0"/>
    </xf>
    <xf numFmtId="0" fontId="13" fillId="2" borderId="3" xfId="2" applyFont="1" applyFill="1" applyBorder="1" applyAlignment="1" applyProtection="1">
      <alignment horizontal="center" vertical="center"/>
      <protection locked="0"/>
    </xf>
    <xf numFmtId="0" fontId="13" fillId="2" borderId="5" xfId="2" applyFont="1" applyFill="1" applyBorder="1" applyAlignment="1" applyProtection="1">
      <alignment horizontal="center" vertical="center"/>
      <protection locked="0"/>
    </xf>
    <xf numFmtId="0" fontId="8" fillId="2" borderId="2" xfId="2" applyFont="1" applyFill="1" applyBorder="1" applyAlignment="1" applyProtection="1">
      <alignment horizontal="center" vertical="center"/>
      <protection locked="0"/>
    </xf>
    <xf numFmtId="0" fontId="8" fillId="2" borderId="3" xfId="2" applyFont="1" applyFill="1" applyBorder="1" applyAlignment="1" applyProtection="1">
      <alignment horizontal="center" vertical="center"/>
      <protection locked="0"/>
    </xf>
    <xf numFmtId="0" fontId="8" fillId="2" borderId="5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/>
    </xf>
    <xf numFmtId="0" fontId="8" fillId="0" borderId="55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50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26" xfId="2" applyFont="1" applyBorder="1" applyAlignment="1">
      <alignment horizontal="center" vertical="center"/>
    </xf>
    <xf numFmtId="0" fontId="8" fillId="0" borderId="60" xfId="2" applyFont="1" applyBorder="1" applyAlignment="1">
      <alignment horizontal="center" vertical="center"/>
    </xf>
    <xf numFmtId="0" fontId="8" fillId="0" borderId="61" xfId="2" applyFont="1" applyBorder="1" applyAlignment="1">
      <alignment horizontal="center" vertical="center"/>
    </xf>
    <xf numFmtId="0" fontId="8" fillId="0" borderId="34" xfId="2" applyFont="1" applyBorder="1" applyAlignment="1">
      <alignment horizontal="center" vertical="center"/>
    </xf>
    <xf numFmtId="0" fontId="12" fillId="0" borderId="59" xfId="2" applyFont="1" applyBorder="1" applyAlignment="1">
      <alignment horizontal="center" vertical="center"/>
    </xf>
    <xf numFmtId="0" fontId="12" fillId="0" borderId="60" xfId="2" applyFont="1" applyBorder="1" applyAlignment="1">
      <alignment horizontal="center" vertical="center"/>
    </xf>
    <xf numFmtId="0" fontId="8" fillId="2" borderId="14" xfId="2" applyFont="1" applyFill="1" applyBorder="1" applyAlignment="1" applyProtection="1">
      <alignment horizontal="center" vertical="center"/>
      <protection locked="0"/>
    </xf>
    <xf numFmtId="0" fontId="8" fillId="2" borderId="26" xfId="2" applyFont="1" applyFill="1" applyBorder="1" applyAlignment="1" applyProtection="1">
      <alignment horizontal="center" vertical="center"/>
      <protection locked="0"/>
    </xf>
    <xf numFmtId="0" fontId="8" fillId="2" borderId="34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 wrapText="1"/>
    </xf>
    <xf numFmtId="0" fontId="8" fillId="0" borderId="50" xfId="2" applyFont="1" applyBorder="1" applyAlignment="1">
      <alignment horizontal="center" vertical="center" wrapText="1"/>
    </xf>
    <xf numFmtId="0" fontId="8" fillId="0" borderId="60" xfId="2" applyFont="1" applyBorder="1" applyAlignment="1">
      <alignment horizontal="center" vertical="center" wrapText="1"/>
    </xf>
    <xf numFmtId="0" fontId="8" fillId="2" borderId="59" xfId="2" applyFont="1" applyFill="1" applyBorder="1" applyAlignment="1" applyProtection="1">
      <alignment horizontal="center" vertical="center"/>
      <protection locked="0"/>
    </xf>
    <xf numFmtId="0" fontId="8" fillId="2" borderId="50" xfId="2" applyFont="1" applyFill="1" applyBorder="1" applyAlignment="1" applyProtection="1">
      <alignment horizontal="center" vertical="center"/>
      <protection locked="0"/>
    </xf>
    <xf numFmtId="0" fontId="8" fillId="2" borderId="60" xfId="2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omma 2" xfId="3" xr:uid="{DA9FC9C0-E097-4EB2-A3A5-8E7516ECA6E7}"/>
    <cellStyle name="Normal" xfId="0" builtinId="0"/>
    <cellStyle name="Normal 2" xfId="2" xr:uid="{87C0751E-310A-4E7A-A08F-FC5D2CB482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9C67-FA95-4B59-AB74-6B4CBBE7D387}">
  <sheetPr>
    <tabColor rgb="FF00B050"/>
    <pageSetUpPr fitToPage="1"/>
  </sheetPr>
  <dimension ref="A1:AJ100"/>
  <sheetViews>
    <sheetView showGridLines="0" topLeftCell="A18" zoomScale="85" zoomScaleNormal="85" workbookViewId="0">
      <pane xSplit="2" topLeftCell="F1" activePane="topRight" state="frozen"/>
      <selection activeCell="N14" sqref="N14"/>
      <selection pane="topRight" activeCell="F15" sqref="F15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9" t="s">
        <v>130</v>
      </c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6" t="s">
        <v>1</v>
      </c>
      <c r="U2" s="7"/>
      <c r="W2" s="210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11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13"/>
      <c r="G4" s="213"/>
      <c r="H4" s="213"/>
      <c r="I4" s="213"/>
      <c r="J4" s="213"/>
      <c r="K4" s="213"/>
      <c r="L4" s="213"/>
      <c r="M4" s="213"/>
      <c r="S4" s="2" t="s">
        <v>4</v>
      </c>
      <c r="T4" s="214"/>
      <c r="U4" s="214"/>
      <c r="W4" s="212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5"/>
      <c r="G6" s="215"/>
      <c r="H6" s="215"/>
      <c r="I6" s="215"/>
      <c r="J6" s="215"/>
      <c r="K6" s="215"/>
      <c r="L6" s="215"/>
      <c r="M6" s="215"/>
      <c r="S6" s="11" t="s">
        <v>6</v>
      </c>
      <c r="T6" s="195" t="s">
        <v>7</v>
      </c>
      <c r="U6" s="12" t="s">
        <v>131</v>
      </c>
      <c r="W6" s="210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5"/>
      <c r="G7" s="215"/>
      <c r="H7" s="215"/>
      <c r="I7" s="215"/>
      <c r="J7" s="215"/>
      <c r="K7" s="215"/>
      <c r="L7" s="215"/>
      <c r="M7" s="215"/>
      <c r="N7" s="14"/>
      <c r="O7" s="14"/>
      <c r="P7" s="14"/>
      <c r="Q7" s="15"/>
      <c r="S7" s="14"/>
      <c r="T7" s="195" t="s">
        <v>11</v>
      </c>
      <c r="U7" s="12"/>
      <c r="W7" s="212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9" t="s">
        <v>14</v>
      </c>
      <c r="C9" s="252" t="s">
        <v>15</v>
      </c>
      <c r="D9" s="252" t="s">
        <v>16</v>
      </c>
      <c r="E9" s="252" t="s">
        <v>17</v>
      </c>
      <c r="F9" s="236" t="s">
        <v>18</v>
      </c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8"/>
      <c r="S9" s="236" t="s">
        <v>19</v>
      </c>
      <c r="T9" s="237"/>
      <c r="U9" s="238"/>
      <c r="X9" s="224" t="s">
        <v>20</v>
      </c>
      <c r="Y9" s="227" t="s">
        <v>21</v>
      </c>
      <c r="Z9" s="227" t="s">
        <v>128</v>
      </c>
      <c r="AA9" s="17"/>
      <c r="AB9" s="216" t="s">
        <v>22</v>
      </c>
      <c r="AC9" s="230" t="s">
        <v>23</v>
      </c>
      <c r="AD9" s="233" t="s">
        <v>24</v>
      </c>
      <c r="AE9" s="216" t="s">
        <v>25</v>
      </c>
      <c r="AG9" s="216" t="s">
        <v>26</v>
      </c>
      <c r="AH9" s="17"/>
      <c r="AI9" s="216" t="s">
        <v>27</v>
      </c>
    </row>
    <row r="10" spans="2:35" s="16" customFormat="1" ht="20.25" customHeight="1" x14ac:dyDescent="0.25">
      <c r="B10" s="250"/>
      <c r="C10" s="253"/>
      <c r="D10" s="253"/>
      <c r="E10" s="253"/>
      <c r="F10" s="220" t="s">
        <v>28</v>
      </c>
      <c r="G10" s="220" t="s">
        <v>29</v>
      </c>
      <c r="H10" s="220" t="s">
        <v>30</v>
      </c>
      <c r="I10" s="222" t="s">
        <v>31</v>
      </c>
      <c r="J10" s="222" t="s">
        <v>32</v>
      </c>
      <c r="K10" s="222" t="s">
        <v>33</v>
      </c>
      <c r="L10" s="222" t="s">
        <v>34</v>
      </c>
      <c r="M10" s="206" t="s">
        <v>35</v>
      </c>
      <c r="N10" s="207"/>
      <c r="O10" s="207"/>
      <c r="P10" s="207"/>
      <c r="Q10" s="208"/>
      <c r="S10" s="245" t="s">
        <v>36</v>
      </c>
      <c r="T10" s="246"/>
      <c r="U10" s="247"/>
      <c r="X10" s="225"/>
      <c r="Y10" s="228"/>
      <c r="Z10" s="228"/>
      <c r="AA10" s="17"/>
      <c r="AB10" s="217"/>
      <c r="AC10" s="231"/>
      <c r="AD10" s="234"/>
      <c r="AE10" s="217"/>
      <c r="AG10" s="217"/>
      <c r="AH10" s="17"/>
      <c r="AI10" s="217"/>
    </row>
    <row r="11" spans="2:35" s="21" customFormat="1" ht="12.75" customHeight="1" thickBot="1" x14ac:dyDescent="0.3">
      <c r="B11" s="251"/>
      <c r="C11" s="221"/>
      <c r="D11" s="221"/>
      <c r="E11" s="221"/>
      <c r="F11" s="221"/>
      <c r="G11" s="221"/>
      <c r="H11" s="221"/>
      <c r="I11" s="223"/>
      <c r="J11" s="223"/>
      <c r="K11" s="223"/>
      <c r="L11" s="223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6"/>
      <c r="Y11" s="229"/>
      <c r="Z11" s="229"/>
      <c r="AA11" s="17"/>
      <c r="AB11" s="219"/>
      <c r="AC11" s="232"/>
      <c r="AD11" s="235"/>
      <c r="AE11" s="219"/>
      <c r="AG11" s="218"/>
      <c r="AH11" s="17"/>
      <c r="AI11" s="219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1836</v>
      </c>
      <c r="N13" s="51"/>
      <c r="O13" s="51"/>
      <c r="P13" s="52" t="str">
        <f t="shared" ref="P13:P68" si="5">IF(M13&amp;N13="","",ROUND(((M13+N13)/G13),1)&amp;" pallets")</f>
        <v>17 pallets</v>
      </c>
      <c r="Q13" s="53">
        <f t="shared" ref="Q13:Q70" si="6">(J13*M13)+(K13*N13)+(O13*L13)</f>
        <v>203796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>
        <v>126</v>
      </c>
      <c r="G14" s="47">
        <v>63</v>
      </c>
      <c r="H14" s="64" t="str">
        <f>IF(F14="","",(ROUND((F14/G14),1)&amp;" pallets"))</f>
        <v>2 pallets</v>
      </c>
      <c r="I14" s="49">
        <f t="shared" si="4"/>
        <v>130158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115038</v>
      </c>
      <c r="Y14" s="57">
        <f t="shared" si="0"/>
        <v>3914.82</v>
      </c>
      <c r="Z14" s="57">
        <f t="shared" si="8"/>
        <v>252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1620</v>
      </c>
      <c r="G16" s="47">
        <v>108</v>
      </c>
      <c r="H16" s="64"/>
      <c r="I16" s="49">
        <f t="shared" si="4"/>
        <v>1193940</v>
      </c>
      <c r="J16" s="50">
        <v>111</v>
      </c>
      <c r="K16" s="65"/>
      <c r="L16" s="50">
        <v>4.5</v>
      </c>
      <c r="M16" s="51"/>
      <c r="N16" s="193"/>
      <c r="O16" s="51"/>
      <c r="P16" s="52" t="str">
        <f t="shared" si="5"/>
        <v/>
      </c>
      <c r="Q16" s="53">
        <f t="shared" si="6"/>
        <v>0</v>
      </c>
      <c r="S16" s="54"/>
      <c r="T16" s="67"/>
      <c r="U16" s="55"/>
      <c r="X16" s="56">
        <f t="shared" si="7"/>
        <v>1014120</v>
      </c>
      <c r="Y16" s="57">
        <f>F16*AI16</f>
        <v>46396.800000000003</v>
      </c>
      <c r="Z16" s="57">
        <f>IF($U$6="x",(F16*2),"")</f>
        <v>3240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8" t="s">
        <v>101</v>
      </c>
      <c r="C71" s="248"/>
      <c r="D71" s="248"/>
      <c r="E71" s="248"/>
      <c r="F71" s="248"/>
      <c r="G71" s="248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5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9">
        <f>SUM(I12:I70)</f>
        <v>1324098</v>
      </c>
      <c r="G73" s="239"/>
      <c r="H73" s="239"/>
      <c r="I73" s="240"/>
      <c r="J73" s="158"/>
      <c r="K73" s="158"/>
      <c r="L73" s="158"/>
      <c r="M73" s="241" t="s">
        <v>103</v>
      </c>
      <c r="N73" s="242"/>
      <c r="O73" s="239">
        <f>SUM(Q12:Q70)</f>
        <v>203796</v>
      </c>
      <c r="P73" s="239"/>
      <c r="Q73" s="240"/>
      <c r="R73" s="152"/>
      <c r="S73" s="159" t="s">
        <v>104</v>
      </c>
      <c r="T73" s="243">
        <f>SUM(Y12:Y68)</f>
        <v>50311.62</v>
      </c>
      <c r="U73" s="244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9">
        <f>SUM(I14:I72)</f>
        <v>1324098</v>
      </c>
      <c r="G75" s="239"/>
      <c r="H75" s="239"/>
      <c r="I75" s="240"/>
      <c r="J75" s="158"/>
      <c r="K75" s="158"/>
      <c r="L75" s="158"/>
      <c r="M75" s="241" t="s">
        <v>103</v>
      </c>
      <c r="N75" s="242"/>
      <c r="O75" s="239">
        <f>SUM(Q14:Q72)</f>
        <v>0</v>
      </c>
      <c r="P75" s="239"/>
      <c r="Q75" s="240"/>
      <c r="R75" s="152"/>
      <c r="S75" s="159" t="s">
        <v>129</v>
      </c>
      <c r="T75" s="243">
        <f>SUM(Z12:Z70)</f>
        <v>3492</v>
      </c>
      <c r="U75" s="244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9">
        <f>IF(U7&gt;0,"",(F73-O73-T79-P79+125.5))</f>
        <v>1066623.8799999999</v>
      </c>
      <c r="G77" s="239"/>
      <c r="H77" s="239"/>
      <c r="I77" s="240"/>
      <c r="J77" s="164"/>
      <c r="K77" s="164"/>
      <c r="L77" s="164"/>
      <c r="M77" s="264" t="s">
        <v>106</v>
      </c>
      <c r="N77" s="264"/>
      <c r="O77" s="168" t="s">
        <v>107</v>
      </c>
      <c r="P77" s="256"/>
      <c r="Q77" s="257"/>
      <c r="R77" s="152"/>
      <c r="S77" s="159" t="s">
        <v>108</v>
      </c>
      <c r="T77" s="243">
        <f>IF(SUM(X12:X68)*0.15&gt;P77,P77,SUM(X12:X68)*0.15)</f>
        <v>0</v>
      </c>
      <c r="U77" s="244"/>
      <c r="V77" s="160"/>
      <c r="W77" s="210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11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9"/>
      <c r="G79" s="239"/>
      <c r="H79" s="239"/>
      <c r="I79" s="240"/>
      <c r="J79" s="164"/>
      <c r="K79" s="164"/>
      <c r="L79" s="164"/>
      <c r="M79" s="254" t="str">
        <f>IF(U6&gt;0,"",T4+30)</f>
        <v/>
      </c>
      <c r="N79" s="255"/>
      <c r="O79" s="168" t="s">
        <v>111</v>
      </c>
      <c r="P79" s="256"/>
      <c r="Q79" s="257"/>
      <c r="R79" s="152"/>
      <c r="S79" s="159" t="s">
        <v>112</v>
      </c>
      <c r="T79" s="243">
        <f>T77+T73+T75</f>
        <v>53803.62</v>
      </c>
      <c r="U79" s="244"/>
      <c r="V79" s="160"/>
      <c r="W79" s="212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80" t="s">
        <v>113</v>
      </c>
      <c r="C81" s="281"/>
      <c r="D81" s="281"/>
      <c r="E81" s="281"/>
      <c r="F81" s="281"/>
      <c r="G81" s="281"/>
      <c r="H81" s="282"/>
      <c r="I81" s="289" t="s">
        <v>114</v>
      </c>
      <c r="J81" s="171"/>
      <c r="K81" s="171"/>
      <c r="L81" s="171"/>
      <c r="M81" s="291"/>
      <c r="N81" s="294" t="s">
        <v>115</v>
      </c>
      <c r="O81" s="297"/>
      <c r="P81" s="291"/>
      <c r="Q81" s="258" t="s">
        <v>116</v>
      </c>
      <c r="R81" s="259"/>
      <c r="S81" s="274"/>
      <c r="T81" s="258" t="s">
        <v>117</v>
      </c>
      <c r="U81" s="277"/>
    </row>
    <row r="82" spans="2:21" ht="15" customHeight="1" x14ac:dyDescent="0.25">
      <c r="B82" s="283"/>
      <c r="C82" s="284"/>
      <c r="D82" s="284"/>
      <c r="E82" s="284"/>
      <c r="F82" s="284"/>
      <c r="G82" s="284"/>
      <c r="H82" s="285"/>
      <c r="I82" s="271"/>
      <c r="J82" s="2"/>
      <c r="K82" s="2"/>
      <c r="L82" s="2"/>
      <c r="M82" s="292"/>
      <c r="N82" s="295"/>
      <c r="O82" s="298"/>
      <c r="P82" s="292"/>
      <c r="Q82" s="260"/>
      <c r="R82" s="261"/>
      <c r="S82" s="275"/>
      <c r="T82" s="260"/>
      <c r="U82" s="278"/>
    </row>
    <row r="83" spans="2:21" ht="15.75" customHeight="1" thickBot="1" x14ac:dyDescent="0.3">
      <c r="B83" s="286"/>
      <c r="C83" s="287"/>
      <c r="D83" s="287"/>
      <c r="E83" s="287"/>
      <c r="F83" s="287"/>
      <c r="G83" s="287"/>
      <c r="H83" s="288"/>
      <c r="I83" s="290"/>
      <c r="J83" s="172"/>
      <c r="K83" s="172"/>
      <c r="L83" s="172"/>
      <c r="M83" s="293"/>
      <c r="N83" s="296"/>
      <c r="O83" s="299"/>
      <c r="P83" s="293"/>
      <c r="Q83" s="262"/>
      <c r="R83" s="263"/>
      <c r="S83" s="276"/>
      <c r="T83" s="262"/>
      <c r="U83" s="279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5" t="s">
        <v>133</v>
      </c>
      <c r="C88" s="266"/>
      <c r="D88" s="266"/>
      <c r="E88" s="266"/>
      <c r="F88" s="266"/>
      <c r="G88" s="266"/>
      <c r="H88" s="266"/>
      <c r="I88" s="267"/>
      <c r="J88" s="185"/>
      <c r="K88" s="185"/>
      <c r="L88" s="185"/>
      <c r="M88" s="265"/>
      <c r="N88" s="266"/>
      <c r="O88" s="266"/>
      <c r="P88" s="266"/>
      <c r="Q88" s="267"/>
      <c r="R88" s="187"/>
      <c r="S88" s="188"/>
      <c r="T88" s="188"/>
      <c r="U88" s="189"/>
    </row>
    <row r="89" spans="2:21" ht="18" x14ac:dyDescent="0.25">
      <c r="B89" s="268" t="s">
        <v>122</v>
      </c>
      <c r="C89" s="269"/>
      <c r="D89" s="269"/>
      <c r="E89" s="269"/>
      <c r="F89" s="269"/>
      <c r="G89" s="269"/>
      <c r="H89" s="269"/>
      <c r="I89" s="270"/>
      <c r="M89" s="268" t="s">
        <v>122</v>
      </c>
      <c r="N89" s="269"/>
      <c r="O89" s="269"/>
      <c r="P89" s="269"/>
      <c r="Q89" s="270"/>
      <c r="R89" s="271" t="s">
        <v>123</v>
      </c>
      <c r="S89" s="272"/>
      <c r="T89" s="272"/>
      <c r="U89" s="273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5" t="s">
        <v>132</v>
      </c>
      <c r="C93" s="266"/>
      <c r="D93" s="266"/>
      <c r="E93" s="266"/>
      <c r="F93" s="266"/>
      <c r="G93" s="266"/>
      <c r="H93" s="266"/>
      <c r="I93" s="267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8" t="s">
        <v>126</v>
      </c>
      <c r="C94" s="269"/>
      <c r="D94" s="269"/>
      <c r="E94" s="269"/>
      <c r="F94" s="269"/>
      <c r="G94" s="269"/>
      <c r="H94" s="269"/>
      <c r="I94" s="270"/>
      <c r="M94" s="179"/>
      <c r="Q94" s="180"/>
      <c r="R94" s="271" t="s">
        <v>127</v>
      </c>
      <c r="S94" s="272"/>
      <c r="T94" s="272"/>
      <c r="U94" s="273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1EF04-0525-41F3-A94B-18B0B88570F6}">
  <sheetPr>
    <tabColor rgb="FF00B050"/>
    <pageSetUpPr fitToPage="1"/>
  </sheetPr>
  <dimension ref="A1:AJ100"/>
  <sheetViews>
    <sheetView showGridLines="0" topLeftCell="A13" zoomScale="85" zoomScaleNormal="85" workbookViewId="0">
      <pane xSplit="2" topLeftCell="F1" activePane="topRight" state="frozen"/>
      <selection activeCell="N14" sqref="N14"/>
      <selection pane="topRight" activeCell="F77" sqref="F77:I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9" t="s">
        <v>130</v>
      </c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6" t="s">
        <v>1</v>
      </c>
      <c r="U2" s="7"/>
      <c r="W2" s="210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11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13"/>
      <c r="G4" s="213"/>
      <c r="H4" s="213"/>
      <c r="I4" s="213"/>
      <c r="J4" s="213"/>
      <c r="K4" s="213"/>
      <c r="L4" s="213"/>
      <c r="M4" s="213"/>
      <c r="S4" s="2" t="s">
        <v>4</v>
      </c>
      <c r="T4" s="214"/>
      <c r="U4" s="214"/>
      <c r="W4" s="212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5"/>
      <c r="G6" s="215"/>
      <c r="H6" s="215"/>
      <c r="I6" s="215"/>
      <c r="J6" s="215"/>
      <c r="K6" s="215"/>
      <c r="L6" s="215"/>
      <c r="M6" s="215"/>
      <c r="S6" s="11" t="s">
        <v>6</v>
      </c>
      <c r="T6" s="204" t="s">
        <v>7</v>
      </c>
      <c r="U6" s="12" t="s">
        <v>131</v>
      </c>
      <c r="W6" s="210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5"/>
      <c r="G7" s="215"/>
      <c r="H7" s="215"/>
      <c r="I7" s="215"/>
      <c r="J7" s="215"/>
      <c r="K7" s="215"/>
      <c r="L7" s="215"/>
      <c r="M7" s="215"/>
      <c r="N7" s="14"/>
      <c r="O7" s="14"/>
      <c r="P7" s="14"/>
      <c r="Q7" s="15"/>
      <c r="S7" s="14"/>
      <c r="T7" s="204" t="s">
        <v>11</v>
      </c>
      <c r="U7" s="12"/>
      <c r="W7" s="212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9" t="s">
        <v>14</v>
      </c>
      <c r="C9" s="252" t="s">
        <v>15</v>
      </c>
      <c r="D9" s="252" t="s">
        <v>16</v>
      </c>
      <c r="E9" s="252" t="s">
        <v>17</v>
      </c>
      <c r="F9" s="236" t="s">
        <v>18</v>
      </c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8"/>
      <c r="S9" s="236" t="s">
        <v>19</v>
      </c>
      <c r="T9" s="237"/>
      <c r="U9" s="238"/>
      <c r="X9" s="224" t="s">
        <v>20</v>
      </c>
      <c r="Y9" s="227" t="s">
        <v>21</v>
      </c>
      <c r="Z9" s="227" t="s">
        <v>128</v>
      </c>
      <c r="AA9" s="17"/>
      <c r="AB9" s="216" t="s">
        <v>22</v>
      </c>
      <c r="AC9" s="230" t="s">
        <v>23</v>
      </c>
      <c r="AD9" s="233" t="s">
        <v>24</v>
      </c>
      <c r="AE9" s="216" t="s">
        <v>25</v>
      </c>
      <c r="AG9" s="216" t="s">
        <v>26</v>
      </c>
      <c r="AH9" s="17"/>
      <c r="AI9" s="216" t="s">
        <v>27</v>
      </c>
    </row>
    <row r="10" spans="2:35" s="16" customFormat="1" ht="20.25" customHeight="1" x14ac:dyDescent="0.25">
      <c r="B10" s="250"/>
      <c r="C10" s="253"/>
      <c r="D10" s="253"/>
      <c r="E10" s="253"/>
      <c r="F10" s="220" t="s">
        <v>28</v>
      </c>
      <c r="G10" s="220" t="s">
        <v>29</v>
      </c>
      <c r="H10" s="220" t="s">
        <v>30</v>
      </c>
      <c r="I10" s="222" t="s">
        <v>31</v>
      </c>
      <c r="J10" s="222" t="s">
        <v>32</v>
      </c>
      <c r="K10" s="222" t="s">
        <v>33</v>
      </c>
      <c r="L10" s="222" t="s">
        <v>34</v>
      </c>
      <c r="M10" s="206" t="s">
        <v>35</v>
      </c>
      <c r="N10" s="207"/>
      <c r="O10" s="207"/>
      <c r="P10" s="207"/>
      <c r="Q10" s="208"/>
      <c r="S10" s="245" t="s">
        <v>36</v>
      </c>
      <c r="T10" s="246"/>
      <c r="U10" s="247"/>
      <c r="X10" s="225"/>
      <c r="Y10" s="228"/>
      <c r="Z10" s="228"/>
      <c r="AA10" s="17"/>
      <c r="AB10" s="217"/>
      <c r="AC10" s="231"/>
      <c r="AD10" s="234"/>
      <c r="AE10" s="217"/>
      <c r="AG10" s="217"/>
      <c r="AH10" s="17"/>
      <c r="AI10" s="217"/>
    </row>
    <row r="11" spans="2:35" s="21" customFormat="1" ht="12.75" customHeight="1" thickBot="1" x14ac:dyDescent="0.3">
      <c r="B11" s="251"/>
      <c r="C11" s="221"/>
      <c r="D11" s="221"/>
      <c r="E11" s="221"/>
      <c r="F11" s="221"/>
      <c r="G11" s="221"/>
      <c r="H11" s="221"/>
      <c r="I11" s="223"/>
      <c r="J11" s="223"/>
      <c r="K11" s="223"/>
      <c r="L11" s="223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6"/>
      <c r="Y11" s="229"/>
      <c r="Z11" s="229"/>
      <c r="AA11" s="17"/>
      <c r="AB11" s="219"/>
      <c r="AC11" s="232"/>
      <c r="AD11" s="235"/>
      <c r="AE11" s="219"/>
      <c r="AG11" s="218"/>
      <c r="AH11" s="17"/>
      <c r="AI11" s="219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216</v>
      </c>
      <c r="N13" s="51"/>
      <c r="O13" s="51"/>
      <c r="P13" s="52" t="str">
        <f t="shared" ref="P13:P68" si="5">IF(M13&amp;N13="","",ROUND(((M13+N13)/G13),1)&amp;" pallets")</f>
        <v>2 pallets</v>
      </c>
      <c r="Q13" s="53">
        <f t="shared" ref="Q13:Q70" si="6">(J13*M13)+(K13*N13)+(O13*L13)</f>
        <v>23976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>
        <v>288</v>
      </c>
      <c r="G15" s="47">
        <v>96</v>
      </c>
      <c r="H15" s="64"/>
      <c r="I15" s="49">
        <f t="shared" si="4"/>
        <v>208800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176832</v>
      </c>
      <c r="Y15" s="57">
        <f>F15*AI15</f>
        <v>8380.8000000000011</v>
      </c>
      <c r="Z15" s="57">
        <f t="shared" si="8"/>
        <v>576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1404</v>
      </c>
      <c r="G16" s="47">
        <v>108</v>
      </c>
      <c r="H16" s="64"/>
      <c r="I16" s="49">
        <f t="shared" si="4"/>
        <v>1034748</v>
      </c>
      <c r="J16" s="50">
        <v>111</v>
      </c>
      <c r="K16" s="65"/>
      <c r="L16" s="50">
        <v>4.5</v>
      </c>
      <c r="M16" s="51">
        <v>1296</v>
      </c>
      <c r="N16" s="193"/>
      <c r="O16" s="51"/>
      <c r="P16" s="52" t="str">
        <f t="shared" si="5"/>
        <v>12 pallets</v>
      </c>
      <c r="Q16" s="53">
        <f t="shared" si="6"/>
        <v>143856</v>
      </c>
      <c r="S16" s="54"/>
      <c r="T16" s="67"/>
      <c r="U16" s="55"/>
      <c r="X16" s="56">
        <f t="shared" si="7"/>
        <v>878904</v>
      </c>
      <c r="Y16" s="57">
        <f>F16*AI16</f>
        <v>40210.559999999998</v>
      </c>
      <c r="Z16" s="57">
        <f>IF($U$6="x",(F16*2),"")</f>
        <v>2808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>
        <v>64</v>
      </c>
      <c r="G19" s="71">
        <v>63</v>
      </c>
      <c r="H19" s="72" t="str">
        <f t="shared" si="11"/>
        <v>1 pallets</v>
      </c>
      <c r="I19" s="73">
        <f t="shared" si="4"/>
        <v>72000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64320</v>
      </c>
      <c r="Y19" s="57">
        <f>F19*AI19</f>
        <v>1988.48</v>
      </c>
      <c r="Z19" s="57">
        <f t="shared" si="8"/>
        <v>128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8" t="s">
        <v>101</v>
      </c>
      <c r="C71" s="248"/>
      <c r="D71" s="248"/>
      <c r="E71" s="248"/>
      <c r="F71" s="248"/>
      <c r="G71" s="248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204" t="str">
        <f>ROUND((((M12+N12+M30+M57+M58+M59+M60+M61+N57)/72+(M13+N13+M16+M18)/108+(M15+N15)/96+SUM(M14,M19:M29,M31:M32,M50,N14)/63)),1)&amp;" pallets"</f>
        <v>14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9">
        <f>SUM(I12:I70)</f>
        <v>1315548</v>
      </c>
      <c r="G73" s="239"/>
      <c r="H73" s="239"/>
      <c r="I73" s="240"/>
      <c r="J73" s="158"/>
      <c r="K73" s="158"/>
      <c r="L73" s="158"/>
      <c r="M73" s="241" t="s">
        <v>103</v>
      </c>
      <c r="N73" s="242"/>
      <c r="O73" s="239">
        <f>SUM(Q12:Q70)</f>
        <v>167832</v>
      </c>
      <c r="P73" s="239"/>
      <c r="Q73" s="240"/>
      <c r="R73" s="152"/>
      <c r="S73" s="159" t="s">
        <v>104</v>
      </c>
      <c r="T73" s="243">
        <f>SUM(Y12:Y68)</f>
        <v>50579.840000000004</v>
      </c>
      <c r="U73" s="244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9">
        <f>SUM(I14:I72)</f>
        <v>1315548</v>
      </c>
      <c r="G75" s="239"/>
      <c r="H75" s="239"/>
      <c r="I75" s="240"/>
      <c r="J75" s="158"/>
      <c r="K75" s="158"/>
      <c r="L75" s="158"/>
      <c r="M75" s="241" t="s">
        <v>103</v>
      </c>
      <c r="N75" s="242"/>
      <c r="O75" s="239">
        <f>SUM(Q14:Q72)</f>
        <v>143856</v>
      </c>
      <c r="P75" s="239"/>
      <c r="Q75" s="240"/>
      <c r="R75" s="152"/>
      <c r="S75" s="159" t="s">
        <v>129</v>
      </c>
      <c r="T75" s="243">
        <f>SUM(Z12:Z70)</f>
        <v>3512</v>
      </c>
      <c r="U75" s="244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9">
        <f>IF(U7&gt;0,"",(F73-O73-T79-P79))</f>
        <v>1093624.1599999999</v>
      </c>
      <c r="G77" s="239"/>
      <c r="H77" s="239"/>
      <c r="I77" s="240"/>
      <c r="J77" s="164"/>
      <c r="K77" s="164"/>
      <c r="L77" s="164"/>
      <c r="M77" s="264" t="s">
        <v>106</v>
      </c>
      <c r="N77" s="264"/>
      <c r="O77" s="168" t="s">
        <v>107</v>
      </c>
      <c r="P77" s="256"/>
      <c r="Q77" s="257"/>
      <c r="R77" s="152"/>
      <c r="S77" s="159" t="s">
        <v>108</v>
      </c>
      <c r="T77" s="243">
        <f>IF(SUM(X12:X68)*0.15&gt;P77,P77,SUM(X12:X68)*0.15)</f>
        <v>0</v>
      </c>
      <c r="U77" s="244"/>
      <c r="V77" s="160"/>
      <c r="W77" s="210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11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9"/>
      <c r="G79" s="239"/>
      <c r="H79" s="239"/>
      <c r="I79" s="240"/>
      <c r="J79" s="164"/>
      <c r="K79" s="164"/>
      <c r="L79" s="164"/>
      <c r="M79" s="254" t="str">
        <f>IF(U6&gt;0,"",T4+30)</f>
        <v/>
      </c>
      <c r="N79" s="255"/>
      <c r="O79" s="168" t="s">
        <v>111</v>
      </c>
      <c r="P79" s="256"/>
      <c r="Q79" s="257"/>
      <c r="R79" s="152"/>
      <c r="S79" s="159" t="s">
        <v>112</v>
      </c>
      <c r="T79" s="243">
        <f>T77+T73+T75</f>
        <v>54091.840000000004</v>
      </c>
      <c r="U79" s="244"/>
      <c r="V79" s="160"/>
      <c r="W79" s="212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80" t="s">
        <v>113</v>
      </c>
      <c r="C81" s="281"/>
      <c r="D81" s="281"/>
      <c r="E81" s="281"/>
      <c r="F81" s="281"/>
      <c r="G81" s="281"/>
      <c r="H81" s="282"/>
      <c r="I81" s="289" t="s">
        <v>114</v>
      </c>
      <c r="J81" s="171"/>
      <c r="K81" s="171"/>
      <c r="L81" s="171"/>
      <c r="M81" s="291"/>
      <c r="N81" s="294" t="s">
        <v>115</v>
      </c>
      <c r="O81" s="297"/>
      <c r="P81" s="291"/>
      <c r="Q81" s="258" t="s">
        <v>116</v>
      </c>
      <c r="R81" s="259"/>
      <c r="S81" s="274"/>
      <c r="T81" s="258" t="s">
        <v>117</v>
      </c>
      <c r="U81" s="277"/>
    </row>
    <row r="82" spans="2:21" ht="15" customHeight="1" x14ac:dyDescent="0.25">
      <c r="B82" s="283"/>
      <c r="C82" s="284"/>
      <c r="D82" s="284"/>
      <c r="E82" s="284"/>
      <c r="F82" s="284"/>
      <c r="G82" s="284"/>
      <c r="H82" s="285"/>
      <c r="I82" s="271"/>
      <c r="J82" s="2"/>
      <c r="K82" s="2"/>
      <c r="L82" s="2"/>
      <c r="M82" s="292"/>
      <c r="N82" s="295"/>
      <c r="O82" s="298"/>
      <c r="P82" s="292"/>
      <c r="Q82" s="260"/>
      <c r="R82" s="261"/>
      <c r="S82" s="275"/>
      <c r="T82" s="260"/>
      <c r="U82" s="278"/>
    </row>
    <row r="83" spans="2:21" ht="15.75" customHeight="1" thickBot="1" x14ac:dyDescent="0.3">
      <c r="B83" s="286"/>
      <c r="C83" s="287"/>
      <c r="D83" s="287"/>
      <c r="E83" s="287"/>
      <c r="F83" s="287"/>
      <c r="G83" s="287"/>
      <c r="H83" s="288"/>
      <c r="I83" s="290"/>
      <c r="J83" s="172"/>
      <c r="K83" s="172"/>
      <c r="L83" s="172"/>
      <c r="M83" s="293"/>
      <c r="N83" s="296"/>
      <c r="O83" s="299"/>
      <c r="P83" s="293"/>
      <c r="Q83" s="262"/>
      <c r="R83" s="263"/>
      <c r="S83" s="276"/>
      <c r="T83" s="262"/>
      <c r="U83" s="279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5" t="s">
        <v>133</v>
      </c>
      <c r="C88" s="266"/>
      <c r="D88" s="266"/>
      <c r="E88" s="266"/>
      <c r="F88" s="266"/>
      <c r="G88" s="266"/>
      <c r="H88" s="266"/>
      <c r="I88" s="267"/>
      <c r="J88" s="185"/>
      <c r="K88" s="185"/>
      <c r="L88" s="185"/>
      <c r="M88" s="265"/>
      <c r="N88" s="266"/>
      <c r="O88" s="266"/>
      <c r="P88" s="266"/>
      <c r="Q88" s="267"/>
      <c r="R88" s="187"/>
      <c r="S88" s="188"/>
      <c r="T88" s="188"/>
      <c r="U88" s="189"/>
    </row>
    <row r="89" spans="2:21" ht="18" x14ac:dyDescent="0.25">
      <c r="B89" s="268" t="s">
        <v>122</v>
      </c>
      <c r="C89" s="269"/>
      <c r="D89" s="269"/>
      <c r="E89" s="269"/>
      <c r="F89" s="269"/>
      <c r="G89" s="269"/>
      <c r="H89" s="269"/>
      <c r="I89" s="270"/>
      <c r="M89" s="268" t="s">
        <v>122</v>
      </c>
      <c r="N89" s="269"/>
      <c r="O89" s="269"/>
      <c r="P89" s="269"/>
      <c r="Q89" s="270"/>
      <c r="R89" s="271" t="s">
        <v>123</v>
      </c>
      <c r="S89" s="272"/>
      <c r="T89" s="272"/>
      <c r="U89" s="273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5" t="s">
        <v>132</v>
      </c>
      <c r="C93" s="266"/>
      <c r="D93" s="266"/>
      <c r="E93" s="266"/>
      <c r="F93" s="266"/>
      <c r="G93" s="266"/>
      <c r="H93" s="266"/>
      <c r="I93" s="267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8" t="s">
        <v>126</v>
      </c>
      <c r="C94" s="269"/>
      <c r="D94" s="269"/>
      <c r="E94" s="269"/>
      <c r="F94" s="269"/>
      <c r="G94" s="269"/>
      <c r="H94" s="269"/>
      <c r="I94" s="270"/>
      <c r="M94" s="179"/>
      <c r="Q94" s="180"/>
      <c r="R94" s="271" t="s">
        <v>127</v>
      </c>
      <c r="S94" s="272"/>
      <c r="T94" s="272"/>
      <c r="U94" s="273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B1CC-DF6D-4F6D-8B43-53D5C5C636AD}">
  <sheetPr>
    <tabColor rgb="FF00B050"/>
    <pageSetUpPr fitToPage="1"/>
  </sheetPr>
  <dimension ref="A1:AJ100"/>
  <sheetViews>
    <sheetView showGridLines="0" topLeftCell="A38" zoomScale="85" zoomScaleNormal="85" workbookViewId="0">
      <pane xSplit="2" topLeftCell="F1" activePane="topRight" state="frozen"/>
      <selection activeCell="N14" sqref="N14"/>
      <selection pane="topRight" activeCell="M58" sqref="M58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9" t="s">
        <v>130</v>
      </c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6" t="s">
        <v>1</v>
      </c>
      <c r="U2" s="7"/>
      <c r="W2" s="210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11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13"/>
      <c r="G4" s="213"/>
      <c r="H4" s="213"/>
      <c r="I4" s="213"/>
      <c r="J4" s="213"/>
      <c r="K4" s="213"/>
      <c r="L4" s="213"/>
      <c r="M4" s="213"/>
      <c r="S4" s="2" t="s">
        <v>4</v>
      </c>
      <c r="T4" s="214"/>
      <c r="U4" s="214"/>
      <c r="W4" s="212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5"/>
      <c r="G6" s="215"/>
      <c r="H6" s="215"/>
      <c r="I6" s="215"/>
      <c r="J6" s="215"/>
      <c r="K6" s="215"/>
      <c r="L6" s="215"/>
      <c r="M6" s="215"/>
      <c r="S6" s="11" t="s">
        <v>6</v>
      </c>
      <c r="T6" s="204" t="s">
        <v>7</v>
      </c>
      <c r="U6" s="12" t="s">
        <v>131</v>
      </c>
      <c r="W6" s="210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5"/>
      <c r="G7" s="215"/>
      <c r="H7" s="215"/>
      <c r="I7" s="215"/>
      <c r="J7" s="215"/>
      <c r="K7" s="215"/>
      <c r="L7" s="215"/>
      <c r="M7" s="215"/>
      <c r="N7" s="14"/>
      <c r="O7" s="14"/>
      <c r="P7" s="14"/>
      <c r="Q7" s="15"/>
      <c r="S7" s="14"/>
      <c r="T7" s="204" t="s">
        <v>11</v>
      </c>
      <c r="U7" s="12"/>
      <c r="W7" s="212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9" t="s">
        <v>14</v>
      </c>
      <c r="C9" s="252" t="s">
        <v>15</v>
      </c>
      <c r="D9" s="252" t="s">
        <v>16</v>
      </c>
      <c r="E9" s="252" t="s">
        <v>17</v>
      </c>
      <c r="F9" s="236" t="s">
        <v>18</v>
      </c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8"/>
      <c r="S9" s="236" t="s">
        <v>19</v>
      </c>
      <c r="T9" s="237"/>
      <c r="U9" s="238"/>
      <c r="X9" s="224" t="s">
        <v>20</v>
      </c>
      <c r="Y9" s="227" t="s">
        <v>21</v>
      </c>
      <c r="Z9" s="227" t="s">
        <v>128</v>
      </c>
      <c r="AA9" s="17"/>
      <c r="AB9" s="216" t="s">
        <v>22</v>
      </c>
      <c r="AC9" s="230" t="s">
        <v>23</v>
      </c>
      <c r="AD9" s="233" t="s">
        <v>24</v>
      </c>
      <c r="AE9" s="216" t="s">
        <v>25</v>
      </c>
      <c r="AG9" s="216" t="s">
        <v>26</v>
      </c>
      <c r="AH9" s="17"/>
      <c r="AI9" s="216" t="s">
        <v>27</v>
      </c>
    </row>
    <row r="10" spans="2:35" s="16" customFormat="1" ht="20.25" customHeight="1" x14ac:dyDescent="0.25">
      <c r="B10" s="250"/>
      <c r="C10" s="253"/>
      <c r="D10" s="253"/>
      <c r="E10" s="253"/>
      <c r="F10" s="220" t="s">
        <v>28</v>
      </c>
      <c r="G10" s="220" t="s">
        <v>29</v>
      </c>
      <c r="H10" s="220" t="s">
        <v>30</v>
      </c>
      <c r="I10" s="222" t="s">
        <v>31</v>
      </c>
      <c r="J10" s="222" t="s">
        <v>32</v>
      </c>
      <c r="K10" s="222" t="s">
        <v>33</v>
      </c>
      <c r="L10" s="222" t="s">
        <v>34</v>
      </c>
      <c r="M10" s="206" t="s">
        <v>35</v>
      </c>
      <c r="N10" s="207"/>
      <c r="O10" s="207"/>
      <c r="P10" s="207"/>
      <c r="Q10" s="208"/>
      <c r="S10" s="245" t="s">
        <v>36</v>
      </c>
      <c r="T10" s="246"/>
      <c r="U10" s="247"/>
      <c r="X10" s="225"/>
      <c r="Y10" s="228"/>
      <c r="Z10" s="228"/>
      <c r="AA10" s="17"/>
      <c r="AB10" s="217"/>
      <c r="AC10" s="231"/>
      <c r="AD10" s="234"/>
      <c r="AE10" s="217"/>
      <c r="AG10" s="217"/>
      <c r="AH10" s="17"/>
      <c r="AI10" s="217"/>
    </row>
    <row r="11" spans="2:35" s="21" customFormat="1" ht="12.75" customHeight="1" thickBot="1" x14ac:dyDescent="0.3">
      <c r="B11" s="251"/>
      <c r="C11" s="221"/>
      <c r="D11" s="221"/>
      <c r="E11" s="221"/>
      <c r="F11" s="221"/>
      <c r="G11" s="221"/>
      <c r="H11" s="221"/>
      <c r="I11" s="223"/>
      <c r="J11" s="223"/>
      <c r="K11" s="223"/>
      <c r="L11" s="223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6"/>
      <c r="Y11" s="229"/>
      <c r="Z11" s="229"/>
      <c r="AA11" s="17"/>
      <c r="AB11" s="219"/>
      <c r="AC11" s="232"/>
      <c r="AD11" s="235"/>
      <c r="AE11" s="219"/>
      <c r="AG11" s="218"/>
      <c r="AH11" s="17"/>
      <c r="AI11" s="219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/>
      <c r="G16" s="47">
        <v>108</v>
      </c>
      <c r="H16" s="64"/>
      <c r="I16" s="49">
        <f t="shared" si="4"/>
        <v>0</v>
      </c>
      <c r="J16" s="50">
        <v>111</v>
      </c>
      <c r="K16" s="65"/>
      <c r="L16" s="50">
        <v>4.5</v>
      </c>
      <c r="M16" s="51"/>
      <c r="N16" s="193"/>
      <c r="O16" s="51"/>
      <c r="P16" s="52" t="str">
        <f t="shared" si="5"/>
        <v/>
      </c>
      <c r="Q16" s="53">
        <f t="shared" si="6"/>
        <v>0</v>
      </c>
      <c r="S16" s="54"/>
      <c r="T16" s="67"/>
      <c r="U16" s="55"/>
      <c r="X16" s="56">
        <f t="shared" si="7"/>
        <v>0</v>
      </c>
      <c r="Y16" s="57">
        <f>F16*AI16</f>
        <v>0</v>
      </c>
      <c r="Z16" s="57">
        <f>IF($U$6="x",(F16*2),"")</f>
        <v>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>
        <v>216</v>
      </c>
      <c r="N57" s="51"/>
      <c r="O57" s="51"/>
      <c r="P57" s="52" t="str">
        <f t="shared" si="5"/>
        <v>3 pallets</v>
      </c>
      <c r="Q57" s="53">
        <f>(J57*M57)+(K57*N57)+(O57*L57)</f>
        <v>16848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8" t="s">
        <v>101</v>
      </c>
      <c r="C71" s="248"/>
      <c r="D71" s="248"/>
      <c r="E71" s="248"/>
      <c r="F71" s="248"/>
      <c r="G71" s="248"/>
      <c r="H71" s="147" t="str">
        <f>ROUND(((F12+F30+F52+F57+F58+F59+F60+F61)/72+(F13+F16+F18)/108+(F14+SUM(F19:F29)+F31+F32+F22+F50+F45)/63+F15/96+SUM(F34:F43)/100+SUM(F47:F49)/24+SUM(F62:F68)/100+(F51+F46+F44)/100),1)&amp;" pallets"</f>
        <v>0 pallets</v>
      </c>
      <c r="I71" s="148"/>
      <c r="J71" s="149"/>
      <c r="K71" s="150"/>
      <c r="L71" s="149"/>
      <c r="M71" s="151"/>
      <c r="N71" s="152"/>
      <c r="O71" s="152"/>
      <c r="P71" s="204" t="str">
        <f>ROUND((((M12+N12+M30+M57+M58+M59+M60+M61+N57)/72+(M13+N13+M16+M18)/108+(M15+N15)/96+SUM(M14,M19:M29,M31:M32,M50,N14)/63)),1)&amp;" pallets"</f>
        <v>3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9">
        <f>SUM(I12:I70)</f>
        <v>0</v>
      </c>
      <c r="G73" s="239"/>
      <c r="H73" s="239"/>
      <c r="I73" s="240"/>
      <c r="J73" s="158"/>
      <c r="K73" s="158"/>
      <c r="L73" s="158"/>
      <c r="M73" s="241" t="s">
        <v>103</v>
      </c>
      <c r="N73" s="242"/>
      <c r="O73" s="239">
        <f>SUM(Q12:Q70)</f>
        <v>16848</v>
      </c>
      <c r="P73" s="239"/>
      <c r="Q73" s="240"/>
      <c r="R73" s="152"/>
      <c r="S73" s="159" t="s">
        <v>104</v>
      </c>
      <c r="T73" s="243">
        <f>SUM(Y12:Y68)</f>
        <v>0</v>
      </c>
      <c r="U73" s="244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9">
        <f>SUM(I14:I72)</f>
        <v>0</v>
      </c>
      <c r="G75" s="239"/>
      <c r="H75" s="239"/>
      <c r="I75" s="240"/>
      <c r="J75" s="158"/>
      <c r="K75" s="158"/>
      <c r="L75" s="158"/>
      <c r="M75" s="241" t="s">
        <v>103</v>
      </c>
      <c r="N75" s="242"/>
      <c r="O75" s="239">
        <f>SUM(Q14:Q72)</f>
        <v>16848</v>
      </c>
      <c r="P75" s="239"/>
      <c r="Q75" s="240"/>
      <c r="R75" s="152"/>
      <c r="S75" s="159" t="s">
        <v>129</v>
      </c>
      <c r="T75" s="243">
        <f>SUM(Z12:Z70)</f>
        <v>0</v>
      </c>
      <c r="U75" s="244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9">
        <f>IF(U7&gt;0,"",(F73-O73-T79-P79))</f>
        <v>-16848</v>
      </c>
      <c r="G77" s="239"/>
      <c r="H77" s="239"/>
      <c r="I77" s="240"/>
      <c r="J77" s="164"/>
      <c r="K77" s="164"/>
      <c r="L77" s="164"/>
      <c r="M77" s="264" t="s">
        <v>106</v>
      </c>
      <c r="N77" s="264"/>
      <c r="O77" s="168" t="s">
        <v>107</v>
      </c>
      <c r="P77" s="256"/>
      <c r="Q77" s="257"/>
      <c r="R77" s="152"/>
      <c r="S77" s="159" t="s">
        <v>108</v>
      </c>
      <c r="T77" s="243">
        <f>IF(SUM(X12:X68)*0.15&gt;P77,P77,SUM(X12:X68)*0.15)</f>
        <v>0</v>
      </c>
      <c r="U77" s="244"/>
      <c r="V77" s="160"/>
      <c r="W77" s="210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11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9"/>
      <c r="G79" s="239"/>
      <c r="H79" s="239"/>
      <c r="I79" s="240"/>
      <c r="J79" s="164"/>
      <c r="K79" s="164"/>
      <c r="L79" s="164"/>
      <c r="M79" s="254" t="str">
        <f>IF(U6&gt;0,"",T4+30)</f>
        <v/>
      </c>
      <c r="N79" s="255"/>
      <c r="O79" s="168" t="s">
        <v>111</v>
      </c>
      <c r="P79" s="256"/>
      <c r="Q79" s="257"/>
      <c r="R79" s="152"/>
      <c r="S79" s="159" t="s">
        <v>112</v>
      </c>
      <c r="T79" s="243">
        <f>T77+T73+T75</f>
        <v>0</v>
      </c>
      <c r="U79" s="244"/>
      <c r="V79" s="160"/>
      <c r="W79" s="212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80" t="s">
        <v>113</v>
      </c>
      <c r="C81" s="281"/>
      <c r="D81" s="281"/>
      <c r="E81" s="281"/>
      <c r="F81" s="281"/>
      <c r="G81" s="281"/>
      <c r="H81" s="282"/>
      <c r="I81" s="289" t="s">
        <v>114</v>
      </c>
      <c r="J81" s="171"/>
      <c r="K81" s="171"/>
      <c r="L81" s="171"/>
      <c r="M81" s="291"/>
      <c r="N81" s="294" t="s">
        <v>115</v>
      </c>
      <c r="O81" s="297"/>
      <c r="P81" s="291"/>
      <c r="Q81" s="258" t="s">
        <v>116</v>
      </c>
      <c r="R81" s="259"/>
      <c r="S81" s="274"/>
      <c r="T81" s="258" t="s">
        <v>117</v>
      </c>
      <c r="U81" s="277"/>
    </row>
    <row r="82" spans="2:21" ht="15" customHeight="1" x14ac:dyDescent="0.25">
      <c r="B82" s="283"/>
      <c r="C82" s="284"/>
      <c r="D82" s="284"/>
      <c r="E82" s="284"/>
      <c r="F82" s="284"/>
      <c r="G82" s="284"/>
      <c r="H82" s="285"/>
      <c r="I82" s="271"/>
      <c r="J82" s="2"/>
      <c r="K82" s="2"/>
      <c r="L82" s="2"/>
      <c r="M82" s="292"/>
      <c r="N82" s="295"/>
      <c r="O82" s="298"/>
      <c r="P82" s="292"/>
      <c r="Q82" s="260"/>
      <c r="R82" s="261"/>
      <c r="S82" s="275"/>
      <c r="T82" s="260"/>
      <c r="U82" s="278"/>
    </row>
    <row r="83" spans="2:21" ht="15.75" customHeight="1" thickBot="1" x14ac:dyDescent="0.3">
      <c r="B83" s="286"/>
      <c r="C83" s="287"/>
      <c r="D83" s="287"/>
      <c r="E83" s="287"/>
      <c r="F83" s="287"/>
      <c r="G83" s="287"/>
      <c r="H83" s="288"/>
      <c r="I83" s="290"/>
      <c r="J83" s="172"/>
      <c r="K83" s="172"/>
      <c r="L83" s="172"/>
      <c r="M83" s="293"/>
      <c r="N83" s="296"/>
      <c r="O83" s="299"/>
      <c r="P83" s="293"/>
      <c r="Q83" s="262"/>
      <c r="R83" s="263"/>
      <c r="S83" s="276"/>
      <c r="T83" s="262"/>
      <c r="U83" s="279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5" t="s">
        <v>133</v>
      </c>
      <c r="C88" s="266"/>
      <c r="D88" s="266"/>
      <c r="E88" s="266"/>
      <c r="F88" s="266"/>
      <c r="G88" s="266"/>
      <c r="H88" s="266"/>
      <c r="I88" s="267"/>
      <c r="J88" s="185"/>
      <c r="K88" s="185"/>
      <c r="L88" s="185"/>
      <c r="M88" s="265"/>
      <c r="N88" s="266"/>
      <c r="O88" s="266"/>
      <c r="P88" s="266"/>
      <c r="Q88" s="267"/>
      <c r="R88" s="187"/>
      <c r="S88" s="188"/>
      <c r="T88" s="188"/>
      <c r="U88" s="189"/>
    </row>
    <row r="89" spans="2:21" ht="18" x14ac:dyDescent="0.25">
      <c r="B89" s="268" t="s">
        <v>122</v>
      </c>
      <c r="C89" s="269"/>
      <c r="D89" s="269"/>
      <c r="E89" s="269"/>
      <c r="F89" s="269"/>
      <c r="G89" s="269"/>
      <c r="H89" s="269"/>
      <c r="I89" s="270"/>
      <c r="M89" s="268" t="s">
        <v>122</v>
      </c>
      <c r="N89" s="269"/>
      <c r="O89" s="269"/>
      <c r="P89" s="269"/>
      <c r="Q89" s="270"/>
      <c r="R89" s="271" t="s">
        <v>123</v>
      </c>
      <c r="S89" s="272"/>
      <c r="T89" s="272"/>
      <c r="U89" s="273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5" t="s">
        <v>132</v>
      </c>
      <c r="C93" s="266"/>
      <c r="D93" s="266"/>
      <c r="E93" s="266"/>
      <c r="F93" s="266"/>
      <c r="G93" s="266"/>
      <c r="H93" s="266"/>
      <c r="I93" s="267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8" t="s">
        <v>126</v>
      </c>
      <c r="C94" s="269"/>
      <c r="D94" s="269"/>
      <c r="E94" s="269"/>
      <c r="F94" s="269"/>
      <c r="G94" s="269"/>
      <c r="H94" s="269"/>
      <c r="I94" s="270"/>
      <c r="M94" s="179"/>
      <c r="Q94" s="180"/>
      <c r="R94" s="271" t="s">
        <v>127</v>
      </c>
      <c r="S94" s="272"/>
      <c r="T94" s="272"/>
      <c r="U94" s="273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4C79B-FCD9-4F6A-8268-569C3170E4B9}">
  <sheetPr>
    <tabColor rgb="FF00B050"/>
    <pageSetUpPr fitToPage="1"/>
  </sheetPr>
  <dimension ref="A1:AJ100"/>
  <sheetViews>
    <sheetView showGridLines="0" tabSelected="1" topLeftCell="A65" zoomScale="85" zoomScaleNormal="85" workbookViewId="0">
      <pane xSplit="2" topLeftCell="F1" activePane="topRight" state="frozen"/>
      <selection activeCell="N14" sqref="N14"/>
      <selection pane="topRight" activeCell="F17" sqref="F1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9" t="s">
        <v>130</v>
      </c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6" t="s">
        <v>1</v>
      </c>
      <c r="U2" s="7"/>
      <c r="W2" s="210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11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13"/>
      <c r="G4" s="213"/>
      <c r="H4" s="213"/>
      <c r="I4" s="213"/>
      <c r="J4" s="213"/>
      <c r="K4" s="213"/>
      <c r="L4" s="213"/>
      <c r="M4" s="213"/>
      <c r="S4" s="2" t="s">
        <v>4</v>
      </c>
      <c r="T4" s="214"/>
      <c r="U4" s="214"/>
      <c r="W4" s="212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5"/>
      <c r="G6" s="215"/>
      <c r="H6" s="215"/>
      <c r="I6" s="215"/>
      <c r="J6" s="215"/>
      <c r="K6" s="215"/>
      <c r="L6" s="215"/>
      <c r="M6" s="215"/>
      <c r="S6" s="11" t="s">
        <v>6</v>
      </c>
      <c r="T6" s="205" t="s">
        <v>7</v>
      </c>
      <c r="U6" s="12" t="s">
        <v>131</v>
      </c>
      <c r="W6" s="210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5"/>
      <c r="G7" s="215"/>
      <c r="H7" s="215"/>
      <c r="I7" s="215"/>
      <c r="J7" s="215"/>
      <c r="K7" s="215"/>
      <c r="L7" s="215"/>
      <c r="M7" s="215"/>
      <c r="N7" s="14"/>
      <c r="O7" s="14"/>
      <c r="P7" s="14"/>
      <c r="Q7" s="15"/>
      <c r="S7" s="14"/>
      <c r="T7" s="205" t="s">
        <v>11</v>
      </c>
      <c r="U7" s="12"/>
      <c r="W7" s="212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9" t="s">
        <v>14</v>
      </c>
      <c r="C9" s="252" t="s">
        <v>15</v>
      </c>
      <c r="D9" s="252" t="s">
        <v>16</v>
      </c>
      <c r="E9" s="252" t="s">
        <v>17</v>
      </c>
      <c r="F9" s="236" t="s">
        <v>18</v>
      </c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8"/>
      <c r="S9" s="236" t="s">
        <v>19</v>
      </c>
      <c r="T9" s="237"/>
      <c r="U9" s="238"/>
      <c r="X9" s="224" t="s">
        <v>20</v>
      </c>
      <c r="Y9" s="227" t="s">
        <v>21</v>
      </c>
      <c r="Z9" s="227" t="s">
        <v>128</v>
      </c>
      <c r="AA9" s="17"/>
      <c r="AB9" s="216" t="s">
        <v>22</v>
      </c>
      <c r="AC9" s="230" t="s">
        <v>23</v>
      </c>
      <c r="AD9" s="233" t="s">
        <v>24</v>
      </c>
      <c r="AE9" s="216" t="s">
        <v>25</v>
      </c>
      <c r="AG9" s="216" t="s">
        <v>26</v>
      </c>
      <c r="AH9" s="17"/>
      <c r="AI9" s="216" t="s">
        <v>27</v>
      </c>
    </row>
    <row r="10" spans="2:35" s="16" customFormat="1" ht="20.25" customHeight="1" x14ac:dyDescent="0.25">
      <c r="B10" s="250"/>
      <c r="C10" s="253"/>
      <c r="D10" s="253"/>
      <c r="E10" s="253"/>
      <c r="F10" s="220" t="s">
        <v>28</v>
      </c>
      <c r="G10" s="220" t="s">
        <v>29</v>
      </c>
      <c r="H10" s="220" t="s">
        <v>30</v>
      </c>
      <c r="I10" s="222" t="s">
        <v>31</v>
      </c>
      <c r="J10" s="222" t="s">
        <v>32</v>
      </c>
      <c r="K10" s="222" t="s">
        <v>33</v>
      </c>
      <c r="L10" s="222" t="s">
        <v>34</v>
      </c>
      <c r="M10" s="206" t="s">
        <v>35</v>
      </c>
      <c r="N10" s="207"/>
      <c r="O10" s="207"/>
      <c r="P10" s="207"/>
      <c r="Q10" s="208"/>
      <c r="S10" s="245" t="s">
        <v>36</v>
      </c>
      <c r="T10" s="246"/>
      <c r="U10" s="247"/>
      <c r="X10" s="225"/>
      <c r="Y10" s="228"/>
      <c r="Z10" s="228"/>
      <c r="AA10" s="17"/>
      <c r="AB10" s="217"/>
      <c r="AC10" s="231"/>
      <c r="AD10" s="234"/>
      <c r="AE10" s="217"/>
      <c r="AG10" s="217"/>
      <c r="AH10" s="17"/>
      <c r="AI10" s="217"/>
    </row>
    <row r="11" spans="2:35" s="21" customFormat="1" ht="12.75" customHeight="1" thickBot="1" x14ac:dyDescent="0.3">
      <c r="B11" s="251"/>
      <c r="C11" s="221"/>
      <c r="D11" s="221"/>
      <c r="E11" s="221"/>
      <c r="F11" s="221"/>
      <c r="G11" s="221"/>
      <c r="H11" s="221"/>
      <c r="I11" s="223"/>
      <c r="J11" s="223"/>
      <c r="K11" s="223"/>
      <c r="L11" s="223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6"/>
      <c r="Y11" s="229"/>
      <c r="Z11" s="229"/>
      <c r="AA11" s="17"/>
      <c r="AB11" s="219"/>
      <c r="AC11" s="232"/>
      <c r="AD11" s="235"/>
      <c r="AE11" s="219"/>
      <c r="AG11" s="218"/>
      <c r="AH11" s="17"/>
      <c r="AI11" s="219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>
        <v>648</v>
      </c>
      <c r="G13" s="47">
        <v>108</v>
      </c>
      <c r="H13" s="48" t="str">
        <f t="shared" ref="H13" si="3">IF(F13="","",(ROUND((F13/G13),1)&amp;" pallets"))</f>
        <v>6 pallets</v>
      </c>
      <c r="I13" s="49">
        <f t="shared" ref="I13:I70" si="4">E13*F13</f>
        <v>458136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386208</v>
      </c>
      <c r="Y13" s="57">
        <f>F13*AI13</f>
        <v>18558.72</v>
      </c>
      <c r="Z13" s="57">
        <f t="shared" ref="Z13:Z68" si="8">IF($U$6="x",(F13*2),"")</f>
        <v>1296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>
        <v>441</v>
      </c>
      <c r="N14" s="51"/>
      <c r="O14" s="51"/>
      <c r="P14" s="52" t="str">
        <f t="shared" si="5"/>
        <v>7 pallets</v>
      </c>
      <c r="Q14" s="53">
        <f t="shared" si="6"/>
        <v>52920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1188</v>
      </c>
      <c r="G16" s="47">
        <v>108</v>
      </c>
      <c r="H16" s="64"/>
      <c r="I16" s="49">
        <f t="shared" si="4"/>
        <v>875556</v>
      </c>
      <c r="J16" s="50">
        <v>111</v>
      </c>
      <c r="K16" s="65"/>
      <c r="L16" s="50">
        <v>4.5</v>
      </c>
      <c r="M16" s="51">
        <v>432</v>
      </c>
      <c r="N16" s="193"/>
      <c r="O16" s="51"/>
      <c r="P16" s="52" t="str">
        <f t="shared" si="5"/>
        <v>4 pallets</v>
      </c>
      <c r="Q16" s="53">
        <f t="shared" si="6"/>
        <v>47952</v>
      </c>
      <c r="S16" s="54"/>
      <c r="T16" s="67"/>
      <c r="U16" s="55"/>
      <c r="X16" s="56">
        <f t="shared" si="7"/>
        <v>743688</v>
      </c>
      <c r="Y16" s="57">
        <f>F16*AI16</f>
        <v>34024.32</v>
      </c>
      <c r="Z16" s="57">
        <f>IF($U$6="x",(F16*2),"")</f>
        <v>2376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>
        <v>126</v>
      </c>
      <c r="N19" s="194"/>
      <c r="O19" s="76"/>
      <c r="P19" s="52" t="str">
        <f t="shared" si="5"/>
        <v>2 pallets</v>
      </c>
      <c r="Q19" s="53">
        <f t="shared" si="6"/>
        <v>15120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>
        <v>189</v>
      </c>
      <c r="N21" s="77"/>
      <c r="O21" s="76"/>
      <c r="P21" s="78" t="str">
        <f t="shared" si="5"/>
        <v>3 pallets</v>
      </c>
      <c r="Q21" s="79">
        <f t="shared" si="6"/>
        <v>22680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>
        <f>63</f>
        <v>63</v>
      </c>
      <c r="N28" s="93"/>
      <c r="O28" s="92"/>
      <c r="P28" s="94" t="str">
        <f t="shared" si="5"/>
        <v>1 pallets</v>
      </c>
      <c r="Q28" s="95">
        <f t="shared" si="6"/>
        <v>7560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>
        <v>7</v>
      </c>
      <c r="G35" s="47">
        <v>100</v>
      </c>
      <c r="H35" s="64" t="str">
        <f t="shared" si="11"/>
        <v>0.1 pallets</v>
      </c>
      <c r="I35" s="49">
        <f t="shared" si="4"/>
        <v>8225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8225</v>
      </c>
      <c r="Y35" s="57">
        <f t="shared" si="0"/>
        <v>190.12</v>
      </c>
      <c r="Z35" s="57">
        <f t="shared" si="8"/>
        <v>14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>
        <v>10</v>
      </c>
      <c r="G36" s="47">
        <v>100</v>
      </c>
      <c r="H36" s="64" t="str">
        <f t="shared" si="11"/>
        <v>0.1 pallets</v>
      </c>
      <c r="I36" s="49">
        <f t="shared" si="4"/>
        <v>11750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11750</v>
      </c>
      <c r="Y36" s="57">
        <f t="shared" si="0"/>
        <v>271.60000000000002</v>
      </c>
      <c r="Z36" s="57">
        <f t="shared" si="8"/>
        <v>20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8" t="s">
        <v>101</v>
      </c>
      <c r="C71" s="248"/>
      <c r="D71" s="248"/>
      <c r="E71" s="248"/>
      <c r="F71" s="248"/>
      <c r="G71" s="248"/>
      <c r="H71" s="147" t="str">
        <f>ROUND(((F12+F30+F52+F57+F58+F59+F60+F61)/72+(F13+F16+F18)/108+(F14+SUM(F19:F29)+F31+F32+F22+F50+F45)/63+F15/96+SUM(F34:F43)/100+SUM(F47:F49)/24+SUM(F62:F68)/100+(F51+F46+F44)/100),1)&amp;" pallets"</f>
        <v>17.2 pallets</v>
      </c>
      <c r="I71" s="148"/>
      <c r="J71" s="149"/>
      <c r="K71" s="150"/>
      <c r="L71" s="149"/>
      <c r="M71" s="151"/>
      <c r="N71" s="152"/>
      <c r="O71" s="152"/>
      <c r="P71" s="205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9">
        <f>SUM(I12:I70)</f>
        <v>1353667</v>
      </c>
      <c r="G73" s="239"/>
      <c r="H73" s="239"/>
      <c r="I73" s="240"/>
      <c r="J73" s="158"/>
      <c r="K73" s="158"/>
      <c r="L73" s="158"/>
      <c r="M73" s="241" t="s">
        <v>103</v>
      </c>
      <c r="N73" s="242"/>
      <c r="O73" s="239">
        <f>SUM(Q12:Q70)</f>
        <v>146232</v>
      </c>
      <c r="P73" s="239"/>
      <c r="Q73" s="240"/>
      <c r="R73" s="152"/>
      <c r="S73" s="159" t="s">
        <v>104</v>
      </c>
      <c r="T73" s="243">
        <f>SUM(Y12:Y68)</f>
        <v>53044.76</v>
      </c>
      <c r="U73" s="244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9">
        <f>SUM(I14:I72)</f>
        <v>895531</v>
      </c>
      <c r="G75" s="239"/>
      <c r="H75" s="239"/>
      <c r="I75" s="240"/>
      <c r="J75" s="158"/>
      <c r="K75" s="158"/>
      <c r="L75" s="158"/>
      <c r="M75" s="241" t="s">
        <v>103</v>
      </c>
      <c r="N75" s="242"/>
      <c r="O75" s="239">
        <f>SUM(Q14:Q72)</f>
        <v>146232</v>
      </c>
      <c r="P75" s="239"/>
      <c r="Q75" s="240"/>
      <c r="R75" s="152"/>
      <c r="S75" s="159" t="s">
        <v>129</v>
      </c>
      <c r="T75" s="243">
        <f>SUM(Z12:Z70)</f>
        <v>3706</v>
      </c>
      <c r="U75" s="244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9">
        <f>IF(U7&gt;0,"",(F73-O73-T79-P79))</f>
        <v>1150684.24</v>
      </c>
      <c r="G77" s="239"/>
      <c r="H77" s="239"/>
      <c r="I77" s="240"/>
      <c r="J77" s="164"/>
      <c r="K77" s="164"/>
      <c r="L77" s="164"/>
      <c r="M77" s="264" t="s">
        <v>106</v>
      </c>
      <c r="N77" s="264"/>
      <c r="O77" s="168" t="s">
        <v>107</v>
      </c>
      <c r="P77" s="256"/>
      <c r="Q77" s="257"/>
      <c r="R77" s="152"/>
      <c r="S77" s="159" t="s">
        <v>108</v>
      </c>
      <c r="T77" s="243">
        <f>IF(SUM(X12:X68)*0.15&gt;P77,P77,SUM(X12:X68)*0.15)</f>
        <v>0</v>
      </c>
      <c r="U77" s="244"/>
      <c r="V77" s="160"/>
      <c r="W77" s="210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11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9"/>
      <c r="G79" s="239"/>
      <c r="H79" s="239"/>
      <c r="I79" s="240"/>
      <c r="J79" s="164"/>
      <c r="K79" s="164"/>
      <c r="L79" s="164"/>
      <c r="M79" s="254" t="str">
        <f>IF(U6&gt;0,"",T4+30)</f>
        <v/>
      </c>
      <c r="N79" s="255"/>
      <c r="O79" s="168" t="s">
        <v>111</v>
      </c>
      <c r="P79" s="256"/>
      <c r="Q79" s="257"/>
      <c r="R79" s="152"/>
      <c r="S79" s="159" t="s">
        <v>112</v>
      </c>
      <c r="T79" s="243">
        <f>T77+T73+T75</f>
        <v>56750.76</v>
      </c>
      <c r="U79" s="244"/>
      <c r="V79" s="160"/>
      <c r="W79" s="212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80" t="s">
        <v>113</v>
      </c>
      <c r="C81" s="281"/>
      <c r="D81" s="281"/>
      <c r="E81" s="281"/>
      <c r="F81" s="281"/>
      <c r="G81" s="281"/>
      <c r="H81" s="282"/>
      <c r="I81" s="289" t="s">
        <v>114</v>
      </c>
      <c r="J81" s="171"/>
      <c r="K81" s="171"/>
      <c r="L81" s="171"/>
      <c r="M81" s="291"/>
      <c r="N81" s="294" t="s">
        <v>115</v>
      </c>
      <c r="O81" s="297"/>
      <c r="P81" s="291"/>
      <c r="Q81" s="258" t="s">
        <v>116</v>
      </c>
      <c r="R81" s="259"/>
      <c r="S81" s="274"/>
      <c r="T81" s="258" t="s">
        <v>117</v>
      </c>
      <c r="U81" s="277"/>
    </row>
    <row r="82" spans="2:21" ht="15" customHeight="1" x14ac:dyDescent="0.25">
      <c r="B82" s="283"/>
      <c r="C82" s="284"/>
      <c r="D82" s="284"/>
      <c r="E82" s="284"/>
      <c r="F82" s="284"/>
      <c r="G82" s="284"/>
      <c r="H82" s="285"/>
      <c r="I82" s="271"/>
      <c r="J82" s="2"/>
      <c r="K82" s="2"/>
      <c r="L82" s="2"/>
      <c r="M82" s="292"/>
      <c r="N82" s="295"/>
      <c r="O82" s="298"/>
      <c r="P82" s="292"/>
      <c r="Q82" s="260"/>
      <c r="R82" s="261"/>
      <c r="S82" s="275"/>
      <c r="T82" s="260"/>
      <c r="U82" s="278"/>
    </row>
    <row r="83" spans="2:21" ht="15.75" customHeight="1" thickBot="1" x14ac:dyDescent="0.3">
      <c r="B83" s="286"/>
      <c r="C83" s="287"/>
      <c r="D83" s="287"/>
      <c r="E83" s="287"/>
      <c r="F83" s="287"/>
      <c r="G83" s="287"/>
      <c r="H83" s="288"/>
      <c r="I83" s="290"/>
      <c r="J83" s="172"/>
      <c r="K83" s="172"/>
      <c r="L83" s="172"/>
      <c r="M83" s="293"/>
      <c r="N83" s="296"/>
      <c r="O83" s="299"/>
      <c r="P83" s="293"/>
      <c r="Q83" s="262"/>
      <c r="R83" s="263"/>
      <c r="S83" s="276"/>
      <c r="T83" s="262"/>
      <c r="U83" s="279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5" t="s">
        <v>133</v>
      </c>
      <c r="C88" s="266"/>
      <c r="D88" s="266"/>
      <c r="E88" s="266"/>
      <c r="F88" s="266"/>
      <c r="G88" s="266"/>
      <c r="H88" s="266"/>
      <c r="I88" s="267"/>
      <c r="J88" s="185"/>
      <c r="K88" s="185"/>
      <c r="L88" s="185"/>
      <c r="M88" s="265"/>
      <c r="N88" s="266"/>
      <c r="O88" s="266"/>
      <c r="P88" s="266"/>
      <c r="Q88" s="267"/>
      <c r="R88" s="187"/>
      <c r="S88" s="188"/>
      <c r="T88" s="188"/>
      <c r="U88" s="189"/>
    </row>
    <row r="89" spans="2:21" ht="18" x14ac:dyDescent="0.25">
      <c r="B89" s="268" t="s">
        <v>122</v>
      </c>
      <c r="C89" s="269"/>
      <c r="D89" s="269"/>
      <c r="E89" s="269"/>
      <c r="F89" s="269"/>
      <c r="G89" s="269"/>
      <c r="H89" s="269"/>
      <c r="I89" s="270"/>
      <c r="M89" s="268" t="s">
        <v>122</v>
      </c>
      <c r="N89" s="269"/>
      <c r="O89" s="269"/>
      <c r="P89" s="269"/>
      <c r="Q89" s="270"/>
      <c r="R89" s="271" t="s">
        <v>123</v>
      </c>
      <c r="S89" s="272"/>
      <c r="T89" s="272"/>
      <c r="U89" s="273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5" t="s">
        <v>132</v>
      </c>
      <c r="C93" s="266"/>
      <c r="D93" s="266"/>
      <c r="E93" s="266"/>
      <c r="F93" s="266"/>
      <c r="G93" s="266"/>
      <c r="H93" s="266"/>
      <c r="I93" s="267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8" t="s">
        <v>126</v>
      </c>
      <c r="C94" s="269"/>
      <c r="D94" s="269"/>
      <c r="E94" s="269"/>
      <c r="F94" s="269"/>
      <c r="G94" s="269"/>
      <c r="H94" s="269"/>
      <c r="I94" s="270"/>
      <c r="M94" s="179"/>
      <c r="Q94" s="180"/>
      <c r="R94" s="271" t="s">
        <v>127</v>
      </c>
      <c r="S94" s="272"/>
      <c r="T94" s="272"/>
      <c r="U94" s="273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B9:B11"/>
    <mergeCell ref="C9:C11"/>
    <mergeCell ref="D9:D11"/>
    <mergeCell ref="E9:E11"/>
    <mergeCell ref="F9:Q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8CC6-5BF8-4A94-93EF-36B69DA16F74}">
  <sheetPr>
    <tabColor rgb="FF00B050"/>
    <pageSetUpPr fitToPage="1"/>
  </sheetPr>
  <dimension ref="A1:AJ100"/>
  <sheetViews>
    <sheetView showGridLines="0" topLeftCell="A65" zoomScale="85" zoomScaleNormal="85" workbookViewId="0">
      <pane xSplit="2" topLeftCell="F1" activePane="topRight" state="frozen"/>
      <selection activeCell="N14" sqref="N14"/>
      <selection pane="topRight" activeCell="P80" sqref="P80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9" t="s">
        <v>130</v>
      </c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6" t="s">
        <v>1</v>
      </c>
      <c r="U2" s="7"/>
      <c r="W2" s="210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11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13"/>
      <c r="G4" s="213"/>
      <c r="H4" s="213"/>
      <c r="I4" s="213"/>
      <c r="J4" s="213"/>
      <c r="K4" s="213"/>
      <c r="L4" s="213"/>
      <c r="M4" s="213"/>
      <c r="S4" s="2" t="s">
        <v>4</v>
      </c>
      <c r="T4" s="214"/>
      <c r="U4" s="214"/>
      <c r="W4" s="212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5"/>
      <c r="G6" s="215"/>
      <c r="H6" s="215"/>
      <c r="I6" s="215"/>
      <c r="J6" s="215"/>
      <c r="K6" s="215"/>
      <c r="L6" s="215"/>
      <c r="M6" s="215"/>
      <c r="S6" s="11" t="s">
        <v>6</v>
      </c>
      <c r="T6" s="196" t="s">
        <v>7</v>
      </c>
      <c r="U6" s="12" t="s">
        <v>131</v>
      </c>
      <c r="W6" s="210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5"/>
      <c r="G7" s="215"/>
      <c r="H7" s="215"/>
      <c r="I7" s="215"/>
      <c r="J7" s="215"/>
      <c r="K7" s="215"/>
      <c r="L7" s="215"/>
      <c r="M7" s="215"/>
      <c r="N7" s="14"/>
      <c r="O7" s="14"/>
      <c r="P7" s="14"/>
      <c r="Q7" s="15"/>
      <c r="S7" s="14"/>
      <c r="T7" s="196" t="s">
        <v>11</v>
      </c>
      <c r="U7" s="12"/>
      <c r="W7" s="212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9" t="s">
        <v>14</v>
      </c>
      <c r="C9" s="252" t="s">
        <v>15</v>
      </c>
      <c r="D9" s="252" t="s">
        <v>16</v>
      </c>
      <c r="E9" s="252" t="s">
        <v>17</v>
      </c>
      <c r="F9" s="236" t="s">
        <v>18</v>
      </c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8"/>
      <c r="S9" s="236" t="s">
        <v>19</v>
      </c>
      <c r="T9" s="237"/>
      <c r="U9" s="238"/>
      <c r="X9" s="224" t="s">
        <v>20</v>
      </c>
      <c r="Y9" s="227" t="s">
        <v>21</v>
      </c>
      <c r="Z9" s="227" t="s">
        <v>128</v>
      </c>
      <c r="AA9" s="17"/>
      <c r="AB9" s="216" t="s">
        <v>22</v>
      </c>
      <c r="AC9" s="230" t="s">
        <v>23</v>
      </c>
      <c r="AD9" s="233" t="s">
        <v>24</v>
      </c>
      <c r="AE9" s="216" t="s">
        <v>25</v>
      </c>
      <c r="AG9" s="216" t="s">
        <v>26</v>
      </c>
      <c r="AH9" s="17"/>
      <c r="AI9" s="216" t="s">
        <v>27</v>
      </c>
    </row>
    <row r="10" spans="2:35" s="16" customFormat="1" ht="20.25" customHeight="1" x14ac:dyDescent="0.25">
      <c r="B10" s="250"/>
      <c r="C10" s="253"/>
      <c r="D10" s="253"/>
      <c r="E10" s="253"/>
      <c r="F10" s="220" t="s">
        <v>28</v>
      </c>
      <c r="G10" s="220" t="s">
        <v>29</v>
      </c>
      <c r="H10" s="220" t="s">
        <v>30</v>
      </c>
      <c r="I10" s="222" t="s">
        <v>31</v>
      </c>
      <c r="J10" s="222" t="s">
        <v>32</v>
      </c>
      <c r="K10" s="222" t="s">
        <v>33</v>
      </c>
      <c r="L10" s="222" t="s">
        <v>34</v>
      </c>
      <c r="M10" s="206" t="s">
        <v>35</v>
      </c>
      <c r="N10" s="207"/>
      <c r="O10" s="207"/>
      <c r="P10" s="207"/>
      <c r="Q10" s="208"/>
      <c r="S10" s="245" t="s">
        <v>36</v>
      </c>
      <c r="T10" s="246"/>
      <c r="U10" s="247"/>
      <c r="X10" s="225"/>
      <c r="Y10" s="228"/>
      <c r="Z10" s="228"/>
      <c r="AA10" s="17"/>
      <c r="AB10" s="217"/>
      <c r="AC10" s="231"/>
      <c r="AD10" s="234"/>
      <c r="AE10" s="217"/>
      <c r="AG10" s="217"/>
      <c r="AH10" s="17"/>
      <c r="AI10" s="217"/>
    </row>
    <row r="11" spans="2:35" s="21" customFormat="1" ht="12.75" customHeight="1" thickBot="1" x14ac:dyDescent="0.3">
      <c r="B11" s="251"/>
      <c r="C11" s="221"/>
      <c r="D11" s="221"/>
      <c r="E11" s="221"/>
      <c r="F11" s="221"/>
      <c r="G11" s="221"/>
      <c r="H11" s="221"/>
      <c r="I11" s="223"/>
      <c r="J11" s="223"/>
      <c r="K11" s="223"/>
      <c r="L11" s="223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6"/>
      <c r="Y11" s="229"/>
      <c r="Z11" s="229"/>
      <c r="AA11" s="17"/>
      <c r="AB11" s="219"/>
      <c r="AC11" s="232"/>
      <c r="AD11" s="235"/>
      <c r="AE11" s="219"/>
      <c r="AG11" s="218"/>
      <c r="AH11" s="17"/>
      <c r="AI11" s="219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f>1836+324</f>
        <v>2160</v>
      </c>
      <c r="N16" s="193"/>
      <c r="O16" s="51"/>
      <c r="P16" s="52" t="str">
        <f t="shared" si="5"/>
        <v>20 pallets</v>
      </c>
      <c r="Q16" s="53">
        <f t="shared" si="6"/>
        <v>239760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8" t="s">
        <v>101</v>
      </c>
      <c r="C71" s="248"/>
      <c r="D71" s="248"/>
      <c r="E71" s="248"/>
      <c r="F71" s="248"/>
      <c r="G71" s="248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6" t="str">
        <f>ROUND((((M12+N12+M30+M57+M58+M59+M60+M61+N57)/72+(M13+N13+M16+M18)/108+(M15+N15)/96+SUM(M14,M19:M29,M31:M32,M50,N14)/63)),1)&amp;" pallets"</f>
        <v>20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9">
        <f>SUM(I12:I70)</f>
        <v>1353132</v>
      </c>
      <c r="G73" s="239"/>
      <c r="H73" s="239"/>
      <c r="I73" s="240"/>
      <c r="J73" s="158"/>
      <c r="K73" s="158"/>
      <c r="L73" s="158"/>
      <c r="M73" s="241" t="s">
        <v>103</v>
      </c>
      <c r="N73" s="242"/>
      <c r="O73" s="239">
        <f>SUM(Q12:Q70)</f>
        <v>239760</v>
      </c>
      <c r="P73" s="239"/>
      <c r="Q73" s="240"/>
      <c r="R73" s="152"/>
      <c r="S73" s="159" t="s">
        <v>104</v>
      </c>
      <c r="T73" s="243">
        <f>SUM(Y12:Y68)</f>
        <v>52583.040000000001</v>
      </c>
      <c r="U73" s="244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9">
        <f>SUM(I14:I72)</f>
        <v>1353132</v>
      </c>
      <c r="G75" s="239"/>
      <c r="H75" s="239"/>
      <c r="I75" s="240"/>
      <c r="J75" s="158"/>
      <c r="K75" s="158"/>
      <c r="L75" s="158"/>
      <c r="M75" s="241" t="s">
        <v>103</v>
      </c>
      <c r="N75" s="242"/>
      <c r="O75" s="239">
        <f>SUM(Q14:Q72)</f>
        <v>239760</v>
      </c>
      <c r="P75" s="239"/>
      <c r="Q75" s="240"/>
      <c r="R75" s="152"/>
      <c r="S75" s="159" t="s">
        <v>129</v>
      </c>
      <c r="T75" s="243">
        <f>SUM(Z12:Z70)</f>
        <v>3672</v>
      </c>
      <c r="U75" s="244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9">
        <f>IF(U7&gt;0,"",(F73-O73-T79-P79))</f>
        <v>1049828.18</v>
      </c>
      <c r="G77" s="239"/>
      <c r="H77" s="239"/>
      <c r="I77" s="240"/>
      <c r="J77" s="164"/>
      <c r="K77" s="164"/>
      <c r="L77" s="164"/>
      <c r="M77" s="264" t="s">
        <v>106</v>
      </c>
      <c r="N77" s="264"/>
      <c r="O77" s="168" t="s">
        <v>107</v>
      </c>
      <c r="P77" s="256"/>
      <c r="Q77" s="257"/>
      <c r="R77" s="152"/>
      <c r="S77" s="159" t="s">
        <v>108</v>
      </c>
      <c r="T77" s="243">
        <f>IF(SUM(X12:X68)*0.15&gt;P77,P77,SUM(X12:X68)*0.15)</f>
        <v>0</v>
      </c>
      <c r="U77" s="244"/>
      <c r="V77" s="160"/>
      <c r="W77" s="210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11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9"/>
      <c r="G79" s="239"/>
      <c r="H79" s="239"/>
      <c r="I79" s="240"/>
      <c r="J79" s="164"/>
      <c r="K79" s="164"/>
      <c r="L79" s="164"/>
      <c r="M79" s="254" t="str">
        <f>IF(U6&gt;0,"",T4+30)</f>
        <v/>
      </c>
      <c r="N79" s="255"/>
      <c r="O79" s="168" t="s">
        <v>111</v>
      </c>
      <c r="P79" s="256">
        <f>7163.28+125.5</f>
        <v>7288.78</v>
      </c>
      <c r="Q79" s="257"/>
      <c r="R79" s="152"/>
      <c r="S79" s="159" t="s">
        <v>112</v>
      </c>
      <c r="T79" s="243">
        <f>T77+T73+T75</f>
        <v>56255.040000000001</v>
      </c>
      <c r="U79" s="244"/>
      <c r="V79" s="160"/>
      <c r="W79" s="212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80" t="s">
        <v>113</v>
      </c>
      <c r="C81" s="281"/>
      <c r="D81" s="281"/>
      <c r="E81" s="281"/>
      <c r="F81" s="281"/>
      <c r="G81" s="281"/>
      <c r="H81" s="282"/>
      <c r="I81" s="289" t="s">
        <v>114</v>
      </c>
      <c r="J81" s="171"/>
      <c r="K81" s="171"/>
      <c r="L81" s="171"/>
      <c r="M81" s="291"/>
      <c r="N81" s="294" t="s">
        <v>115</v>
      </c>
      <c r="O81" s="297"/>
      <c r="P81" s="291"/>
      <c r="Q81" s="258" t="s">
        <v>116</v>
      </c>
      <c r="R81" s="259"/>
      <c r="S81" s="274"/>
      <c r="T81" s="258" t="s">
        <v>117</v>
      </c>
      <c r="U81" s="277"/>
    </row>
    <row r="82" spans="2:21" ht="15" customHeight="1" x14ac:dyDescent="0.25">
      <c r="B82" s="283"/>
      <c r="C82" s="284"/>
      <c r="D82" s="284"/>
      <c r="E82" s="284"/>
      <c r="F82" s="284"/>
      <c r="G82" s="284"/>
      <c r="H82" s="285"/>
      <c r="I82" s="271"/>
      <c r="J82" s="2"/>
      <c r="K82" s="2"/>
      <c r="L82" s="2"/>
      <c r="M82" s="292"/>
      <c r="N82" s="295"/>
      <c r="O82" s="298"/>
      <c r="P82" s="292"/>
      <c r="Q82" s="260"/>
      <c r="R82" s="261"/>
      <c r="S82" s="275"/>
      <c r="T82" s="260"/>
      <c r="U82" s="278"/>
    </row>
    <row r="83" spans="2:21" ht="15.75" customHeight="1" thickBot="1" x14ac:dyDescent="0.3">
      <c r="B83" s="286"/>
      <c r="C83" s="287"/>
      <c r="D83" s="287"/>
      <c r="E83" s="287"/>
      <c r="F83" s="287"/>
      <c r="G83" s="287"/>
      <c r="H83" s="288"/>
      <c r="I83" s="290"/>
      <c r="J83" s="172"/>
      <c r="K83" s="172"/>
      <c r="L83" s="172"/>
      <c r="M83" s="293"/>
      <c r="N83" s="296"/>
      <c r="O83" s="299"/>
      <c r="P83" s="293"/>
      <c r="Q83" s="262"/>
      <c r="R83" s="263"/>
      <c r="S83" s="276"/>
      <c r="T83" s="262"/>
      <c r="U83" s="279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5" t="s">
        <v>133</v>
      </c>
      <c r="C88" s="266"/>
      <c r="D88" s="266"/>
      <c r="E88" s="266"/>
      <c r="F88" s="266"/>
      <c r="G88" s="266"/>
      <c r="H88" s="266"/>
      <c r="I88" s="267"/>
      <c r="J88" s="185"/>
      <c r="K88" s="185"/>
      <c r="L88" s="185"/>
      <c r="M88" s="265"/>
      <c r="N88" s="266"/>
      <c r="O88" s="266"/>
      <c r="P88" s="266"/>
      <c r="Q88" s="267"/>
      <c r="R88" s="187"/>
      <c r="S88" s="188"/>
      <c r="T88" s="188"/>
      <c r="U88" s="189"/>
    </row>
    <row r="89" spans="2:21" ht="18" x14ac:dyDescent="0.25">
      <c r="B89" s="268" t="s">
        <v>122</v>
      </c>
      <c r="C89" s="269"/>
      <c r="D89" s="269"/>
      <c r="E89" s="269"/>
      <c r="F89" s="269"/>
      <c r="G89" s="269"/>
      <c r="H89" s="269"/>
      <c r="I89" s="270"/>
      <c r="M89" s="268" t="s">
        <v>122</v>
      </c>
      <c r="N89" s="269"/>
      <c r="O89" s="269"/>
      <c r="P89" s="269"/>
      <c r="Q89" s="270"/>
      <c r="R89" s="271" t="s">
        <v>123</v>
      </c>
      <c r="S89" s="272"/>
      <c r="T89" s="272"/>
      <c r="U89" s="273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5" t="s">
        <v>132</v>
      </c>
      <c r="C93" s="266"/>
      <c r="D93" s="266"/>
      <c r="E93" s="266"/>
      <c r="F93" s="266"/>
      <c r="G93" s="266"/>
      <c r="H93" s="266"/>
      <c r="I93" s="267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8" t="s">
        <v>126</v>
      </c>
      <c r="C94" s="269"/>
      <c r="D94" s="269"/>
      <c r="E94" s="269"/>
      <c r="F94" s="269"/>
      <c r="G94" s="269"/>
      <c r="H94" s="269"/>
      <c r="I94" s="270"/>
      <c r="M94" s="179"/>
      <c r="Q94" s="180"/>
      <c r="R94" s="271" t="s">
        <v>127</v>
      </c>
      <c r="S94" s="272"/>
      <c r="T94" s="272"/>
      <c r="U94" s="273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70DA-B66A-4979-A80C-E1FBAFBC1C67}">
  <sheetPr>
    <tabColor rgb="FF00B050"/>
    <pageSetUpPr fitToPage="1"/>
  </sheetPr>
  <dimension ref="A1:AJ100"/>
  <sheetViews>
    <sheetView showGridLines="0" topLeftCell="A3" zoomScale="85" zoomScaleNormal="85" workbookViewId="0">
      <pane xSplit="2" topLeftCell="F1" activePane="topRight" state="frozen"/>
      <selection activeCell="N14" sqref="N14"/>
      <selection pane="topRight" activeCell="P77" sqref="P77:Q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9" t="s">
        <v>130</v>
      </c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6" t="s">
        <v>1</v>
      </c>
      <c r="U2" s="7"/>
      <c r="W2" s="210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11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13"/>
      <c r="G4" s="213"/>
      <c r="H4" s="213"/>
      <c r="I4" s="213"/>
      <c r="J4" s="213"/>
      <c r="K4" s="213"/>
      <c r="L4" s="213"/>
      <c r="M4" s="213"/>
      <c r="S4" s="2" t="s">
        <v>4</v>
      </c>
      <c r="T4" s="214"/>
      <c r="U4" s="214"/>
      <c r="W4" s="212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5"/>
      <c r="G6" s="215"/>
      <c r="H6" s="215"/>
      <c r="I6" s="215"/>
      <c r="J6" s="215"/>
      <c r="K6" s="215"/>
      <c r="L6" s="215"/>
      <c r="M6" s="215"/>
      <c r="S6" s="11" t="s">
        <v>6</v>
      </c>
      <c r="T6" s="197" t="s">
        <v>7</v>
      </c>
      <c r="U6" s="12" t="s">
        <v>131</v>
      </c>
      <c r="W6" s="210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5"/>
      <c r="G7" s="215"/>
      <c r="H7" s="215"/>
      <c r="I7" s="215"/>
      <c r="J7" s="215"/>
      <c r="K7" s="215"/>
      <c r="L7" s="215"/>
      <c r="M7" s="215"/>
      <c r="N7" s="14"/>
      <c r="O7" s="14"/>
      <c r="P7" s="14"/>
      <c r="Q7" s="15"/>
      <c r="S7" s="14"/>
      <c r="T7" s="197" t="s">
        <v>11</v>
      </c>
      <c r="U7" s="12"/>
      <c r="W7" s="212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9" t="s">
        <v>14</v>
      </c>
      <c r="C9" s="252" t="s">
        <v>15</v>
      </c>
      <c r="D9" s="252" t="s">
        <v>16</v>
      </c>
      <c r="E9" s="252" t="s">
        <v>17</v>
      </c>
      <c r="F9" s="236" t="s">
        <v>18</v>
      </c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8"/>
      <c r="S9" s="236" t="s">
        <v>19</v>
      </c>
      <c r="T9" s="237"/>
      <c r="U9" s="238"/>
      <c r="X9" s="224" t="s">
        <v>20</v>
      </c>
      <c r="Y9" s="227" t="s">
        <v>21</v>
      </c>
      <c r="Z9" s="227" t="s">
        <v>128</v>
      </c>
      <c r="AA9" s="17"/>
      <c r="AB9" s="216" t="s">
        <v>22</v>
      </c>
      <c r="AC9" s="230" t="s">
        <v>23</v>
      </c>
      <c r="AD9" s="233" t="s">
        <v>24</v>
      </c>
      <c r="AE9" s="216" t="s">
        <v>25</v>
      </c>
      <c r="AG9" s="216" t="s">
        <v>26</v>
      </c>
      <c r="AH9" s="17"/>
      <c r="AI9" s="216" t="s">
        <v>27</v>
      </c>
    </row>
    <row r="10" spans="2:35" s="16" customFormat="1" ht="20.25" customHeight="1" x14ac:dyDescent="0.25">
      <c r="B10" s="250"/>
      <c r="C10" s="253"/>
      <c r="D10" s="253"/>
      <c r="E10" s="253"/>
      <c r="F10" s="220" t="s">
        <v>28</v>
      </c>
      <c r="G10" s="220" t="s">
        <v>29</v>
      </c>
      <c r="H10" s="220" t="s">
        <v>30</v>
      </c>
      <c r="I10" s="222" t="s">
        <v>31</v>
      </c>
      <c r="J10" s="222" t="s">
        <v>32</v>
      </c>
      <c r="K10" s="222" t="s">
        <v>33</v>
      </c>
      <c r="L10" s="222" t="s">
        <v>34</v>
      </c>
      <c r="M10" s="206" t="s">
        <v>35</v>
      </c>
      <c r="N10" s="207"/>
      <c r="O10" s="207"/>
      <c r="P10" s="207"/>
      <c r="Q10" s="208"/>
      <c r="S10" s="245" t="s">
        <v>36</v>
      </c>
      <c r="T10" s="246"/>
      <c r="U10" s="247"/>
      <c r="X10" s="225"/>
      <c r="Y10" s="228"/>
      <c r="Z10" s="228"/>
      <c r="AA10" s="17"/>
      <c r="AB10" s="217"/>
      <c r="AC10" s="231"/>
      <c r="AD10" s="234"/>
      <c r="AE10" s="217"/>
      <c r="AG10" s="217"/>
      <c r="AH10" s="17"/>
      <c r="AI10" s="217"/>
    </row>
    <row r="11" spans="2:35" s="21" customFormat="1" ht="12.75" customHeight="1" thickBot="1" x14ac:dyDescent="0.3">
      <c r="B11" s="251"/>
      <c r="C11" s="221"/>
      <c r="D11" s="221"/>
      <c r="E11" s="221"/>
      <c r="F11" s="221"/>
      <c r="G11" s="221"/>
      <c r="H11" s="221"/>
      <c r="I11" s="223"/>
      <c r="J11" s="223"/>
      <c r="K11" s="223"/>
      <c r="L11" s="223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6"/>
      <c r="Y11" s="229"/>
      <c r="Z11" s="229"/>
      <c r="AA11" s="17"/>
      <c r="AB11" s="219"/>
      <c r="AC11" s="232"/>
      <c r="AD11" s="235"/>
      <c r="AE11" s="219"/>
      <c r="AG11" s="218"/>
      <c r="AH11" s="17"/>
      <c r="AI11" s="219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/>
      <c r="G16" s="47">
        <v>108</v>
      </c>
      <c r="H16" s="64"/>
      <c r="I16" s="49">
        <f t="shared" si="4"/>
        <v>0</v>
      </c>
      <c r="J16" s="50">
        <v>111</v>
      </c>
      <c r="K16" s="65"/>
      <c r="L16" s="50">
        <v>4.5</v>
      </c>
      <c r="M16" s="51">
        <v>1836</v>
      </c>
      <c r="N16" s="193"/>
      <c r="O16" s="51"/>
      <c r="P16" s="52" t="str">
        <f t="shared" si="5"/>
        <v>17 pallets</v>
      </c>
      <c r="Q16" s="53">
        <f t="shared" si="6"/>
        <v>203796</v>
      </c>
      <c r="S16" s="54"/>
      <c r="T16" s="67"/>
      <c r="U16" s="55"/>
      <c r="X16" s="56">
        <f t="shared" si="7"/>
        <v>0</v>
      </c>
      <c r="Y16" s="57">
        <f>F16*AI16</f>
        <v>0</v>
      </c>
      <c r="Z16" s="57">
        <f>IF($U$6="x",(F16*2),"")</f>
        <v>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8" t="s">
        <v>101</v>
      </c>
      <c r="C71" s="248"/>
      <c r="D71" s="248"/>
      <c r="E71" s="248"/>
      <c r="F71" s="248"/>
      <c r="G71" s="248"/>
      <c r="H71" s="147" t="str">
        <f>ROUND(((F12+F30+F52+F57+F58+F59+F60+F61)/72+(F13+F16+F18)/108+(F14+SUM(F19:F29)+F31+F32+F22+F50+F45)/63+F15/96+SUM(F34:F43)/100+SUM(F47:F49)/24+SUM(F62:F68)/100+(F51+F46+F44)/100),1)&amp;" pallets"</f>
        <v>0 pallets</v>
      </c>
      <c r="I71" s="148"/>
      <c r="J71" s="149"/>
      <c r="K71" s="150"/>
      <c r="L71" s="149"/>
      <c r="M71" s="151"/>
      <c r="N71" s="152"/>
      <c r="O71" s="152"/>
      <c r="P71" s="197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9">
        <f>SUM(I12:I70)</f>
        <v>0</v>
      </c>
      <c r="G73" s="239"/>
      <c r="H73" s="239"/>
      <c r="I73" s="240"/>
      <c r="J73" s="158"/>
      <c r="K73" s="158"/>
      <c r="L73" s="158"/>
      <c r="M73" s="241" t="s">
        <v>103</v>
      </c>
      <c r="N73" s="242"/>
      <c r="O73" s="239">
        <f>SUM(Q12:Q70)</f>
        <v>203796</v>
      </c>
      <c r="P73" s="239"/>
      <c r="Q73" s="240"/>
      <c r="R73" s="152"/>
      <c r="S73" s="159" t="s">
        <v>104</v>
      </c>
      <c r="T73" s="243">
        <f>SUM(Y12:Y68)</f>
        <v>0</v>
      </c>
      <c r="U73" s="244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9">
        <f>SUM(I14:I72)</f>
        <v>0</v>
      </c>
      <c r="G75" s="239"/>
      <c r="H75" s="239"/>
      <c r="I75" s="240"/>
      <c r="J75" s="158"/>
      <c r="K75" s="158"/>
      <c r="L75" s="158"/>
      <c r="M75" s="241" t="s">
        <v>103</v>
      </c>
      <c r="N75" s="242"/>
      <c r="O75" s="239">
        <f>SUM(Q14:Q72)</f>
        <v>203796</v>
      </c>
      <c r="P75" s="239"/>
      <c r="Q75" s="240"/>
      <c r="R75" s="152"/>
      <c r="S75" s="159" t="s">
        <v>129</v>
      </c>
      <c r="T75" s="243">
        <f>SUM(Z12:Z70)</f>
        <v>0</v>
      </c>
      <c r="U75" s="244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9">
        <f>IF(U7&gt;0,"",(F73-O73-T79-P79))</f>
        <v>-203796</v>
      </c>
      <c r="G77" s="239"/>
      <c r="H77" s="239"/>
      <c r="I77" s="240"/>
      <c r="J77" s="164"/>
      <c r="K77" s="164"/>
      <c r="L77" s="164"/>
      <c r="M77" s="264" t="s">
        <v>106</v>
      </c>
      <c r="N77" s="264"/>
      <c r="O77" s="168" t="s">
        <v>107</v>
      </c>
      <c r="P77" s="256"/>
      <c r="Q77" s="257"/>
      <c r="R77" s="152"/>
      <c r="S77" s="159" t="s">
        <v>108</v>
      </c>
      <c r="T77" s="243">
        <f>IF(SUM(X12:X68)*0.15&gt;P77,P77,SUM(X12:X68)*0.15)</f>
        <v>0</v>
      </c>
      <c r="U77" s="244"/>
      <c r="V77" s="160"/>
      <c r="W77" s="210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11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9"/>
      <c r="G79" s="239"/>
      <c r="H79" s="239"/>
      <c r="I79" s="240"/>
      <c r="J79" s="164"/>
      <c r="K79" s="164"/>
      <c r="L79" s="164"/>
      <c r="M79" s="254" t="str">
        <f>IF(U6&gt;0,"",T4+30)</f>
        <v/>
      </c>
      <c r="N79" s="255"/>
      <c r="O79" s="168" t="s">
        <v>111</v>
      </c>
      <c r="P79" s="256"/>
      <c r="Q79" s="257"/>
      <c r="R79" s="152"/>
      <c r="S79" s="159" t="s">
        <v>112</v>
      </c>
      <c r="T79" s="243">
        <f>T77+T73+T75</f>
        <v>0</v>
      </c>
      <c r="U79" s="244"/>
      <c r="V79" s="160"/>
      <c r="W79" s="212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80" t="s">
        <v>113</v>
      </c>
      <c r="C81" s="281"/>
      <c r="D81" s="281"/>
      <c r="E81" s="281"/>
      <c r="F81" s="281"/>
      <c r="G81" s="281"/>
      <c r="H81" s="282"/>
      <c r="I81" s="289" t="s">
        <v>114</v>
      </c>
      <c r="J81" s="171"/>
      <c r="K81" s="171"/>
      <c r="L81" s="171"/>
      <c r="M81" s="291"/>
      <c r="N81" s="294" t="s">
        <v>115</v>
      </c>
      <c r="O81" s="297"/>
      <c r="P81" s="291"/>
      <c r="Q81" s="258" t="s">
        <v>116</v>
      </c>
      <c r="R81" s="259"/>
      <c r="S81" s="274"/>
      <c r="T81" s="258" t="s">
        <v>117</v>
      </c>
      <c r="U81" s="277"/>
    </row>
    <row r="82" spans="2:21" ht="15" customHeight="1" x14ac:dyDescent="0.25">
      <c r="B82" s="283"/>
      <c r="C82" s="284"/>
      <c r="D82" s="284"/>
      <c r="E82" s="284"/>
      <c r="F82" s="284"/>
      <c r="G82" s="284"/>
      <c r="H82" s="285"/>
      <c r="I82" s="271"/>
      <c r="J82" s="2"/>
      <c r="K82" s="2"/>
      <c r="L82" s="2"/>
      <c r="M82" s="292"/>
      <c r="N82" s="295"/>
      <c r="O82" s="298"/>
      <c r="P82" s="292"/>
      <c r="Q82" s="260"/>
      <c r="R82" s="261"/>
      <c r="S82" s="275"/>
      <c r="T82" s="260"/>
      <c r="U82" s="278"/>
    </row>
    <row r="83" spans="2:21" ht="15.75" customHeight="1" thickBot="1" x14ac:dyDescent="0.3">
      <c r="B83" s="286"/>
      <c r="C83" s="287"/>
      <c r="D83" s="287"/>
      <c r="E83" s="287"/>
      <c r="F83" s="287"/>
      <c r="G83" s="287"/>
      <c r="H83" s="288"/>
      <c r="I83" s="290"/>
      <c r="J83" s="172"/>
      <c r="K83" s="172"/>
      <c r="L83" s="172"/>
      <c r="M83" s="293"/>
      <c r="N83" s="296"/>
      <c r="O83" s="299"/>
      <c r="P83" s="293"/>
      <c r="Q83" s="262"/>
      <c r="R83" s="263"/>
      <c r="S83" s="276"/>
      <c r="T83" s="262"/>
      <c r="U83" s="279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5" t="s">
        <v>133</v>
      </c>
      <c r="C88" s="266"/>
      <c r="D88" s="266"/>
      <c r="E88" s="266"/>
      <c r="F88" s="266"/>
      <c r="G88" s="266"/>
      <c r="H88" s="266"/>
      <c r="I88" s="267"/>
      <c r="J88" s="185"/>
      <c r="K88" s="185"/>
      <c r="L88" s="185"/>
      <c r="M88" s="265"/>
      <c r="N88" s="266"/>
      <c r="O88" s="266"/>
      <c r="P88" s="266"/>
      <c r="Q88" s="267"/>
      <c r="R88" s="187"/>
      <c r="S88" s="188"/>
      <c r="T88" s="188"/>
      <c r="U88" s="189"/>
    </row>
    <row r="89" spans="2:21" ht="18" x14ac:dyDescent="0.25">
      <c r="B89" s="268" t="s">
        <v>122</v>
      </c>
      <c r="C89" s="269"/>
      <c r="D89" s="269"/>
      <c r="E89" s="269"/>
      <c r="F89" s="269"/>
      <c r="G89" s="269"/>
      <c r="H89" s="269"/>
      <c r="I89" s="270"/>
      <c r="M89" s="268" t="s">
        <v>122</v>
      </c>
      <c r="N89" s="269"/>
      <c r="O89" s="269"/>
      <c r="P89" s="269"/>
      <c r="Q89" s="270"/>
      <c r="R89" s="271" t="s">
        <v>123</v>
      </c>
      <c r="S89" s="272"/>
      <c r="T89" s="272"/>
      <c r="U89" s="273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5" t="s">
        <v>132</v>
      </c>
      <c r="C93" s="266"/>
      <c r="D93" s="266"/>
      <c r="E93" s="266"/>
      <c r="F93" s="266"/>
      <c r="G93" s="266"/>
      <c r="H93" s="266"/>
      <c r="I93" s="267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8" t="s">
        <v>126</v>
      </c>
      <c r="C94" s="269"/>
      <c r="D94" s="269"/>
      <c r="E94" s="269"/>
      <c r="F94" s="269"/>
      <c r="G94" s="269"/>
      <c r="H94" s="269"/>
      <c r="I94" s="270"/>
      <c r="M94" s="179"/>
      <c r="Q94" s="180"/>
      <c r="R94" s="271" t="s">
        <v>127</v>
      </c>
      <c r="S94" s="272"/>
      <c r="T94" s="272"/>
      <c r="U94" s="273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5AE3-A9B3-4DC0-85D5-91CD08328851}">
  <sheetPr>
    <tabColor rgb="FF00B050"/>
    <pageSetUpPr fitToPage="1"/>
  </sheetPr>
  <dimension ref="A1:AJ100"/>
  <sheetViews>
    <sheetView showGridLines="0" topLeftCell="A62" zoomScale="85" zoomScaleNormal="85" workbookViewId="0">
      <pane xSplit="2" topLeftCell="F1" activePane="topRight" state="frozen"/>
      <selection activeCell="N14" sqref="N14"/>
      <selection pane="topRight" activeCell="P77" sqref="P77:Q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9" t="s">
        <v>130</v>
      </c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6" t="s">
        <v>1</v>
      </c>
      <c r="U2" s="7"/>
      <c r="W2" s="210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11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13"/>
      <c r="G4" s="213"/>
      <c r="H4" s="213"/>
      <c r="I4" s="213"/>
      <c r="J4" s="213"/>
      <c r="K4" s="213"/>
      <c r="L4" s="213"/>
      <c r="M4" s="213"/>
      <c r="S4" s="2" t="s">
        <v>4</v>
      </c>
      <c r="T4" s="214"/>
      <c r="U4" s="214"/>
      <c r="W4" s="212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5"/>
      <c r="G6" s="215"/>
      <c r="H6" s="215"/>
      <c r="I6" s="215"/>
      <c r="J6" s="215"/>
      <c r="K6" s="215"/>
      <c r="L6" s="215"/>
      <c r="M6" s="215"/>
      <c r="S6" s="11" t="s">
        <v>6</v>
      </c>
      <c r="T6" s="198" t="s">
        <v>7</v>
      </c>
      <c r="U6" s="12" t="s">
        <v>131</v>
      </c>
      <c r="W6" s="210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5"/>
      <c r="G7" s="215"/>
      <c r="H7" s="215"/>
      <c r="I7" s="215"/>
      <c r="J7" s="215"/>
      <c r="K7" s="215"/>
      <c r="L7" s="215"/>
      <c r="M7" s="215"/>
      <c r="N7" s="14"/>
      <c r="O7" s="14"/>
      <c r="P7" s="14"/>
      <c r="Q7" s="15"/>
      <c r="S7" s="14"/>
      <c r="T7" s="198" t="s">
        <v>11</v>
      </c>
      <c r="U7" s="12"/>
      <c r="W7" s="212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9" t="s">
        <v>14</v>
      </c>
      <c r="C9" s="252" t="s">
        <v>15</v>
      </c>
      <c r="D9" s="252" t="s">
        <v>16</v>
      </c>
      <c r="E9" s="252" t="s">
        <v>17</v>
      </c>
      <c r="F9" s="236" t="s">
        <v>18</v>
      </c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8"/>
      <c r="S9" s="236" t="s">
        <v>19</v>
      </c>
      <c r="T9" s="237"/>
      <c r="U9" s="238"/>
      <c r="X9" s="224" t="s">
        <v>20</v>
      </c>
      <c r="Y9" s="227" t="s">
        <v>21</v>
      </c>
      <c r="Z9" s="227" t="s">
        <v>128</v>
      </c>
      <c r="AA9" s="17"/>
      <c r="AB9" s="216" t="s">
        <v>22</v>
      </c>
      <c r="AC9" s="230" t="s">
        <v>23</v>
      </c>
      <c r="AD9" s="233" t="s">
        <v>24</v>
      </c>
      <c r="AE9" s="216" t="s">
        <v>25</v>
      </c>
      <c r="AG9" s="216" t="s">
        <v>26</v>
      </c>
      <c r="AH9" s="17"/>
      <c r="AI9" s="216" t="s">
        <v>27</v>
      </c>
    </row>
    <row r="10" spans="2:35" s="16" customFormat="1" ht="20.25" customHeight="1" x14ac:dyDescent="0.25">
      <c r="B10" s="250"/>
      <c r="C10" s="253"/>
      <c r="D10" s="253"/>
      <c r="E10" s="253"/>
      <c r="F10" s="220" t="s">
        <v>28</v>
      </c>
      <c r="G10" s="220" t="s">
        <v>29</v>
      </c>
      <c r="H10" s="220" t="s">
        <v>30</v>
      </c>
      <c r="I10" s="222" t="s">
        <v>31</v>
      </c>
      <c r="J10" s="222" t="s">
        <v>32</v>
      </c>
      <c r="K10" s="222" t="s">
        <v>33</v>
      </c>
      <c r="L10" s="222" t="s">
        <v>34</v>
      </c>
      <c r="M10" s="206" t="s">
        <v>35</v>
      </c>
      <c r="N10" s="207"/>
      <c r="O10" s="207"/>
      <c r="P10" s="207"/>
      <c r="Q10" s="208"/>
      <c r="S10" s="245" t="s">
        <v>36</v>
      </c>
      <c r="T10" s="246"/>
      <c r="U10" s="247"/>
      <c r="X10" s="225"/>
      <c r="Y10" s="228"/>
      <c r="Z10" s="228"/>
      <c r="AA10" s="17"/>
      <c r="AB10" s="217"/>
      <c r="AC10" s="231"/>
      <c r="AD10" s="234"/>
      <c r="AE10" s="217"/>
      <c r="AG10" s="217"/>
      <c r="AH10" s="17"/>
      <c r="AI10" s="217"/>
    </row>
    <row r="11" spans="2:35" s="21" customFormat="1" ht="12.75" customHeight="1" thickBot="1" x14ac:dyDescent="0.3">
      <c r="B11" s="251"/>
      <c r="C11" s="221"/>
      <c r="D11" s="221"/>
      <c r="E11" s="221"/>
      <c r="F11" s="221"/>
      <c r="G11" s="221"/>
      <c r="H11" s="221"/>
      <c r="I11" s="223"/>
      <c r="J11" s="223"/>
      <c r="K11" s="223"/>
      <c r="L11" s="223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6"/>
      <c r="Y11" s="229"/>
      <c r="Z11" s="229"/>
      <c r="AA11" s="17"/>
      <c r="AB11" s="219"/>
      <c r="AC11" s="232"/>
      <c r="AD11" s="235"/>
      <c r="AE11" s="219"/>
      <c r="AG11" s="218"/>
      <c r="AH11" s="17"/>
      <c r="AI11" s="219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1836</v>
      </c>
      <c r="N16" s="193"/>
      <c r="O16" s="51"/>
      <c r="P16" s="52" t="str">
        <f t="shared" si="5"/>
        <v>17 pallets</v>
      </c>
      <c r="Q16" s="53">
        <f t="shared" si="6"/>
        <v>203796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8" t="s">
        <v>101</v>
      </c>
      <c r="C71" s="248"/>
      <c r="D71" s="248"/>
      <c r="E71" s="248"/>
      <c r="F71" s="248"/>
      <c r="G71" s="248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8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9">
        <f>SUM(I12:I70)</f>
        <v>1353132</v>
      </c>
      <c r="G73" s="239"/>
      <c r="H73" s="239"/>
      <c r="I73" s="240"/>
      <c r="J73" s="158"/>
      <c r="K73" s="158"/>
      <c r="L73" s="158"/>
      <c r="M73" s="241" t="s">
        <v>103</v>
      </c>
      <c r="N73" s="242"/>
      <c r="O73" s="239">
        <f>SUM(Q12:Q70)</f>
        <v>203796</v>
      </c>
      <c r="P73" s="239"/>
      <c r="Q73" s="240"/>
      <c r="R73" s="152"/>
      <c r="S73" s="159" t="s">
        <v>104</v>
      </c>
      <c r="T73" s="243">
        <f>SUM(Y12:Y68)</f>
        <v>52583.040000000001</v>
      </c>
      <c r="U73" s="244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9">
        <f>SUM(I14:I72)</f>
        <v>1353132</v>
      </c>
      <c r="G75" s="239"/>
      <c r="H75" s="239"/>
      <c r="I75" s="240"/>
      <c r="J75" s="158"/>
      <c r="K75" s="158"/>
      <c r="L75" s="158"/>
      <c r="M75" s="241" t="s">
        <v>103</v>
      </c>
      <c r="N75" s="242"/>
      <c r="O75" s="239">
        <f>SUM(Q14:Q72)</f>
        <v>203796</v>
      </c>
      <c r="P75" s="239"/>
      <c r="Q75" s="240"/>
      <c r="R75" s="152"/>
      <c r="S75" s="159" t="s">
        <v>129</v>
      </c>
      <c r="T75" s="243">
        <f>SUM(Z12:Z70)</f>
        <v>3672</v>
      </c>
      <c r="U75" s="244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9">
        <f>IF(U7&gt;0,"",(F73-O73-T79-P79))</f>
        <v>889284.96</v>
      </c>
      <c r="G77" s="239"/>
      <c r="H77" s="239"/>
      <c r="I77" s="240"/>
      <c r="J77" s="164"/>
      <c r="K77" s="164"/>
      <c r="L77" s="164"/>
      <c r="M77" s="264" t="s">
        <v>106</v>
      </c>
      <c r="N77" s="264"/>
      <c r="O77" s="168" t="s">
        <v>107</v>
      </c>
      <c r="P77" s="256"/>
      <c r="Q77" s="257"/>
      <c r="R77" s="152"/>
      <c r="S77" s="159" t="s">
        <v>108</v>
      </c>
      <c r="T77" s="243">
        <f>IF(SUM(X12:X68)*0.15&gt;P77,P77,SUM(X12:X68)*0.15)</f>
        <v>0</v>
      </c>
      <c r="U77" s="244"/>
      <c r="V77" s="160"/>
      <c r="W77" s="210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11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9"/>
      <c r="G79" s="239"/>
      <c r="H79" s="239"/>
      <c r="I79" s="240"/>
      <c r="J79" s="164"/>
      <c r="K79" s="164"/>
      <c r="L79" s="164"/>
      <c r="M79" s="254" t="str">
        <f>IF(U6&gt;0,"",T4+30)</f>
        <v/>
      </c>
      <c r="N79" s="255"/>
      <c r="O79" s="168" t="s">
        <v>111</v>
      </c>
      <c r="P79" s="256">
        <v>203796</v>
      </c>
      <c r="Q79" s="257"/>
      <c r="R79" s="152"/>
      <c r="S79" s="159" t="s">
        <v>112</v>
      </c>
      <c r="T79" s="243">
        <f>T77+T73+T75</f>
        <v>56255.040000000001</v>
      </c>
      <c r="U79" s="244"/>
      <c r="V79" s="160"/>
      <c r="W79" s="212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80" t="s">
        <v>113</v>
      </c>
      <c r="C81" s="281"/>
      <c r="D81" s="281"/>
      <c r="E81" s="281"/>
      <c r="F81" s="281"/>
      <c r="G81" s="281"/>
      <c r="H81" s="282"/>
      <c r="I81" s="289" t="s">
        <v>114</v>
      </c>
      <c r="J81" s="171"/>
      <c r="K81" s="171"/>
      <c r="L81" s="171"/>
      <c r="M81" s="291"/>
      <c r="N81" s="294" t="s">
        <v>115</v>
      </c>
      <c r="O81" s="297"/>
      <c r="P81" s="291"/>
      <c r="Q81" s="258" t="s">
        <v>116</v>
      </c>
      <c r="R81" s="259"/>
      <c r="S81" s="274"/>
      <c r="T81" s="258" t="s">
        <v>117</v>
      </c>
      <c r="U81" s="277"/>
    </row>
    <row r="82" spans="2:21" ht="15" customHeight="1" x14ac:dyDescent="0.25">
      <c r="B82" s="283"/>
      <c r="C82" s="284"/>
      <c r="D82" s="284"/>
      <c r="E82" s="284"/>
      <c r="F82" s="284"/>
      <c r="G82" s="284"/>
      <c r="H82" s="285"/>
      <c r="I82" s="271"/>
      <c r="J82" s="2"/>
      <c r="K82" s="2"/>
      <c r="L82" s="2"/>
      <c r="M82" s="292"/>
      <c r="N82" s="295"/>
      <c r="O82" s="298"/>
      <c r="P82" s="292"/>
      <c r="Q82" s="260"/>
      <c r="R82" s="261"/>
      <c r="S82" s="275"/>
      <c r="T82" s="260"/>
      <c r="U82" s="278"/>
    </row>
    <row r="83" spans="2:21" ht="15.75" customHeight="1" thickBot="1" x14ac:dyDescent="0.3">
      <c r="B83" s="286"/>
      <c r="C83" s="287"/>
      <c r="D83" s="287"/>
      <c r="E83" s="287"/>
      <c r="F83" s="287"/>
      <c r="G83" s="287"/>
      <c r="H83" s="288"/>
      <c r="I83" s="290"/>
      <c r="J83" s="172"/>
      <c r="K83" s="172"/>
      <c r="L83" s="172"/>
      <c r="M83" s="293"/>
      <c r="N83" s="296"/>
      <c r="O83" s="299"/>
      <c r="P83" s="293"/>
      <c r="Q83" s="262"/>
      <c r="R83" s="263"/>
      <c r="S83" s="276"/>
      <c r="T83" s="262"/>
      <c r="U83" s="279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5" t="s">
        <v>133</v>
      </c>
      <c r="C88" s="266"/>
      <c r="D88" s="266"/>
      <c r="E88" s="266"/>
      <c r="F88" s="266"/>
      <c r="G88" s="266"/>
      <c r="H88" s="266"/>
      <c r="I88" s="267"/>
      <c r="J88" s="185"/>
      <c r="K88" s="185"/>
      <c r="L88" s="185"/>
      <c r="M88" s="265"/>
      <c r="N88" s="266"/>
      <c r="O88" s="266"/>
      <c r="P88" s="266"/>
      <c r="Q88" s="267"/>
      <c r="R88" s="187"/>
      <c r="S88" s="188"/>
      <c r="T88" s="188"/>
      <c r="U88" s="189"/>
    </row>
    <row r="89" spans="2:21" ht="18" x14ac:dyDescent="0.25">
      <c r="B89" s="268" t="s">
        <v>122</v>
      </c>
      <c r="C89" s="269"/>
      <c r="D89" s="269"/>
      <c r="E89" s="269"/>
      <c r="F89" s="269"/>
      <c r="G89" s="269"/>
      <c r="H89" s="269"/>
      <c r="I89" s="270"/>
      <c r="M89" s="268" t="s">
        <v>122</v>
      </c>
      <c r="N89" s="269"/>
      <c r="O89" s="269"/>
      <c r="P89" s="269"/>
      <c r="Q89" s="270"/>
      <c r="R89" s="271" t="s">
        <v>123</v>
      </c>
      <c r="S89" s="272"/>
      <c r="T89" s="272"/>
      <c r="U89" s="273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5" t="s">
        <v>132</v>
      </c>
      <c r="C93" s="266"/>
      <c r="D93" s="266"/>
      <c r="E93" s="266"/>
      <c r="F93" s="266"/>
      <c r="G93" s="266"/>
      <c r="H93" s="266"/>
      <c r="I93" s="267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8" t="s">
        <v>126</v>
      </c>
      <c r="C94" s="269"/>
      <c r="D94" s="269"/>
      <c r="E94" s="269"/>
      <c r="F94" s="269"/>
      <c r="G94" s="269"/>
      <c r="H94" s="269"/>
      <c r="I94" s="270"/>
      <c r="M94" s="179"/>
      <c r="Q94" s="180"/>
      <c r="R94" s="271" t="s">
        <v>127</v>
      </c>
      <c r="S94" s="272"/>
      <c r="T94" s="272"/>
      <c r="U94" s="273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A0AA-3DD8-4082-A5CB-1A764A5F9E21}">
  <sheetPr>
    <tabColor rgb="FF00B050"/>
    <pageSetUpPr fitToPage="1"/>
  </sheetPr>
  <dimension ref="A1:AJ100"/>
  <sheetViews>
    <sheetView showGridLines="0" topLeftCell="A27" zoomScale="85" zoomScaleNormal="85" workbookViewId="0">
      <pane xSplit="2" topLeftCell="F1" activePane="topRight" state="frozen"/>
      <selection activeCell="N14" sqref="N14"/>
      <selection pane="topRight" activeCell="F17" sqref="F1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9" t="s">
        <v>130</v>
      </c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6" t="s">
        <v>1</v>
      </c>
      <c r="U2" s="7"/>
      <c r="W2" s="210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11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13"/>
      <c r="G4" s="213"/>
      <c r="H4" s="213"/>
      <c r="I4" s="213"/>
      <c r="J4" s="213"/>
      <c r="K4" s="213"/>
      <c r="L4" s="213"/>
      <c r="M4" s="213"/>
      <c r="S4" s="2" t="s">
        <v>4</v>
      </c>
      <c r="T4" s="214"/>
      <c r="U4" s="214"/>
      <c r="W4" s="212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5"/>
      <c r="G6" s="215"/>
      <c r="H6" s="215"/>
      <c r="I6" s="215"/>
      <c r="J6" s="215"/>
      <c r="K6" s="215"/>
      <c r="L6" s="215"/>
      <c r="M6" s="215"/>
      <c r="S6" s="11" t="s">
        <v>6</v>
      </c>
      <c r="T6" s="199" t="s">
        <v>7</v>
      </c>
      <c r="U6" s="12" t="s">
        <v>131</v>
      </c>
      <c r="W6" s="210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5"/>
      <c r="G7" s="215"/>
      <c r="H7" s="215"/>
      <c r="I7" s="215"/>
      <c r="J7" s="215"/>
      <c r="K7" s="215"/>
      <c r="L7" s="215"/>
      <c r="M7" s="215"/>
      <c r="N7" s="14"/>
      <c r="O7" s="14"/>
      <c r="P7" s="14"/>
      <c r="Q7" s="15"/>
      <c r="S7" s="14"/>
      <c r="T7" s="199" t="s">
        <v>11</v>
      </c>
      <c r="U7" s="12"/>
      <c r="W7" s="212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9" t="s">
        <v>14</v>
      </c>
      <c r="C9" s="252" t="s">
        <v>15</v>
      </c>
      <c r="D9" s="252" t="s">
        <v>16</v>
      </c>
      <c r="E9" s="252" t="s">
        <v>17</v>
      </c>
      <c r="F9" s="236" t="s">
        <v>18</v>
      </c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8"/>
      <c r="S9" s="236" t="s">
        <v>19</v>
      </c>
      <c r="T9" s="237"/>
      <c r="U9" s="238"/>
      <c r="X9" s="224" t="s">
        <v>20</v>
      </c>
      <c r="Y9" s="227" t="s">
        <v>21</v>
      </c>
      <c r="Z9" s="227" t="s">
        <v>128</v>
      </c>
      <c r="AA9" s="17"/>
      <c r="AB9" s="216" t="s">
        <v>22</v>
      </c>
      <c r="AC9" s="230" t="s">
        <v>23</v>
      </c>
      <c r="AD9" s="233" t="s">
        <v>24</v>
      </c>
      <c r="AE9" s="216" t="s">
        <v>25</v>
      </c>
      <c r="AG9" s="216" t="s">
        <v>26</v>
      </c>
      <c r="AH9" s="17"/>
      <c r="AI9" s="216" t="s">
        <v>27</v>
      </c>
    </row>
    <row r="10" spans="2:35" s="16" customFormat="1" ht="20.25" customHeight="1" x14ac:dyDescent="0.25">
      <c r="B10" s="250"/>
      <c r="C10" s="253"/>
      <c r="D10" s="253"/>
      <c r="E10" s="253"/>
      <c r="F10" s="220" t="s">
        <v>28</v>
      </c>
      <c r="G10" s="220" t="s">
        <v>29</v>
      </c>
      <c r="H10" s="220" t="s">
        <v>30</v>
      </c>
      <c r="I10" s="222" t="s">
        <v>31</v>
      </c>
      <c r="J10" s="222" t="s">
        <v>32</v>
      </c>
      <c r="K10" s="222" t="s">
        <v>33</v>
      </c>
      <c r="L10" s="222" t="s">
        <v>34</v>
      </c>
      <c r="M10" s="206" t="s">
        <v>35</v>
      </c>
      <c r="N10" s="207"/>
      <c r="O10" s="207"/>
      <c r="P10" s="207"/>
      <c r="Q10" s="208"/>
      <c r="S10" s="245" t="s">
        <v>36</v>
      </c>
      <c r="T10" s="246"/>
      <c r="U10" s="247"/>
      <c r="X10" s="225"/>
      <c r="Y10" s="228"/>
      <c r="Z10" s="228"/>
      <c r="AA10" s="17"/>
      <c r="AB10" s="217"/>
      <c r="AC10" s="231"/>
      <c r="AD10" s="234"/>
      <c r="AE10" s="217"/>
      <c r="AG10" s="217"/>
      <c r="AH10" s="17"/>
      <c r="AI10" s="217"/>
    </row>
    <row r="11" spans="2:35" s="21" customFormat="1" ht="12.75" customHeight="1" thickBot="1" x14ac:dyDescent="0.3">
      <c r="B11" s="251"/>
      <c r="C11" s="221"/>
      <c r="D11" s="221"/>
      <c r="E11" s="221"/>
      <c r="F11" s="221"/>
      <c r="G11" s="221"/>
      <c r="H11" s="221"/>
      <c r="I11" s="223"/>
      <c r="J11" s="223"/>
      <c r="K11" s="223"/>
      <c r="L11" s="223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6"/>
      <c r="Y11" s="229"/>
      <c r="Z11" s="229"/>
      <c r="AA11" s="17"/>
      <c r="AB11" s="219"/>
      <c r="AC11" s="232"/>
      <c r="AD11" s="235"/>
      <c r="AE11" s="219"/>
      <c r="AG11" s="218"/>
      <c r="AH11" s="17"/>
      <c r="AI11" s="219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540</v>
      </c>
      <c r="N13" s="51"/>
      <c r="O13" s="51"/>
      <c r="P13" s="52" t="str">
        <f t="shared" ref="P13:P68" si="5">IF(M13&amp;N13="","",ROUND(((M13+N13)/G13),1)&amp;" pallets")</f>
        <v>5 pallets</v>
      </c>
      <c r="Q13" s="53">
        <f t="shared" ref="Q13:Q70" si="6">(J13*M13)+(K13*N13)+(O13*L13)</f>
        <v>59940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>
        <v>288</v>
      </c>
      <c r="N15" s="51"/>
      <c r="O15" s="51"/>
      <c r="P15" s="52" t="str">
        <f t="shared" si="5"/>
        <v>3 pallets</v>
      </c>
      <c r="Q15" s="53">
        <f t="shared" si="6"/>
        <v>31968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864</v>
      </c>
      <c r="N16" s="193"/>
      <c r="O16" s="51"/>
      <c r="P16" s="52" t="str">
        <f t="shared" si="5"/>
        <v>8 pallets</v>
      </c>
      <c r="Q16" s="53">
        <f t="shared" si="6"/>
        <v>95904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>
        <v>108</v>
      </c>
      <c r="N17" s="193"/>
      <c r="O17" s="51"/>
      <c r="P17" s="52" t="str">
        <f t="shared" si="5"/>
        <v>1 pallets</v>
      </c>
      <c r="Q17" s="53">
        <f t="shared" si="6"/>
        <v>11988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8" t="s">
        <v>101</v>
      </c>
      <c r="C71" s="248"/>
      <c r="D71" s="248"/>
      <c r="E71" s="248"/>
      <c r="F71" s="248"/>
      <c r="G71" s="248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9" t="str">
        <f>ROUND((((M12+N12+M30+M57+M58+M59+M60+M61+N57)/72+(M13+N13+M16+M18)/108+(M15+N15)/96+SUM(M14,M19:M29,M31:M32,M50,N14)/63)),1)&amp;" pallets"</f>
        <v>16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9">
        <f>SUM(I12:I70)</f>
        <v>1353132</v>
      </c>
      <c r="G73" s="239"/>
      <c r="H73" s="239"/>
      <c r="I73" s="240"/>
      <c r="J73" s="158"/>
      <c r="K73" s="158"/>
      <c r="L73" s="158"/>
      <c r="M73" s="241" t="s">
        <v>103</v>
      </c>
      <c r="N73" s="242"/>
      <c r="O73" s="239">
        <f>SUM(Q12:Q70)</f>
        <v>199800</v>
      </c>
      <c r="P73" s="239"/>
      <c r="Q73" s="240"/>
      <c r="R73" s="152"/>
      <c r="S73" s="159" t="s">
        <v>104</v>
      </c>
      <c r="T73" s="243">
        <f>SUM(Y12:Y68)</f>
        <v>52583.040000000001</v>
      </c>
      <c r="U73" s="244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9">
        <f>SUM(I14:I72)</f>
        <v>1353132</v>
      </c>
      <c r="G75" s="239"/>
      <c r="H75" s="239"/>
      <c r="I75" s="240"/>
      <c r="J75" s="158"/>
      <c r="K75" s="158"/>
      <c r="L75" s="158"/>
      <c r="M75" s="241" t="s">
        <v>103</v>
      </c>
      <c r="N75" s="242"/>
      <c r="O75" s="239">
        <f>SUM(Q14:Q72)</f>
        <v>139860</v>
      </c>
      <c r="P75" s="239"/>
      <c r="Q75" s="240"/>
      <c r="R75" s="152"/>
      <c r="S75" s="159" t="s">
        <v>129</v>
      </c>
      <c r="T75" s="243">
        <f>SUM(Z12:Z70)</f>
        <v>3672</v>
      </c>
      <c r="U75" s="244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9">
        <f>IF(U7&gt;0,"",(F73-O73-T79-P79))</f>
        <v>1097076.96</v>
      </c>
      <c r="G77" s="239"/>
      <c r="H77" s="239"/>
      <c r="I77" s="240"/>
      <c r="J77" s="164"/>
      <c r="K77" s="164"/>
      <c r="L77" s="164"/>
      <c r="M77" s="264" t="s">
        <v>106</v>
      </c>
      <c r="N77" s="264"/>
      <c r="O77" s="168" t="s">
        <v>107</v>
      </c>
      <c r="P77" s="256"/>
      <c r="Q77" s="257"/>
      <c r="R77" s="152"/>
      <c r="S77" s="159" t="s">
        <v>108</v>
      </c>
      <c r="T77" s="243">
        <f>IF(SUM(X12:X68)*0.15&gt;P77,P77,SUM(X12:X68)*0.15)</f>
        <v>0</v>
      </c>
      <c r="U77" s="244"/>
      <c r="V77" s="160"/>
      <c r="W77" s="210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11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9"/>
      <c r="G79" s="239"/>
      <c r="H79" s="239"/>
      <c r="I79" s="240"/>
      <c r="J79" s="164"/>
      <c r="K79" s="164"/>
      <c r="L79" s="164"/>
      <c r="M79" s="254" t="str">
        <f>IF(U6&gt;0,"",T4+30)</f>
        <v/>
      </c>
      <c r="N79" s="255"/>
      <c r="O79" s="168" t="s">
        <v>111</v>
      </c>
      <c r="P79" s="256"/>
      <c r="Q79" s="257"/>
      <c r="R79" s="152"/>
      <c r="S79" s="159" t="s">
        <v>112</v>
      </c>
      <c r="T79" s="243">
        <f>T77+T73+T75</f>
        <v>56255.040000000001</v>
      </c>
      <c r="U79" s="244"/>
      <c r="V79" s="160"/>
      <c r="W79" s="212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80" t="s">
        <v>113</v>
      </c>
      <c r="C81" s="281"/>
      <c r="D81" s="281"/>
      <c r="E81" s="281"/>
      <c r="F81" s="281"/>
      <c r="G81" s="281"/>
      <c r="H81" s="282"/>
      <c r="I81" s="289" t="s">
        <v>114</v>
      </c>
      <c r="J81" s="171"/>
      <c r="K81" s="171"/>
      <c r="L81" s="171"/>
      <c r="M81" s="291"/>
      <c r="N81" s="294" t="s">
        <v>115</v>
      </c>
      <c r="O81" s="297"/>
      <c r="P81" s="291"/>
      <c r="Q81" s="258" t="s">
        <v>116</v>
      </c>
      <c r="R81" s="259"/>
      <c r="S81" s="274"/>
      <c r="T81" s="258" t="s">
        <v>117</v>
      </c>
      <c r="U81" s="277"/>
    </row>
    <row r="82" spans="2:21" ht="15" customHeight="1" x14ac:dyDescent="0.25">
      <c r="B82" s="283"/>
      <c r="C82" s="284"/>
      <c r="D82" s="284"/>
      <c r="E82" s="284"/>
      <c r="F82" s="284"/>
      <c r="G82" s="284"/>
      <c r="H82" s="285"/>
      <c r="I82" s="271"/>
      <c r="J82" s="2"/>
      <c r="K82" s="2"/>
      <c r="L82" s="2"/>
      <c r="M82" s="292"/>
      <c r="N82" s="295"/>
      <c r="O82" s="298"/>
      <c r="P82" s="292"/>
      <c r="Q82" s="260"/>
      <c r="R82" s="261"/>
      <c r="S82" s="275"/>
      <c r="T82" s="260"/>
      <c r="U82" s="278"/>
    </row>
    <row r="83" spans="2:21" ht="15.75" customHeight="1" thickBot="1" x14ac:dyDescent="0.3">
      <c r="B83" s="286"/>
      <c r="C83" s="287"/>
      <c r="D83" s="287"/>
      <c r="E83" s="287"/>
      <c r="F83" s="287"/>
      <c r="G83" s="287"/>
      <c r="H83" s="288"/>
      <c r="I83" s="290"/>
      <c r="J83" s="172"/>
      <c r="K83" s="172"/>
      <c r="L83" s="172"/>
      <c r="M83" s="293"/>
      <c r="N83" s="296"/>
      <c r="O83" s="299"/>
      <c r="P83" s="293"/>
      <c r="Q83" s="262"/>
      <c r="R83" s="263"/>
      <c r="S83" s="276"/>
      <c r="T83" s="262"/>
      <c r="U83" s="279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5" t="s">
        <v>133</v>
      </c>
      <c r="C88" s="266"/>
      <c r="D88" s="266"/>
      <c r="E88" s="266"/>
      <c r="F88" s="266"/>
      <c r="G88" s="266"/>
      <c r="H88" s="266"/>
      <c r="I88" s="267"/>
      <c r="J88" s="185"/>
      <c r="K88" s="185"/>
      <c r="L88" s="185"/>
      <c r="M88" s="265"/>
      <c r="N88" s="266"/>
      <c r="O88" s="266"/>
      <c r="P88" s="266"/>
      <c r="Q88" s="267"/>
      <c r="R88" s="187"/>
      <c r="S88" s="188"/>
      <c r="T88" s="188"/>
      <c r="U88" s="189"/>
    </row>
    <row r="89" spans="2:21" ht="18" x14ac:dyDescent="0.25">
      <c r="B89" s="268" t="s">
        <v>122</v>
      </c>
      <c r="C89" s="269"/>
      <c r="D89" s="269"/>
      <c r="E89" s="269"/>
      <c r="F89" s="269"/>
      <c r="G89" s="269"/>
      <c r="H89" s="269"/>
      <c r="I89" s="270"/>
      <c r="M89" s="268" t="s">
        <v>122</v>
      </c>
      <c r="N89" s="269"/>
      <c r="O89" s="269"/>
      <c r="P89" s="269"/>
      <c r="Q89" s="270"/>
      <c r="R89" s="271" t="s">
        <v>123</v>
      </c>
      <c r="S89" s="272"/>
      <c r="T89" s="272"/>
      <c r="U89" s="273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5" t="s">
        <v>132</v>
      </c>
      <c r="C93" s="266"/>
      <c r="D93" s="266"/>
      <c r="E93" s="266"/>
      <c r="F93" s="266"/>
      <c r="G93" s="266"/>
      <c r="H93" s="266"/>
      <c r="I93" s="267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8" t="s">
        <v>126</v>
      </c>
      <c r="C94" s="269"/>
      <c r="D94" s="269"/>
      <c r="E94" s="269"/>
      <c r="F94" s="269"/>
      <c r="G94" s="269"/>
      <c r="H94" s="269"/>
      <c r="I94" s="270"/>
      <c r="M94" s="179"/>
      <c r="Q94" s="180"/>
      <c r="R94" s="271" t="s">
        <v>127</v>
      </c>
      <c r="S94" s="272"/>
      <c r="T94" s="272"/>
      <c r="U94" s="273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4AB0-3461-406D-B499-DB3458B2718A}">
  <sheetPr>
    <tabColor rgb="FF00B050"/>
    <pageSetUpPr fitToPage="1"/>
  </sheetPr>
  <dimension ref="A1:AJ100"/>
  <sheetViews>
    <sheetView showGridLines="0" topLeftCell="A59" zoomScale="85" zoomScaleNormal="85" workbookViewId="0">
      <pane xSplit="2" topLeftCell="F1" activePane="topRight" state="frozen"/>
      <selection activeCell="N14" sqref="N14"/>
      <selection pane="topRight" activeCell="R79" sqref="R79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9" t="s">
        <v>130</v>
      </c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6" t="s">
        <v>1</v>
      </c>
      <c r="U2" s="7"/>
      <c r="W2" s="210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11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13"/>
      <c r="G4" s="213"/>
      <c r="H4" s="213"/>
      <c r="I4" s="213"/>
      <c r="J4" s="213"/>
      <c r="K4" s="213"/>
      <c r="L4" s="213"/>
      <c r="M4" s="213"/>
      <c r="S4" s="2" t="s">
        <v>4</v>
      </c>
      <c r="T4" s="214"/>
      <c r="U4" s="214"/>
      <c r="W4" s="212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5"/>
      <c r="G6" s="215"/>
      <c r="H6" s="215"/>
      <c r="I6" s="215"/>
      <c r="J6" s="215"/>
      <c r="K6" s="215"/>
      <c r="L6" s="215"/>
      <c r="M6" s="215"/>
      <c r="S6" s="11" t="s">
        <v>6</v>
      </c>
      <c r="T6" s="200" t="s">
        <v>7</v>
      </c>
      <c r="U6" s="12" t="s">
        <v>131</v>
      </c>
      <c r="W6" s="210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5"/>
      <c r="G7" s="215"/>
      <c r="H7" s="215"/>
      <c r="I7" s="215"/>
      <c r="J7" s="215"/>
      <c r="K7" s="215"/>
      <c r="L7" s="215"/>
      <c r="M7" s="215"/>
      <c r="N7" s="14"/>
      <c r="O7" s="14"/>
      <c r="P7" s="14"/>
      <c r="Q7" s="15"/>
      <c r="S7" s="14"/>
      <c r="T7" s="200" t="s">
        <v>11</v>
      </c>
      <c r="U7" s="12"/>
      <c r="W7" s="212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9" t="s">
        <v>14</v>
      </c>
      <c r="C9" s="252" t="s">
        <v>15</v>
      </c>
      <c r="D9" s="252" t="s">
        <v>16</v>
      </c>
      <c r="E9" s="252" t="s">
        <v>17</v>
      </c>
      <c r="F9" s="236" t="s">
        <v>18</v>
      </c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8"/>
      <c r="S9" s="236" t="s">
        <v>19</v>
      </c>
      <c r="T9" s="237"/>
      <c r="U9" s="238"/>
      <c r="X9" s="224" t="s">
        <v>20</v>
      </c>
      <c r="Y9" s="227" t="s">
        <v>21</v>
      </c>
      <c r="Z9" s="227" t="s">
        <v>128</v>
      </c>
      <c r="AA9" s="17"/>
      <c r="AB9" s="216" t="s">
        <v>22</v>
      </c>
      <c r="AC9" s="230" t="s">
        <v>23</v>
      </c>
      <c r="AD9" s="233" t="s">
        <v>24</v>
      </c>
      <c r="AE9" s="216" t="s">
        <v>25</v>
      </c>
      <c r="AG9" s="216" t="s">
        <v>26</v>
      </c>
      <c r="AH9" s="17"/>
      <c r="AI9" s="216" t="s">
        <v>27</v>
      </c>
    </row>
    <row r="10" spans="2:35" s="16" customFormat="1" ht="20.25" customHeight="1" x14ac:dyDescent="0.25">
      <c r="B10" s="250"/>
      <c r="C10" s="253"/>
      <c r="D10" s="253"/>
      <c r="E10" s="253"/>
      <c r="F10" s="220" t="s">
        <v>28</v>
      </c>
      <c r="G10" s="220" t="s">
        <v>29</v>
      </c>
      <c r="H10" s="220" t="s">
        <v>30</v>
      </c>
      <c r="I10" s="222" t="s">
        <v>31</v>
      </c>
      <c r="J10" s="222" t="s">
        <v>32</v>
      </c>
      <c r="K10" s="222" t="s">
        <v>33</v>
      </c>
      <c r="L10" s="222" t="s">
        <v>34</v>
      </c>
      <c r="M10" s="206" t="s">
        <v>35</v>
      </c>
      <c r="N10" s="207"/>
      <c r="O10" s="207"/>
      <c r="P10" s="207"/>
      <c r="Q10" s="208"/>
      <c r="S10" s="245" t="s">
        <v>36</v>
      </c>
      <c r="T10" s="246"/>
      <c r="U10" s="247"/>
      <c r="X10" s="225"/>
      <c r="Y10" s="228"/>
      <c r="Z10" s="228"/>
      <c r="AA10" s="17"/>
      <c r="AB10" s="217"/>
      <c r="AC10" s="231"/>
      <c r="AD10" s="234"/>
      <c r="AE10" s="217"/>
      <c r="AG10" s="217"/>
      <c r="AH10" s="17"/>
      <c r="AI10" s="217"/>
    </row>
    <row r="11" spans="2:35" s="21" customFormat="1" ht="12.75" customHeight="1" thickBot="1" x14ac:dyDescent="0.3">
      <c r="B11" s="251"/>
      <c r="C11" s="221"/>
      <c r="D11" s="221"/>
      <c r="E11" s="221"/>
      <c r="F11" s="221"/>
      <c r="G11" s="221"/>
      <c r="H11" s="221"/>
      <c r="I11" s="223"/>
      <c r="J11" s="223"/>
      <c r="K11" s="223"/>
      <c r="L11" s="223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6"/>
      <c r="Y11" s="229"/>
      <c r="Z11" s="229"/>
      <c r="AA11" s="17"/>
      <c r="AB11" s="219"/>
      <c r="AC11" s="232"/>
      <c r="AD11" s="235"/>
      <c r="AE11" s="219"/>
      <c r="AG11" s="218"/>
      <c r="AH11" s="17"/>
      <c r="AI11" s="219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>
        <v>864</v>
      </c>
      <c r="G13" s="47">
        <v>108</v>
      </c>
      <c r="H13" s="48" t="str">
        <f t="shared" ref="H13" si="3">IF(F13="","",(ROUND((F13/G13),1)&amp;" pallets"))</f>
        <v>8 pallets</v>
      </c>
      <c r="I13" s="49">
        <f t="shared" ref="I13:I70" si="4">E13*F13</f>
        <v>610848</v>
      </c>
      <c r="J13" s="50">
        <v>111</v>
      </c>
      <c r="K13" s="50">
        <v>84</v>
      </c>
      <c r="L13" s="50">
        <v>4.5</v>
      </c>
      <c r="M13" s="51">
        <v>216</v>
      </c>
      <c r="N13" s="51"/>
      <c r="O13" s="51"/>
      <c r="P13" s="52" t="str">
        <f t="shared" ref="P13:P68" si="5">IF(M13&amp;N13="","",ROUND(((M13+N13)/G13),1)&amp;" pallets")</f>
        <v>2 pallets</v>
      </c>
      <c r="Q13" s="53">
        <f t="shared" ref="Q13:Q70" si="6">(J13*M13)+(K13*N13)+(O13*L13)</f>
        <v>23976</v>
      </c>
      <c r="S13" s="54"/>
      <c r="T13" s="54"/>
      <c r="U13" s="55"/>
      <c r="X13" s="56">
        <f t="shared" ref="X13:X68" si="7">F13*C13</f>
        <v>514944</v>
      </c>
      <c r="Y13" s="57">
        <f>F13*AI13</f>
        <v>24744.959999999999</v>
      </c>
      <c r="Z13" s="57">
        <f t="shared" ref="Z13:Z68" si="8">IF($U$6="x",(F13*2),"")</f>
        <v>1728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972</v>
      </c>
      <c r="G16" s="47">
        <v>108</v>
      </c>
      <c r="H16" s="64"/>
      <c r="I16" s="49">
        <f t="shared" si="4"/>
        <v>716364</v>
      </c>
      <c r="J16" s="50">
        <v>111</v>
      </c>
      <c r="K16" s="65"/>
      <c r="L16" s="50">
        <v>4.5</v>
      </c>
      <c r="M16" s="51">
        <v>1512</v>
      </c>
      <c r="N16" s="193"/>
      <c r="O16" s="51"/>
      <c r="P16" s="52" t="str">
        <f t="shared" si="5"/>
        <v>14 pallets</v>
      </c>
      <c r="Q16" s="53">
        <f t="shared" si="6"/>
        <v>167832</v>
      </c>
      <c r="S16" s="54"/>
      <c r="T16" s="67"/>
      <c r="U16" s="55"/>
      <c r="X16" s="56">
        <f t="shared" si="7"/>
        <v>608472</v>
      </c>
      <c r="Y16" s="57">
        <f>F16*AI16</f>
        <v>27838.080000000002</v>
      </c>
      <c r="Z16" s="57">
        <f>IF($U$6="x",(F16*2),"")</f>
        <v>1944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8" t="s">
        <v>101</v>
      </c>
      <c r="C71" s="248"/>
      <c r="D71" s="248"/>
      <c r="E71" s="248"/>
      <c r="F71" s="248"/>
      <c r="G71" s="248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200" t="str">
        <f>ROUND((((M12+N12+M30+M57+M58+M59+M60+M61+N57)/72+(M13+N13+M16+M18)/108+(M15+N15)/96+SUM(M14,M19:M29,M31:M32,M50,N14)/63)),1)&amp;" pallets"</f>
        <v>16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9">
        <f>SUM(I12:I70)</f>
        <v>1327212</v>
      </c>
      <c r="G73" s="239"/>
      <c r="H73" s="239"/>
      <c r="I73" s="240"/>
      <c r="J73" s="158"/>
      <c r="K73" s="158"/>
      <c r="L73" s="158"/>
      <c r="M73" s="241" t="s">
        <v>103</v>
      </c>
      <c r="N73" s="242"/>
      <c r="O73" s="239">
        <f>SUM(Q12:Q70)</f>
        <v>191808</v>
      </c>
      <c r="P73" s="239"/>
      <c r="Q73" s="240"/>
      <c r="R73" s="152"/>
      <c r="S73" s="159" t="s">
        <v>104</v>
      </c>
      <c r="T73" s="243">
        <f>SUM(Y12:Y68)</f>
        <v>52583.040000000001</v>
      </c>
      <c r="U73" s="244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9">
        <f>SUM(I14:I72)</f>
        <v>716364</v>
      </c>
      <c r="G75" s="239"/>
      <c r="H75" s="239"/>
      <c r="I75" s="240"/>
      <c r="J75" s="158"/>
      <c r="K75" s="158"/>
      <c r="L75" s="158"/>
      <c r="M75" s="241" t="s">
        <v>103</v>
      </c>
      <c r="N75" s="242"/>
      <c r="O75" s="239">
        <f>SUM(Q14:Q72)</f>
        <v>167832</v>
      </c>
      <c r="P75" s="239"/>
      <c r="Q75" s="240"/>
      <c r="R75" s="152"/>
      <c r="S75" s="159" t="s">
        <v>129</v>
      </c>
      <c r="T75" s="243">
        <f>SUM(Z12:Z70)</f>
        <v>3672</v>
      </c>
      <c r="U75" s="244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9">
        <f>IF(U7&gt;0,"",(F73-O73-T79-P79))</f>
        <v>92893.959999999963</v>
      </c>
      <c r="G77" s="239"/>
      <c r="H77" s="239"/>
      <c r="I77" s="240"/>
      <c r="J77" s="164"/>
      <c r="K77" s="164"/>
      <c r="L77" s="164"/>
      <c r="M77" s="264" t="s">
        <v>106</v>
      </c>
      <c r="N77" s="264"/>
      <c r="O77" s="168" t="s">
        <v>107</v>
      </c>
      <c r="P77" s="256"/>
      <c r="Q77" s="257"/>
      <c r="R77" s="152"/>
      <c r="S77" s="159" t="s">
        <v>108</v>
      </c>
      <c r="T77" s="243">
        <f>IF(SUM(X12:X68)*0.15&gt;P77,P77,SUM(X12:X68)*0.15)</f>
        <v>0</v>
      </c>
      <c r="U77" s="244"/>
      <c r="V77" s="160"/>
      <c r="W77" s="210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11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9"/>
      <c r="G79" s="239"/>
      <c r="H79" s="239"/>
      <c r="I79" s="240"/>
      <c r="J79" s="164"/>
      <c r="K79" s="164"/>
      <c r="L79" s="164"/>
      <c r="M79" s="254" t="str">
        <f>IF(U6&gt;0,"",T4+30)</f>
        <v/>
      </c>
      <c r="N79" s="255"/>
      <c r="O79" s="168" t="s">
        <v>111</v>
      </c>
      <c r="P79" s="256">
        <v>986255</v>
      </c>
      <c r="Q79" s="257"/>
      <c r="R79" s="152"/>
      <c r="S79" s="159" t="s">
        <v>112</v>
      </c>
      <c r="T79" s="243">
        <f>T77+T73+T75</f>
        <v>56255.040000000001</v>
      </c>
      <c r="U79" s="244"/>
      <c r="V79" s="160"/>
      <c r="W79" s="212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80" t="s">
        <v>113</v>
      </c>
      <c r="C81" s="281"/>
      <c r="D81" s="281"/>
      <c r="E81" s="281"/>
      <c r="F81" s="281"/>
      <c r="G81" s="281"/>
      <c r="H81" s="282"/>
      <c r="I81" s="289" t="s">
        <v>114</v>
      </c>
      <c r="J81" s="171"/>
      <c r="K81" s="171"/>
      <c r="L81" s="171"/>
      <c r="M81" s="291"/>
      <c r="N81" s="294" t="s">
        <v>115</v>
      </c>
      <c r="O81" s="297"/>
      <c r="P81" s="291"/>
      <c r="Q81" s="258" t="s">
        <v>116</v>
      </c>
      <c r="R81" s="259"/>
      <c r="S81" s="274"/>
      <c r="T81" s="258" t="s">
        <v>117</v>
      </c>
      <c r="U81" s="277"/>
    </row>
    <row r="82" spans="2:21" ht="15" customHeight="1" x14ac:dyDescent="0.25">
      <c r="B82" s="283"/>
      <c r="C82" s="284"/>
      <c r="D82" s="284"/>
      <c r="E82" s="284"/>
      <c r="F82" s="284"/>
      <c r="G82" s="284"/>
      <c r="H82" s="285"/>
      <c r="I82" s="271"/>
      <c r="J82" s="2"/>
      <c r="K82" s="2"/>
      <c r="L82" s="2"/>
      <c r="M82" s="292"/>
      <c r="N82" s="295"/>
      <c r="O82" s="298"/>
      <c r="P82" s="292"/>
      <c r="Q82" s="260"/>
      <c r="R82" s="261"/>
      <c r="S82" s="275"/>
      <c r="T82" s="260"/>
      <c r="U82" s="278"/>
    </row>
    <row r="83" spans="2:21" ht="15.75" customHeight="1" thickBot="1" x14ac:dyDescent="0.3">
      <c r="B83" s="286"/>
      <c r="C83" s="287"/>
      <c r="D83" s="287"/>
      <c r="E83" s="287"/>
      <c r="F83" s="287"/>
      <c r="G83" s="287"/>
      <c r="H83" s="288"/>
      <c r="I83" s="290"/>
      <c r="J83" s="172"/>
      <c r="K83" s="172"/>
      <c r="L83" s="172"/>
      <c r="M83" s="293"/>
      <c r="N83" s="296"/>
      <c r="O83" s="299"/>
      <c r="P83" s="293"/>
      <c r="Q83" s="262"/>
      <c r="R83" s="263"/>
      <c r="S83" s="276"/>
      <c r="T83" s="262"/>
      <c r="U83" s="279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5" t="s">
        <v>133</v>
      </c>
      <c r="C88" s="266"/>
      <c r="D88" s="266"/>
      <c r="E88" s="266"/>
      <c r="F88" s="266"/>
      <c r="G88" s="266"/>
      <c r="H88" s="266"/>
      <c r="I88" s="267"/>
      <c r="J88" s="185"/>
      <c r="K88" s="185"/>
      <c r="L88" s="185"/>
      <c r="M88" s="265"/>
      <c r="N88" s="266"/>
      <c r="O88" s="266"/>
      <c r="P88" s="266"/>
      <c r="Q88" s="267"/>
      <c r="R88" s="187"/>
      <c r="S88" s="188"/>
      <c r="T88" s="188"/>
      <c r="U88" s="189"/>
    </row>
    <row r="89" spans="2:21" ht="18" x14ac:dyDescent="0.25">
      <c r="B89" s="268" t="s">
        <v>122</v>
      </c>
      <c r="C89" s="269"/>
      <c r="D89" s="269"/>
      <c r="E89" s="269"/>
      <c r="F89" s="269"/>
      <c r="G89" s="269"/>
      <c r="H89" s="269"/>
      <c r="I89" s="270"/>
      <c r="M89" s="268" t="s">
        <v>122</v>
      </c>
      <c r="N89" s="269"/>
      <c r="O89" s="269"/>
      <c r="P89" s="269"/>
      <c r="Q89" s="270"/>
      <c r="R89" s="271" t="s">
        <v>123</v>
      </c>
      <c r="S89" s="272"/>
      <c r="T89" s="272"/>
      <c r="U89" s="273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5" t="s">
        <v>132</v>
      </c>
      <c r="C93" s="266"/>
      <c r="D93" s="266"/>
      <c r="E93" s="266"/>
      <c r="F93" s="266"/>
      <c r="G93" s="266"/>
      <c r="H93" s="266"/>
      <c r="I93" s="267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8" t="s">
        <v>126</v>
      </c>
      <c r="C94" s="269"/>
      <c r="D94" s="269"/>
      <c r="E94" s="269"/>
      <c r="F94" s="269"/>
      <c r="G94" s="269"/>
      <c r="H94" s="269"/>
      <c r="I94" s="270"/>
      <c r="M94" s="179"/>
      <c r="Q94" s="180"/>
      <c r="R94" s="271" t="s">
        <v>127</v>
      </c>
      <c r="S94" s="272"/>
      <c r="T94" s="272"/>
      <c r="U94" s="273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E40F-6774-4E9E-95B1-C2915AD783BB}">
  <sheetPr>
    <tabColor rgb="FF00B050"/>
    <pageSetUpPr fitToPage="1"/>
  </sheetPr>
  <dimension ref="A1:AJ100"/>
  <sheetViews>
    <sheetView showGridLines="0" topLeftCell="A59" zoomScale="85" zoomScaleNormal="85" workbookViewId="0">
      <pane xSplit="2" topLeftCell="F1" activePane="topRight" state="frozen"/>
      <selection activeCell="N14" sqref="N14"/>
      <selection pane="topRight" activeCell="F17" sqref="F1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9" t="s">
        <v>130</v>
      </c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6" t="s">
        <v>1</v>
      </c>
      <c r="U2" s="7"/>
      <c r="W2" s="210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11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13"/>
      <c r="G4" s="213"/>
      <c r="H4" s="213"/>
      <c r="I4" s="213"/>
      <c r="J4" s="213"/>
      <c r="K4" s="213"/>
      <c r="L4" s="213"/>
      <c r="M4" s="213"/>
      <c r="S4" s="2" t="s">
        <v>4</v>
      </c>
      <c r="T4" s="214"/>
      <c r="U4" s="214"/>
      <c r="W4" s="212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5"/>
      <c r="G6" s="215"/>
      <c r="H6" s="215"/>
      <c r="I6" s="215"/>
      <c r="J6" s="215"/>
      <c r="K6" s="215"/>
      <c r="L6" s="215"/>
      <c r="M6" s="215"/>
      <c r="S6" s="11" t="s">
        <v>6</v>
      </c>
      <c r="T6" s="201" t="s">
        <v>7</v>
      </c>
      <c r="U6" s="12" t="s">
        <v>131</v>
      </c>
      <c r="W6" s="210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5"/>
      <c r="G7" s="215"/>
      <c r="H7" s="215"/>
      <c r="I7" s="215"/>
      <c r="J7" s="215"/>
      <c r="K7" s="215"/>
      <c r="L7" s="215"/>
      <c r="M7" s="215"/>
      <c r="N7" s="14"/>
      <c r="O7" s="14"/>
      <c r="P7" s="14"/>
      <c r="Q7" s="15"/>
      <c r="S7" s="14"/>
      <c r="T7" s="201" t="s">
        <v>11</v>
      </c>
      <c r="U7" s="12"/>
      <c r="W7" s="212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9" t="s">
        <v>14</v>
      </c>
      <c r="C9" s="252" t="s">
        <v>15</v>
      </c>
      <c r="D9" s="252" t="s">
        <v>16</v>
      </c>
      <c r="E9" s="252" t="s">
        <v>17</v>
      </c>
      <c r="F9" s="236" t="s">
        <v>18</v>
      </c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8"/>
      <c r="S9" s="236" t="s">
        <v>19</v>
      </c>
      <c r="T9" s="237"/>
      <c r="U9" s="238"/>
      <c r="X9" s="224" t="s">
        <v>20</v>
      </c>
      <c r="Y9" s="227" t="s">
        <v>21</v>
      </c>
      <c r="Z9" s="227" t="s">
        <v>128</v>
      </c>
      <c r="AA9" s="17"/>
      <c r="AB9" s="216" t="s">
        <v>22</v>
      </c>
      <c r="AC9" s="230" t="s">
        <v>23</v>
      </c>
      <c r="AD9" s="233" t="s">
        <v>24</v>
      </c>
      <c r="AE9" s="216" t="s">
        <v>25</v>
      </c>
      <c r="AG9" s="216" t="s">
        <v>26</v>
      </c>
      <c r="AH9" s="17"/>
      <c r="AI9" s="216" t="s">
        <v>27</v>
      </c>
    </row>
    <row r="10" spans="2:35" s="16" customFormat="1" ht="20.25" customHeight="1" x14ac:dyDescent="0.25">
      <c r="B10" s="250"/>
      <c r="C10" s="253"/>
      <c r="D10" s="253"/>
      <c r="E10" s="253"/>
      <c r="F10" s="220" t="s">
        <v>28</v>
      </c>
      <c r="G10" s="220" t="s">
        <v>29</v>
      </c>
      <c r="H10" s="220" t="s">
        <v>30</v>
      </c>
      <c r="I10" s="222" t="s">
        <v>31</v>
      </c>
      <c r="J10" s="222" t="s">
        <v>32</v>
      </c>
      <c r="K10" s="222" t="s">
        <v>33</v>
      </c>
      <c r="L10" s="222" t="s">
        <v>34</v>
      </c>
      <c r="M10" s="206" t="s">
        <v>35</v>
      </c>
      <c r="N10" s="207"/>
      <c r="O10" s="207"/>
      <c r="P10" s="207"/>
      <c r="Q10" s="208"/>
      <c r="S10" s="245" t="s">
        <v>36</v>
      </c>
      <c r="T10" s="246"/>
      <c r="U10" s="247"/>
      <c r="X10" s="225"/>
      <c r="Y10" s="228"/>
      <c r="Z10" s="228"/>
      <c r="AA10" s="17"/>
      <c r="AB10" s="217"/>
      <c r="AC10" s="231"/>
      <c r="AD10" s="234"/>
      <c r="AE10" s="217"/>
      <c r="AG10" s="217"/>
      <c r="AH10" s="17"/>
      <c r="AI10" s="217"/>
    </row>
    <row r="11" spans="2:35" s="21" customFormat="1" ht="12.75" customHeight="1" thickBot="1" x14ac:dyDescent="0.3">
      <c r="B11" s="251"/>
      <c r="C11" s="221"/>
      <c r="D11" s="221"/>
      <c r="E11" s="221"/>
      <c r="F11" s="221"/>
      <c r="G11" s="221"/>
      <c r="H11" s="221"/>
      <c r="I11" s="223"/>
      <c r="J11" s="223"/>
      <c r="K11" s="223"/>
      <c r="L11" s="223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6"/>
      <c r="Y11" s="229"/>
      <c r="Z11" s="229"/>
      <c r="AA11" s="17"/>
      <c r="AB11" s="219"/>
      <c r="AC11" s="232"/>
      <c r="AD11" s="235"/>
      <c r="AE11" s="219"/>
      <c r="AG11" s="218"/>
      <c r="AH11" s="17"/>
      <c r="AI11" s="219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216</v>
      </c>
      <c r="N13" s="51"/>
      <c r="O13" s="51"/>
      <c r="P13" s="52" t="str">
        <f t="shared" ref="P13:P68" si="5">IF(M13&amp;N13="","",ROUND(((M13+N13)/G13),1)&amp;" pallets")</f>
        <v>2 pallets</v>
      </c>
      <c r="Q13" s="53">
        <f t="shared" ref="Q13:Q70" si="6">(J13*M13)+(K13*N13)+(O13*L13)</f>
        <v>23976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1512</v>
      </c>
      <c r="N16" s="193"/>
      <c r="O16" s="51"/>
      <c r="P16" s="52" t="str">
        <f t="shared" si="5"/>
        <v>14 pallets</v>
      </c>
      <c r="Q16" s="53">
        <f t="shared" si="6"/>
        <v>167832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8" t="s">
        <v>101</v>
      </c>
      <c r="C71" s="248"/>
      <c r="D71" s="248"/>
      <c r="E71" s="248"/>
      <c r="F71" s="248"/>
      <c r="G71" s="248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201" t="str">
        <f>ROUND((((M12+N12+M30+M57+M58+M59+M60+M61+N57)/72+(M13+N13+M16+M18)/108+(M15+N15)/96+SUM(M14,M19:M29,M31:M32,M50,N14)/63)),1)&amp;" pallets"</f>
        <v>16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9">
        <f>SUM(I12:I70)</f>
        <v>1353132</v>
      </c>
      <c r="G73" s="239"/>
      <c r="H73" s="239"/>
      <c r="I73" s="240"/>
      <c r="J73" s="158"/>
      <c r="K73" s="158"/>
      <c r="L73" s="158"/>
      <c r="M73" s="241" t="s">
        <v>103</v>
      </c>
      <c r="N73" s="242"/>
      <c r="O73" s="239">
        <f>SUM(Q12:Q70)</f>
        <v>191808</v>
      </c>
      <c r="P73" s="239"/>
      <c r="Q73" s="240"/>
      <c r="R73" s="152"/>
      <c r="S73" s="159" t="s">
        <v>104</v>
      </c>
      <c r="T73" s="243">
        <f>SUM(Y12:Y68)</f>
        <v>52583.040000000001</v>
      </c>
      <c r="U73" s="244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9">
        <f>SUM(I14:I72)</f>
        <v>1353132</v>
      </c>
      <c r="G75" s="239"/>
      <c r="H75" s="239"/>
      <c r="I75" s="240"/>
      <c r="J75" s="158"/>
      <c r="K75" s="158"/>
      <c r="L75" s="158"/>
      <c r="M75" s="241" t="s">
        <v>103</v>
      </c>
      <c r="N75" s="242"/>
      <c r="O75" s="239">
        <f>SUM(Q14:Q72)</f>
        <v>167832</v>
      </c>
      <c r="P75" s="239"/>
      <c r="Q75" s="240"/>
      <c r="R75" s="152"/>
      <c r="S75" s="159" t="s">
        <v>129</v>
      </c>
      <c r="T75" s="243">
        <f>SUM(Z12:Z70)</f>
        <v>3672</v>
      </c>
      <c r="U75" s="244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9">
        <f>IF(U7&gt;0,"",(F73-O73-T79-P79))</f>
        <v>1105068.96</v>
      </c>
      <c r="G77" s="239"/>
      <c r="H77" s="239"/>
      <c r="I77" s="240"/>
      <c r="J77" s="164"/>
      <c r="K77" s="164"/>
      <c r="L77" s="164"/>
      <c r="M77" s="264" t="s">
        <v>106</v>
      </c>
      <c r="N77" s="264"/>
      <c r="O77" s="168" t="s">
        <v>107</v>
      </c>
      <c r="P77" s="256"/>
      <c r="Q77" s="257"/>
      <c r="R77" s="152"/>
      <c r="S77" s="159" t="s">
        <v>108</v>
      </c>
      <c r="T77" s="243">
        <f>IF(SUM(X12:X68)*0.15&gt;P77,P77,SUM(X12:X68)*0.15)</f>
        <v>0</v>
      </c>
      <c r="U77" s="244"/>
      <c r="V77" s="160"/>
      <c r="W77" s="210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11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9"/>
      <c r="G79" s="239"/>
      <c r="H79" s="239"/>
      <c r="I79" s="240"/>
      <c r="J79" s="164"/>
      <c r="K79" s="164"/>
      <c r="L79" s="164"/>
      <c r="M79" s="254" t="str">
        <f>IF(U6&gt;0,"",T4+30)</f>
        <v/>
      </c>
      <c r="N79" s="255"/>
      <c r="O79" s="168" t="s">
        <v>111</v>
      </c>
      <c r="P79" s="256"/>
      <c r="Q79" s="257"/>
      <c r="R79" s="152"/>
      <c r="S79" s="159" t="s">
        <v>112</v>
      </c>
      <c r="T79" s="243">
        <f>T77+T73+T75</f>
        <v>56255.040000000001</v>
      </c>
      <c r="U79" s="244"/>
      <c r="V79" s="160"/>
      <c r="W79" s="212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80" t="s">
        <v>113</v>
      </c>
      <c r="C81" s="281"/>
      <c r="D81" s="281"/>
      <c r="E81" s="281"/>
      <c r="F81" s="281"/>
      <c r="G81" s="281"/>
      <c r="H81" s="282"/>
      <c r="I81" s="289" t="s">
        <v>114</v>
      </c>
      <c r="J81" s="171"/>
      <c r="K81" s="171"/>
      <c r="L81" s="171"/>
      <c r="M81" s="291"/>
      <c r="N81" s="294" t="s">
        <v>115</v>
      </c>
      <c r="O81" s="297"/>
      <c r="P81" s="291"/>
      <c r="Q81" s="258" t="s">
        <v>116</v>
      </c>
      <c r="R81" s="259"/>
      <c r="S81" s="274"/>
      <c r="T81" s="258" t="s">
        <v>117</v>
      </c>
      <c r="U81" s="277"/>
    </row>
    <row r="82" spans="2:21" ht="15" customHeight="1" x14ac:dyDescent="0.25">
      <c r="B82" s="283"/>
      <c r="C82" s="284"/>
      <c r="D82" s="284"/>
      <c r="E82" s="284"/>
      <c r="F82" s="284"/>
      <c r="G82" s="284"/>
      <c r="H82" s="285"/>
      <c r="I82" s="271"/>
      <c r="J82" s="2"/>
      <c r="K82" s="2"/>
      <c r="L82" s="2"/>
      <c r="M82" s="292"/>
      <c r="N82" s="295"/>
      <c r="O82" s="298"/>
      <c r="P82" s="292"/>
      <c r="Q82" s="260"/>
      <c r="R82" s="261"/>
      <c r="S82" s="275"/>
      <c r="T82" s="260"/>
      <c r="U82" s="278"/>
    </row>
    <row r="83" spans="2:21" ht="15.75" customHeight="1" thickBot="1" x14ac:dyDescent="0.3">
      <c r="B83" s="286"/>
      <c r="C83" s="287"/>
      <c r="D83" s="287"/>
      <c r="E83" s="287"/>
      <c r="F83" s="287"/>
      <c r="G83" s="287"/>
      <c r="H83" s="288"/>
      <c r="I83" s="290"/>
      <c r="J83" s="172"/>
      <c r="K83" s="172"/>
      <c r="L83" s="172"/>
      <c r="M83" s="293"/>
      <c r="N83" s="296"/>
      <c r="O83" s="299"/>
      <c r="P83" s="293"/>
      <c r="Q83" s="262"/>
      <c r="R83" s="263"/>
      <c r="S83" s="276"/>
      <c r="T83" s="262"/>
      <c r="U83" s="279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5" t="s">
        <v>133</v>
      </c>
      <c r="C88" s="266"/>
      <c r="D88" s="266"/>
      <c r="E88" s="266"/>
      <c r="F88" s="266"/>
      <c r="G88" s="266"/>
      <c r="H88" s="266"/>
      <c r="I88" s="267"/>
      <c r="J88" s="185"/>
      <c r="K88" s="185"/>
      <c r="L88" s="185"/>
      <c r="M88" s="265"/>
      <c r="N88" s="266"/>
      <c r="O88" s="266"/>
      <c r="P88" s="266"/>
      <c r="Q88" s="267"/>
      <c r="R88" s="187"/>
      <c r="S88" s="188"/>
      <c r="T88" s="188"/>
      <c r="U88" s="189"/>
    </row>
    <row r="89" spans="2:21" ht="18" x14ac:dyDescent="0.25">
      <c r="B89" s="268" t="s">
        <v>122</v>
      </c>
      <c r="C89" s="269"/>
      <c r="D89" s="269"/>
      <c r="E89" s="269"/>
      <c r="F89" s="269"/>
      <c r="G89" s="269"/>
      <c r="H89" s="269"/>
      <c r="I89" s="270"/>
      <c r="M89" s="268" t="s">
        <v>122</v>
      </c>
      <c r="N89" s="269"/>
      <c r="O89" s="269"/>
      <c r="P89" s="269"/>
      <c r="Q89" s="270"/>
      <c r="R89" s="271" t="s">
        <v>123</v>
      </c>
      <c r="S89" s="272"/>
      <c r="T89" s="272"/>
      <c r="U89" s="273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5" t="s">
        <v>132</v>
      </c>
      <c r="C93" s="266"/>
      <c r="D93" s="266"/>
      <c r="E93" s="266"/>
      <c r="F93" s="266"/>
      <c r="G93" s="266"/>
      <c r="H93" s="266"/>
      <c r="I93" s="267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8" t="s">
        <v>126</v>
      </c>
      <c r="C94" s="269"/>
      <c r="D94" s="269"/>
      <c r="E94" s="269"/>
      <c r="F94" s="269"/>
      <c r="G94" s="269"/>
      <c r="H94" s="269"/>
      <c r="I94" s="270"/>
      <c r="M94" s="179"/>
      <c r="Q94" s="180"/>
      <c r="R94" s="271" t="s">
        <v>127</v>
      </c>
      <c r="S94" s="272"/>
      <c r="T94" s="272"/>
      <c r="U94" s="273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D1529-2492-4DF6-8332-06CFF26585A8}">
  <sheetPr>
    <tabColor rgb="FF00B050"/>
    <pageSetUpPr fitToPage="1"/>
  </sheetPr>
  <dimension ref="A1:AJ100"/>
  <sheetViews>
    <sheetView showGridLines="0" topLeftCell="A56" zoomScale="85" zoomScaleNormal="85" workbookViewId="0">
      <pane xSplit="2" topLeftCell="F1" activePane="topRight" state="frozen"/>
      <selection activeCell="N14" sqref="N14"/>
      <selection pane="topRight" activeCell="F77" sqref="F77:I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9" t="s">
        <v>130</v>
      </c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6" t="s">
        <v>1</v>
      </c>
      <c r="U2" s="7"/>
      <c r="W2" s="210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11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13"/>
      <c r="G4" s="213"/>
      <c r="H4" s="213"/>
      <c r="I4" s="213"/>
      <c r="J4" s="213"/>
      <c r="K4" s="213"/>
      <c r="L4" s="213"/>
      <c r="M4" s="213"/>
      <c r="S4" s="2" t="s">
        <v>4</v>
      </c>
      <c r="T4" s="214"/>
      <c r="U4" s="214"/>
      <c r="W4" s="212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5"/>
      <c r="G6" s="215"/>
      <c r="H6" s="215"/>
      <c r="I6" s="215"/>
      <c r="J6" s="215"/>
      <c r="K6" s="215"/>
      <c r="L6" s="215"/>
      <c r="M6" s="215"/>
      <c r="S6" s="11" t="s">
        <v>6</v>
      </c>
      <c r="T6" s="202" t="s">
        <v>7</v>
      </c>
      <c r="U6" s="12" t="s">
        <v>131</v>
      </c>
      <c r="W6" s="210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5"/>
      <c r="G7" s="215"/>
      <c r="H7" s="215"/>
      <c r="I7" s="215"/>
      <c r="J7" s="215"/>
      <c r="K7" s="215"/>
      <c r="L7" s="215"/>
      <c r="M7" s="215"/>
      <c r="N7" s="14"/>
      <c r="O7" s="14"/>
      <c r="P7" s="14"/>
      <c r="Q7" s="15"/>
      <c r="S7" s="14"/>
      <c r="T7" s="202" t="s">
        <v>11</v>
      </c>
      <c r="U7" s="12"/>
      <c r="W7" s="212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9" t="s">
        <v>14</v>
      </c>
      <c r="C9" s="252" t="s">
        <v>15</v>
      </c>
      <c r="D9" s="252" t="s">
        <v>16</v>
      </c>
      <c r="E9" s="252" t="s">
        <v>17</v>
      </c>
      <c r="F9" s="236" t="s">
        <v>18</v>
      </c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8"/>
      <c r="S9" s="236" t="s">
        <v>19</v>
      </c>
      <c r="T9" s="237"/>
      <c r="U9" s="238"/>
      <c r="X9" s="224" t="s">
        <v>20</v>
      </c>
      <c r="Y9" s="227" t="s">
        <v>21</v>
      </c>
      <c r="Z9" s="227" t="s">
        <v>128</v>
      </c>
      <c r="AA9" s="17"/>
      <c r="AB9" s="216" t="s">
        <v>22</v>
      </c>
      <c r="AC9" s="230" t="s">
        <v>23</v>
      </c>
      <c r="AD9" s="233" t="s">
        <v>24</v>
      </c>
      <c r="AE9" s="216" t="s">
        <v>25</v>
      </c>
      <c r="AG9" s="216" t="s">
        <v>26</v>
      </c>
      <c r="AH9" s="17"/>
      <c r="AI9" s="216" t="s">
        <v>27</v>
      </c>
    </row>
    <row r="10" spans="2:35" s="16" customFormat="1" ht="20.25" customHeight="1" x14ac:dyDescent="0.25">
      <c r="B10" s="250"/>
      <c r="C10" s="253"/>
      <c r="D10" s="253"/>
      <c r="E10" s="253"/>
      <c r="F10" s="220" t="s">
        <v>28</v>
      </c>
      <c r="G10" s="220" t="s">
        <v>29</v>
      </c>
      <c r="H10" s="220" t="s">
        <v>30</v>
      </c>
      <c r="I10" s="222" t="s">
        <v>31</v>
      </c>
      <c r="J10" s="222" t="s">
        <v>32</v>
      </c>
      <c r="K10" s="222" t="s">
        <v>33</v>
      </c>
      <c r="L10" s="222" t="s">
        <v>34</v>
      </c>
      <c r="M10" s="206" t="s">
        <v>35</v>
      </c>
      <c r="N10" s="207"/>
      <c r="O10" s="207"/>
      <c r="P10" s="207"/>
      <c r="Q10" s="208"/>
      <c r="S10" s="245" t="s">
        <v>36</v>
      </c>
      <c r="T10" s="246"/>
      <c r="U10" s="247"/>
      <c r="X10" s="225"/>
      <c r="Y10" s="228"/>
      <c r="Z10" s="228"/>
      <c r="AA10" s="17"/>
      <c r="AB10" s="217"/>
      <c r="AC10" s="231"/>
      <c r="AD10" s="234"/>
      <c r="AE10" s="217"/>
      <c r="AG10" s="217"/>
      <c r="AH10" s="17"/>
      <c r="AI10" s="217"/>
    </row>
    <row r="11" spans="2:35" s="21" customFormat="1" ht="12.75" customHeight="1" thickBot="1" x14ac:dyDescent="0.3">
      <c r="B11" s="251"/>
      <c r="C11" s="221"/>
      <c r="D11" s="221"/>
      <c r="E11" s="221"/>
      <c r="F11" s="221"/>
      <c r="G11" s="221"/>
      <c r="H11" s="221"/>
      <c r="I11" s="223"/>
      <c r="J11" s="223"/>
      <c r="K11" s="223"/>
      <c r="L11" s="223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6"/>
      <c r="Y11" s="229"/>
      <c r="Z11" s="229"/>
      <c r="AA11" s="17"/>
      <c r="AB11" s="219"/>
      <c r="AC11" s="232"/>
      <c r="AD11" s="235"/>
      <c r="AE11" s="219"/>
      <c r="AG11" s="218"/>
      <c r="AH11" s="17"/>
      <c r="AI11" s="219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>
        <v>72</v>
      </c>
      <c r="G12" s="26">
        <v>72</v>
      </c>
      <c r="H12" s="27" t="str">
        <f>IF(F12="","",(ROUND((F12/G12),1)&amp;" pallets"))</f>
        <v>1 pallets</v>
      </c>
      <c r="I12" s="28">
        <f>E12*F12</f>
        <v>69984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61344</v>
      </c>
      <c r="Y12" s="36">
        <f t="shared" ref="Y12:Y68" si="0">F12*AI12</f>
        <v>2186.64</v>
      </c>
      <c r="Z12" s="36">
        <f>IF($U$6="x",(F12*2),"")</f>
        <v>144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>
        <v>864</v>
      </c>
      <c r="G13" s="47">
        <v>108</v>
      </c>
      <c r="H13" s="48" t="str">
        <f t="shared" ref="H13" si="3">IF(F13="","",(ROUND((F13/G13),1)&amp;" pallets"))</f>
        <v>8 pallets</v>
      </c>
      <c r="I13" s="49">
        <f t="shared" ref="I13:I70" si="4">E13*F13</f>
        <v>610848</v>
      </c>
      <c r="J13" s="50">
        <v>111</v>
      </c>
      <c r="K13" s="50">
        <v>84</v>
      </c>
      <c r="L13" s="50">
        <v>4.5</v>
      </c>
      <c r="M13" s="51">
        <v>108</v>
      </c>
      <c r="N13" s="51"/>
      <c r="O13" s="51"/>
      <c r="P13" s="52" t="str">
        <f t="shared" ref="P13:P68" si="5">IF(M13&amp;N13="","",ROUND(((M13+N13)/G13),1)&amp;" pallets")</f>
        <v>1 pallets</v>
      </c>
      <c r="Q13" s="53">
        <f t="shared" ref="Q13:Q70" si="6">(J13*M13)+(K13*N13)+(O13*L13)</f>
        <v>11988</v>
      </c>
      <c r="S13" s="54"/>
      <c r="T13" s="54"/>
      <c r="U13" s="55"/>
      <c r="X13" s="56">
        <f t="shared" ref="X13:X68" si="7">F13*C13</f>
        <v>514944</v>
      </c>
      <c r="Y13" s="57">
        <f>F13*AI13</f>
        <v>24744.959999999999</v>
      </c>
      <c r="Z13" s="57">
        <f t="shared" ref="Z13:Z68" si="8">IF($U$6="x",(F13*2),"")</f>
        <v>1728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>
        <v>190</v>
      </c>
      <c r="G14" s="47">
        <v>63</v>
      </c>
      <c r="H14" s="64" t="str">
        <f>IF(F14="","",(ROUND((F14/G14),1)&amp;" pallets"))</f>
        <v>3 pallets</v>
      </c>
      <c r="I14" s="49">
        <f t="shared" si="4"/>
        <v>196270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173470</v>
      </c>
      <c r="Y14" s="57">
        <f t="shared" si="0"/>
        <v>5903.3</v>
      </c>
      <c r="Z14" s="57">
        <f t="shared" si="8"/>
        <v>380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540</v>
      </c>
      <c r="G16" s="47">
        <v>108</v>
      </c>
      <c r="H16" s="64"/>
      <c r="I16" s="49">
        <f t="shared" si="4"/>
        <v>397980</v>
      </c>
      <c r="J16" s="50">
        <v>111</v>
      </c>
      <c r="K16" s="65"/>
      <c r="L16" s="50">
        <v>4.5</v>
      </c>
      <c r="M16" s="51">
        <v>1620</v>
      </c>
      <c r="N16" s="193"/>
      <c r="O16" s="51"/>
      <c r="P16" s="52" t="str">
        <f t="shared" si="5"/>
        <v>15 pallets</v>
      </c>
      <c r="Q16" s="53">
        <f t="shared" si="6"/>
        <v>179820</v>
      </c>
      <c r="S16" s="54"/>
      <c r="T16" s="67"/>
      <c r="U16" s="55"/>
      <c r="X16" s="56">
        <f t="shared" si="7"/>
        <v>338040</v>
      </c>
      <c r="Y16" s="57">
        <f>F16*AI16</f>
        <v>15465.6</v>
      </c>
      <c r="Z16" s="57">
        <f>IF($U$6="x",(F16*2),"")</f>
        <v>1080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8" t="s">
        <v>101</v>
      </c>
      <c r="C71" s="248"/>
      <c r="D71" s="248"/>
      <c r="E71" s="248"/>
      <c r="F71" s="248"/>
      <c r="G71" s="248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202" t="str">
        <f>ROUND((((M12+N12+M30+M57+M58+M59+M60+M61+N57)/72+(M13+N13+M16+M18)/108+(M15+N15)/96+SUM(M14,M19:M29,M31:M32,M50,N14)/63)),1)&amp;" pallets"</f>
        <v>16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9">
        <f>SUM(I12:I70)</f>
        <v>1275082</v>
      </c>
      <c r="G73" s="239"/>
      <c r="H73" s="239"/>
      <c r="I73" s="240"/>
      <c r="J73" s="158"/>
      <c r="K73" s="158"/>
      <c r="L73" s="158"/>
      <c r="M73" s="241" t="s">
        <v>103</v>
      </c>
      <c r="N73" s="242"/>
      <c r="O73" s="239">
        <f>SUM(Q12:Q70)</f>
        <v>191808</v>
      </c>
      <c r="P73" s="239"/>
      <c r="Q73" s="240"/>
      <c r="R73" s="152"/>
      <c r="S73" s="159" t="s">
        <v>104</v>
      </c>
      <c r="T73" s="243">
        <f>SUM(Y12:Y68)</f>
        <v>48300.5</v>
      </c>
      <c r="U73" s="244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9">
        <f>SUM(I14:I72)</f>
        <v>594250</v>
      </c>
      <c r="G75" s="239"/>
      <c r="H75" s="239"/>
      <c r="I75" s="240"/>
      <c r="J75" s="158"/>
      <c r="K75" s="158"/>
      <c r="L75" s="158"/>
      <c r="M75" s="241" t="s">
        <v>103</v>
      </c>
      <c r="N75" s="242"/>
      <c r="O75" s="239">
        <f>SUM(Q14:Q72)</f>
        <v>179820</v>
      </c>
      <c r="P75" s="239"/>
      <c r="Q75" s="240"/>
      <c r="R75" s="152"/>
      <c r="S75" s="159" t="s">
        <v>129</v>
      </c>
      <c r="T75" s="243">
        <f>SUM(Z12:Z70)</f>
        <v>3332</v>
      </c>
      <c r="U75" s="244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9">
        <f>IF(U7&gt;0,"",(F73-O73-T79-P79))</f>
        <v>869977.5</v>
      </c>
      <c r="G77" s="239"/>
      <c r="H77" s="239"/>
      <c r="I77" s="240"/>
      <c r="J77" s="164"/>
      <c r="K77" s="164"/>
      <c r="L77" s="164"/>
      <c r="M77" s="264" t="s">
        <v>106</v>
      </c>
      <c r="N77" s="264"/>
      <c r="O77" s="168" t="s">
        <v>107</v>
      </c>
      <c r="P77" s="256">
        <f>61776+99888</f>
        <v>161664</v>
      </c>
      <c r="Q77" s="257"/>
      <c r="R77" s="152"/>
      <c r="S77" s="159" t="s">
        <v>108</v>
      </c>
      <c r="T77" s="243">
        <f>IF(SUM(X12:X68)*0.15&gt;P77,P77,SUM(X12:X68)*0.15)</f>
        <v>161664</v>
      </c>
      <c r="U77" s="244"/>
      <c r="V77" s="160"/>
      <c r="W77" s="210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11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9"/>
      <c r="G79" s="239"/>
      <c r="H79" s="239"/>
      <c r="I79" s="240"/>
      <c r="J79" s="164"/>
      <c r="K79" s="164"/>
      <c r="L79" s="164"/>
      <c r="M79" s="254" t="str">
        <f>IF(U6&gt;0,"",T4+30)</f>
        <v/>
      </c>
      <c r="N79" s="255"/>
      <c r="O79" s="168" t="s">
        <v>111</v>
      </c>
      <c r="P79" s="256"/>
      <c r="Q79" s="257"/>
      <c r="R79" s="152"/>
      <c r="S79" s="159" t="s">
        <v>112</v>
      </c>
      <c r="T79" s="243">
        <f>T77+T73+T75</f>
        <v>213296.5</v>
      </c>
      <c r="U79" s="244"/>
      <c r="V79" s="160"/>
      <c r="W79" s="212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80" t="s">
        <v>113</v>
      </c>
      <c r="C81" s="281"/>
      <c r="D81" s="281"/>
      <c r="E81" s="281"/>
      <c r="F81" s="281"/>
      <c r="G81" s="281"/>
      <c r="H81" s="282"/>
      <c r="I81" s="289" t="s">
        <v>114</v>
      </c>
      <c r="J81" s="171"/>
      <c r="K81" s="171"/>
      <c r="L81" s="171"/>
      <c r="M81" s="291"/>
      <c r="N81" s="294" t="s">
        <v>115</v>
      </c>
      <c r="O81" s="297"/>
      <c r="P81" s="291"/>
      <c r="Q81" s="258" t="s">
        <v>116</v>
      </c>
      <c r="R81" s="259"/>
      <c r="S81" s="274"/>
      <c r="T81" s="258" t="s">
        <v>117</v>
      </c>
      <c r="U81" s="277"/>
    </row>
    <row r="82" spans="2:21" ht="15" customHeight="1" x14ac:dyDescent="0.25">
      <c r="B82" s="283"/>
      <c r="C82" s="284"/>
      <c r="D82" s="284"/>
      <c r="E82" s="284"/>
      <c r="F82" s="284"/>
      <c r="G82" s="284"/>
      <c r="H82" s="285"/>
      <c r="I82" s="271"/>
      <c r="J82" s="2"/>
      <c r="K82" s="2"/>
      <c r="L82" s="2"/>
      <c r="M82" s="292"/>
      <c r="N82" s="295"/>
      <c r="O82" s="298"/>
      <c r="P82" s="292"/>
      <c r="Q82" s="260"/>
      <c r="R82" s="261"/>
      <c r="S82" s="275"/>
      <c r="T82" s="260"/>
      <c r="U82" s="278"/>
    </row>
    <row r="83" spans="2:21" ht="15.75" customHeight="1" thickBot="1" x14ac:dyDescent="0.3">
      <c r="B83" s="286"/>
      <c r="C83" s="287"/>
      <c r="D83" s="287"/>
      <c r="E83" s="287"/>
      <c r="F83" s="287"/>
      <c r="G83" s="287"/>
      <c r="H83" s="288"/>
      <c r="I83" s="290"/>
      <c r="J83" s="172"/>
      <c r="K83" s="172"/>
      <c r="L83" s="172"/>
      <c r="M83" s="293"/>
      <c r="N83" s="296"/>
      <c r="O83" s="299"/>
      <c r="P83" s="293"/>
      <c r="Q83" s="262"/>
      <c r="R83" s="263"/>
      <c r="S83" s="276"/>
      <c r="T83" s="262"/>
      <c r="U83" s="279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5" t="s">
        <v>133</v>
      </c>
      <c r="C88" s="266"/>
      <c r="D88" s="266"/>
      <c r="E88" s="266"/>
      <c r="F88" s="266"/>
      <c r="G88" s="266"/>
      <c r="H88" s="266"/>
      <c r="I88" s="267"/>
      <c r="J88" s="185"/>
      <c r="K88" s="185"/>
      <c r="L88" s="185"/>
      <c r="M88" s="265"/>
      <c r="N88" s="266"/>
      <c r="O88" s="266"/>
      <c r="P88" s="266"/>
      <c r="Q88" s="267"/>
      <c r="R88" s="187"/>
      <c r="S88" s="188"/>
      <c r="T88" s="188"/>
      <c r="U88" s="189"/>
    </row>
    <row r="89" spans="2:21" ht="18" x14ac:dyDescent="0.25">
      <c r="B89" s="268" t="s">
        <v>122</v>
      </c>
      <c r="C89" s="269"/>
      <c r="D89" s="269"/>
      <c r="E89" s="269"/>
      <c r="F89" s="269"/>
      <c r="G89" s="269"/>
      <c r="H89" s="269"/>
      <c r="I89" s="270"/>
      <c r="M89" s="268" t="s">
        <v>122</v>
      </c>
      <c r="N89" s="269"/>
      <c r="O89" s="269"/>
      <c r="P89" s="269"/>
      <c r="Q89" s="270"/>
      <c r="R89" s="271" t="s">
        <v>123</v>
      </c>
      <c r="S89" s="272"/>
      <c r="T89" s="272"/>
      <c r="U89" s="273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5" t="s">
        <v>132</v>
      </c>
      <c r="C93" s="266"/>
      <c r="D93" s="266"/>
      <c r="E93" s="266"/>
      <c r="F93" s="266"/>
      <c r="G93" s="266"/>
      <c r="H93" s="266"/>
      <c r="I93" s="267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8" t="s">
        <v>126</v>
      </c>
      <c r="C94" s="269"/>
      <c r="D94" s="269"/>
      <c r="E94" s="269"/>
      <c r="F94" s="269"/>
      <c r="G94" s="269"/>
      <c r="H94" s="269"/>
      <c r="I94" s="270"/>
      <c r="M94" s="179"/>
      <c r="Q94" s="180"/>
      <c r="R94" s="271" t="s">
        <v>127</v>
      </c>
      <c r="S94" s="272"/>
      <c r="T94" s="272"/>
      <c r="U94" s="273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A649-1E6F-4368-ADF7-3B28C17F6D4F}">
  <sheetPr>
    <tabColor rgb="FF00B050"/>
    <pageSetUpPr fitToPage="1"/>
  </sheetPr>
  <dimension ref="A1:AJ100"/>
  <sheetViews>
    <sheetView showGridLines="0" topLeftCell="A53" zoomScale="85" zoomScaleNormal="85" workbookViewId="0">
      <pane xSplit="2" topLeftCell="F1" activePane="topRight" state="frozen"/>
      <selection activeCell="N14" sqref="N14"/>
      <selection pane="topRight" activeCell="M15" sqref="M15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9" t="s">
        <v>130</v>
      </c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6" t="s">
        <v>1</v>
      </c>
      <c r="U2" s="7"/>
      <c r="W2" s="210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11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13"/>
      <c r="G4" s="213"/>
      <c r="H4" s="213"/>
      <c r="I4" s="213"/>
      <c r="J4" s="213"/>
      <c r="K4" s="213"/>
      <c r="L4" s="213"/>
      <c r="M4" s="213"/>
      <c r="S4" s="2" t="s">
        <v>4</v>
      </c>
      <c r="T4" s="214"/>
      <c r="U4" s="214"/>
      <c r="W4" s="212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15"/>
      <c r="G6" s="215"/>
      <c r="H6" s="215"/>
      <c r="I6" s="215"/>
      <c r="J6" s="215"/>
      <c r="K6" s="215"/>
      <c r="L6" s="215"/>
      <c r="M6" s="215"/>
      <c r="S6" s="11" t="s">
        <v>6</v>
      </c>
      <c r="T6" s="203" t="s">
        <v>7</v>
      </c>
      <c r="U6" s="12" t="s">
        <v>131</v>
      </c>
      <c r="W6" s="210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15"/>
      <c r="G7" s="215"/>
      <c r="H7" s="215"/>
      <c r="I7" s="215"/>
      <c r="J7" s="215"/>
      <c r="K7" s="215"/>
      <c r="L7" s="215"/>
      <c r="M7" s="215"/>
      <c r="N7" s="14"/>
      <c r="O7" s="14"/>
      <c r="P7" s="14"/>
      <c r="Q7" s="15"/>
      <c r="S7" s="14"/>
      <c r="T7" s="203" t="s">
        <v>11</v>
      </c>
      <c r="U7" s="12"/>
      <c r="W7" s="212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9" t="s">
        <v>14</v>
      </c>
      <c r="C9" s="252" t="s">
        <v>15</v>
      </c>
      <c r="D9" s="252" t="s">
        <v>16</v>
      </c>
      <c r="E9" s="252" t="s">
        <v>17</v>
      </c>
      <c r="F9" s="236" t="s">
        <v>18</v>
      </c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8"/>
      <c r="S9" s="236" t="s">
        <v>19</v>
      </c>
      <c r="T9" s="237"/>
      <c r="U9" s="238"/>
      <c r="X9" s="224" t="s">
        <v>20</v>
      </c>
      <c r="Y9" s="227" t="s">
        <v>21</v>
      </c>
      <c r="Z9" s="227" t="s">
        <v>128</v>
      </c>
      <c r="AA9" s="17"/>
      <c r="AB9" s="216" t="s">
        <v>22</v>
      </c>
      <c r="AC9" s="230" t="s">
        <v>23</v>
      </c>
      <c r="AD9" s="233" t="s">
        <v>24</v>
      </c>
      <c r="AE9" s="216" t="s">
        <v>25</v>
      </c>
      <c r="AG9" s="216" t="s">
        <v>26</v>
      </c>
      <c r="AH9" s="17"/>
      <c r="AI9" s="216" t="s">
        <v>27</v>
      </c>
    </row>
    <row r="10" spans="2:35" s="16" customFormat="1" ht="20.25" customHeight="1" x14ac:dyDescent="0.25">
      <c r="B10" s="250"/>
      <c r="C10" s="253"/>
      <c r="D10" s="253"/>
      <c r="E10" s="253"/>
      <c r="F10" s="220" t="s">
        <v>28</v>
      </c>
      <c r="G10" s="220" t="s">
        <v>29</v>
      </c>
      <c r="H10" s="220" t="s">
        <v>30</v>
      </c>
      <c r="I10" s="222" t="s">
        <v>31</v>
      </c>
      <c r="J10" s="222" t="s">
        <v>32</v>
      </c>
      <c r="K10" s="222" t="s">
        <v>33</v>
      </c>
      <c r="L10" s="222" t="s">
        <v>34</v>
      </c>
      <c r="M10" s="206" t="s">
        <v>35</v>
      </c>
      <c r="N10" s="207"/>
      <c r="O10" s="207"/>
      <c r="P10" s="207"/>
      <c r="Q10" s="208"/>
      <c r="S10" s="245" t="s">
        <v>36</v>
      </c>
      <c r="T10" s="246"/>
      <c r="U10" s="247"/>
      <c r="X10" s="225"/>
      <c r="Y10" s="228"/>
      <c r="Z10" s="228"/>
      <c r="AA10" s="17"/>
      <c r="AB10" s="217"/>
      <c r="AC10" s="231"/>
      <c r="AD10" s="234"/>
      <c r="AE10" s="217"/>
      <c r="AG10" s="217"/>
      <c r="AH10" s="17"/>
      <c r="AI10" s="217"/>
    </row>
    <row r="11" spans="2:35" s="21" customFormat="1" ht="12.75" customHeight="1" thickBot="1" x14ac:dyDescent="0.3">
      <c r="B11" s="251"/>
      <c r="C11" s="221"/>
      <c r="D11" s="221"/>
      <c r="E11" s="221"/>
      <c r="F11" s="221"/>
      <c r="G11" s="221"/>
      <c r="H11" s="221"/>
      <c r="I11" s="223"/>
      <c r="J11" s="223"/>
      <c r="K11" s="223"/>
      <c r="L11" s="223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6"/>
      <c r="Y11" s="229"/>
      <c r="Z11" s="229"/>
      <c r="AA11" s="17"/>
      <c r="AB11" s="219"/>
      <c r="AC11" s="232"/>
      <c r="AD11" s="235"/>
      <c r="AE11" s="219"/>
      <c r="AG11" s="218"/>
      <c r="AH11" s="17"/>
      <c r="AI11" s="219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>
        <v>72</v>
      </c>
      <c r="N12" s="30"/>
      <c r="O12" s="30"/>
      <c r="P12" s="31" t="str">
        <f>IF(M12&amp;N12="","",ROUND(((M12+N12)/G12),1)&amp;" pallets")</f>
        <v>1 pallets</v>
      </c>
      <c r="Q12" s="32">
        <f>(J12*M12)+(K12*N12)+(O12*L12)</f>
        <v>8640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216</v>
      </c>
      <c r="N13" s="51"/>
      <c r="O13" s="51"/>
      <c r="P13" s="52" t="str">
        <f t="shared" ref="P13:P68" si="5">IF(M13&amp;N13="","",ROUND(((M13+N13)/G13),1)&amp;" pallets")</f>
        <v>2 pallets</v>
      </c>
      <c r="Q13" s="53">
        <f t="shared" ref="Q13:Q70" si="6">(J13*M13)+(K13*N13)+(O13*L13)</f>
        <v>23976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>
        <v>96</v>
      </c>
      <c r="N15" s="51"/>
      <c r="O15" s="51"/>
      <c r="P15" s="52" t="str">
        <f t="shared" si="5"/>
        <v>1 pallets</v>
      </c>
      <c r="Q15" s="53">
        <f t="shared" si="6"/>
        <v>10656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1404</v>
      </c>
      <c r="N16" s="193"/>
      <c r="O16" s="51"/>
      <c r="P16" s="52" t="str">
        <f t="shared" si="5"/>
        <v>13 pallets</v>
      </c>
      <c r="Q16" s="53">
        <f t="shared" si="6"/>
        <v>155844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8" t="s">
        <v>101</v>
      </c>
      <c r="C71" s="248"/>
      <c r="D71" s="248"/>
      <c r="E71" s="248"/>
      <c r="F71" s="248"/>
      <c r="G71" s="248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203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9">
        <f>SUM(I12:I70)</f>
        <v>1353132</v>
      </c>
      <c r="G73" s="239"/>
      <c r="H73" s="239"/>
      <c r="I73" s="240"/>
      <c r="J73" s="158"/>
      <c r="K73" s="158"/>
      <c r="L73" s="158"/>
      <c r="M73" s="241" t="s">
        <v>103</v>
      </c>
      <c r="N73" s="242"/>
      <c r="O73" s="239">
        <f>SUM(Q12:Q70)</f>
        <v>199116</v>
      </c>
      <c r="P73" s="239"/>
      <c r="Q73" s="240"/>
      <c r="R73" s="152"/>
      <c r="S73" s="159" t="s">
        <v>104</v>
      </c>
      <c r="T73" s="243">
        <f>SUM(Y12:Y68)</f>
        <v>52583.040000000001</v>
      </c>
      <c r="U73" s="244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9">
        <f>SUM(I14:I72)</f>
        <v>1353132</v>
      </c>
      <c r="G75" s="239"/>
      <c r="H75" s="239"/>
      <c r="I75" s="240"/>
      <c r="J75" s="158"/>
      <c r="K75" s="158"/>
      <c r="L75" s="158"/>
      <c r="M75" s="241" t="s">
        <v>103</v>
      </c>
      <c r="N75" s="242"/>
      <c r="O75" s="239">
        <f>SUM(Q14:Q72)</f>
        <v>166500</v>
      </c>
      <c r="P75" s="239"/>
      <c r="Q75" s="240"/>
      <c r="R75" s="152"/>
      <c r="S75" s="159" t="s">
        <v>129</v>
      </c>
      <c r="T75" s="243">
        <f>SUM(Z12:Z70)</f>
        <v>3672</v>
      </c>
      <c r="U75" s="244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9">
        <f>IF(U7&gt;0,"",(F73-O73-T79-P79))</f>
        <v>1097760.96</v>
      </c>
      <c r="G77" s="239"/>
      <c r="H77" s="239"/>
      <c r="I77" s="240"/>
      <c r="J77" s="164"/>
      <c r="K77" s="164"/>
      <c r="L77" s="164"/>
      <c r="M77" s="264" t="s">
        <v>106</v>
      </c>
      <c r="N77" s="264"/>
      <c r="O77" s="168" t="s">
        <v>107</v>
      </c>
      <c r="P77" s="256"/>
      <c r="Q77" s="257"/>
      <c r="R77" s="152"/>
      <c r="S77" s="159" t="s">
        <v>108</v>
      </c>
      <c r="T77" s="243">
        <f>IF(SUM(X12:X68)*0.15&gt;P77,P77,SUM(X12:X68)*0.15)</f>
        <v>0</v>
      </c>
      <c r="U77" s="244"/>
      <c r="V77" s="160"/>
      <c r="W77" s="210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11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9"/>
      <c r="G79" s="239"/>
      <c r="H79" s="239"/>
      <c r="I79" s="240"/>
      <c r="J79" s="164"/>
      <c r="K79" s="164"/>
      <c r="L79" s="164"/>
      <c r="M79" s="254" t="str">
        <f>IF(U6&gt;0,"",T4+30)</f>
        <v/>
      </c>
      <c r="N79" s="255"/>
      <c r="O79" s="168" t="s">
        <v>111</v>
      </c>
      <c r="P79" s="256"/>
      <c r="Q79" s="257"/>
      <c r="R79" s="152"/>
      <c r="S79" s="159" t="s">
        <v>112</v>
      </c>
      <c r="T79" s="243">
        <f>T77+T73+T75</f>
        <v>56255.040000000001</v>
      </c>
      <c r="U79" s="244"/>
      <c r="V79" s="160"/>
      <c r="W79" s="212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80" t="s">
        <v>113</v>
      </c>
      <c r="C81" s="281"/>
      <c r="D81" s="281"/>
      <c r="E81" s="281"/>
      <c r="F81" s="281"/>
      <c r="G81" s="281"/>
      <c r="H81" s="282"/>
      <c r="I81" s="289" t="s">
        <v>114</v>
      </c>
      <c r="J81" s="171"/>
      <c r="K81" s="171"/>
      <c r="L81" s="171"/>
      <c r="M81" s="291"/>
      <c r="N81" s="294" t="s">
        <v>115</v>
      </c>
      <c r="O81" s="297"/>
      <c r="P81" s="291"/>
      <c r="Q81" s="258" t="s">
        <v>116</v>
      </c>
      <c r="R81" s="259"/>
      <c r="S81" s="274"/>
      <c r="T81" s="258" t="s">
        <v>117</v>
      </c>
      <c r="U81" s="277"/>
    </row>
    <row r="82" spans="2:21" ht="15" customHeight="1" x14ac:dyDescent="0.25">
      <c r="B82" s="283"/>
      <c r="C82" s="284"/>
      <c r="D82" s="284"/>
      <c r="E82" s="284"/>
      <c r="F82" s="284"/>
      <c r="G82" s="284"/>
      <c r="H82" s="285"/>
      <c r="I82" s="271"/>
      <c r="J82" s="2"/>
      <c r="K82" s="2"/>
      <c r="L82" s="2"/>
      <c r="M82" s="292"/>
      <c r="N82" s="295"/>
      <c r="O82" s="298"/>
      <c r="P82" s="292"/>
      <c r="Q82" s="260"/>
      <c r="R82" s="261"/>
      <c r="S82" s="275"/>
      <c r="T82" s="260"/>
      <c r="U82" s="278"/>
    </row>
    <row r="83" spans="2:21" ht="15.75" customHeight="1" thickBot="1" x14ac:dyDescent="0.3">
      <c r="B83" s="286"/>
      <c r="C83" s="287"/>
      <c r="D83" s="287"/>
      <c r="E83" s="287"/>
      <c r="F83" s="287"/>
      <c r="G83" s="287"/>
      <c r="H83" s="288"/>
      <c r="I83" s="290"/>
      <c r="J83" s="172"/>
      <c r="K83" s="172"/>
      <c r="L83" s="172"/>
      <c r="M83" s="293"/>
      <c r="N83" s="296"/>
      <c r="O83" s="299"/>
      <c r="P83" s="293"/>
      <c r="Q83" s="262"/>
      <c r="R83" s="263"/>
      <c r="S83" s="276"/>
      <c r="T83" s="262"/>
      <c r="U83" s="279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65" t="s">
        <v>133</v>
      </c>
      <c r="C88" s="266"/>
      <c r="D88" s="266"/>
      <c r="E88" s="266"/>
      <c r="F88" s="266"/>
      <c r="G88" s="266"/>
      <c r="H88" s="266"/>
      <c r="I88" s="267"/>
      <c r="J88" s="185"/>
      <c r="K88" s="185"/>
      <c r="L88" s="185"/>
      <c r="M88" s="265"/>
      <c r="N88" s="266"/>
      <c r="O88" s="266"/>
      <c r="P88" s="266"/>
      <c r="Q88" s="267"/>
      <c r="R88" s="187"/>
      <c r="S88" s="188"/>
      <c r="T88" s="188"/>
      <c r="U88" s="189"/>
    </row>
    <row r="89" spans="2:21" ht="18" x14ac:dyDescent="0.25">
      <c r="B89" s="268" t="s">
        <v>122</v>
      </c>
      <c r="C89" s="269"/>
      <c r="D89" s="269"/>
      <c r="E89" s="269"/>
      <c r="F89" s="269"/>
      <c r="G89" s="269"/>
      <c r="H89" s="269"/>
      <c r="I89" s="270"/>
      <c r="M89" s="268" t="s">
        <v>122</v>
      </c>
      <c r="N89" s="269"/>
      <c r="O89" s="269"/>
      <c r="P89" s="269"/>
      <c r="Q89" s="270"/>
      <c r="R89" s="271" t="s">
        <v>123</v>
      </c>
      <c r="S89" s="272"/>
      <c r="T89" s="272"/>
      <c r="U89" s="273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65" t="s">
        <v>132</v>
      </c>
      <c r="C93" s="266"/>
      <c r="D93" s="266"/>
      <c r="E93" s="266"/>
      <c r="F93" s="266"/>
      <c r="G93" s="266"/>
      <c r="H93" s="266"/>
      <c r="I93" s="267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8" t="s">
        <v>126</v>
      </c>
      <c r="C94" s="269"/>
      <c r="D94" s="269"/>
      <c r="E94" s="269"/>
      <c r="F94" s="269"/>
      <c r="G94" s="269"/>
      <c r="H94" s="269"/>
      <c r="I94" s="270"/>
      <c r="M94" s="179"/>
      <c r="Q94" s="180"/>
      <c r="R94" s="271" t="s">
        <v>127</v>
      </c>
      <c r="S94" s="272"/>
      <c r="T94" s="272"/>
      <c r="U94" s="273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03-10-2025</vt:lpstr>
      <vt:lpstr>04-10-2025</vt:lpstr>
      <vt:lpstr>06-10-2025</vt:lpstr>
      <vt:lpstr>07-10-2025</vt:lpstr>
      <vt:lpstr>09-10-2025</vt:lpstr>
      <vt:lpstr>15-10-2025</vt:lpstr>
      <vt:lpstr>16-10-2025</vt:lpstr>
      <vt:lpstr>17-10-2025</vt:lpstr>
      <vt:lpstr>20-10-2025</vt:lpstr>
      <vt:lpstr>22-10-2025</vt:lpstr>
      <vt:lpstr>22-10-2025 NAB</vt:lpstr>
      <vt:lpstr>25-10-2025</vt:lpstr>
      <vt:lpstr>'03-10-2025'!Print_Area</vt:lpstr>
      <vt:lpstr>'04-10-2025'!Print_Area</vt:lpstr>
      <vt:lpstr>'06-10-2025'!Print_Area</vt:lpstr>
      <vt:lpstr>'07-10-2025'!Print_Area</vt:lpstr>
      <vt:lpstr>'09-10-2025'!Print_Area</vt:lpstr>
      <vt:lpstr>'15-10-2025'!Print_Area</vt:lpstr>
      <vt:lpstr>'16-10-2025'!Print_Area</vt:lpstr>
      <vt:lpstr>'17-10-2025'!Print_Area</vt:lpstr>
      <vt:lpstr>'20-10-2025'!Print_Area</vt:lpstr>
      <vt:lpstr>'22-10-2025'!Print_Area</vt:lpstr>
      <vt:lpstr>'22-10-2025 NAB'!Print_Area</vt:lpstr>
      <vt:lpstr>'25-10-2025'!Print_Area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2025-09-25T07:06:23Z</cp:lastPrinted>
  <dcterms:created xsi:type="dcterms:W3CDTF">2025-03-06T18:27:26Z</dcterms:created>
  <dcterms:modified xsi:type="dcterms:W3CDTF">2025-10-25T03:05:32Z</dcterms:modified>
</cp:coreProperties>
</file>