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filterPrivacy="1" codeName="ThisWorkbook"/>
  <bookViews>
    <workbookView xWindow="-120" yWindow="-120" windowWidth="38640" windowHeight="1599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2" i="11" l="1"/>
  <c r="F16" i="11"/>
  <c r="E16" i="11"/>
  <c r="F15" i="11"/>
  <c r="E15" i="11"/>
  <c r="F13" i="11"/>
  <c r="E13" i="11"/>
  <c r="F11" i="11"/>
  <c r="F12" i="11"/>
  <c r="E11" i="11"/>
  <c r="F10" i="11"/>
  <c r="F9" i="11"/>
  <c r="E3" i="11"/>
  <c r="H7" i="11" l="1"/>
  <c r="E9" i="11" l="1"/>
  <c r="H22" i="11" l="1"/>
  <c r="E10" i="11"/>
  <c r="I5" i="11"/>
  <c r="H33" i="11"/>
  <c r="H32" i="11"/>
  <c r="H31" i="11"/>
  <c r="H30" i="11"/>
  <c r="H29" i="11"/>
  <c r="H28" i="11"/>
  <c r="H26" i="11"/>
  <c r="H21" i="11"/>
  <c r="H20" i="11"/>
  <c r="H14" i="11"/>
  <c r="H8" i="11"/>
  <c r="H9" i="11" l="1"/>
  <c r="I6" i="11"/>
  <c r="H27" i="11" l="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<sst xmlns="http://schemas.openxmlformats.org/spreadsheetml/2006/main" count="93" uniqueCount="59">
  <si>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</si>
  <si>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</si>
  <si>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</si>
  <si>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</si>
  <si>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</si>
  <si>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</si>
  <si>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</si>
  <si>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</si>
  <si>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</si>
  <si>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</si>
  <si>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</si>
  <si>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</si>
  <si>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</si>
  <si>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</si>
  <si>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</si>
  <si>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</si>
  <si>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</si>
  <si>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</si>
  <si>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</si>
  <si>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</si>
  <si>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</si>
  <si>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</si>
  <si>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</si>
  <si>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</si>
  <si>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</si>
  <si>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</si>
  <si>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</si>
  <si>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</si>
  <si>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</si>
  <si>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</si>
  <si>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</si>
  <si>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</si>
  <si>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</si>
  <si>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</si>
  <si>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</si>
  <si>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</si>
  <si>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</si>
  <si>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</si>
  <si>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</si>
  <si>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</si>
  <si>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</si>
  <si>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</si>
  <si>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</si>
  <si>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</si>
  <si>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</si>
  <si>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</si>
  <si>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</si>
  <si>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</si>
  <si>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Public Washroom Map Vancouver</t>
  </si>
  <si>
    <t>Adrien, Kawai</t>
  </si>
  <si>
    <t>Initial Project Brainstorming</t>
  </si>
  <si>
    <t>Finalizing Project Proposal</t>
  </si>
  <si>
    <t>Intial Project Setup</t>
  </si>
  <si>
    <t>Android Studio Configurations</t>
  </si>
  <si>
    <t>Git Configuration</t>
  </si>
  <si>
    <t>Project Structure Planning</t>
  </si>
  <si>
    <t>Coding</t>
  </si>
  <si>
    <t>Google Maps Setup</t>
  </si>
  <si>
    <t>Data JSON Obect Creation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</si>
</sst>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3" borderId="2" xfId="12" applyFont="1" applyFill="1">
      <alignment horizontal="left" vertical="center" indent="2"/>
    </xf>
    <xf numFmtId="14" fontId="0" fillId="0" borderId="0" xfId="0" applyNumberFormat="1" applyAlignment="1">
      <alignment horizontal="center"/>
    </xf>
    <xf numFmtId="0" fontId="0" fillId="3" borderId="2" xfId="11" applyFont="1" applyFill="1">
      <alignment horizontal="center" vertical="center"/>
    </xf>
    <xf numFmtId="0" fontId="0" fillId="4" borderId="2" xfId="12" applyFont="1" applyFill="1">
      <alignment horizontal="left" vertical="center" indent="2"/>
    </xf>
    <xf numFmtId="164" fontId="0" fillId="4" borderId="2" xfId="10" applyFont="1" applyFill="1">
      <alignment horizontal="center" vertical="center"/>
    </xf>
    <xf numFmtId="164" fontId="0" fillId="11" borderId="2" xfId="10" applyFont="1" applyFill="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Normal="100" zoomScalePageLayoutView="70" workbookViewId="0">
      <pane ySplit="6" topLeftCell="A13" activePane="bottomLeft" state="frozen"/>
      <selection pane="bottomLeft" activeCell="D14" sqref="D14"/>
    </sheetView>
  </sheetViews>
  <sheetFormatPr defaultRowHeight="30" customHeight="1" x14ac:dyDescent="0.25"/>
  <cols>
    <col min="1" max="1" width="2.7109375" style="58" customWidth="1"/>
    <col min="2" max="2" width="28.85546875" bestFit="1"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39</v>
      </c>
      <c r="B1" s="63" t="s">
        <v>48</v>
      </c>
      <c r="C1" s="1"/>
      <c r="D1" s="2"/>
      <c r="E1" s="4"/>
      <c r="F1" s="47"/>
      <c r="H1" s="2"/>
      <c r="I1" s="14"/>
    </row>
    <row r="2" spans="1:64" ht="30" customHeight="1" x14ac:dyDescent="0.3">
      <c r="A2" s="58" t="s">
        <v>33</v>
      </c>
      <c r="B2" s="64" t="s">
        <v>29</v>
      </c>
      <c r="E2" s="84"/>
      <c r="I2" s="61"/>
    </row>
    <row r="3" spans="1:64" ht="30" customHeight="1" x14ac:dyDescent="0.25">
      <c r="A3" s="58" t="s">
        <v>40</v>
      </c>
      <c r="B3" s="65" t="s">
        <v>30</v>
      </c>
      <c r="C3" s="93" t="s">
        <v>6</v>
      </c>
      <c r="D3" s="94"/>
      <c r="E3" s="92">
        <f>DATE(2019,10,1)</f>
        <v>43739</v>
      </c>
      <c r="F3" s="92"/>
    </row>
    <row r="4" spans="1:64" ht="30" customHeight="1" x14ac:dyDescent="0.25">
      <c r="A4" s="59" t="s">
        <v>41</v>
      </c>
      <c r="C4" s="93" t="s">
        <v>13</v>
      </c>
      <c r="D4" s="94"/>
      <c r="E4" s="7">
        <v>1</v>
      </c>
      <c r="I4" s="89">
        <f>I5</f>
        <v>43738</v>
      </c>
      <c r="J4" s="90"/>
      <c r="K4" s="90"/>
      <c r="L4" s="90"/>
      <c r="M4" s="90"/>
      <c r="N4" s="90"/>
      <c r="O4" s="91"/>
      <c r="P4" s="89">
        <f>P5</f>
        <v>43745</v>
      </c>
      <c r="Q4" s="90"/>
      <c r="R4" s="90"/>
      <c r="S4" s="90"/>
      <c r="T4" s="90"/>
      <c r="U4" s="90"/>
      <c r="V4" s="91"/>
      <c r="W4" s="89">
        <f>W5</f>
        <v>43752</v>
      </c>
      <c r="X4" s="90"/>
      <c r="Y4" s="90"/>
      <c r="Z4" s="90"/>
      <c r="AA4" s="90"/>
      <c r="AB4" s="90"/>
      <c r="AC4" s="91"/>
      <c r="AD4" s="89">
        <f>AD5</f>
        <v>43759</v>
      </c>
      <c r="AE4" s="90"/>
      <c r="AF4" s="90"/>
      <c r="AG4" s="90"/>
      <c r="AH4" s="90"/>
      <c r="AI4" s="90"/>
      <c r="AJ4" s="91"/>
      <c r="AK4" s="89">
        <f>AK5</f>
        <v>43766</v>
      </c>
      <c r="AL4" s="90"/>
      <c r="AM4" s="90"/>
      <c r="AN4" s="90"/>
      <c r="AO4" s="90"/>
      <c r="AP4" s="90"/>
      <c r="AQ4" s="91"/>
      <c r="AR4" s="89">
        <f>AR5</f>
        <v>43773</v>
      </c>
      <c r="AS4" s="90"/>
      <c r="AT4" s="90"/>
      <c r="AU4" s="90"/>
      <c r="AV4" s="90"/>
      <c r="AW4" s="90"/>
      <c r="AX4" s="91"/>
      <c r="AY4" s="89">
        <f>AY5</f>
        <v>43780</v>
      </c>
      <c r="AZ4" s="90"/>
      <c r="BA4" s="90"/>
      <c r="BB4" s="90"/>
      <c r="BC4" s="90"/>
      <c r="BD4" s="90"/>
      <c r="BE4" s="91"/>
      <c r="BF4" s="89">
        <f>BF5</f>
        <v>43787</v>
      </c>
      <c r="BG4" s="90"/>
      <c r="BH4" s="90"/>
      <c r="BI4" s="90"/>
      <c r="BJ4" s="90"/>
      <c r="BK4" s="90"/>
      <c r="BL4" s="91"/>
    </row>
    <row r="5" spans="1:64" ht="15" customHeight="1" x14ac:dyDescent="0.25">
      <c r="A5" s="59" t="s">
        <v>42</v>
      </c>
      <c r="B5" s="95"/>
      <c r="C5" s="95"/>
      <c r="D5" s="95"/>
      <c r="E5" s="95"/>
      <c r="F5" s="95"/>
      <c r="G5" s="95"/>
      <c r="I5" s="11">
        <f>Project_Start-WEEKDAY(Project_Start,1)+2+7*(Display_Week-1)</f>
        <v>43738</v>
      </c>
      <c r="J5" s="10">
        <f>I5+1</f>
        <v>43739</v>
      </c>
      <c r="K5" s="10">
        <f t="shared" ref="K5:AX5" si="0">J5+1</f>
        <v>43740</v>
      </c>
      <c r="L5" s="10">
        <f t="shared" si="0"/>
        <v>43741</v>
      </c>
      <c r="M5" s="10">
        <f t="shared" si="0"/>
        <v>43742</v>
      </c>
      <c r="N5" s="10">
        <f t="shared" si="0"/>
        <v>43743</v>
      </c>
      <c r="O5" s="12">
        <f t="shared" si="0"/>
        <v>43744</v>
      </c>
      <c r="P5" s="11">
        <f>O5+1</f>
        <v>43745</v>
      </c>
      <c r="Q5" s="10">
        <f>P5+1</f>
        <v>43746</v>
      </c>
      <c r="R5" s="10">
        <f t="shared" si="0"/>
        <v>43747</v>
      </c>
      <c r="S5" s="10">
        <f t="shared" si="0"/>
        <v>43748</v>
      </c>
      <c r="T5" s="10">
        <f t="shared" si="0"/>
        <v>43749</v>
      </c>
      <c r="U5" s="10">
        <f t="shared" si="0"/>
        <v>43750</v>
      </c>
      <c r="V5" s="12">
        <f t="shared" si="0"/>
        <v>43751</v>
      </c>
      <c r="W5" s="11">
        <f>V5+1</f>
        <v>43752</v>
      </c>
      <c r="X5" s="10">
        <f>W5+1</f>
        <v>43753</v>
      </c>
      <c r="Y5" s="10">
        <f t="shared" si="0"/>
        <v>43754</v>
      </c>
      <c r="Z5" s="10">
        <f t="shared" si="0"/>
        <v>43755</v>
      </c>
      <c r="AA5" s="10">
        <f t="shared" si="0"/>
        <v>43756</v>
      </c>
      <c r="AB5" s="10">
        <f t="shared" si="0"/>
        <v>43757</v>
      </c>
      <c r="AC5" s="12">
        <f t="shared" si="0"/>
        <v>43758</v>
      </c>
      <c r="AD5" s="11">
        <f>AC5+1</f>
        <v>43759</v>
      </c>
      <c r="AE5" s="10">
        <f>AD5+1</f>
        <v>43760</v>
      </c>
      <c r="AF5" s="10">
        <f t="shared" si="0"/>
        <v>43761</v>
      </c>
      <c r="AG5" s="10">
        <f t="shared" si="0"/>
        <v>43762</v>
      </c>
      <c r="AH5" s="10">
        <f t="shared" si="0"/>
        <v>43763</v>
      </c>
      <c r="AI5" s="10">
        <f t="shared" si="0"/>
        <v>43764</v>
      </c>
      <c r="AJ5" s="12">
        <f t="shared" si="0"/>
        <v>43765</v>
      </c>
      <c r="AK5" s="11">
        <f>AJ5+1</f>
        <v>43766</v>
      </c>
      <c r="AL5" s="10">
        <f>AK5+1</f>
        <v>43767</v>
      </c>
      <c r="AM5" s="10">
        <f t="shared" si="0"/>
        <v>43768</v>
      </c>
      <c r="AN5" s="10">
        <f t="shared" si="0"/>
        <v>43769</v>
      </c>
      <c r="AO5" s="10">
        <f t="shared" si="0"/>
        <v>43770</v>
      </c>
      <c r="AP5" s="10">
        <f t="shared" si="0"/>
        <v>43771</v>
      </c>
      <c r="AQ5" s="12">
        <f t="shared" si="0"/>
        <v>43772</v>
      </c>
      <c r="AR5" s="11">
        <f>AQ5+1</f>
        <v>43773</v>
      </c>
      <c r="AS5" s="10">
        <f>AR5+1</f>
        <v>43774</v>
      </c>
      <c r="AT5" s="10">
        <f t="shared" si="0"/>
        <v>43775</v>
      </c>
      <c r="AU5" s="10">
        <f t="shared" si="0"/>
        <v>43776</v>
      </c>
      <c r="AV5" s="10">
        <f t="shared" si="0"/>
        <v>43777</v>
      </c>
      <c r="AW5" s="10">
        <f t="shared" si="0"/>
        <v>43778</v>
      </c>
      <c r="AX5" s="12">
        <f t="shared" si="0"/>
        <v>43779</v>
      </c>
      <c r="AY5" s="11">
        <f>AX5+1</f>
        <v>43780</v>
      </c>
      <c r="AZ5" s="10">
        <f>AY5+1</f>
        <v>43781</v>
      </c>
      <c r="BA5" s="10">
        <f t="shared" ref="BA5:BE5" si="1">AZ5+1</f>
        <v>43782</v>
      </c>
      <c r="BB5" s="10">
        <f t="shared" si="1"/>
        <v>43783</v>
      </c>
      <c r="BC5" s="10">
        <f t="shared" si="1"/>
        <v>43784</v>
      </c>
      <c r="BD5" s="10">
        <f t="shared" si="1"/>
        <v>43785</v>
      </c>
      <c r="BE5" s="12">
        <f t="shared" si="1"/>
        <v>43786</v>
      </c>
      <c r="BF5" s="11">
        <f>BE5+1</f>
        <v>43787</v>
      </c>
      <c r="BG5" s="10">
        <f>BF5+1</f>
        <v>43788</v>
      </c>
      <c r="BH5" s="10">
        <f t="shared" ref="BH5:BL5" si="2">BG5+1</f>
        <v>43789</v>
      </c>
      <c r="BI5" s="10">
        <f t="shared" si="2"/>
        <v>43790</v>
      </c>
      <c r="BJ5" s="10">
        <f t="shared" si="2"/>
        <v>43791</v>
      </c>
      <c r="BK5" s="10">
        <f t="shared" si="2"/>
        <v>43792</v>
      </c>
      <c r="BL5" s="12">
        <f t="shared" si="2"/>
        <v>43793</v>
      </c>
    </row>
    <row r="6" spans="1:64" ht="30" customHeight="1" thickBot="1" x14ac:dyDescent="0.3">
      <c r="A6" s="59" t="s">
        <v>43</v>
      </c>
      <c r="B6" s="8" t="s">
        <v>14</v>
      </c>
      <c r="C6" s="9" t="s">
        <v>8</v>
      </c>
      <c r="D6" s="9" t="s">
        <v>7</v>
      </c>
      <c r="E6" s="9" t="s">
        <v>10</v>
      </c>
      <c r="F6" s="9" t="s">
        <v>11</v>
      </c>
      <c r="G6" s="9"/>
      <c r="H6" s="9" t="s">
        <v>12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44</v>
      </c>
      <c r="B8" s="18" t="s">
        <v>52</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45</v>
      </c>
      <c r="B9" s="83" t="s">
        <v>50</v>
      </c>
      <c r="C9" s="85" t="s">
        <v>49</v>
      </c>
      <c r="D9" s="22">
        <v>1</v>
      </c>
      <c r="E9" s="66">
        <f>Project_Start</f>
        <v>43739</v>
      </c>
      <c r="F9" s="66">
        <f>E9+4</f>
        <v>43743</v>
      </c>
      <c r="G9" s="17"/>
      <c r="H9" s="17">
        <f t="shared" si="6"/>
        <v>5</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46</v>
      </c>
      <c r="B10" s="83" t="s">
        <v>51</v>
      </c>
      <c r="C10" s="71"/>
      <c r="D10" s="22">
        <v>1</v>
      </c>
      <c r="E10" s="66">
        <f>F9</f>
        <v>43743</v>
      </c>
      <c r="F10" s="66">
        <f>E10+5</f>
        <v>43748</v>
      </c>
      <c r="G10" s="17"/>
      <c r="H10" s="17">
        <f t="shared" si="6"/>
        <v>6</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3" t="s">
        <v>53</v>
      </c>
      <c r="C11" s="71"/>
      <c r="D11" s="22">
        <v>1</v>
      </c>
      <c r="E11" s="66">
        <f>F10+6</f>
        <v>43754</v>
      </c>
      <c r="F11" s="66">
        <f>E11+3</f>
        <v>43757</v>
      </c>
      <c r="G11" s="17"/>
      <c r="H11" s="17">
        <f t="shared" si="6"/>
        <v>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3" t="s">
        <v>54</v>
      </c>
      <c r="C12" s="71"/>
      <c r="D12" s="22">
        <v>1</v>
      </c>
      <c r="E12" s="66">
        <f>F11+12</f>
        <v>43769</v>
      </c>
      <c r="F12" s="66">
        <f>E12</f>
        <v>43769</v>
      </c>
      <c r="G12" s="17"/>
      <c r="H12" s="17">
        <f t="shared" si="6"/>
        <v>1</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3" t="s">
        <v>55</v>
      </c>
      <c r="C13" s="71"/>
      <c r="D13" s="22">
        <v>0.7</v>
      </c>
      <c r="E13" s="66">
        <f>E10+15</f>
        <v>43758</v>
      </c>
      <c r="F13" s="66">
        <f>E13+3</f>
        <v>43761</v>
      </c>
      <c r="G13" s="17"/>
      <c r="H13" s="17">
        <f t="shared" si="6"/>
        <v>4</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47</v>
      </c>
      <c r="B14" s="23" t="s">
        <v>56</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6" t="s">
        <v>57</v>
      </c>
      <c r="C15" s="73"/>
      <c r="D15" s="27">
        <v>0.4</v>
      </c>
      <c r="E15" s="67">
        <f>E13+6</f>
        <v>43764</v>
      </c>
      <c r="F15" s="67">
        <f>E15+4</f>
        <v>43768</v>
      </c>
      <c r="G15" s="17"/>
      <c r="H15" s="17">
        <f t="shared"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6" t="s">
        <v>58</v>
      </c>
      <c r="C16" s="73"/>
      <c r="D16" s="27">
        <v>0.3</v>
      </c>
      <c r="E16" s="87">
        <f>E15</f>
        <v>43764</v>
      </c>
      <c r="F16" s="87">
        <f>E16+4</f>
        <v>43768</v>
      </c>
      <c r="G16" s="17"/>
      <c r="H16" s="17">
        <f t="shared" si="6"/>
        <v>5</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79" t="s">
        <v>0</v>
      </c>
      <c r="C17" s="73"/>
      <c r="D17" s="27"/>
      <c r="E17" s="87" t="s">
        <v>34</v>
      </c>
      <c r="F17" s="87" t="s">
        <v>34</v>
      </c>
      <c r="G17" s="17"/>
      <c r="H17" s="17" t="e">
        <f t="shared" si="6"/>
        <v>#VALUE!</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79" t="s">
        <v>1</v>
      </c>
      <c r="C18" s="73"/>
      <c r="D18" s="27"/>
      <c r="E18" s="87" t="s">
        <v>34</v>
      </c>
      <c r="F18" s="87" t="s">
        <v>34</v>
      </c>
      <c r="G18" s="17"/>
      <c r="H18" s="17" t="e">
        <f t="shared" si="6"/>
        <v>#VALUE!</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79" t="s">
        <v>2</v>
      </c>
      <c r="C19" s="73"/>
      <c r="D19" s="27"/>
      <c r="E19" s="87" t="s">
        <v>34</v>
      </c>
      <c r="F19" s="87" t="s">
        <v>34</v>
      </c>
      <c r="G19" s="17"/>
      <c r="H19" s="17" t="e">
        <f t="shared" si="6"/>
        <v>#VALUE!</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35</v>
      </c>
      <c r="B20" s="28" t="s">
        <v>15</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0" t="s">
        <v>3</v>
      </c>
      <c r="C21" s="75"/>
      <c r="D21" s="32"/>
      <c r="E21" s="88" t="s">
        <v>34</v>
      </c>
      <c r="F21" s="88" t="s">
        <v>34</v>
      </c>
      <c r="G21" s="17"/>
      <c r="H21" s="17" t="e">
        <f t="shared" si="6"/>
        <v>#VALUE!</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0" t="s">
        <v>4</v>
      </c>
      <c r="C22" s="75"/>
      <c r="D22" s="32"/>
      <c r="E22" s="88" t="s">
        <v>34</v>
      </c>
      <c r="F22" s="88" t="s">
        <v>34</v>
      </c>
      <c r="G22" s="17"/>
      <c r="H22" s="17" t="e">
        <f t="shared" si="6"/>
        <v>#VALUE!</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0" t="s">
        <v>0</v>
      </c>
      <c r="C23" s="75"/>
      <c r="D23" s="32"/>
      <c r="E23" s="88" t="s">
        <v>34</v>
      </c>
      <c r="F23" s="88" t="s">
        <v>34</v>
      </c>
      <c r="G23" s="17"/>
      <c r="H23" s="17" t="e">
        <f t="shared" si="6"/>
        <v>#VALUE!</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0" t="s">
        <v>1</v>
      </c>
      <c r="C24" s="75"/>
      <c r="D24" s="32"/>
      <c r="E24" s="88" t="s">
        <v>34</v>
      </c>
      <c r="F24" s="88" t="s">
        <v>34</v>
      </c>
      <c r="G24" s="17"/>
      <c r="H24" s="17" t="e">
        <f t="shared" si="6"/>
        <v>#VALUE!</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0" t="s">
        <v>2</v>
      </c>
      <c r="C25" s="75"/>
      <c r="D25" s="32"/>
      <c r="E25" s="88" t="s">
        <v>34</v>
      </c>
      <c r="F25" s="88" t="s">
        <v>34</v>
      </c>
      <c r="G25" s="17"/>
      <c r="H25" s="17" t="e">
        <f t="shared" si="6"/>
        <v>#VALUE!</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35</v>
      </c>
      <c r="B26" s="33" t="s">
        <v>27</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1" t="s">
        <v>3</v>
      </c>
      <c r="C27" s="77"/>
      <c r="D27" s="37"/>
      <c r="E27" s="68" t="s">
        <v>34</v>
      </c>
      <c r="F27" s="68" t="s">
        <v>34</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1" t="s">
        <v>4</v>
      </c>
      <c r="C28" s="77"/>
      <c r="D28" s="37"/>
      <c r="E28" s="68" t="s">
        <v>34</v>
      </c>
      <c r="F28" s="68" t="s">
        <v>34</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1" t="s">
        <v>0</v>
      </c>
      <c r="C29" s="77"/>
      <c r="D29" s="37"/>
      <c r="E29" s="68" t="s">
        <v>34</v>
      </c>
      <c r="F29" s="68" t="s">
        <v>34</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1" t="s">
        <v>1</v>
      </c>
      <c r="C30" s="77"/>
      <c r="D30" s="37"/>
      <c r="E30" s="68" t="s">
        <v>34</v>
      </c>
      <c r="F30" s="68" t="s">
        <v>34</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1" t="s">
        <v>2</v>
      </c>
      <c r="C31" s="77"/>
      <c r="D31" s="37"/>
      <c r="E31" s="68" t="s">
        <v>34</v>
      </c>
      <c r="F31" s="68" t="s">
        <v>34</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37</v>
      </c>
      <c r="B32" s="82"/>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36</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18</v>
      </c>
      <c r="B2" s="49"/>
    </row>
    <row r="3" spans="1:2" s="54" customFormat="1" ht="27" customHeight="1" x14ac:dyDescent="0.25">
      <c r="A3" s="55" t="s">
        <v>23</v>
      </c>
      <c r="B3" s="55"/>
    </row>
    <row r="4" spans="1:2" s="51" customFormat="1" ht="26.25" x14ac:dyDescent="0.4">
      <c r="A4" s="52" t="s">
        <v>17</v>
      </c>
    </row>
    <row r="5" spans="1:2" ht="74.099999999999994" customHeight="1" x14ac:dyDescent="0.2">
      <c r="A5" s="53" t="s">
        <v>26</v>
      </c>
    </row>
    <row r="6" spans="1:2" ht="26.25" customHeight="1" x14ac:dyDescent="0.2">
      <c r="A6" s="52" t="s">
        <v>32</v>
      </c>
    </row>
    <row r="7" spans="1:2" s="48" customFormat="1" ht="204.95" customHeight="1" x14ac:dyDescent="0.25">
      <c r="A7" s="57" t="s">
        <v>31</v>
      </c>
    </row>
    <row r="8" spans="1:2" s="51" customFormat="1" ht="26.25" x14ac:dyDescent="0.4">
      <c r="A8" s="52" t="s">
        <v>19</v>
      </c>
    </row>
    <row r="9" spans="1:2" ht="60" x14ac:dyDescent="0.2">
      <c r="A9" s="53" t="s">
        <v>28</v>
      </c>
    </row>
    <row r="10" spans="1:2" s="48" customFormat="1" ht="27.95" customHeight="1" x14ac:dyDescent="0.25">
      <c r="A10" s="56" t="s">
        <v>25</v>
      </c>
    </row>
    <row r="11" spans="1:2" s="51" customFormat="1" ht="26.25" x14ac:dyDescent="0.4">
      <c r="A11" s="52" t="s">
        <v>16</v>
      </c>
    </row>
    <row r="12" spans="1:2" ht="30" x14ac:dyDescent="0.2">
      <c r="A12" s="53" t="s">
        <v>24</v>
      </c>
    </row>
    <row r="13" spans="1:2" s="48" customFormat="1" ht="27.95" customHeight="1" x14ac:dyDescent="0.25">
      <c r="A13" s="56" t="s">
        <v>9</v>
      </c>
    </row>
    <row r="14" spans="1:2" s="51" customFormat="1" ht="26.25" x14ac:dyDescent="0.4">
      <c r="A14" s="52" t="s">
        <v>20</v>
      </c>
    </row>
    <row r="15" spans="1:2" ht="75" customHeight="1" x14ac:dyDescent="0.2">
      <c r="A15" s="53" t="s">
        <v>21</v>
      </c>
    </row>
    <row r="16" spans="1:2" ht="75" x14ac:dyDescent="0.2">
      <c r="A16" s="53" t="s">
        <v>22</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2019-11-01T05:11:47Z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