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IS\Documents\GitHub\RNPF\Simulacion_DGS\"/>
    </mc:Choice>
  </mc:AlternateContent>
  <xr:revisionPtr revIDLastSave="0" documentId="13_ncr:1_{EAA54520-56D3-4C42-AF1B-1BB3B91EC6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1" l="1"/>
  <c r="AC10" i="1"/>
  <c r="AB10" i="1"/>
  <c r="AD10" i="1"/>
  <c r="AH10" i="1"/>
  <c r="E10" i="1"/>
  <c r="AE10" i="1" s="1"/>
  <c r="F10" i="1"/>
  <c r="AF10" i="1" s="1"/>
  <c r="G10" i="1"/>
  <c r="AG10" i="1" s="1"/>
  <c r="H10" i="1"/>
  <c r="AC9" i="1"/>
  <c r="AC4" i="1"/>
  <c r="R17" i="1"/>
  <c r="R16" i="1"/>
  <c r="AE9" i="1" s="1"/>
  <c r="E9" i="1"/>
  <c r="F3" i="1"/>
  <c r="AF3" i="1" s="1"/>
  <c r="G3" i="1"/>
  <c r="AG3" i="1" s="1"/>
  <c r="I3" i="1"/>
  <c r="AI3" i="1" s="1"/>
  <c r="J3" i="1"/>
  <c r="AJ3" i="1" s="1"/>
  <c r="F5" i="1"/>
  <c r="AF5" i="1" s="1"/>
  <c r="F4" i="1"/>
  <c r="AF4" i="1" s="1"/>
  <c r="F6" i="1"/>
  <c r="AF6" i="1" s="1"/>
  <c r="F7" i="1"/>
  <c r="AF7" i="1" s="1"/>
  <c r="G4" i="1"/>
  <c r="AG4" i="1" s="1"/>
  <c r="G5" i="1"/>
  <c r="AG5" i="1" s="1"/>
  <c r="G6" i="1"/>
  <c r="AG6" i="1" s="1"/>
  <c r="G7" i="1"/>
  <c r="AG7" i="1" s="1"/>
  <c r="G8" i="1"/>
  <c r="AG8" i="1" s="1"/>
  <c r="H9" i="1"/>
  <c r="J4" i="1"/>
  <c r="AJ4" i="1" s="1"/>
  <c r="J5" i="1"/>
  <c r="AJ5" i="1" s="1"/>
  <c r="J6" i="1"/>
  <c r="AJ6" i="1" s="1"/>
  <c r="J7" i="1"/>
  <c r="AJ7" i="1" s="1"/>
  <c r="J8" i="1"/>
  <c r="AJ8" i="1" s="1"/>
  <c r="I4" i="1"/>
  <c r="AI4" i="1" s="1"/>
  <c r="I5" i="1"/>
  <c r="AI5" i="1" s="1"/>
  <c r="I6" i="1"/>
  <c r="AI6" i="1" s="1"/>
  <c r="I7" i="1"/>
  <c r="AI7" i="1" s="1"/>
  <c r="H4" i="1"/>
  <c r="AH4" i="1" s="1"/>
  <c r="H6" i="1"/>
  <c r="AH6" i="1" s="1"/>
  <c r="H7" i="1"/>
  <c r="AH7" i="1" s="1"/>
  <c r="H8" i="1"/>
  <c r="AH8" i="1" s="1"/>
  <c r="I10" i="1"/>
  <c r="AI10" i="1" s="1"/>
  <c r="J10" i="1"/>
  <c r="AJ10" i="1" s="1"/>
  <c r="E4" i="1"/>
  <c r="AE4" i="1" s="1"/>
  <c r="E6" i="1"/>
  <c r="AE6" i="1" s="1"/>
  <c r="E7" i="1"/>
  <c r="AE7" i="1" s="1"/>
  <c r="E8" i="1"/>
  <c r="AE8" i="1" s="1"/>
  <c r="AC3" i="1"/>
  <c r="AD3" i="1"/>
  <c r="AD4" i="1"/>
  <c r="AC5" i="1"/>
  <c r="AD5" i="1"/>
  <c r="AC6" i="1"/>
  <c r="AD6" i="1"/>
  <c r="AC7" i="1"/>
  <c r="AD7" i="1"/>
  <c r="AD8" i="1"/>
  <c r="AB4" i="1"/>
  <c r="AB6" i="1"/>
  <c r="AB7" i="1"/>
  <c r="AB8" i="1"/>
  <c r="AH9" i="1" l="1"/>
  <c r="L9" i="1" s="1"/>
  <c r="AK10" i="1"/>
  <c r="AK6" i="1"/>
  <c r="AK3" i="1"/>
  <c r="AK7" i="1"/>
  <c r="AK5" i="1"/>
  <c r="AK8" i="1"/>
  <c r="AK4" i="1"/>
  <c r="L6" i="1" l="1"/>
  <c r="AK9" i="1"/>
</calcChain>
</file>

<file path=xl/sharedStrings.xml><?xml version="1.0" encoding="utf-8"?>
<sst xmlns="http://schemas.openxmlformats.org/spreadsheetml/2006/main" count="68" uniqueCount="25">
  <si>
    <t>Medidor</t>
  </si>
  <si>
    <t>IA</t>
  </si>
  <si>
    <t>IB</t>
  </si>
  <si>
    <t>IC</t>
  </si>
  <si>
    <t>PA</t>
  </si>
  <si>
    <t>PB</t>
  </si>
  <si>
    <t>PC</t>
  </si>
  <si>
    <t>QA</t>
  </si>
  <si>
    <t>QB</t>
  </si>
  <si>
    <t>QC</t>
  </si>
  <si>
    <t>650-632</t>
  </si>
  <si>
    <t>632-645</t>
  </si>
  <si>
    <t>645-646</t>
  </si>
  <si>
    <t>632-671</t>
  </si>
  <si>
    <t>671-692</t>
  </si>
  <si>
    <t>671-680</t>
  </si>
  <si>
    <t>692-675</t>
  </si>
  <si>
    <t>671-684</t>
  </si>
  <si>
    <t>ERROR</t>
  </si>
  <si>
    <t>I(AMPS)</t>
  </si>
  <si>
    <t>ERROR MAX</t>
  </si>
  <si>
    <t>ERROR PROM</t>
  </si>
  <si>
    <t>Potencias en K</t>
  </si>
  <si>
    <t>Q(VAR)</t>
  </si>
  <si>
    <t>SIMULADO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</si>
</sst>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3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9" fontId="0" fillId="0" borderId="1" xfId="1" applyFont="1" applyBorder="1"/>
    <xf numFmtId="9" fontId="0" fillId="4" borderId="1" xfId="1" applyFont="1" applyFill="1" applyBorder="1"/>
    <xf numFmtId="0" fontId="0" fillId="5" borderId="1" xfId="0" applyFill="1" applyBorder="1"/>
    <xf numFmtId="9" fontId="0" fillId="0" borderId="1" xfId="0" applyNumberFormat="1" applyBorder="1"/>
    <xf numFmtId="0" fontId="0" fillId="6" borderId="0" xfId="0" applyFill="1"/>
    <xf numFmtId="9" fontId="0" fillId="6" borderId="0" xfId="0" applyNumberFormat="1" applyFill="1"/>
    <xf numFmtId="0" fontId="0" fillId="2" borderId="0" xfId="0" applyFill="1"/>
    <xf numFmtId="9" fontId="0" fillId="4" borderId="1" xfId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27"/>
  <sheetViews>
    <sheetView tabSelected="1" topLeftCell="K1" workbookViewId="0">
      <selection activeCell="Z15" sqref="Z15"/>
    </sheetView>
  </sheetViews>
  <sheetFormatPr baseColWidth="10" defaultColWidth="9.140625" defaultRowHeight="15" x14ac:dyDescent="0.25"/>
  <cols>
    <col min="12" max="12" width="12.42578125" customWidth="1"/>
    <col min="13" max="13" width="10.85546875" bestFit="1" customWidth="1"/>
    <col min="14" max="14" width="10.28515625" customWidth="1"/>
    <col min="37" max="37" width="13.42578125" customWidth="1"/>
  </cols>
  <sheetData>
    <row r="2" spans="1:3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L2" s="4" t="s">
        <v>19</v>
      </c>
      <c r="N2" s="2" t="s">
        <v>24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AA2" s="5" t="s">
        <v>18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 t="s">
        <v>7</v>
      </c>
      <c r="AI2" s="2" t="s">
        <v>8</v>
      </c>
      <c r="AJ2" s="2" t="s">
        <v>9</v>
      </c>
      <c r="AK2" s="2" t="s">
        <v>21</v>
      </c>
    </row>
    <row r="3" spans="1:37" x14ac:dyDescent="0.25">
      <c r="A3" s="2" t="s">
        <v>11</v>
      </c>
      <c r="B3" s="11"/>
      <c r="C3" s="1">
        <v>3.76</v>
      </c>
      <c r="D3" s="1">
        <v>3.69</v>
      </c>
      <c r="E3" s="11"/>
      <c r="F3" s="1">
        <f t="shared" ref="F3" si="0">F20*1000</f>
        <v>330</v>
      </c>
      <c r="G3" s="1">
        <f t="shared" ref="G3" si="1">G20*1000</f>
        <v>-130</v>
      </c>
      <c r="H3" s="11"/>
      <c r="I3" s="1">
        <f t="shared" ref="I3:J3" si="2">I20*1000</f>
        <v>280</v>
      </c>
      <c r="J3" s="1">
        <f t="shared" si="2"/>
        <v>410</v>
      </c>
      <c r="L3" s="15" t="s">
        <v>23</v>
      </c>
      <c r="N3" s="2" t="s">
        <v>11</v>
      </c>
      <c r="O3" s="11"/>
      <c r="P3" s="1">
        <v>3.6708724606000001</v>
      </c>
      <c r="Q3" s="1">
        <v>3.6920655703</v>
      </c>
      <c r="R3" s="11"/>
      <c r="S3" s="1">
        <v>315.83823335</v>
      </c>
      <c r="T3" s="1">
        <v>-114.73934228</v>
      </c>
      <c r="U3" s="11"/>
      <c r="V3" s="1">
        <v>274.78852762999998</v>
      </c>
      <c r="W3" s="1">
        <v>415.63523319000001</v>
      </c>
      <c r="AA3" s="2" t="s">
        <v>11</v>
      </c>
      <c r="AB3" s="11"/>
      <c r="AC3" s="9">
        <f t="shared" ref="AC3:AD7" si="3">IF(C3="","",ABS((ABS(C3)-ABS(P3))/ABS(C3)))</f>
        <v>2.3704132819148866E-2</v>
      </c>
      <c r="AD3" s="9">
        <f t="shared" si="3"/>
        <v>5.5977514905151677E-4</v>
      </c>
      <c r="AE3" s="11"/>
      <c r="AF3" s="9">
        <f t="shared" ref="AF3:AG7" si="4">IF(F3="","",ABS((ABS(F3)-ABS(S3))/ABS(F3)))</f>
        <v>4.2914444393939405E-2</v>
      </c>
      <c r="AG3" s="9">
        <f t="shared" si="4"/>
        <v>0.11738967476923075</v>
      </c>
      <c r="AH3" s="11"/>
      <c r="AI3" s="9">
        <f t="shared" ref="AI3:AJ7" si="5">IF(I3="","",ABS((ABS(I3)-ABS(V3))/ABS(I3)))</f>
        <v>1.8612401321428659E-2</v>
      </c>
      <c r="AJ3" s="9">
        <f t="shared" si="5"/>
        <v>1.3744471195121972E-2</v>
      </c>
      <c r="AK3" s="12">
        <f t="shared" ref="AK3:AK10" si="6">AVERAGE(AB3:AJ3)</f>
        <v>3.6154149941320199E-2</v>
      </c>
    </row>
    <row r="4" spans="1:37" x14ac:dyDescent="0.25">
      <c r="A4" s="2" t="s">
        <v>13</v>
      </c>
      <c r="B4" s="1">
        <v>1.73</v>
      </c>
      <c r="C4" s="1">
        <v>1.143</v>
      </c>
      <c r="D4" s="1">
        <v>0.86199999999999999</v>
      </c>
      <c r="E4" s="1">
        <f t="shared" ref="E4:J10" si="7">E21*1000</f>
        <v>167</v>
      </c>
      <c r="F4" s="1">
        <f t="shared" si="7"/>
        <v>85</v>
      </c>
      <c r="G4" s="1">
        <f t="shared" ref="G4" si="8">G21*1000</f>
        <v>94</v>
      </c>
      <c r="H4" s="1">
        <f t="shared" ref="H4:J4" si="9">H21*1000</f>
        <v>105</v>
      </c>
      <c r="I4" s="1">
        <f t="shared" si="9"/>
        <v>103</v>
      </c>
      <c r="J4" s="1">
        <f t="shared" si="9"/>
        <v>36</v>
      </c>
      <c r="N4" s="2" t="s">
        <v>13</v>
      </c>
      <c r="O4" s="1">
        <v>1.8507402804999999</v>
      </c>
      <c r="P4" s="1">
        <v>1.2959134354999999</v>
      </c>
      <c r="Q4" s="1">
        <v>0.92228312311000005</v>
      </c>
      <c r="R4" s="1">
        <v>185.25509905000001</v>
      </c>
      <c r="S4" s="1">
        <v>78.551521953000005</v>
      </c>
      <c r="T4" s="1">
        <v>103.70374674999999</v>
      </c>
      <c r="U4" s="1">
        <v>121.34876601000001</v>
      </c>
      <c r="V4" s="1">
        <v>125.18851401000001</v>
      </c>
      <c r="W4" s="1">
        <v>29.102202796</v>
      </c>
      <c r="AA4" s="2" t="s">
        <v>13</v>
      </c>
      <c r="AB4" s="9">
        <f>IF(B4="","",ABS((ABS(B4)-ABS(O4))/ABS(B4)))</f>
        <v>6.9792069653179176E-2</v>
      </c>
      <c r="AC4" s="9">
        <f>IF(C4="","",ABS((ABS(C4)-ABS(P4))/ABS(C4)))</f>
        <v>0.13378253324584419</v>
      </c>
      <c r="AD4" s="9">
        <f t="shared" si="3"/>
        <v>6.9934017529002385E-2</v>
      </c>
      <c r="AE4" s="9">
        <f>IF(E4="","",ABS((ABS(E4)-ABS(R4))/ABS(E4)))</f>
        <v>0.10931197035928152</v>
      </c>
      <c r="AF4" s="9">
        <f t="shared" si="4"/>
        <v>7.586444761176464E-2</v>
      </c>
      <c r="AG4" s="9">
        <f t="shared" si="4"/>
        <v>0.10323134840425525</v>
      </c>
      <c r="AH4" s="9">
        <f>IF(H4="","",ABS((ABS(H4)-ABS(U4))/ABS(H4)))</f>
        <v>0.15570253342857149</v>
      </c>
      <c r="AI4" s="9">
        <f t="shared" si="5"/>
        <v>0.21542246611650492</v>
      </c>
      <c r="AJ4" s="9">
        <f t="shared" si="5"/>
        <v>0.19160547788888888</v>
      </c>
      <c r="AK4" s="12">
        <f t="shared" si="6"/>
        <v>0.1249607626930325</v>
      </c>
    </row>
    <row r="5" spans="1:37" x14ac:dyDescent="0.25">
      <c r="A5" s="2" t="s">
        <v>12</v>
      </c>
      <c r="B5" s="11"/>
      <c r="C5" s="1">
        <v>2.0299999999999998</v>
      </c>
      <c r="D5" s="1">
        <v>2.0099999999999998</v>
      </c>
      <c r="E5" s="11"/>
      <c r="F5" s="1">
        <f t="shared" ref="F5" si="10">F22*1000</f>
        <v>171</v>
      </c>
      <c r="G5" s="1">
        <f t="shared" ref="G5" si="11">G22*1000</f>
        <v>-83</v>
      </c>
      <c r="H5" s="11"/>
      <c r="I5" s="1">
        <f t="shared" ref="I5:J5" si="12">I22*1000</f>
        <v>156</v>
      </c>
      <c r="J5" s="1">
        <f t="shared" si="12"/>
        <v>223</v>
      </c>
      <c r="L5" s="13" t="s">
        <v>20</v>
      </c>
      <c r="N5" s="2" t="s">
        <v>12</v>
      </c>
      <c r="O5" s="11"/>
      <c r="P5" s="1">
        <v>2.0142384671000002</v>
      </c>
      <c r="Q5" s="1">
        <v>2.0145395039</v>
      </c>
      <c r="R5" s="11"/>
      <c r="S5" s="1">
        <v>166.19459638000001</v>
      </c>
      <c r="T5" s="1">
        <v>-78.958580042999998</v>
      </c>
      <c r="U5" s="11"/>
      <c r="V5" s="1">
        <v>156.46594386000001</v>
      </c>
      <c r="W5" s="1">
        <v>220.30921215999999</v>
      </c>
      <c r="AA5" s="2" t="s">
        <v>12</v>
      </c>
      <c r="AB5" s="11"/>
      <c r="AC5" s="9">
        <f t="shared" si="3"/>
        <v>7.7643019211820685E-3</v>
      </c>
      <c r="AD5" s="9">
        <f t="shared" si="3"/>
        <v>2.2584596517414139E-3</v>
      </c>
      <c r="AE5" s="11"/>
      <c r="AF5" s="9">
        <f t="shared" si="4"/>
        <v>2.8101775555555514E-2</v>
      </c>
      <c r="AG5" s="9">
        <f t="shared" si="4"/>
        <v>4.8691806710843402E-2</v>
      </c>
      <c r="AH5" s="11"/>
      <c r="AI5" s="9">
        <f t="shared" si="5"/>
        <v>2.9868196153846802E-3</v>
      </c>
      <c r="AJ5" s="9">
        <f t="shared" si="5"/>
        <v>1.2066313183856561E-2</v>
      </c>
      <c r="AK5" s="12">
        <f t="shared" si="6"/>
        <v>1.6978246106427276E-2</v>
      </c>
    </row>
    <row r="6" spans="1:37" x14ac:dyDescent="0.25">
      <c r="A6" s="2" t="s">
        <v>10</v>
      </c>
      <c r="B6" s="1">
        <v>3.67</v>
      </c>
      <c r="C6" s="1">
        <v>5.79</v>
      </c>
      <c r="D6" s="1">
        <v>4.1100000000000003</v>
      </c>
      <c r="E6" s="1">
        <f t="shared" si="7"/>
        <v>418</v>
      </c>
      <c r="F6" s="1">
        <f t="shared" si="7"/>
        <v>541</v>
      </c>
      <c r="G6" s="1">
        <f t="shared" ref="G6" si="13">G23*1000</f>
        <v>147</v>
      </c>
      <c r="H6" s="1">
        <f t="shared" ref="H6:J6" si="14">H23*1000</f>
        <v>119</v>
      </c>
      <c r="I6" s="1">
        <f t="shared" si="14"/>
        <v>425</v>
      </c>
      <c r="J6" s="1">
        <f t="shared" si="14"/>
        <v>465</v>
      </c>
      <c r="L6" s="14">
        <f>MAX(AB3:AJ10)</f>
        <v>0.91174468777777751</v>
      </c>
      <c r="N6" s="2" t="s">
        <v>10</v>
      </c>
      <c r="O6" s="1">
        <v>3.9563504785000001</v>
      </c>
      <c r="P6" s="1">
        <v>5.9761009456999998</v>
      </c>
      <c r="Q6" s="1">
        <v>4.0864869715000003</v>
      </c>
      <c r="R6" s="1">
        <v>462.50987774999999</v>
      </c>
      <c r="S6" s="1">
        <v>550.75647283000001</v>
      </c>
      <c r="T6" s="1">
        <v>165.34549355999999</v>
      </c>
      <c r="U6" s="1">
        <v>142.07254409999999</v>
      </c>
      <c r="V6" s="1">
        <v>471.88181859999997</v>
      </c>
      <c r="W6" s="1">
        <v>469.06362274000003</v>
      </c>
      <c r="AA6" s="2" t="s">
        <v>10</v>
      </c>
      <c r="AB6" s="9">
        <f t="shared" ref="AB4:AB8" si="15">IF(B6="","",ABS((ABS(B6)-ABS(O6))/ABS(B6)))</f>
        <v>7.8024653542234382E-2</v>
      </c>
      <c r="AC6" s="9">
        <f t="shared" si="3"/>
        <v>3.2141786822107048E-2</v>
      </c>
      <c r="AD6" s="9">
        <f t="shared" si="3"/>
        <v>5.7209315085158226E-3</v>
      </c>
      <c r="AE6" s="9">
        <f>IF(E6="","",ABS((ABS(E6)-ABS(R6))/ABS(E6)))</f>
        <v>0.10648296112440188</v>
      </c>
      <c r="AF6" s="9">
        <f t="shared" si="4"/>
        <v>1.8034145711645116E-2</v>
      </c>
      <c r="AG6" s="9">
        <f t="shared" si="4"/>
        <v>0.12479927591836731</v>
      </c>
      <c r="AH6" s="9">
        <f>IF(H6="","",ABS((ABS(H6)-ABS(U6))/ABS(H6)))</f>
        <v>0.19388692521008394</v>
      </c>
      <c r="AI6" s="9">
        <f t="shared" si="5"/>
        <v>0.11031016141176464</v>
      </c>
      <c r="AJ6" s="9">
        <f t="shared" si="5"/>
        <v>8.7389736344086616E-3</v>
      </c>
      <c r="AK6" s="12">
        <f t="shared" si="6"/>
        <v>7.5348868320392073E-2</v>
      </c>
    </row>
    <row r="7" spans="1:37" x14ac:dyDescent="0.25">
      <c r="A7" s="2" t="s">
        <v>15</v>
      </c>
      <c r="B7" s="1">
        <v>0.13500000000000001</v>
      </c>
      <c r="C7" s="1">
        <v>6.8000000000000005E-2</v>
      </c>
      <c r="D7" s="1">
        <v>0.18</v>
      </c>
      <c r="E7" s="1">
        <f t="shared" si="7"/>
        <v>9</v>
      </c>
      <c r="F7" s="1">
        <f t="shared" si="7"/>
        <v>-5</v>
      </c>
      <c r="G7" s="1">
        <f t="shared" si="7"/>
        <v>-3</v>
      </c>
      <c r="H7" s="1">
        <f t="shared" si="7"/>
        <v>-12.3</v>
      </c>
      <c r="I7" s="1">
        <f t="shared" si="7"/>
        <v>-6.5</v>
      </c>
      <c r="J7" s="1">
        <f t="shared" si="7"/>
        <v>-21.6</v>
      </c>
      <c r="N7" s="2" t="s">
        <v>15</v>
      </c>
      <c r="O7" s="1">
        <v>0.12301234876</v>
      </c>
      <c r="P7" s="1">
        <v>7.2278967144000006E-2</v>
      </c>
      <c r="Q7" s="1">
        <v>0.18224489294999999</v>
      </c>
      <c r="R7" s="1">
        <v>8.6719147923000008</v>
      </c>
      <c r="S7" s="1">
        <v>5.1419017917999996</v>
      </c>
      <c r="T7" s="1">
        <v>2.4135823410000001</v>
      </c>
      <c r="U7" s="1">
        <v>-11.577887873</v>
      </c>
      <c r="V7" s="1">
        <v>-6.2234798122999999</v>
      </c>
      <c r="W7" s="1">
        <v>-20.984038698999999</v>
      </c>
      <c r="AA7" s="2" t="s">
        <v>15</v>
      </c>
      <c r="AB7" s="9">
        <f t="shared" si="15"/>
        <v>8.8797416592592646E-2</v>
      </c>
      <c r="AC7" s="9">
        <f t="shared" si="3"/>
        <v>6.2925987411764722E-2</v>
      </c>
      <c r="AD7" s="9">
        <f t="shared" si="3"/>
        <v>1.2471627499999966E-2</v>
      </c>
      <c r="AE7" s="9">
        <f>IF(E7="","",ABS((ABS(E7)-ABS(R7))/ABS(E7)))</f>
        <v>3.6453911966666572E-2</v>
      </c>
      <c r="AF7" s="9">
        <f t="shared" si="4"/>
        <v>2.8380358359999924E-2</v>
      </c>
      <c r="AG7" s="9">
        <f t="shared" si="4"/>
        <v>0.19547255299999997</v>
      </c>
      <c r="AH7" s="9">
        <f>IF(H7="","",ABS((ABS(H7)-ABS(U7))/ABS(H7)))</f>
        <v>5.8708303008130146E-2</v>
      </c>
      <c r="AI7" s="9">
        <f t="shared" si="5"/>
        <v>4.2541567338461553E-2</v>
      </c>
      <c r="AJ7" s="9">
        <f t="shared" si="5"/>
        <v>2.8516726898148249E-2</v>
      </c>
      <c r="AK7" s="12">
        <f t="shared" si="6"/>
        <v>6.1585383563973743E-2</v>
      </c>
    </row>
    <row r="8" spans="1:37" x14ac:dyDescent="0.25">
      <c r="A8" s="2" t="s">
        <v>17</v>
      </c>
      <c r="B8" s="1">
        <v>0.14799999999999999</v>
      </c>
      <c r="C8" s="11"/>
      <c r="D8" s="1">
        <v>0.17599999999999999</v>
      </c>
      <c r="E8" s="1">
        <f t="shared" si="7"/>
        <v>2.8</v>
      </c>
      <c r="F8" s="11"/>
      <c r="G8" s="1">
        <f t="shared" ref="G8" si="16">G25*1000</f>
        <v>18</v>
      </c>
      <c r="H8" s="1">
        <f t="shared" si="7"/>
        <v>17</v>
      </c>
      <c r="I8" s="11"/>
      <c r="J8" s="1">
        <f t="shared" si="7"/>
        <v>11</v>
      </c>
      <c r="L8" s="13" t="s">
        <v>21</v>
      </c>
      <c r="N8" s="2" t="s">
        <v>17</v>
      </c>
      <c r="O8" s="1">
        <v>0.14131575958000001</v>
      </c>
      <c r="P8" s="11"/>
      <c r="Q8" s="1">
        <v>0.18283590841</v>
      </c>
      <c r="R8" s="1">
        <v>2.8211464820000001</v>
      </c>
      <c r="S8" s="11"/>
      <c r="T8" s="1">
        <v>18.386338736999999</v>
      </c>
      <c r="U8" s="1">
        <v>16.376607152999998</v>
      </c>
      <c r="V8" s="11"/>
      <c r="W8" s="1">
        <v>10.535475294999999</v>
      </c>
      <c r="AA8" s="2" t="s">
        <v>17</v>
      </c>
      <c r="AB8" s="9">
        <f t="shared" si="15"/>
        <v>4.5163786621621536E-2</v>
      </c>
      <c r="AC8" s="11"/>
      <c r="AD8" s="9">
        <f>IF(D8="","",ABS((ABS(D8)-ABS(Q8))/ABS(D8)))</f>
        <v>3.8840388693181863E-2</v>
      </c>
      <c r="AE8" s="9">
        <f>IF(E8="","",ABS((ABS(E8)-ABS(R8))/ABS(E8)))</f>
        <v>7.552315000000088E-3</v>
      </c>
      <c r="AF8" s="11"/>
      <c r="AG8" s="9">
        <f>IF(G8="","",ABS((ABS(G8)-ABS(T8))/ABS(G8)))</f>
        <v>2.1463263166666618E-2</v>
      </c>
      <c r="AH8" s="9">
        <f>IF(H8="","",ABS((ABS(H8)-ABS(U8))/ABS(H8)))</f>
        <v>3.6670167470588329E-2</v>
      </c>
      <c r="AI8" s="11"/>
      <c r="AJ8" s="9">
        <f>IF(J8="","",ABS((ABS(J8)-ABS(W8))/ABS(J8)))</f>
        <v>4.2229518636363685E-2</v>
      </c>
      <c r="AK8" s="12">
        <f t="shared" si="6"/>
        <v>3.1986573264737021E-2</v>
      </c>
    </row>
    <row r="9" spans="1:37" ht="20.25" customHeight="1" x14ac:dyDescent="0.25">
      <c r="A9" s="6" t="s">
        <v>16</v>
      </c>
      <c r="B9" s="7">
        <v>0</v>
      </c>
      <c r="C9" s="7">
        <v>0.16</v>
      </c>
      <c r="D9" s="7">
        <v>0.152</v>
      </c>
      <c r="E9" s="17">
        <f>E26*1000</f>
        <v>16.100000000000001</v>
      </c>
      <c r="F9" s="18"/>
      <c r="G9" s="19"/>
      <c r="H9" s="17">
        <f>H26*1000</f>
        <v>26</v>
      </c>
      <c r="I9" s="18"/>
      <c r="J9" s="19"/>
      <c r="K9" s="8"/>
      <c r="L9" s="14">
        <f>AVERAGE(AB3:AJ9)</f>
        <v>6.3622829076737789E-2</v>
      </c>
      <c r="M9" s="8"/>
      <c r="N9" s="6" t="s">
        <v>16</v>
      </c>
      <c r="O9" s="7">
        <v>2.4979205E-5</v>
      </c>
      <c r="P9" s="7">
        <v>0.16264746038</v>
      </c>
      <c r="Q9" s="7">
        <v>0.12566926945000001</v>
      </c>
      <c r="R9" s="7">
        <v>2.92749642E-3</v>
      </c>
      <c r="S9" s="7">
        <v>13.142180979999999</v>
      </c>
      <c r="T9" s="7">
        <v>3.4994752240000002</v>
      </c>
      <c r="U9" s="7">
        <v>-2.4093338500000001E-4</v>
      </c>
      <c r="V9" s="7">
        <v>12.541563356999999</v>
      </c>
      <c r="W9" s="7">
        <v>14.138564194000001</v>
      </c>
      <c r="AA9" s="6" t="s">
        <v>16</v>
      </c>
      <c r="AB9" s="7"/>
      <c r="AC9" s="10">
        <f>IF(C9="","",ABS((ABS(C9)-ABS(P9))/ABS(C9)))</f>
        <v>1.6546627374999963E-2</v>
      </c>
      <c r="AD9" s="10">
        <f>IF(D9="","",ABS((ABS(D9)-ABS(Q9))/ABS(D9)))</f>
        <v>0.17322849046052624</v>
      </c>
      <c r="AE9" s="16">
        <f>IF(E9="","",ABS((ABS(E9)-ABS(R16))/ABS(E9)))</f>
        <v>3.3825074560248365E-2</v>
      </c>
      <c r="AF9" s="16"/>
      <c r="AG9" s="16"/>
      <c r="AH9" s="16">
        <f>IF(H9="","",ABS((ABS(H9)-ABS(R17))/ABS(H9)))</f>
        <v>2.614948529288464E-2</v>
      </c>
      <c r="AI9" s="16"/>
      <c r="AJ9" s="16"/>
      <c r="AK9" s="12">
        <f t="shared" si="6"/>
        <v>6.2437419422164797E-2</v>
      </c>
    </row>
    <row r="10" spans="1:37" s="8" customFormat="1" x14ac:dyDescent="0.25">
      <c r="A10" s="3" t="s">
        <v>14</v>
      </c>
      <c r="B10" s="1">
        <v>0.16</v>
      </c>
      <c r="C10" s="1">
        <v>0.245</v>
      </c>
      <c r="D10" s="1">
        <v>0.13</v>
      </c>
      <c r="E10" s="1">
        <f t="shared" si="7"/>
        <v>17.100000000000001</v>
      </c>
      <c r="F10" s="1">
        <f t="shared" si="7"/>
        <v>16</v>
      </c>
      <c r="G10" s="1">
        <f t="shared" si="7"/>
        <v>-1.2</v>
      </c>
      <c r="H10" s="1">
        <f t="shared" si="7"/>
        <v>5.8</v>
      </c>
      <c r="I10" s="1">
        <f t="shared" si="7"/>
        <v>23.8</v>
      </c>
      <c r="J10" s="1">
        <f t="shared" si="7"/>
        <v>15.299999999999999</v>
      </c>
      <c r="K10"/>
      <c r="L10"/>
      <c r="M10"/>
      <c r="N10" s="3" t="s">
        <v>14</v>
      </c>
      <c r="O10" s="1">
        <v>0.28232015222000001</v>
      </c>
      <c r="P10" s="1">
        <v>0.35687827494000002</v>
      </c>
      <c r="Q10" s="1">
        <v>0.15197852367</v>
      </c>
      <c r="R10" s="1">
        <v>32.690834160999998</v>
      </c>
      <c r="S10" s="1">
        <v>22.134774608000001</v>
      </c>
      <c r="T10" s="1">
        <v>1.2442948807</v>
      </c>
      <c r="U10" s="1">
        <v>5.7522441362999999</v>
      </c>
      <c r="V10" s="1">
        <v>33.121581953000003</v>
      </c>
      <c r="W10" s="1">
        <v>17.560698564999999</v>
      </c>
      <c r="AA10" s="3" t="s">
        <v>14</v>
      </c>
      <c r="AB10" s="9">
        <f>IF(B10="","",ABS((ABS(B10)-ABS(O10))/ABS(B10)))</f>
        <v>0.76450095137500007</v>
      </c>
      <c r="AC10" s="9">
        <f>IF(C10="","",ABS((ABS(C10)-ABS(P10))/ABS(C10)))</f>
        <v>0.45664602016326539</v>
      </c>
      <c r="AD10" s="9">
        <f>IF(D10="","",ABS((ABS(D10)-ABS(Q10))/ABS(D10)))</f>
        <v>0.16906556669230768</v>
      </c>
      <c r="AE10" s="9">
        <f>IF(E10="","",ABS((ABS(E10)-ABS(R10))/ABS(E10)))</f>
        <v>0.91174468777777751</v>
      </c>
      <c r="AF10" s="9">
        <f>IF(F10="","",ABS((ABS(F10)-ABS(S10))/ABS(F10)))</f>
        <v>0.38342341300000005</v>
      </c>
      <c r="AG10" s="9">
        <f>IF(G10="","",ABS((ABS(G10)-ABS(T10))/ABS(G10)))</f>
        <v>3.6912400583333414E-2</v>
      </c>
      <c r="AH10" s="9">
        <f>IF(H10="","",ABS((ABS(H10)-ABS(U10))/ABS(H10)))</f>
        <v>8.2337696034482689E-3</v>
      </c>
      <c r="AI10" s="9">
        <f>IF(I10="","",ABS((ABS(I10)-ABS(V10))/ABS(I10)))</f>
        <v>0.39166310726890768</v>
      </c>
      <c r="AJ10" s="9">
        <f t="shared" ref="AJ10" si="17">IF(J10="","",ABS((ABS(J10)-ABS(W10))/ABS(J10)))</f>
        <v>0.14775807614379088</v>
      </c>
      <c r="AK10" s="12">
        <f t="shared" si="6"/>
        <v>0.36332755473420342</v>
      </c>
    </row>
    <row r="14" spans="1:37" x14ac:dyDescent="0.25">
      <c r="N14">
        <v>27</v>
      </c>
    </row>
    <row r="15" spans="1:37" x14ac:dyDescent="0.25">
      <c r="N15">
        <v>-37</v>
      </c>
    </row>
    <row r="16" spans="1:37" x14ac:dyDescent="0.25">
      <c r="R16">
        <f>R9+S9+T9</f>
        <v>16.64458370042</v>
      </c>
    </row>
    <row r="17" spans="4:18" x14ac:dyDescent="0.25">
      <c r="R17">
        <f>U9+V9+W9</f>
        <v>26.679886617615001</v>
      </c>
    </row>
    <row r="18" spans="4:18" x14ac:dyDescent="0.25">
      <c r="E18" s="20" t="s">
        <v>22</v>
      </c>
      <c r="F18" s="20"/>
      <c r="G18" s="20"/>
      <c r="H18" s="20"/>
      <c r="I18" s="20"/>
      <c r="J18" s="20"/>
    </row>
    <row r="19" spans="4:18" x14ac:dyDescent="0.25">
      <c r="E19" s="1">
        <v>1.553E-2</v>
      </c>
      <c r="F19" s="1">
        <v>5.0600000000000003E-3</v>
      </c>
      <c r="G19" s="1">
        <v>2.2610000000000002E-2</v>
      </c>
      <c r="H19" s="1">
        <v>2.366E-2</v>
      </c>
      <c r="I19" s="1">
        <v>0.05</v>
      </c>
      <c r="J19" s="1">
        <v>-6.6E-3</v>
      </c>
    </row>
    <row r="20" spans="4:18" x14ac:dyDescent="0.25">
      <c r="D20" s="2" t="s">
        <v>11</v>
      </c>
      <c r="E20" s="1"/>
      <c r="F20" s="1">
        <v>0.33</v>
      </c>
      <c r="G20" s="1">
        <v>-0.13</v>
      </c>
      <c r="H20" s="1"/>
      <c r="I20" s="1">
        <v>0.28000000000000003</v>
      </c>
      <c r="J20" s="1">
        <v>0.41</v>
      </c>
    </row>
    <row r="21" spans="4:18" x14ac:dyDescent="0.25">
      <c r="D21" s="2" t="s">
        <v>13</v>
      </c>
      <c r="E21" s="1">
        <v>0.16700000000000001</v>
      </c>
      <c r="F21" s="1">
        <v>8.5000000000000006E-2</v>
      </c>
      <c r="G21" s="1">
        <v>9.4E-2</v>
      </c>
      <c r="H21" s="1">
        <v>0.105</v>
      </c>
      <c r="I21" s="1">
        <v>0.10299999999999999</v>
      </c>
      <c r="J21" s="1">
        <v>3.5999999999999997E-2</v>
      </c>
    </row>
    <row r="22" spans="4:18" x14ac:dyDescent="0.25">
      <c r="D22" s="2" t="s">
        <v>12</v>
      </c>
      <c r="E22" s="1"/>
      <c r="F22" s="1">
        <v>0.17100000000000001</v>
      </c>
      <c r="G22" s="1">
        <v>-8.3000000000000004E-2</v>
      </c>
      <c r="H22" s="1"/>
      <c r="I22" s="1">
        <v>0.156</v>
      </c>
      <c r="J22" s="1">
        <v>0.223</v>
      </c>
    </row>
    <row r="23" spans="4:18" ht="17.25" customHeight="1" x14ac:dyDescent="0.25">
      <c r="D23" s="2" t="s">
        <v>10</v>
      </c>
      <c r="E23" s="1">
        <v>0.41799999999999998</v>
      </c>
      <c r="F23" s="1">
        <v>0.54100000000000004</v>
      </c>
      <c r="G23" s="1">
        <v>0.14699999999999999</v>
      </c>
      <c r="H23" s="1">
        <v>0.11899999999999999</v>
      </c>
      <c r="I23" s="1">
        <v>0.42499999999999999</v>
      </c>
      <c r="J23" s="1">
        <v>0.46500000000000002</v>
      </c>
    </row>
    <row r="24" spans="4:18" x14ac:dyDescent="0.25">
      <c r="D24" s="2" t="s">
        <v>15</v>
      </c>
      <c r="E24" s="1">
        <v>8.9999999999999993E-3</v>
      </c>
      <c r="F24" s="1">
        <v>-5.0000000000000001E-3</v>
      </c>
      <c r="G24" s="1">
        <v>-3.0000000000000001E-3</v>
      </c>
      <c r="H24" s="1">
        <v>-1.23E-2</v>
      </c>
      <c r="I24" s="1">
        <v>-6.4999999999999997E-3</v>
      </c>
      <c r="J24" s="1">
        <v>-2.1600000000000001E-2</v>
      </c>
    </row>
    <row r="25" spans="4:18" x14ac:dyDescent="0.25">
      <c r="D25" s="2" t="s">
        <v>17</v>
      </c>
      <c r="E25" s="1">
        <v>2.8E-3</v>
      </c>
      <c r="F25" s="1"/>
      <c r="G25" s="1">
        <v>1.7999999999999999E-2</v>
      </c>
      <c r="H25" s="1">
        <v>1.7000000000000001E-2</v>
      </c>
      <c r="I25" s="1"/>
      <c r="J25" s="1">
        <v>1.0999999999999999E-2</v>
      </c>
    </row>
    <row r="26" spans="4:18" x14ac:dyDescent="0.25">
      <c r="D26" s="6" t="s">
        <v>16</v>
      </c>
      <c r="E26" s="17">
        <v>1.61E-2</v>
      </c>
      <c r="F26" s="18"/>
      <c r="G26" s="19"/>
      <c r="H26" s="17">
        <v>2.5999999999999999E-2</v>
      </c>
      <c r="I26" s="18"/>
      <c r="J26" s="19"/>
    </row>
    <row r="27" spans="4:18" x14ac:dyDescent="0.25">
      <c r="D27" s="3" t="s">
        <v>14</v>
      </c>
      <c r="E27" s="1">
        <v>1.7100000000000001E-2</v>
      </c>
      <c r="F27" s="1">
        <v>1.6E-2</v>
      </c>
      <c r="G27" s="1">
        <v>-1.1999999999999999E-3</v>
      </c>
      <c r="H27" s="1">
        <v>5.7999999999999996E-3</v>
      </c>
      <c r="I27" s="1">
        <v>2.3800000000000002E-2</v>
      </c>
      <c r="J27" s="1">
        <v>1.5299999999999999E-2</v>
      </c>
    </row>
  </sheetData>
  <sortState xmlns:xlrd2="http://schemas.microsoft.com/office/spreadsheetml/2017/richdata2" ref="N3:X10">
    <sortCondition ref="N3:N10"/>
  </sortState>
  <mergeCells count="7">
    <mergeCell ref="AE9:AG9"/>
    <mergeCell ref="AH9:AJ9"/>
    <mergeCell ref="E26:G26"/>
    <mergeCell ref="H26:J26"/>
    <mergeCell ref="E18:J18"/>
    <mergeCell ref="E9:G9"/>
    <mergeCell ref="H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Molina Antequera</dc:creator>
  <cp:lastModifiedBy>Luis Fernando Molina Antequera</cp:lastModifiedBy>
  <dcterms:created xsi:type="dcterms:W3CDTF">2015-06-05T18:17:20Z</dcterms:created>
  <dcterms:modified xsi:type="dcterms:W3CDTF">2024-03-22T18:05:09Z</dcterms:modified>
</cp:coreProperties>
</file>