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Historic!$A$1:$J$1083</definedName>
    <definedName hidden="1" localSheetId="15" name="_xlnm._FilterDatabase">ExpensesHistoric!$A$1:$D$544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3">
      <text>
        <t xml:space="preserve">Use to adjust "Current portfolio cash"</t>
      </text>
    </comment>
    <comment authorId="0" ref="G237">
      <text>
        <t xml:space="preserve">Use to adjust "Current portfolio total profit"</t>
      </text>
    </comment>
    <comment authorId="0" ref="G238">
      <text>
        <t xml:space="preserve">Use to adjust "Current portfolio total profit"</t>
      </text>
    </comment>
    <comment authorId="0" ref="G95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<sst xmlns="http://schemas.openxmlformats.org/spreadsheetml/2006/main" count="6364" uniqueCount="1957">
  <si>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</si>
  <si>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</si>
  <si>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</si>
  <si>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</si>
  <si>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</si>
  <si>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</si>
  <si>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</si>
  <si>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</si>
  <si>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</si>
  <si>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</si>
  <si>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</si>
  <si>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</si>
  <si>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</si>
  <si>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</si>
  <si>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</si>
  <si>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</si>
  <si>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</si>
  <si>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</si>
  <si>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</si>
  <si>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</si>
  <si>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</si>
  <si>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</si>
  <si>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</si>
  <si>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</si>
  <si>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</si>
  <si>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</si>
  <si>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</si>
  <si>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</si>
  <si>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</si>
  <si>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</si>
  <si>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</si>
  <si>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</si>
  <si>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</si>
  <si>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</si>
  <si>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</si>
  <si>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</si>
  <si>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</si>
  <si>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</si>
  <si>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</si>
  <si>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</si>
  <si>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</si>
  <si>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</si>
  <si>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</si>
  <si>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</si>
  <si>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</si>
  <si>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</si>
  <si>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</si>
  <si>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</si>
  <si>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</si>
  <si>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</si>
  <si>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</si>
  <si>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</si>
  <si>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</si>
  <si>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</si>
  <si>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</si>
  <si>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</si>
  <si>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</si>
  <si>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</si>
  <si>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</si>
  <si>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</si>
  <si>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</si>
  <si>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</si>
  <si>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</si>
  <si>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</si>
  <si>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</si>
  <si>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</si>
  <si>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</si>
  <si>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</si>
  <si>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</si>
  <si>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</si>
  <si>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</si>
  <si>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</si>
  <si>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</si>
  <si>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</si>
  <si>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</si>
  <si>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</si>
  <si>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</si>
  <si>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</si>
  <si>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</si>
  <si>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</si>
  <si>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</si>
  <si>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</si>
  <si>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</si>
  <si>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</si>
  <si>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</si>
  <si>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</si>
  <si>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</si>
  <si>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</si>
  <si>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</si>
  <si>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</si>
  <si>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</si>
  <si>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</si>
  <si>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</si>
  <si>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</si>
  <si>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</si>
  <si>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</si>
  <si>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</si>
  <si>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</si>
  <si>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</si>
  <si>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</si>
  <si>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</si>
  <si>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</si>
  <si>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</si>
  <si>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</si>
  <si>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</si>
  <si>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</si>
  <si>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</si>
  <si>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</si>
  <si>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</si>
  <si>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</si>
  <si>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</si>
  <si>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</si>
  <si>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</si>
  <si>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</si>
  <si>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</si>
  <si>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</si>
  <si>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</si>
  <si>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</si>
  <si>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</si>
  <si>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</si>
  <si>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</si>
  <si>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</si>
  <si>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</si>
  <si>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</si>
  <si>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</si>
  <si>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</si>
  <si>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</si>
  <si>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</si>
  <si>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</si>
  <si>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</si>
  <si>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</si>
  <si>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</si>
  <si>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</si>
  <si>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</si>
  <si>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</si>
  <si>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</si>
  <si>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</si>
  <si>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</si>
  <si>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</si>
  <si>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</si>
  <si>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</si>
  <si>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</si>
  <si>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</si>
  <si>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</si>
  <si>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</si>
  <si>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</si>
  <si>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</si>
  <si>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</si>
  <si>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</si>
  <si>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</si>
  <si>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</si>
  <si>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</si>
  <si>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</si>
  <si>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</si>
  <si>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</si>
  <si>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</si>
  <si>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</si>
  <si>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</si>
  <si>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</si>
  <si>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</si>
  <si>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</si>
  <si>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</si>
  <si>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</si>
  <si>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</si>
  <si>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</si>
  <si>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</si>
  <si>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</si>
  <si>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</si>
  <si>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</si>
  <si>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</si>
  <si>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</si>
  <si>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</si>
  <si>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</si>
  <si>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</si>
  <si>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</si>
  <si>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</si>
  <si>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</si>
  <si>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</si>
  <si>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</si>
  <si>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</si>
  <si>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</si>
  <si>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</si>
  <si>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</si>
  <si>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</si>
  <si>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</si>
  <si>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</si>
  <si>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</si>
  <si>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</si>
  <si>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</si>
  <si>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</si>
  <si>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</si>
  <si>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</si>
  <si>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</si>
  <si>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</si>
  <si>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</si>
  <si>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</si>
  <si>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</si>
  <si>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</si>
  <si>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</si>
  <si>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</si>
  <si>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</si>
  <si>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</si>
  <si>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</si>
  <si>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</si>
  <si>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</si>
  <si>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</si>
  <si>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</si>
  <si>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</si>
  <si>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</si>
  <si>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</si>
  <si>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</si>
  <si>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</si>
  <si>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</si>
  <si>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</si>
  <si>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</si>
  <si>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</si>
  <si>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</si>
  <si>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</si>
  <si>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</si>
  <si>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</si>
  <si>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</si>
  <si>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</si>
  <si>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</si>
  <si>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</si>
  <si>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</si>
  <si>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</si>
  <si>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</si>
  <si>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</si>
  <si>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</si>
  <si>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</si>
  <si>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</si>
  <si>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</si>
  <si>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</si>
  <si>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</si>
  <si>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</si>
  <si>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</si>
  <si>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</si>
  <si>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</si>
  <si>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</si>
  <si>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</si>
  <si>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</si>
  <si>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</si>
  <si>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</si>
  <si>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</si>
  <si>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</si>
  <si>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</si>
  <si>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</si>
  <si>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</si>
  <si>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</si>
  <si>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</si>
  <si>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</si>
  <si>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</si>
  <si>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</si>
  <si>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</si>
  <si>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</si>
  <si>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</si>
  <si>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</si>
  <si>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</si>
  <si>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</si>
  <si>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</si>
  <si>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</si>
  <si>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</si>
  <si>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</si>
  <si>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</si>
  <si>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</si>
  <si>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</si>
  <si>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</si>
  <si>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</si>
  <si>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</si>
  <si>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</si>
  <si>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</si>
  <si>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</si>
  <si>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</si>
  <si>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</si>
  <si>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</si>
  <si>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</si>
  <si>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</si>
  <si>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</si>
  <si>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</si>
  <si>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</si>
  <si>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</si>
  <si>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</si>
  <si>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</si>
  <si>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</si>
  <si>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</si>
  <si>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</si>
  <si>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</si>
  <si>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</si>
  <si>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</si>
  <si>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</si>
  <si>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</si>
  <si>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</si>
  <si>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</si>
  <si>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</si>
  <si>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</si>
  <si>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</si>
  <si>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</si>
  <si>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</si>
  <si>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</si>
  <si>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</si>
  <si>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</si>
  <si>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</si>
  <si>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</si>
  <si>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</si>
  <si>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</si>
  <si>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</si>
  <si>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</si>
  <si>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</si>
  <si>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</si>
  <si>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</si>
  <si>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</si>
  <si>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</si>
  <si>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</si>
  <si>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</si>
  <si>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</si>
  <si>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</si>
  <si>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</si>
  <si>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</si>
  <si>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</si>
  <si>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</si>
  <si>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</si>
  <si>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</si>
  <si>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</si>
  <si>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</si>
  <si>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</si>
  <si>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</si>
  <si>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</si>
  <si>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</si>
  <si>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</si>
  <si>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</si>
  <si>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</si>
  <si>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</si>
  <si>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</si>
  <si>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</si>
  <si>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</si>
  <si>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</si>
  <si>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</si>
  <si>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</si>
  <si>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</si>
  <si>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</si>
  <si>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</si>
  <si>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</si>
  <si>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</si>
  <si>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</si>
  <si>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</si>
  <si>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</si>
  <si>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</si>
  <si>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</si>
  <si>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</si>
  <si>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</si>
  <si>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</si>
  <si>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</si>
  <si>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</si>
  <si>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</si>
  <si>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</si>
  <si>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</si>
  <si>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</si>
  <si>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</si>
  <si>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</si>
  <si>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</si>
  <si>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</si>
  <si>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</si>
  <si>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</si>
  <si>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</si>
  <si>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</si>
  <si>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</si>
  <si>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</si>
  <si>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</si>
  <si>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</si>
  <si>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</si>
  <si>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</si>
  <si>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</si>
  <si>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</si>
  <si>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</si>
  <si>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</si>
  <si>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</si>
  <si>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</si>
  <si>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</si>
  <si>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</si>
  <si>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</si>
  <si>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</si>
  <si>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</si>
  <si>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</si>
  <si>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</si>
  <si>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</si>
  <si>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</si>
  <si>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</si>
  <si>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</si>
  <si>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</si>
  <si>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</si>
  <si>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</si>
  <si>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</si>
  <si>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</si>
  <si>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</si>
  <si>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</si>
  <si>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</si>
  <si>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</si>
  <si>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</si>
  <si>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</si>
  <si>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</si>
  <si>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</si>
  <si>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</si>
  <si>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</si>
  <si>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</si>
  <si>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</si>
  <si>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</si>
  <si>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</si>
  <si>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</si>
  <si>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</si>
  <si>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</si>
  <si>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</si>
  <si>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</si>
  <si>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</si>
  <si>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</si>
  <si>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</si>
  <si>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</si>
  <si>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</si>
  <si>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</si>
  <si>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</si>
  <si>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</si>
  <si>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</si>
  <si>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</si>
  <si>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</si>
  <si>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</si>
  <si>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</si>
  <si>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</si>
  <si>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</si>
  <si>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</si>
  <si>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</si>
  <si>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</si>
  <si>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</si>
  <si>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</si>
  <si>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</si>
  <si>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</si>
  <si>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</si>
  <si>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</si>
  <si>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</si>
  <si>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</si>
  <si>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</si>
  <si>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</si>
  <si>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</si>
  <si>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</si>
  <si>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</si>
  <si>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</si>
  <si>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</si>
  <si>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</si>
  <si>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</si>
  <si>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</si>
  <si>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</si>
  <si>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</si>
  <si>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</si>
  <si>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</si>
  <si>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</si>
  <si>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</si>
  <si>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</si>
  <si>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</si>
  <si>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</si>
  <si>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</si>
  <si>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</si>
  <si>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</si>
  <si>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</si>
  <si>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</si>
  <si>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</si>
  <si>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</si>
  <si>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</si>
  <si>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</si>
  <si>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</si>
  <si>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</si>
  <si>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</si>
  <si>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</si>
  <si>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</si>
  <si>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</si>
  <si>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</si>
  <si>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</si>
  <si>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</si>
  <si>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</si>
  <si>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</si>
  <si>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</si>
  <si>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</si>
  <si>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</si>
  <si>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</si>
  <si>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</si>
  <si>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</si>
  <si>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</si>
  <si>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</si>
  <si>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</si>
  <si>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</si>
  <si>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</si>
  <si>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</si>
  <si>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</si>
  <si>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</si>
  <si>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</si>
  <si>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</si>
  <si>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</si>
  <si>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</si>
  <si>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</si>
  <si>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</si>
  <si>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</si>
  <si>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</si>
  <si>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</si>
  <si>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</si>
  <si>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</si>
  <si>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</si>
  <si>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</si>
  <si>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</si>
  <si>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</si>
  <si>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</si>
  <si>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</si>
  <si>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</si>
  <si>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</si>
  <si>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</si>
  <si>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</si>
  <si>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</si>
  <si>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</si>
  <si>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</si>
  <si>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</si>
  <si>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</si>
  <si>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</si>
  <si>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</si>
  <si>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</si>
  <si>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</si>
  <si>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</si>
  <si>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</si>
  <si>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</si>
  <si>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</si>
  <si>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</si>
  <si>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</si>
  <si>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</si>
  <si>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</si>
  <si>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</si>
  <si>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</si>
  <si>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</si>
  <si>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</si>
  <si>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</si>
  <si>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</si>
  <si>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</si>
  <si>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</si>
  <si>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</si>
  <si>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</si>
  <si>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</si>
  <si>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</si>
  <si>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</si>
  <si>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</si>
  <si>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</si>
  <si>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</si>
  <si>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</si>
  <si>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</si>
  <si>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</si>
  <si>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</si>
  <si>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</si>
  <si>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</si>
  <si>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</si>
  <si>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</si>
  <si>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</si>
  <si>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</si>
  <si>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</si>
  <si>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</si>
  <si>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</si>
  <si>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</si>
  <si>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</si>
  <si>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</si>
  <si>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</si>
  <si>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</si>
  <si>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</si>
  <si>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</si>
  <si>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</si>
  <si>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</si>
  <si>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</si>
  <si>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</si>
  <si>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</si>
  <si>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</si>
  <si>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</si>
  <si>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</si>
  <si>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</si>
  <si>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</si>
  <si>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</si>
  <si>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</si>
  <si>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</si>
  <si>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</si>
  <si>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</si>
  <si>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</si>
  <si>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</si>
  <si>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</si>
  <si>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</si>
  <si>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</si>
  <si>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</si>
  <si>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</si>
  <si>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</si>
  <si>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</si>
  <si>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</si>
  <si>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</si>
  <si>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</si>
  <si>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</si>
  <si>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</si>
  <si>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</si>
  <si>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</si>
  <si>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</si>
  <si>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</si>
  <si>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</si>
  <si>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</si>
  <si>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</si>
  <si>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</si>
  <si>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</si>
  <si>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</si>
  <si>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</si>
  <si>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</si>
  <si>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</si>
  <si>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</si>
  <si>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</si>
  <si>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</si>
  <si>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</si>
  <si>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</si>
  <si>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</si>
  <si>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</si>
  <si>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</si>
  <si>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</si>
  <si>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</si>
  <si>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</si>
  <si>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</si>
  <si>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</si>
  <si>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</si>
  <si>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</si>
  <si>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</si>
  <si>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</si>
  <si>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</si>
  <si>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</si>
  <si>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</si>
  <si>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</si>
  <si>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</si>
  <si>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</si>
  <si>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</si>
  <si>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</si>
  <si>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</si>
  <si>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</si>
  <si>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</si>
  <si>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</si>
  <si>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</si>
  <si>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</si>
  <si>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</si>
  <si>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</si>
  <si>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</si>
  <si>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</si>
  <si>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</si>
  <si>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</si>
  <si>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</si>
  <si>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</si>
  <si>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</si>
  <si>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</si>
  <si>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</si>
  <si>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</si>
  <si>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</si>
  <si>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</si>
  <si>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</si>
  <si>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</si>
  <si>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</si>
  <si>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</si>
  <si>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</si>
  <si>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</si>
  <si>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</si>
  <si>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</si>
  <si>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</si>
  <si>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</si>
  <si>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</si>
  <si>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</si>
  <si>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</si>
  <si>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</si>
  <si>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</si>
  <si>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</si>
  <si>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</si>
  <si>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</si>
  <si>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</si>
  <si>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</si>
  <si>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</si>
  <si>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</si>
  <si>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</si>
  <si>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</si>
  <si>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</si>
  <si>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</si>
  <si>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</si>
  <si>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</si>
  <si>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</si>
  <si>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</si>
  <si>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UCITS@BUY@1262@-6118.18</t>
  </si>
  <si>
    <t>COST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</si>
  <si>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</si>
  <si>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</si>
  <si>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</si>
  <si>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</si>
  <si>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</si>
  <si>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</si>
  <si>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</si>
  <si>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</si>
  <si>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</si>
  <si>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</si>
  <si>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</si>
  <si>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</si>
  <si>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</si>
  <si>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</si>
  <si>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</si>
  <si>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</si>
  <si>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</si>
  <si>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</si>
  <si>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</si>
  <si>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</si>
  <si>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</si>
  <si>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</si>
  <si>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</si>
  <si>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</si>
  <si>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</si>
  <si>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</si>
  <si>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</si>
  <si>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</si>
  <si>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</si>
  <si>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</si>
  <si>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</si>
  <si>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</si>
  <si>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</si>
  <si>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</si>
  <si>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</si>
  <si>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</si>
  <si>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</si>
  <si>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</si>
  <si>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</si>
  <si>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</si>
  <si>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</si>
  <si>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</si>
  <si>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</si>
  <si>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</si>
  <si>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</si>
  <si>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</si>
  <si>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</si>
  <si>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</si>
  <si>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</si>
  <si>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</si>
  <si>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</si>
  <si>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</si>
  <si>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</si>
  <si>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</si>
  <si>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</si>
  <si>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</si>
  <si>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</si>
  <si>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</si>
  <si>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</si>
  <si>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</si>
  <si>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</si>
  <si>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</si>
  <si>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</si>
  <si>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</si>
  <si>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</si>
  <si>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</si>
  <si>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</si>
  <si>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</si>
  <si>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</si>
  <si>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</si>
  <si>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</si>
  <si>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</si>
  <si>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</si>
  <si>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</si>
  <si>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</si>
  <si>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</si>
  <si>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</si>
  <si>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</si>
  <si>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</si>
  <si>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</si>
  <si>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</si>
  <si>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</si>
  <si>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</si>
  <si>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</si>
  <si>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</si>
  <si>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</si>
  <si>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</si>
  <si>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</si>
  <si>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</si>
  <si>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</si>
  <si>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</si>
  <si>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</si>
  <si>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</si>
  <si>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</si>
  <si>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</si>
  <si>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</si>
  <si>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</si>
  <si>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</si>
  <si>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</si>
  <si>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</si>
  <si>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</si>
  <si>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</si>
  <si>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</si>
  <si>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</si>
  <si>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</si>
  <si>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</si>
  <si>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</si>
  <si>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</si>
  <si>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</si>
  <si>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</si>
  <si>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</si>
  <si>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</si>
  <si>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</si>
  <si>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</si>
  <si>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</si>
  <si>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</si>
  <si>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</si>
  <si>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</si>
  <si>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</si>
  <si>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</si>
  <si>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</si>
  <si>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</si>
  <si>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</si>
  <si>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</si>
  <si>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</si>
  <si>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</si>
  <si>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</si>
  <si>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</si>
  <si>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</si>
  <si>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</si>
  <si>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</si>
  <si>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</si>
  <si>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</si>
  <si>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</si>
  <si>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</si>
  <si>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</si>
  <si>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</si>
  <si>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</si>
  <si>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</si>
  <si>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</si>
  <si>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</si>
  <si>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</si>
  <si>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</si>
  <si>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</si>
  <si>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</si>
  <si>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</si>
  <si>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</si>
  <si>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</si>
  <si>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</si>
  <si>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</si>
  <si>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</si>
  <si>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</si>
  <si>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</si>
  <si>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</si>
  <si>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</si>
  <si>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</si>
  <si>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</si>
  <si>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</si>
  <si>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</si>
  <si>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</si>
  <si>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</si>
  <si>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</si>
  <si>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</si>
  <si>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</si>
  <si>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</si>
  <si>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</si>
  <si>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</si>
  <si>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</si>
  <si>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</si>
  <si>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</si>
  <si>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</si>
  <si>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</si>
  <si>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</si>
  <si>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</si>
  <si>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</si>
  <si>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</si>
  <si>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</si>
  <si>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</si>
  <si>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</si>
  <si>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</si>
  <si>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</si>
  <si>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</si>
  <si>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</si>
  <si>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</si>
  <si>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</si>
  <si>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</si>
  <si>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</si>
  <si>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</si>
  <si>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</si>
  <si>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</si>
  <si>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</si>
  <si>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</si>
  <si>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</si>
  <si>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</si>
  <si>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</si>
  <si>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</si>
  <si>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</si>
  <si>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</si>
  <si>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</si>
  <si>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</si>
  <si>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</si>
  <si>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</si>
  <si>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</si>
  <si>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</si>
  <si>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</si>
  <si>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</si>
  <si>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</si>
  <si>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</si>
  <si>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</si>
  <si>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</si>
  <si>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</si>
  <si>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</si>
  <si>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</si>
  <si>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</si>
  <si>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</si>
  <si>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</si>
  <si>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</si>
  <si>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</si>
  <si>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</si>
  <si>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</si>
  <si>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</si>
  <si>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</si>
  <si>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</si>
  <si>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</si>
  <si>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</si>
  <si>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</si>
  <si>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</si>
  <si>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</si>
  <si>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</si>
  <si>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</si>
  <si>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</si>
  <si>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</si>
  <si>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</si>
  <si>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</si>
  <si>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</si>
  <si>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</si>
  <si>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</si>
  <si>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</si>
  <si>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</si>
  <si>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</si>
  <si>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</si>
  <si>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</si>
  <si>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</si>
  <si>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</si>
  <si>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</si>
  <si>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</si>
  <si>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</si>
  <si>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</si>
  <si>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</si>
  <si>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</si>
  <si>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</si>
  <si>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</si>
  <si>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</si>
  <si>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</si>
  <si>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</si>
  <si>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</si>
  <si>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</si>
  <si>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</si>
  <si>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</si>
  <si>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</si>
  <si>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</si>
  <si>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</si>
  <si>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</si>
  <si>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</si>
  <si>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</si>
  <si>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</si>
  <si>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</si>
  <si>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</si>
  <si>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</si>
  <si>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</si>
  <si>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</si>
  <si>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</si>
  <si>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</si>
  <si>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</si>
  <si>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</si>
  <si>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</si>
  <si>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</si>
  <si>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</si>
  <si>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</si>
  <si>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</si>
  <si>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</si>
  <si>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</si>
  <si>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</si>
  <si>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</si>
  <si>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</si>
  <si>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</si>
  <si>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</si>
  <si>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</si>
  <si>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</si>
  <si>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</si>
  <si>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</si>
  <si>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</si>
  <si>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</si>
  <si>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</si>
  <si>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</si>
  <si>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</si>
  <si>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</si>
  <si>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</si>
  <si>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</si>
  <si>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</si>
  <si>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</si>
  <si>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</si>
  <si>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</si>
  <si>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</si>
  <si>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</si>
  <si>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</si>
  <si>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</si>
  <si>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</si>
  <si>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</si>
  <si>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</si>
  <si>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</si>
  <si>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</si>
  <si>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</si>
  <si>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</si>
  <si>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</si>
  <si>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</si>
  <si>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</si>
  <si>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</si>
  <si>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</si>
  <si>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</si>
  <si>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</si>
  <si>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</si>
  <si>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</si>
  <si>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</si>
  <si>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</si>
  <si>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</si>
  <si>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</si>
  <si>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</si>
  <si>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</si>
  <si>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</si>
  <si>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</si>
  <si>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</si>
  <si>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</si>
  <si>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</si>
  <si>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</si>
  <si>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</si>
  <si>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</si>
  <si>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</si>
  <si>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</si>
  <si>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</si>
  <si>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</si>
  <si>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</si>
  <si>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</si>
  <si>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</si>
  <si>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</si>
  <si>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</si>
  <si>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</si>
  <si>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</si>
  <si>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</si>
  <si>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</si>
  <si>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</si>
  <si>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</si>
  <si>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</si>
  <si>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</si>
  <si>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</si>
  <si>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</si>
  <si>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</si>
  <si>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</si>
  <si>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</si>
  <si>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</si>
  <si>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</si>
  <si>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</si>
  <si>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</si>
  <si>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</si>
  <si>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</si>
  <si>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</si>
  <si>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</si>
  <si>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</si>
  <si>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</si>
  <si>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</si>
  <si>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</si>
  <si>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</si>
  <si>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</si>
  <si>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</si>
  <si>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</si>
  <si>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</si>
  <si>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</si>
  <si>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</si>
  <si>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</si>
  <si>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</si>
  <si>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</si>
  <si>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</si>
  <si>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</si>
  <si>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</si>
  <si>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</si>
  <si>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</si>
  <si>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</si>
  <si>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</si>
  <si>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</si>
  <si>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</si>
  <si>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</si>
  <si>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</si>
  <si>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</si>
  <si>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</si>
  <si>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</si>
  <si>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</si>
  <si>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</si>
  <si>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</si>
  <si>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</si>
  <si>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</si>
  <si>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</si>
  <si>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</si>
  <si>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</si>
  <si>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</si>
  <si>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</si>
  <si>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</si>
  <si>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</si>
  <si>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</si>
  <si>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</si>
  <si>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</si>
  <si>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</si>
  <si>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</si>
  <si>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</si>
  <si>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</si>
  <si>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</si>
  <si>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</si>
  <si>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</si>
  <si>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</si>
  <si>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</si>
  <si>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</si>
  <si>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</si>
  <si>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</si>
  <si>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</si>
  <si>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</si>
  <si>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</si>
  <si>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</si>
  <si>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</si>
  <si>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</si>
  <si>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</si>
  <si>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</si>
  <si>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</si>
  <si>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</si>
  <si>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</si>
  <si>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</si>
  <si>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</si>
  <si>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</si>
  <si>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</si>
  <si>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</si>
  <si>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</si>
  <si>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</si>
  <si>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</si>
  <si>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</si>
  <si>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</si>
  <si>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</si>
  <si>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</si>
  <si>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</si>
  <si>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</si>
  <si>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</si>
  <si>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</si>
  <si>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</si>
  <si>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</si>
  <si>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</si>
  <si>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</si>
  <si>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</si>
  <si>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</si>
  <si>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</si>
  <si>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</si>
  <si>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</si>
  <si>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</si>
  <si>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</si>
  <si>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</si>
  <si>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</si>
  <si>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</si>
  <si>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</si>
  <si>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</si>
  <si>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</si>
  <si>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</si>
  <si>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</si>
  <si>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</si>
  <si>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</si>
  <si>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</si>
  <si>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</si>
  <si>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</si>
  <si>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</si>
  <si>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</si>
  <si>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</si>
  <si>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</si>
  <si>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</si>
  <si>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</si>
  <si>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</si>
  <si>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</si>
  <si>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</si>
  <si>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</si>
  <si>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</si>
  <si>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</si>
  <si>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</si>
  <si>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</si>
  <si>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</si>
  <si>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</si>
  <si>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</si>
  <si>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</si>
  <si>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</si>
  <si>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</si>
  <si>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</si>
  <si>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</si>
  <si>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</si>
  <si>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</si>
  <si>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</si>
  <si>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</si>
  <si>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</si>
  <si>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</si>
  <si>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</si>
  <si>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</si>
  <si>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</si>
  <si>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</si>
  <si>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</si>
  <si>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</si>
  <si>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</si>
  <si>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</si>
  <si>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</si>
  <si>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</si>
  <si>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</si>
  <si>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</si>
  <si>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</si>
  <si>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</si>
  <si>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</si>
  <si>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</si>
  <si>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</si>
  <si>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</si>
  <si>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</si>
  <si>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</si>
  <si>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</si>
  <si>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</si>
  <si>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</si>
  <si>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</si>
  <si>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</si>
  <si>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</si>
  <si>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</si>
  <si>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</si>
  <si>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</si>
  <si>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</si>
  <si>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</si>
  <si>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</si>
  <si>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</si>
  <si>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</si>
  <si>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</si>
  <si>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</si>
  <si>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</si>
  <si>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</si>
  <si>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</si>
  <si>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</si>
  <si>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</si>
  <si>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</si>
  <si>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</si>
  <si>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</si>
  <si>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</si>
  <si>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</si>
  <si>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</si>
  <si>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</si>
  <si>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</si>
  <si>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</si>
  <si>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</si>
  <si>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</si>
  <si>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</si>
  <si>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</si>
  <si>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</si>
  <si>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</si>
  <si>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</si>
  <si>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</si>
  <si>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</si>
  <si>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</si>
  <si>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</si>
  <si>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</si>
  <si>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</si>
  <si>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</si>
  <si>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</si>
  <si>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</si>
  <si>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</si>
  <si>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</si>
  <si>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</si>
  <si>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</si>
  <si>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</si>
  <si>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</si>
  <si>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</si>
  <si>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</si>
  <si>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</si>
  <si>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</si>
  <si>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</si>
  <si>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</si>
  <si>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</si>
  <si>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</si>
  <si>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</si>
  <si>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</si>
  <si>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</si>
  <si>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</si>
  <si>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</si>
  <si>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</si>
  <si>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</si>
  <si>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</si>
  <si>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</si>
  <si>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</si>
  <si>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</si>
  <si>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</si>
  <si>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</si>
  <si>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</si>
  <si>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</si>
  <si>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</si>
  <si>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</si>
  <si>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</si>
  <si>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</si>
  <si>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</si>
  <si>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</si>
  <si>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</si>
  <si>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</si>
  <si>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</si>
  <si>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</si>
  <si>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</si>
  <si>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</si>
  <si>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</si>
  <si>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</si>
  <si>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</si>
  <si>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</si>
  <si>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</si>
  <si>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</si>
  <si>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</si>
  <si>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</si>
  <si>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</si>
  <si>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</si>
  <si>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</si>
  <si>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</si>
  <si>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</si>
  <si>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</si>
  <si>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</si>
  <si>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</si>
  <si>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</si>
  <si>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</si>
  <si>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</si>
  <si>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</si>
  <si>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</si>
  <si>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</si>
  <si>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</si>
  <si>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</si>
  <si>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</si>
  <si>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</si>
  <si>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</si>
  <si>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</si>
  <si>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</si>
  <si>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</si>
  <si>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</si>
  <si>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</si>
  <si>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</si>
  <si>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</si>
  <si>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</si>
  <si>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</si>
  <si>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</si>
  <si>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</si>
  <si>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</si>
  <si>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</si>
  <si>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</si>
  <si>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</si>
  <si>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</si>
  <si>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</si>
  <si>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</si>
  <si>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</si>
  <si>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</si>
  <si>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</si>
  <si>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</si>
  <si>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</si>
  <si>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</si>
  <si>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</si>
  <si>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</si>
  <si>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</si>
  <si>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</si>
  <si>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</si>
  <si>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</si>
  <si>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</si>
  <si>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</si>
  <si>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</si>
  <si>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</si>
  <si>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</si>
  <si>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</si>
  <si>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</si>
  <si>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</si>
  <si>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</si>
  <si>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</si>
  <si>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</si>
  <si>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</si>
  <si>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</si>
  <si>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</si>
  <si>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</si>
  <si>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</si>
  <si>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</si>
  <si>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</si>
  <si>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</si>
  <si>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</si>
  <si>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</si>
  <si>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</si>
  <si>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</si>
  <si>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</si>
  <si>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</si>
  <si>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</si>
  <si>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</si>
  <si>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</si>
  <si>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</si>
  <si>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</si>
  <si>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</si>
  <si>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</si>
  <si>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</si>
  <si>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</si>
  <si>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</si>
  <si>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</si>
  <si>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</si>
  <si>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</si>
  <si>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</si>
  <si>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</si>
  <si>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</si>
  <si>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</si>
  <si>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</si>
  <si>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</si>
  <si>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</si>
  <si>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</si>
  <si>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</si>
  <si>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</si>
  <si>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</si>
  <si>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</si>
  <si>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</si>
  <si>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</si>
  <si>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</si>
  <si>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</si>
  <si>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</si>
  <si>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</si>
  <si>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</si>
  <si>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</si>
  <si>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</si>
  <si>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</si>
  <si>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</si>
  <si>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</si>
  <si>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</si>
  <si>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</si>
  <si>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</si>
  <si>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</si>
  <si>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</si>
  <si>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</si>
  <si>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</si>
  <si>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</si>
  <si>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</si>
  <si>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</si>
  <si>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</si>
  <si>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</si>
  <si>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</si>
  <si>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</si>
  <si>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</si>
  <si>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</si>
  <si>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</si>
  <si>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</si>
  <si>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</si>
  <si>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</si>
  <si>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</si>
  <si>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</si>
  <si>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</si>
  <si>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</si>
  <si>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</si>
  <si>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</si>
  <si>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</si>
  <si>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</si>
  <si>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</si>
  <si>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</si>
  <si>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</si>
  <si>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</si>
  <si>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</si>
  <si>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</si>
  <si>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</si>
  <si>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</si>
  <si>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</si>
  <si>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</si>
  <si>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</si>
  <si>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</si>
  <si>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</si>
  <si>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</si>
  <si>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</si>
  <si>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</si>
  <si>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</si>
  <si>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</si>
  <si>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</si>
  <si>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</si>
  <si>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</si>
  <si>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</si>
  <si>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</si>
  <si>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</si>
  <si>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</si>
  <si>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</si>
  <si>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</si>
  <si>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</si>
  <si>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</si>
  <si>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</si>
  <si>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</si>
  <si>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</si>
  <si>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</si>
  <si>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</si>
  <si>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</si>
  <si>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</si>
  <si>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</si>
  <si>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</si>
  <si>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</si>
  <si>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</si>
  <si>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</si>
  <si>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</si>
  <si>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</si>
  <si>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</si>
  <si>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</si>
  <si>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</si>
  <si>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</si>
  <si>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</si>
  <si>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</si>
  <si>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</si>
  <si>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</si>
  <si>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</si>
  <si>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</si>
  <si>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</si>
  <si>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</si>
  <si>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</si>
  <si>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</si>
  <si>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</si>
  <si>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</si>
  <si>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</si>
  <si>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</si>
  <si>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</si>
  <si>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</si>
  <si>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</si>
  <si>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</si>
  <si>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</si>
  <si>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</si>
  <si>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</si>
  <si>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</si>
  <si>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</si>
  <si>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</si>
  <si>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</si>
  <si>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</si>
  <si>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</si>
  <si>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</si>
  <si>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</si>
  <si>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</si>
  <si>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</si>
  <si>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</si>
  <si>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</si>
  <si>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</si>
  <si>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</si>
  <si>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</si>
  <si>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</si>
  <si>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</si>
  <si>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</si>
  <si>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</si>
  <si>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</si>
  <si>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</si>
  <si>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</si>
  <si>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</si>
  <si>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</si>
  <si>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</si>
  <si>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</si>
  <si>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</si>
  <si>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</si>
  <si>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</si>
  <si>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</si>
  <si>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</si>
  <si>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</si>
  <si>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</si>
  <si>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</si>
  <si>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</si>
  <si>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</si>
  <si>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</si>
  <si>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</si>
  <si>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</si>
  <si>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</si>
  <si>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</si>
  <si>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</si>
  <si>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</si>
  <si>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</si>
  <si>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</si>
  <si>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</si>
  <si>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</si>
  <si>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</si>
  <si>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</si>
  <si>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</si>
  <si>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</si>
  <si>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</si>
  <si>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</si>
  <si>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</si>
  <si>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</si>
  <si>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</si>
  <si>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</si>
  <si>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</si>
  <si>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</si>
  <si>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</si>
  <si>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</si>
  <si>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</si>
  <si>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</si>
  <si>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</si>
  <si>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</si>
  <si>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</si>
  <si>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</si>
  <si>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</si>
  <si>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</si>
  <si>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</si>
  <si>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</si>
  <si>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</si>
  <si>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</si>
  <si>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</si>
  <si>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</si>
  <si>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</si>
  <si>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</si>
  <si>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</si>
  <si>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</si>
  <si>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</si>
  <si>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</si>
  <si>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</si>
  <si>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</si>
  <si>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</si>
  <si>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</si>
  <si>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</si>
  <si>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</si>
  <si>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</si>
  <si>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</si>
  <si>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</si>
  <si>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</si>
  <si>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</si>
  <si>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</si>
  <si>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</si>
  <si>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</si>
  <si>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</si>
  <si>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</si>
  <si>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</si>
  <si>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</si>
  <si>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</si>
  <si>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</si>
  <si>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</si>
  <si>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</si>
  <si>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</si>
  <si>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</si>
  <si>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</si>
  <si>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</si>
  <si>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</si>
  <si>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</si>
  <si>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</si>
  <si>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</si>
  <si>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</si>
  <si>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</si>
  <si>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</si>
  <si>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</si>
  <si>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</si>
  <si>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</si>
  <si>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</si>
  <si>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</si>
  <si>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</si>
  <si>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</si>
  <si>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</si>
  <si>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</si>
  <si>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</si>
  <si>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</si>
  <si>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</si>
  <si>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</si>
  <si>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</si>
  <si>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</si>
  <si>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</si>
  <si>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</si>
  <si>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</si>
  <si>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</si>
  <si>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</si>
  <si>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</si>
  <si>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</si>
  <si>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</si>
  <si>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</si>
  <si>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</si>
  <si>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</si>
  <si>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</si>
  <si>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</si>
  <si>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</si>
  <si>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</si>
  <si>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</si>
  <si>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</si>
  <si>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</si>
  <si>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</si>
  <si>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</si>
  <si>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</si>
  <si>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</si>
  <si>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</si>
  <si>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</si>
  <si>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</si>
  <si>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</si>
  <si>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</si>
  <si>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</si>
  <si>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</si>
  <si>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</si>
  <si>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</si>
  <si>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</si>
  <si>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</si>
  <si>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</si>
  <si>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</si>
  <si>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</si>
  <si>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</si>
  <si>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</si>
  <si>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</si>
  <si>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</si>
  <si>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</si>
  <si>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</si>
  <si>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</si>
  <si>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</si>
  <si>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</si>
  <si>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</si>
  <si>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</si>
  <si>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</si>
  <si>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</si>
  <si>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</si>
  <si>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</si>
  <si>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</si>
  <si>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</si>
  <si>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</si>
  <si>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</si>
  <si>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</si>
  <si>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</si>
  <si>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</si>
  <si>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</si>
  <si>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</si>
  <si>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</si>
  <si>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</si>
  <si>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</si>
  <si>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</si>
  <si>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</si>
  <si>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</si>
  <si>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</si>
  <si>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</si>
  <si>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</si>
  <si>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</si>
  <si>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</si>
  <si>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</si>
  <si>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</si>
  <si>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</si>
  <si>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</si>
  <si>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</si>
  <si>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</si>
  <si>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</si>
  <si>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</si>
  <si>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</si>
  <si>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</si>
  <si>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</si>
  <si>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</si>
  <si>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</si>
  <si>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</si>
  <si>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</si>
  <si>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</si>
  <si>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</si>
  <si>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</si>
  <si>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</si>
  <si>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</si>
  <si>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M LORTHIOIS BRUNO</t>
  </si>
  <si>
    <t>CARTE 04/12/20 GOOGLE*GOOGLE PLA CB*7911</t>
  </si>
  <si>
    <t>VIR Virement de Monsieur Florian DEFROC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</si>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</sst>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835247.9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835247.9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835247.9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835247.9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835247.9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835247.9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835247.9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835247.9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835247.9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835247.9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835247.9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835247.9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44174.84752</v>
      </c>
    </row>
    <row r="2">
      <c r="A2" s="67" t="s">
        <v>46</v>
      </c>
      <c r="B2" s="69">
        <f>DATEVALUE($B$1)</f>
        <v>44174</v>
      </c>
    </row>
    <row r="3">
      <c r="A3" s="67" t="s">
        <v>570</v>
      </c>
      <c r="B3" s="70">
        <f>TIMEVALUE($B$1)</f>
        <v>0.8475115741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9</v>
      </c>
    </row>
    <row r="7">
      <c r="A7" s="67" t="s">
        <v>574</v>
      </c>
      <c r="B7">
        <f>WEEKDAY($B$1,2)</f>
        <v>3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20+ UCITS")</f>
        <v>iShares Treasury Bond 20+ UCITS</v>
      </c>
      <c r="B2" s="76">
        <f>IF($A2&lt;&gt;"",SUMIFS(Historic!E:E,Historic!$C:$C,$A2),)</f>
        <v>126065</v>
      </c>
      <c r="C2" s="76">
        <f>IF($A2&lt;&gt;"",SUMIFS(Historic!G:G,Historic!$C:$C,$A2),)</f>
        <v>-558711.27</v>
      </c>
      <c r="D2" s="77">
        <f>IF(AND($A2&lt;&gt;"",MAXIFS(Investment!$M:$M,Investment!$H:$H,LEFT($A2,30)&amp;"*")),MAXIFS(Investment!$M:$M,Investment!$H:$H,LEFT($A2,30)&amp;"*"),)</f>
        <v>4.868</v>
      </c>
      <c r="E2" s="78">
        <f>IF(AND($A2&lt;&gt;"",MAXIFS(Investment!$AI:$AI,Investment!$H:$H,LEFT($A2,30)&amp;"*")),MAXIFS(Investment!$AI:$AI,Investment!$H:$H,LEFT($A2,30)&amp;"*"),)</f>
        <v>5.217989147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1280</v>
      </c>
      <c r="C3" s="76">
        <f>IF($A3&lt;&gt;"",SUMIFS(Historic!G:G,Historic!$C:$C,$A3),)</f>
        <v>-214609.08</v>
      </c>
      <c r="D3" s="77">
        <f>IF(AND($A3&lt;&gt;"",MAXIFS(Investment!$M:$M,Investment!$H:$H,LEFT($A3,30)&amp;"*")),MAXIFS(Investment!$M:$M,Investment!$H:$H,LEFT($A3,30)&amp;"*"),)</f>
        <v>181.09</v>
      </c>
      <c r="E3" s="78">
        <f>IF(AND($A3&lt;&gt;"",MAXIFS(Investment!$AI:$AI,Investment!$H:$H,LEFT($A3,30)&amp;"*")),MAXIFS(Investment!$AI:$AI,Investment!$H:$H,LEFT($A3,30)&amp;"*"),)</f>
        <v>192.7781008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IFERROR(__xludf.DUMMYFUNCTION("""COMPUTED_VALUE"""),"Vanguard S&amp;P 500 UCITS")</f>
        <v>Vanguard S&amp;P 500 UCITS</v>
      </c>
      <c r="B5" s="76">
        <f>IF($A5&lt;&gt;"",SUMIFS(Historic!E:E,Historic!$C:$C,$A5),)</f>
        <v>2122</v>
      </c>
      <c r="C5" s="76">
        <f>IF($A5&lt;&gt;"",SUMIFS(Historic!G:G,Historic!$C:$C,$A5),)</f>
        <v>-9847.59</v>
      </c>
      <c r="D5" s="77">
        <f>IF(AND($A5&lt;&gt;"",MAXIFS(Investment!$M:$M,Investment!$H:$H,LEFT($A5,30)&amp;"*")),MAXIFS(Investment!$M:$M,Investment!$H:$H,LEFT($A5,30)&amp;"*"),)</f>
        <v>58.11</v>
      </c>
      <c r="E5" s="78">
        <f>IF(AND($A5&lt;&gt;"",MAXIFS(Investment!$AI:$AI,Investment!$H:$H,LEFT($A5,30)&amp;"*")),MAXIFS(Investment!$AI:$AI,Investment!$H:$H,LEFT($A5,30)&amp;"*"),)</f>
        <v>53.34496512</v>
      </c>
    </row>
    <row r="6">
      <c r="A6" t="str">
        <f>IFERROR(__xludf.DUMMYFUNCTION("""COMPUTED_VALUE"""),"ETFS Physical Gold")</f>
        <v>ETFS Physical Gold</v>
      </c>
      <c r="B6" s="76">
        <f>IF($A6&lt;&gt;"",SUMIFS(Historic!E:E,Historic!$C:$C,$A6),)</f>
        <v>663</v>
      </c>
      <c r="C6" s="76">
        <f>IF($A6&lt;&gt;"",SUMIFS(Historic!G:G,Historic!$C:$C,$A6),)</f>
        <v>-76959.28</v>
      </c>
      <c r="D6" s="77">
        <f>IF(AND($A6&lt;&gt;"",MAXIFS(Investment!$M:$M,Investment!$H:$H,LEFT($A6,30)&amp;"*")),MAXIFS(Investment!$M:$M,Investment!$H:$H,LEFT($A6,30)&amp;"*"),)</f>
        <v>145</v>
      </c>
      <c r="E6" s="78">
        <f>IF(AND($A6&lt;&gt;"",MAXIFS(Investment!$AI:$AI,Investment!$H:$H,LEFT($A6,30)&amp;"*")),MAXIFS(Investment!$AI:$AI,Investment!$H:$H,LEFT($A6,30)&amp;"*"),)</f>
        <v>146.1900775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6.39</v>
      </c>
      <c r="E7" s="78">
        <f>IF(AND($A7&lt;&gt;"",MAXIFS(Investment!$AI:$AI,Investment!$H:$H,LEFT($A7,30)&amp;"*")),MAXIFS(Investment!$AI:$AI,Investment!$H:$H,LEFT($A7,30)&amp;"*"),)</f>
        <v>6.386007752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4.868</v>
      </c>
      <c r="E9" s="78">
        <f>IF(AND($A9&lt;&gt;"",MAXIFS(Investment!$AI:$AI,Investment!$H:$H,LEFT($A9,30)&amp;"*")),MAXIFS(Investment!$AI:$AI,Investment!$H:$H,LEFT($A9,30)&amp;"*"),)</f>
        <v>5.217989147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301248.6076</v>
      </c>
    </row>
    <row r="2" ht="14.25" customHeight="1">
      <c r="A2" s="82" t="s">
        <v>583</v>
      </c>
      <c r="B2" s="83">
        <f>$B$3/$B$7</f>
        <v>1.019592858</v>
      </c>
    </row>
    <row r="3" ht="14.25" customHeight="1">
      <c r="A3" s="84" t="s">
        <v>584</v>
      </c>
      <c r="B3" s="85">
        <f>B$38-B$47</f>
        <v>182383.31</v>
      </c>
    </row>
    <row r="4" ht="14.25" customHeight="1">
      <c r="A4" s="84" t="s">
        <v>585</v>
      </c>
      <c r="B4" s="86">
        <f>B3/B$7/B$8</f>
        <v>0.1053483144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0.02327811811</v>
      </c>
    </row>
    <row r="7" ht="14.25" customHeight="1">
      <c r="A7" s="84" t="s">
        <v>588</v>
      </c>
      <c r="B7" s="87">
        <f>AVERAGE(Evolution!J:J)</f>
        <v>178878.5676</v>
      </c>
    </row>
    <row r="8" ht="14.25" hidden="1" customHeight="1">
      <c r="A8" s="84" t="s">
        <v>589</v>
      </c>
      <c r="B8" s="88">
        <f t="array" ref="B8">(DateTime!$B$2-INDEX(Historic!A:A, ROWS(Historic!A:A)))/365.25</f>
        <v>9.678302533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246 months (20.5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1621 months (135.1 years)</v>
      </c>
    </row>
    <row r="12" ht="14.25" customHeight="1">
      <c r="A12" s="84" t="s">
        <v>592</v>
      </c>
      <c r="B12" s="85">
        <f>B$1+B$14*12/$B6</f>
        <v>-331998.8551</v>
      </c>
    </row>
    <row r="13" ht="14.25" customHeight="1">
      <c r="A13" s="91" t="s">
        <v>593</v>
      </c>
      <c r="B13" s="92">
        <f>(B47+B30+B18)/(12*B8)</f>
        <v>1023.468881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1.200232652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1912.03</v>
      </c>
    </row>
    <row r="19" ht="14.25" customHeight="1">
      <c r="A19" s="95" t="s">
        <v>595</v>
      </c>
      <c r="B19" s="99">
        <f>$B$21/$B$48*1000</f>
        <v>2.305586695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IFERROR(__xludf.DUMMYFUNCTION("MIN(ROUNDUP(SUM(Budget!$B:$B,IMPORTRANGE(""https://docs.google.com/spreadsheets/d/1pMnJel8OYtwk1Zu4YgTG3JwmTA-WLIMf6OnCQlSgprU/edit"",""Associate!$C:$C""),-$B$18)/100)*100,0)"),-3700.0)</f>
        <v>-3700</v>
      </c>
    </row>
    <row r="21" ht="14.25" customHeight="1">
      <c r="A21" s="95" t="s">
        <v>34</v>
      </c>
      <c r="B21" s="99">
        <f t="array" ref="B21">INDEX(Investment!$AV:$AV,ROWS(Investment!$AV:$AV))+$B$58</f>
        <v>402.6931957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-18282.63</v>
      </c>
    </row>
    <row r="26" ht="14.25" customHeight="1">
      <c r="A26" s="95" t="s">
        <v>598</v>
      </c>
      <c r="B26" s="101">
        <f>$B$25/($B$27-$B$24)</f>
        <v>-0.04725999936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-24567.625</v>
      </c>
    </row>
    <row r="29" ht="14.25" customHeight="1">
      <c r="A29" s="102" t="s">
        <v>41</v>
      </c>
      <c r="B29" s="103">
        <f>$B$28/$B$24+1</f>
        <v>-2.908933102</v>
      </c>
    </row>
    <row r="30" ht="14.25" customHeight="1">
      <c r="A30" s="104" t="s">
        <v>599</v>
      </c>
      <c r="B30" s="105">
        <f>SUM(B$31:B$33)</f>
        <v>-69232.89242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IFERROR(__xludf.DUMMYFUNCTION("-SUM(IMPORTRANGE(""https://docs.google.com/spreadsheets/d/1pMnJel8OYtwk1Zu4YgTG3JwmTA-WLIMf6OnCQlSgprU/edit"",""Associate!$N:$N""))"),-54758.34242015811)</f>
        <v>-54758.34242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5.122518823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1203817.37</v>
      </c>
    </row>
    <row r="37" ht="14.25" customHeight="1">
      <c r="A37" s="112" t="s">
        <v>20</v>
      </c>
      <c r="B37" s="113">
        <f>SUMIFS(Historic!G:G,Historic!$H:$H,"&lt;&gt;XXXXXX")</f>
        <v>-835247.9</v>
      </c>
    </row>
    <row r="38" ht="14.25" customHeight="1">
      <c r="A38" s="112" t="s">
        <v>21</v>
      </c>
      <c r="B38" s="113">
        <f>B36+B37</f>
        <v>368569.47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193909.72</v>
      </c>
    </row>
    <row r="40" ht="14.25" customHeight="1">
      <c r="A40" s="112" t="s">
        <v>23</v>
      </c>
      <c r="B40" s="115">
        <f>B39/B$7/B$34</f>
        <v>0.2116204862</v>
      </c>
    </row>
    <row r="41" ht="14.25" customHeight="1">
      <c r="A41" s="112" t="s">
        <v>601</v>
      </c>
      <c r="B41" s="113">
        <f>B39-B43-B45</f>
        <v>175784.98</v>
      </c>
    </row>
    <row r="42" ht="14.25" customHeight="1">
      <c r="A42" s="112" t="s">
        <v>602</v>
      </c>
      <c r="B42" s="115">
        <f>B41/B$7/B$34</f>
        <v>0.191840321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0.04026801753</v>
      </c>
    </row>
    <row r="45" ht="14.25" customHeight="1">
      <c r="A45" s="116" t="s">
        <v>605</v>
      </c>
      <c r="B45" s="113">
        <f t="array" ref="B45">INDEX(Investment!AF:AF,ROWS(Investment!AF:AF))</f>
        <v>-18773.2</v>
      </c>
    </row>
    <row r="46" ht="14.25" customHeight="1">
      <c r="A46" s="116" t="s">
        <v>606</v>
      </c>
      <c r="B46" s="115">
        <f>B45/B$7/B$34</f>
        <v>-0.02048785235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174659.75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(30.6%)</v>
      </c>
    </row>
    <row r="52" ht="14.25" customHeight="1">
      <c r="A52" s="119" t="s">
        <v>26</v>
      </c>
      <c r="B52" s="120">
        <f>Allocation!B11</f>
        <v>7424.056</v>
      </c>
    </row>
    <row r="53" ht="14.25" customHeight="1">
      <c r="A53" s="119" t="s">
        <v>27</v>
      </c>
      <c r="B53" s="120">
        <f>Allocation!B13</f>
        <v>835000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-2160.169494</v>
      </c>
    </row>
    <row r="60" ht="14.25" customHeight="1">
      <c r="A60" s="129" t="s">
        <v>16</v>
      </c>
      <c r="B60" s="130">
        <f t="array" ref="B60">INDEX(Investment!X:X,ROWS(Investment!X:X))</f>
        <v>-286.4164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574.4176618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13.89696215</v>
      </c>
    </row>
    <row r="63" ht="14.25" customHeight="1">
      <c r="A63" s="129" t="s">
        <v>31</v>
      </c>
      <c r="B63" s="100">
        <f>AVERAGE(Historic!$J:$J)</f>
        <v>363.838041</v>
      </c>
    </row>
    <row r="64" ht="14.25" customHeight="1">
      <c r="A64" s="129" t="s">
        <v>33</v>
      </c>
      <c r="B64" s="132">
        <f>B62*B63</f>
        <v>5056.243485</v>
      </c>
    </row>
    <row r="65" ht="14.25" customHeight="1">
      <c r="A65" s="129" t="s">
        <v>35</v>
      </c>
      <c r="B65" s="132">
        <f>B64+B21</f>
        <v>5458.93668</v>
      </c>
    </row>
    <row r="66" ht="14.25" customHeight="1">
      <c r="A66" s="129" t="s">
        <v>611</v>
      </c>
      <c r="B66" s="100">
        <f>SUM(Historic!$I:$I)/(COUNT(Evolution!A:A)-1)</f>
        <v>143.0582838</v>
      </c>
    </row>
    <row r="67" ht="14.25" customHeight="1">
      <c r="A67" s="129" t="s">
        <v>612</v>
      </c>
      <c r="B67" s="100">
        <f>AVERAGE(Historic!$I:$I)</f>
        <v>287.6524693</v>
      </c>
    </row>
    <row r="68" ht="14.25" customHeight="1">
      <c r="A68" s="129" t="s">
        <v>613</v>
      </c>
      <c r="B68" s="132">
        <f>B67*B62</f>
        <v>3997.495479</v>
      </c>
    </row>
    <row r="69" ht="14.25" customHeight="1">
      <c r="A69" s="129" t="s">
        <v>614</v>
      </c>
      <c r="B69" s="133">
        <f t="array" ref="B69">INDEX(Investment!AL:AL,ROWS(Investment!AL:AL))</f>
        <v>0.001628031601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7d (0.2m)</v>
      </c>
    </row>
    <row r="71" ht="14.25" customHeight="1">
      <c r="A71" s="129" t="s">
        <v>616</v>
      </c>
      <c r="B71" s="135">
        <f t="array" ref="B71">INDEX(Investment!AQ:AQ,ROWS(Investment!AQ:AQ))</f>
        <v>0.09771457176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126065</v>
      </c>
      <c r="L2" s="169"/>
      <c r="M2" s="170">
        <v>4.868</v>
      </c>
      <c r="N2" s="15">
        <f>IF($K2,-SUMIFS(Historic!G:G,Historic!D:D,"&lt;&gt;DIVIDEND",Historic!C:C,"=" &amp; H2)-$AM2,0)</f>
        <v>567216.19</v>
      </c>
      <c r="O2" s="171">
        <f t="shared" ref="O2:O6" si="3">M2*K2</f>
        <v>613684.42</v>
      </c>
      <c r="P2" s="172">
        <f t="shared" ref="P2:P6" si="4">$P$7*$B2*(1+$AJ$7*3)*(1-$AJ2*3)</f>
        <v>559077.6939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0.005288206114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(0.53%)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-577.0384</v>
      </c>
      <c r="Y2" s="178">
        <f t="shared" ref="Y2:Y6" si="8">IF(OR(X2=0,$N2=0),0,X2/$N2)</f>
        <v>-0.001017316519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0.01499415946</v>
      </c>
      <c r="AB2" s="18">
        <f t="shared" ref="AB2:AB6" si="10">O2-N2</f>
        <v>46468.23</v>
      </c>
      <c r="AC2" s="178">
        <f t="shared" ref="AC2:AC6" si="11">IF(OR(AB2=0,$N2=0),0,AB2/$N2)</f>
        <v>0.08192331393</v>
      </c>
      <c r="AD2" s="179">
        <f t="shared" ref="AD2:AE2" si="1">Z2+AB2</f>
        <v>54973.16</v>
      </c>
      <c r="AE2" s="180">
        <f t="shared" si="1"/>
        <v>0.09691747339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0.08898177025</v>
      </c>
      <c r="AI2" s="183">
        <f t="array" ref="AI2">AVERAGEIFS(OFFSET(INDEX(Price!$B:$F,0,ROW()-1),0,0,ROWS(Price!$B:$F),1),Price!$A:$A,"&gt;" &amp; DATE(DateTime!$B$4-1,DateTime!$B$5,DateTime!$B$6))</f>
        <v>5.217989147</v>
      </c>
      <c r="AJ2" s="177">
        <f t="shared" ref="AJ2:AJ6" si="15">1-$AI2/$M2</f>
        <v>-0.07189588071</v>
      </c>
      <c r="AK2" s="183">
        <f t="array" ref="AK2">AVERAGEIFS(OFFSET(INDEX(Price!$B:$F,0,ROW()-1),0,0,ROWS(Price!$B:$F),1),Price!$A:$A,"&lt;=" &amp; DATE(DateTime!$B$4,IF(DateTime!$B$5&gt;0,DateTime!$B$5-1,1),DateTime!$B$6))</f>
        <v>5.203624314</v>
      </c>
      <c r="AL2" s="177">
        <f t="shared" ref="AL2:AL6" si="16">1-$AK2/$AI2</f>
        <v>0.002752944315</v>
      </c>
      <c r="AM2" s="184">
        <v>0.01</v>
      </c>
      <c r="AN2" s="171">
        <f t="shared" ref="AN2:AN6" si="17">ROUNDDOWN(($P2-$O2)/$M2)*$M2</f>
        <v>-54604.356</v>
      </c>
      <c r="AO2" s="171">
        <f t="shared" ref="AO2:AO6" si="18">$AI2*$K2</f>
        <v>657805.8019</v>
      </c>
      <c r="AP2" s="183">
        <f t="shared" ref="AP2:AP6" si="19">IF($K2&lt;&gt;0,$N2/$K2,)</f>
        <v>4.499394677</v>
      </c>
      <c r="AQ2" s="185">
        <v>44174.74980158565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15d (0.5m)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0.5097821174</v>
      </c>
      <c r="AX2" s="191">
        <f>MAX($B2*AVERAGE(Historic!$J:$J),0)*MAX(ABS($AH2*100),1)*(1-$BE2)*5</f>
        <v>438.9373246</v>
      </c>
      <c r="AY2" s="191">
        <f>MAX($B2*AVERAGE(Historic!$J:$J),0)*MAX(ABS($AH2*100),1)</f>
        <v>1294.998119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0.819804648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0.9322103533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58.11</v>
      </c>
      <c r="N3" s="15">
        <f>IF($K3,-SUMIFS(Historic!G:G,Historic!D:D,"&lt;&gt;DIVIDEND",Historic!C:C,"=" &amp; H3)-$AM3,0)</f>
        <v>22127.57</v>
      </c>
      <c r="O3" s="171">
        <f t="shared" si="3"/>
        <v>123309.42</v>
      </c>
      <c r="P3" s="172">
        <f t="shared" si="4"/>
        <v>260065.2526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0.001838777868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(0.18%)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233.42</v>
      </c>
      <c r="Y3" s="178">
        <f t="shared" si="8"/>
        <v>0.01054883116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101181.85</v>
      </c>
      <c r="AC3" s="178">
        <f t="shared" si="11"/>
        <v>4.572659809</v>
      </c>
      <c r="AD3" s="179">
        <f t="shared" ref="AD3:AE3" si="12">Z3+AB3</f>
        <v>113461.84</v>
      </c>
      <c r="AE3" s="180">
        <f t="shared" si="12"/>
        <v>5.127623142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-1.10904611</v>
      </c>
      <c r="AI3" s="183">
        <f t="array" ref="AI3">AVERAGEIFS(OFFSET(INDEX(Price!$B:$F,0,ROW()-1),0,0,ROWS(Price!$B:$F),1),Price!$A:$A,"&gt;" &amp; DATE(DateTime!$B$4-1,DateTime!$B$5,DateTime!$B$6))</f>
        <v>53.34496512</v>
      </c>
      <c r="AJ3" s="177">
        <f t="shared" si="15"/>
        <v>0.08200025613</v>
      </c>
      <c r="AK3" s="183">
        <f t="array" ref="AK3">AVERAGEIFS(OFFSET(INDEX(Price!$B:$F,0,ROW()-1),0,0,ROWS(Price!$B:$F),1),Price!$A:$A,"&lt;=" &amp; DATE(DateTime!$B$4,IF(DateTime!$B$5&gt;0,DateTime!$B$5-1,1),DateTime!$B$6))</f>
        <v>52.97978039</v>
      </c>
      <c r="AL3" s="177">
        <f t="shared" si="16"/>
        <v>0.006845720553</v>
      </c>
      <c r="AM3" s="184">
        <v>0.01</v>
      </c>
      <c r="AN3" s="171">
        <f t="shared" si="17"/>
        <v>136732.83</v>
      </c>
      <c r="AO3" s="171">
        <f t="shared" si="18"/>
        <v>113198.016</v>
      </c>
      <c r="AP3" s="183">
        <f t="shared" si="19"/>
        <v>10.42769557</v>
      </c>
      <c r="AQ3" s="185">
        <v>44174.74980158565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29d (1m)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0.102432024</v>
      </c>
      <c r="AX3" s="191">
        <f>MAX($B3*AVERAGE(Historic!$J:$J),0)*MAX(ABS($AH3*100),1)*(1-$BE3)*5</f>
        <v>19238.22442</v>
      </c>
      <c r="AY3" s="191">
        <f>MAX($B3*AVERAGE(Historic!$J:$J),0)*MAX(ABS($AH3*100),1)</f>
        <v>12105.39492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0.9728779508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0.6821545345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1280</v>
      </c>
      <c r="L4" s="169"/>
      <c r="M4" s="170">
        <v>181.09</v>
      </c>
      <c r="N4" s="15">
        <f>IF($K4,-SUMIFS(Historic!G:G,Historic!D:D,"&lt;&gt;DIVIDEND",Historic!C:C,"=" &amp; H4)-$AM4,0)</f>
        <v>221303.35</v>
      </c>
      <c r="O4" s="171">
        <f t="shared" si="3"/>
        <v>231795.2</v>
      </c>
      <c r="P4" s="172">
        <f t="shared" si="4"/>
        <v>205849.9881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1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0</v>
      </c>
      <c r="V4" s="177">
        <f t="array" ref="V4">INDEX(Price!$G:$K,2,ROW()-1)</f>
        <v>0.002489444913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(0.25%)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134.76</v>
      </c>
      <c r="Y4" s="178">
        <f t="shared" si="8"/>
        <v>0.0006089379126</v>
      </c>
      <c r="Z4" s="18">
        <f>SUMIFS(Historic!G:G,Historic!D:D,"=DIVIDEND",Historic!C:C,"=" &amp; H4,Historic!H:H,"&lt;&gt;XXXXXX")</f>
        <v>6694.27</v>
      </c>
      <c r="AA4" s="177">
        <f t="shared" si="9"/>
        <v>0.03024929356</v>
      </c>
      <c r="AB4" s="18">
        <f t="shared" si="10"/>
        <v>10491.85</v>
      </c>
      <c r="AC4" s="178">
        <f t="shared" si="11"/>
        <v>0.04740935914</v>
      </c>
      <c r="AD4" s="179">
        <f t="shared" ref="AD4:AE4" si="23">Z4+AB4</f>
        <v>17186.12</v>
      </c>
      <c r="AE4" s="180">
        <f t="shared" si="23"/>
        <v>0.0776586527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0.1119316184</v>
      </c>
      <c r="AI4" s="183">
        <f t="array" ref="AI4">AVERAGEIFS(OFFSET(INDEX(Price!$B:$F,0,ROW()-1),0,0,ROWS(Price!$B:$F),1),Price!$A:$A,"&gt;" &amp; DATE(DateTime!$B$4-1,DateTime!$B$5,DateTime!$B$6))</f>
        <v>192.7781008</v>
      </c>
      <c r="AJ4" s="177">
        <f t="shared" si="15"/>
        <v>-0.06454304918</v>
      </c>
      <c r="AK4" s="183">
        <f t="array" ref="AK4">AVERAGEIFS(OFFSET(INDEX(Price!$B:$F,0,ROW()-1),0,0,ROWS(Price!$B:$F),1),Price!$A:$A,"&lt;=" &amp; DATE(DateTime!$B$4,IF(DateTime!$B$5&gt;0,DateTime!$B$5-1,1),DateTime!$B$6))</f>
        <v>192.9697255</v>
      </c>
      <c r="AL4" s="177">
        <f t="shared" si="16"/>
        <v>-0.0009940170291</v>
      </c>
      <c r="AM4" s="184">
        <v>0.0</v>
      </c>
      <c r="AN4" s="171">
        <f t="shared" si="17"/>
        <v>-25895.87</v>
      </c>
      <c r="AO4" s="171">
        <f t="shared" si="18"/>
        <v>246755.969</v>
      </c>
      <c r="AP4" s="183">
        <f t="shared" si="19"/>
        <v>172.8932422</v>
      </c>
      <c r="AQ4" s="185">
        <v>44174.74980158565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167d (5.6m)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1511.604448</v>
      </c>
      <c r="AV4" s="189">
        <f t="shared" si="20"/>
        <v>251.9340747</v>
      </c>
      <c r="AW4" s="190">
        <f t="shared" si="21"/>
        <v>0.1925501838</v>
      </c>
      <c r="AX4" s="191">
        <f>MAX($B4*AVERAGE(Historic!$J:$J),0)*MAX(ABS($AH4*100),1)*(1-$BE4)*5</f>
        <v>22.76991718</v>
      </c>
      <c r="AY4" s="191">
        <f>MAX($B4*AVERAGE(Historic!$J:$J),0)*MAX(ABS($AH4*100),1)</f>
        <v>610.8747113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0.8676216941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0.9925451433</v>
      </c>
      <c r="BF4" s="193">
        <f>IF(AND($AJ4&lt;0.1,$BE4&gt;0.95),MIN(-AH4*($O4-($BF$7*$B4*(1-$AJ4))/(1+$BE4)),Allocation!$B$11)*$B4,)</f>
        <v>-1648.051935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145.0</v>
      </c>
      <c r="N5" s="15">
        <f>IF($K5,-SUMIFS(Historic!G:G,Historic!D:D,"&lt;&gt;DIVIDEND",Historic!C:C,"=" &amp; H5)-$AM5,0)</f>
        <v>76959.28</v>
      </c>
      <c r="O5" s="171">
        <f t="shared" si="3"/>
        <v>96135</v>
      </c>
      <c r="P5" s="172">
        <f t="shared" si="4"/>
        <v>88351.76629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3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0.00421031413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(0.42%)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-881.79</v>
      </c>
      <c r="Y5" s="178">
        <f t="shared" si="8"/>
        <v>-0.01145787746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19175.72</v>
      </c>
      <c r="AC5" s="178">
        <f t="shared" si="11"/>
        <v>0.249167092</v>
      </c>
      <c r="AD5" s="179">
        <f t="shared" ref="AD5:AE5" si="24">Z5+AB5</f>
        <v>19175.72</v>
      </c>
      <c r="AE5" s="180">
        <f t="shared" si="24"/>
        <v>0.249167092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0.08096149904</v>
      </c>
      <c r="AI5" s="183">
        <f t="array" ref="AI5">AVERAGEIFS(OFFSET(INDEX(Price!$B:$F,0,ROW()-1),0,0,ROWS(Price!$B:$F),1),Price!$A:$A,"&gt;" &amp; DATE(DateTime!$B$4-1,DateTime!$B$5,DateTime!$B$6))</f>
        <v>146.1900775</v>
      </c>
      <c r="AJ5" s="177">
        <f t="shared" si="15"/>
        <v>-0.008207431168</v>
      </c>
      <c r="AK5" s="183">
        <f t="array" ref="AK5">AVERAGEIFS(OFFSET(INDEX(Price!$B:$F,0,ROW()-1),0,0,ROWS(Price!$B:$F),1),Price!$A:$A,"&lt;=" &amp; DATE(DateTime!$B$4,IF(DateTime!$B$5&gt;0,DateTime!$B$5-1,1),DateTime!$B$6))</f>
        <v>144.5472941</v>
      </c>
      <c r="AL5" s="177">
        <f t="shared" si="16"/>
        <v>0.01123731124</v>
      </c>
      <c r="AM5" s="184">
        <v>0.0</v>
      </c>
      <c r="AN5" s="171">
        <f t="shared" si="17"/>
        <v>-7685</v>
      </c>
      <c r="AO5" s="171">
        <f t="shared" si="18"/>
        <v>96924.0214</v>
      </c>
      <c r="AP5" s="183">
        <f t="shared" si="19"/>
        <v>116.0773454</v>
      </c>
      <c r="AQ5" s="185">
        <v>44174.74980158565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0.07985847817</v>
      </c>
      <c r="AX5" s="191">
        <f>MAX($B5*AVERAGE(Historic!$J:$J),0)*MAX(ABS($AH5*100),1)*(1-$BE5)*5</f>
        <v>148.2493326</v>
      </c>
      <c r="AY5" s="191">
        <f>MAX($B5*AVERAGE(Historic!$J:$J),0)*MAX(ABS($AH5*100),1)</f>
        <v>220.926549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0.8821024456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0.8657931034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6.39</v>
      </c>
      <c r="N6" s="15">
        <f>IF($K6,-SUMIFS(Historic!G:G,Historic!D:D,"&lt;&gt;DIVIDEND",Historic!C:C,"=" &amp; H6)-$AM6,0)</f>
        <v>149727.48</v>
      </c>
      <c r="O6" s="171">
        <f t="shared" si="3"/>
        <v>138893.04</v>
      </c>
      <c r="P6" s="172">
        <f t="shared" si="4"/>
        <v>86067.00204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-5226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33394.14</v>
      </c>
      <c r="U6" s="176">
        <f t="shared" si="7"/>
        <v>19425.6</v>
      </c>
      <c r="V6" s="177">
        <f t="array" ref="V6">INDEX(Price!$G:$K,2,ROW()-1)</f>
        <v>0.0005148458259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(0.05%)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804.232</v>
      </c>
      <c r="Y6" s="178">
        <f t="shared" si="8"/>
        <v>0.005371305254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-10834.44</v>
      </c>
      <c r="AC6" s="178">
        <f t="shared" si="11"/>
        <v>-0.07236106558</v>
      </c>
      <c r="AD6" s="198">
        <f t="shared" ref="AD6:AE6" si="25">Z6+AB6</f>
        <v>-10834.44</v>
      </c>
      <c r="AE6" s="180">
        <f t="shared" si="25"/>
        <v>-0.07236106558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20.86348837</v>
      </c>
      <c r="AH6" s="182">
        <f t="shared" si="14"/>
        <v>0.3803361058</v>
      </c>
      <c r="AI6" s="183">
        <f t="array" ref="AI6">AVERAGEIFS(OFFSET(INDEX(Price!$B:$F,0,ROW()-1),0,0,ROWS(Price!$B:$F),1),Price!$A:$A,"&gt;" &amp; DATE(DateTime!$B$4-1,DateTime!$B$5,DateTime!$B$6))</f>
        <v>6.386007752</v>
      </c>
      <c r="AJ6" s="177">
        <f t="shared" si="15"/>
        <v>0.0006247649549</v>
      </c>
      <c r="AK6" s="183">
        <f t="array" ref="AK6">AVERAGEIFS(OFFSET(INDEX(Price!$B:$F,0,ROW()-1),0,0,ROWS(Price!$B:$F),1),Price!$A:$A,"&lt;=" &amp; DATE(DateTime!$B$4,IF(DateTime!$B$5&gt;0,DateTime!$B$5-1,1),DateTime!$B$6))</f>
        <v>6.451462745</v>
      </c>
      <c r="AL6" s="177">
        <f t="shared" si="16"/>
        <v>-0.0102497516</v>
      </c>
      <c r="AM6" s="184">
        <v>0.01</v>
      </c>
      <c r="AN6" s="171">
        <f t="shared" si="17"/>
        <v>-52819.74</v>
      </c>
      <c r="AO6" s="171">
        <f t="shared" si="18"/>
        <v>138806.2645</v>
      </c>
      <c r="AP6" s="183">
        <f t="shared" si="19"/>
        <v>6.888456018</v>
      </c>
      <c r="AQ6" s="185">
        <v>44174.74980158565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0.1153771967</v>
      </c>
      <c r="AX6" s="191">
        <f>MAX($B6*AVERAGE(Historic!$J:$J),0)*MAX(ABS($AH6*100),1)*(1-$BE6)*5</f>
        <v>572.525964</v>
      </c>
      <c r="AY6" s="191">
        <f>MAX($B6*AVERAGE(Historic!$J:$J),0)*MAX(ABS($AH6*100),1)</f>
        <v>1037.855577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0.8483802443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0.8896713615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1037334.16</v>
      </c>
      <c r="O7" s="210">
        <f>SUM(OFFSET(O:O,1,0,ROW()-2,1))</f>
        <v>1203817.08</v>
      </c>
      <c r="P7" s="211">
        <f t="array" ref="P7">(Allocation!$B$17+Dashboard!$B$20+Dashboard!$B$58+INDEX(Evolution!I:I,2)-INDEX(Evolution!H:H,2)+$AU$7)*0.93</f>
        <v>1201656.911</v>
      </c>
      <c r="Q7" s="212"/>
      <c r="R7" s="210"/>
      <c r="S7" s="210">
        <f>$P$7-$O$7</f>
        <v>-2160.169494</v>
      </c>
      <c r="T7" s="210">
        <f>SUMIFS(OFFSET(T:T,1,0,ROW()-2,1),OFFSET(W:W,1,0,ROW()-2,1),"&lt;&gt;HOLD*")</f>
        <v>0</v>
      </c>
      <c r="U7" s="213">
        <f>$P$7*(1-$AJ$7)-$O$7-$AN7</f>
        <v>19425.95933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-286.4164</v>
      </c>
      <c r="Y7" s="215">
        <f>IF(OR(X$7=0,$N$7=0),0,X$7/$N$7)</f>
        <v>-0.0002761081347</v>
      </c>
      <c r="Z7" s="210">
        <f>SUM(OFFSET(Z:Z,1,0,ROW()-2,1))</f>
        <v>27479.19</v>
      </c>
      <c r="AA7" s="216">
        <f>IF(OR(Z$7=0,$N$7=0),0,Z$7/$N$7)</f>
        <v>0.02649020061</v>
      </c>
      <c r="AB7" s="210">
        <f>SUM(OFFSET(AB:AB,1,0,ROW()-2,1))</f>
        <v>166483.21</v>
      </c>
      <c r="AC7" s="215">
        <f>IF(OR(AB$7=0,$N$7=0),0,AB$7/$N$7)</f>
        <v>0.1604913985</v>
      </c>
      <c r="AD7" s="217">
        <f>SUM(OFFSET(AD:AD,1,0,ROW()-2,1))</f>
        <v>193962.4</v>
      </c>
      <c r="AE7" s="216">
        <f>$AA$7+$AC$7</f>
        <v>0.1869815991</v>
      </c>
      <c r="AF7" s="218">
        <f t="array" ref="AF7">SUMIFS(Historic!G:G,Historic!D:D,"=COST",Historic!A:A,"&gt;="&amp;INDEX(Evolution!A:A, ROWS(Evolution!A:A)))</f>
        <v>-18773.2</v>
      </c>
      <c r="AG7" s="219">
        <f>SUM(OFFSET(AG:AG,1,0,ROW()-2,1))</f>
        <v>20.86348837</v>
      </c>
      <c r="AH7" s="220">
        <f>SUMPRODUCT(OFFSET(AH:AH,1,0,ROW()-2,1),OFFSET($AW:$AW,1,0,ROW()-2,1))</f>
        <v>0.003659506984</v>
      </c>
      <c r="AI7" s="210"/>
      <c r="AJ7" s="216">
        <f>SUMPRODUCT(OFFSET(AJ:AJ,1,0,ROW()-2,1),OFFSET($B:$B,1,0,ROW()-2,1))</f>
        <v>-0.01440843279</v>
      </c>
      <c r="AK7" s="220"/>
      <c r="AL7" s="220">
        <f>SUMPRODUCT(OFFSET(AL:AL,1,0,ROW()-2,1),OFFSET($AW:$AW,1,0,ROW()-2,1))</f>
        <v>0.001628031601</v>
      </c>
      <c r="AM7" s="221">
        <v>0.29</v>
      </c>
      <c r="AN7" s="210">
        <f t="shared" ref="AN7:AO7" si="26">SUM(AN$1:AN$6)</f>
        <v>-4272.136</v>
      </c>
      <c r="AO7" s="210">
        <f t="shared" si="26"/>
        <v>1253490.073</v>
      </c>
      <c r="AP7" s="222"/>
      <c r="AQ7" s="223">
        <f>DateTime!$B$1-MAX($AQ2:$AQ6)</f>
        <v>0.09771457176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1373.593196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1667555.145</v>
      </c>
      <c r="BG7" s="231">
        <f>AllocationHistoric!$B$2+AllocationHistoric!$C$2+Allocation!$B$15</f>
        <v>1667555.145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44174.0</v>
      </c>
      <c r="B2" s="232" t="s">
        <v>548</v>
      </c>
      <c r="C2" s="233" t="s">
        <v>549</v>
      </c>
      <c r="D2" s="234" t="s">
        <v>666</v>
      </c>
      <c r="E2" s="234">
        <v>1262.0</v>
      </c>
      <c r="F2" s="235">
        <v>4.848</v>
      </c>
      <c r="G2" s="236">
        <v>-6118.18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25.236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466.9223039</v>
      </c>
    </row>
    <row r="3">
      <c r="A3" s="187">
        <v>44174.0</v>
      </c>
      <c r="B3" s="232" t="s">
        <v>548</v>
      </c>
      <c r="C3" s="233" t="s">
        <v>549</v>
      </c>
      <c r="D3" s="234" t="s">
        <v>683</v>
      </c>
      <c r="E3" s="234"/>
      <c r="F3" s="235"/>
      <c r="G3" s="236">
        <v>-3.22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-3.22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-3.22</v>
      </c>
    </row>
    <row r="4">
      <c r="A4" s="187">
        <v>44174.0</v>
      </c>
      <c r="B4" s="232" t="s">
        <v>542</v>
      </c>
      <c r="C4" s="233" t="s">
        <v>543</v>
      </c>
      <c r="D4" s="234" t="s">
        <v>666</v>
      </c>
      <c r="E4" s="234">
        <v>13.0</v>
      </c>
      <c r="F4" s="235">
        <v>180.47</v>
      </c>
      <c r="G4" s="236">
        <v>-2346.11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8.06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160.0053101</v>
      </c>
    </row>
    <row r="5">
      <c r="A5" s="187">
        <v>44173.0</v>
      </c>
      <c r="B5" s="232"/>
      <c r="C5" s="233"/>
      <c r="D5" s="234" t="s">
        <v>686</v>
      </c>
      <c r="E5" s="234"/>
      <c r="F5" s="235"/>
      <c r="G5" s="236">
        <v>3500.0</v>
      </c>
      <c r="H5" s="233" t="s">
        <v>687</v>
      </c>
      <c r="I5" s="237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7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44169.0</v>
      </c>
      <c r="B6" s="232" t="s">
        <v>552</v>
      </c>
      <c r="C6" s="233" t="s">
        <v>553</v>
      </c>
      <c r="D6" s="234" t="s">
        <v>667</v>
      </c>
      <c r="E6" s="234">
        <v>-1.0</v>
      </c>
      <c r="F6" s="235">
        <v>57.44</v>
      </c>
      <c r="G6" s="236">
        <v>57.44</v>
      </c>
      <c r="H6" s="233" t="s">
        <v>688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-0.67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4.095034884</v>
      </c>
    </row>
    <row r="7">
      <c r="A7" s="187">
        <v>44169.0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57.445</v>
      </c>
      <c r="G7" s="236">
        <v>114.89</v>
      </c>
      <c r="H7" s="233" t="s">
        <v>689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-1.33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8.200069767</v>
      </c>
    </row>
    <row r="8">
      <c r="A8" s="187">
        <v>44169.0</v>
      </c>
      <c r="B8" s="232" t="s">
        <v>552</v>
      </c>
      <c r="C8" s="233" t="s">
        <v>553</v>
      </c>
      <c r="D8" s="234" t="s">
        <v>667</v>
      </c>
      <c r="E8" s="234">
        <v>-237.0</v>
      </c>
      <c r="F8" s="235">
        <v>57.445</v>
      </c>
      <c r="G8" s="236">
        <v>13614.46</v>
      </c>
      <c r="H8" s="233" t="s">
        <v>690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-157.61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971.7032674</v>
      </c>
    </row>
    <row r="9">
      <c r="A9" s="187">
        <v>44167.0</v>
      </c>
      <c r="B9" s="232" t="s">
        <v>552</v>
      </c>
      <c r="C9" s="233" t="s">
        <v>553</v>
      </c>
      <c r="D9" s="234" t="s">
        <v>667</v>
      </c>
      <c r="E9" s="234">
        <v>-18.0</v>
      </c>
      <c r="F9" s="235">
        <v>57.62</v>
      </c>
      <c r="G9" s="236">
        <v>1037.16</v>
      </c>
      <c r="H9" s="233" t="s">
        <v>691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-8.82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76.95062791</v>
      </c>
    </row>
    <row r="10">
      <c r="A10" s="187">
        <v>44167.0</v>
      </c>
      <c r="B10" s="232" t="s">
        <v>552</v>
      </c>
      <c r="C10" s="233" t="s">
        <v>553</v>
      </c>
      <c r="D10" s="234" t="s">
        <v>667</v>
      </c>
      <c r="E10" s="234">
        <v>-2.0</v>
      </c>
      <c r="F10" s="235">
        <v>57.62</v>
      </c>
      <c r="G10" s="236">
        <v>115.24</v>
      </c>
      <c r="H10" s="233" t="s">
        <v>692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-0.98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8.550069767</v>
      </c>
    </row>
    <row r="11">
      <c r="A11" s="187">
        <v>44167.0</v>
      </c>
      <c r="B11" s="232" t="s">
        <v>552</v>
      </c>
      <c r="C11" s="233" t="s">
        <v>553</v>
      </c>
      <c r="D11" s="234" t="s">
        <v>667</v>
      </c>
      <c r="E11" s="234">
        <v>-1194.0</v>
      </c>
      <c r="F11" s="235">
        <v>57.62</v>
      </c>
      <c r="G11" s="236">
        <v>68798.28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-585.06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5104.391651</v>
      </c>
    </row>
    <row r="12">
      <c r="A12" s="187">
        <v>44167.0</v>
      </c>
      <c r="B12" s="232" t="s">
        <v>538</v>
      </c>
      <c r="C12" s="233" t="s">
        <v>539</v>
      </c>
      <c r="D12" s="234" t="s">
        <v>667</v>
      </c>
      <c r="E12" s="234">
        <v>-173.0</v>
      </c>
      <c r="F12" s="235">
        <v>144.07</v>
      </c>
      <c r="G12" s="236">
        <v>24924.11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-160.89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-366.7734109</v>
      </c>
    </row>
    <row r="13">
      <c r="A13" s="187">
        <v>44167.0</v>
      </c>
      <c r="B13" s="232" t="s">
        <v>548</v>
      </c>
      <c r="C13" s="233" t="s">
        <v>549</v>
      </c>
      <c r="D13" s="234" t="s">
        <v>666</v>
      </c>
      <c r="E13" s="234">
        <v>5107.0</v>
      </c>
      <c r="F13" s="235">
        <v>4.898</v>
      </c>
      <c r="G13" s="236">
        <v>-25014.09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-153.214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1634.180575</v>
      </c>
    </row>
    <row r="14">
      <c r="A14" s="187">
        <v>44167.0</v>
      </c>
      <c r="B14" s="232" t="s">
        <v>548</v>
      </c>
      <c r="C14" s="233" t="s">
        <v>549</v>
      </c>
      <c r="D14" s="234" t="s">
        <v>683</v>
      </c>
      <c r="E14" s="234"/>
      <c r="F14" s="235"/>
      <c r="G14" s="236">
        <v>-7.0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-7</v>
      </c>
    </row>
    <row r="15">
      <c r="A15" s="187">
        <v>44167.0</v>
      </c>
      <c r="B15" s="232" t="s">
        <v>542</v>
      </c>
      <c r="C15" s="233" t="s">
        <v>543</v>
      </c>
      <c r="D15" s="234" t="s">
        <v>666</v>
      </c>
      <c r="E15" s="234">
        <v>82.0</v>
      </c>
      <c r="F15" s="235">
        <v>181.65</v>
      </c>
      <c r="G15" s="236">
        <v>-14895.3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-45.92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912.5042636</v>
      </c>
    </row>
    <row r="16">
      <c r="A16" s="187">
        <v>44166.0</v>
      </c>
      <c r="B16" s="232" t="s">
        <v>535</v>
      </c>
      <c r="C16" s="233" t="s">
        <v>537</v>
      </c>
      <c r="D16" s="234" t="s">
        <v>667</v>
      </c>
      <c r="E16" s="234">
        <v>-1000.0</v>
      </c>
      <c r="F16" s="235">
        <v>6.495</v>
      </c>
      <c r="G16" s="236">
        <v>6495.0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105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108.9922481</v>
      </c>
    </row>
    <row r="17">
      <c r="A17" s="187">
        <v>44166.0</v>
      </c>
      <c r="B17" s="232" t="s">
        <v>542</v>
      </c>
      <c r="C17" s="233" t="s">
        <v>543</v>
      </c>
      <c r="D17" s="234" t="s">
        <v>666</v>
      </c>
      <c r="E17" s="234">
        <v>16.0</v>
      </c>
      <c r="F17" s="235">
        <v>183.8</v>
      </c>
      <c r="G17" s="236">
        <v>-2940.8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-43.36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143.6496124</v>
      </c>
    </row>
    <row r="18">
      <c r="A18" s="187">
        <v>44165.0</v>
      </c>
      <c r="B18" s="232" t="s">
        <v>535</v>
      </c>
      <c r="C18" s="233" t="s">
        <v>537</v>
      </c>
      <c r="D18" s="234" t="s">
        <v>667</v>
      </c>
      <c r="E18" s="234">
        <v>-310.0</v>
      </c>
      <c r="F18" s="235">
        <v>6.47</v>
      </c>
      <c r="G18" s="236">
        <v>2005.7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24.8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26.0375969</v>
      </c>
    </row>
    <row r="19">
      <c r="A19" s="187">
        <v>44165.0</v>
      </c>
      <c r="B19" s="232"/>
      <c r="C19" s="233"/>
      <c r="D19" s="234" t="s">
        <v>683</v>
      </c>
      <c r="E19" s="234"/>
      <c r="F19" s="235"/>
      <c r="G19" s="236">
        <v>-900.39</v>
      </c>
      <c r="H19" s="233" t="s">
        <v>701</v>
      </c>
      <c r="I19" s="23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7">
        <v>44162.0</v>
      </c>
      <c r="B20" s="232" t="s">
        <v>538</v>
      </c>
      <c r="C20" s="233" t="s">
        <v>539</v>
      </c>
      <c r="D20" s="234" t="s">
        <v>666</v>
      </c>
      <c r="E20" s="234">
        <v>180.0</v>
      </c>
      <c r="F20" s="235">
        <v>143.65</v>
      </c>
      <c r="G20" s="236">
        <v>-25857.0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243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457.2139535</v>
      </c>
    </row>
    <row r="21">
      <c r="A21" s="187">
        <v>44162.0</v>
      </c>
      <c r="B21" s="232" t="s">
        <v>552</v>
      </c>
      <c r="C21" s="233" t="s">
        <v>553</v>
      </c>
      <c r="D21" s="234" t="s">
        <v>667</v>
      </c>
      <c r="E21" s="234">
        <v>-960.0</v>
      </c>
      <c r="F21" s="235">
        <v>57.912</v>
      </c>
      <c r="G21" s="236">
        <v>55595.52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-190.08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4384.353488</v>
      </c>
    </row>
    <row r="22">
      <c r="A22" s="187">
        <v>44162.0</v>
      </c>
      <c r="B22" s="232" t="s">
        <v>538</v>
      </c>
      <c r="C22" s="233" t="s">
        <v>539</v>
      </c>
      <c r="D22" s="234" t="s">
        <v>666</v>
      </c>
      <c r="E22" s="234">
        <v>370.0</v>
      </c>
      <c r="F22" s="235">
        <v>141.27</v>
      </c>
      <c r="G22" s="236">
        <v>-52269.9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1380.1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1820.428682</v>
      </c>
    </row>
    <row r="23">
      <c r="A23" s="187">
        <v>44161.0</v>
      </c>
      <c r="B23" s="232" t="s">
        <v>542</v>
      </c>
      <c r="C23" s="233" t="s">
        <v>543</v>
      </c>
      <c r="D23" s="234" t="s">
        <v>705</v>
      </c>
      <c r="E23" s="234"/>
      <c r="F23" s="235"/>
      <c r="G23" s="236">
        <v>-265.78</v>
      </c>
      <c r="H23" s="233" t="s">
        <v>706</v>
      </c>
      <c r="I23" s="23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7">
        <v>44160.0</v>
      </c>
      <c r="B24" s="232" t="s">
        <v>542</v>
      </c>
      <c r="C24" s="233" t="s">
        <v>543</v>
      </c>
      <c r="D24" s="234" t="s">
        <v>666</v>
      </c>
      <c r="E24" s="234">
        <v>6.0</v>
      </c>
      <c r="F24" s="235">
        <v>184.55</v>
      </c>
      <c r="G24" s="236">
        <v>-1107.3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-20.76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49.36860465</v>
      </c>
    </row>
    <row r="25">
      <c r="A25" s="187">
        <v>44160.0</v>
      </c>
      <c r="B25" s="232" t="s">
        <v>542</v>
      </c>
      <c r="C25" s="233" t="s">
        <v>543</v>
      </c>
      <c r="D25" s="234" t="s">
        <v>705</v>
      </c>
      <c r="E25" s="234"/>
      <c r="F25" s="235"/>
      <c r="G25" s="236">
        <v>1646.3</v>
      </c>
      <c r="H25" s="233" t="s">
        <v>708</v>
      </c>
      <c r="I25" s="23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7">
        <v>44159.0</v>
      </c>
      <c r="B26" s="232" t="s">
        <v>542</v>
      </c>
      <c r="C26" s="233" t="s">
        <v>543</v>
      </c>
      <c r="D26" s="234" t="s">
        <v>666</v>
      </c>
      <c r="E26" s="234">
        <v>6.0</v>
      </c>
      <c r="F26" s="235">
        <v>184.9</v>
      </c>
      <c r="G26" s="236">
        <v>-1109.4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-22.86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47.26860465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14.0</v>
      </c>
      <c r="F27" s="235">
        <v>186.84</v>
      </c>
      <c r="G27" s="236">
        <v>-2615.76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-80.5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83.13341085</v>
      </c>
    </row>
    <row r="28">
      <c r="A28" s="187">
        <v>44144.0</v>
      </c>
      <c r="B28" s="232" t="s">
        <v>548</v>
      </c>
      <c r="C28" s="233" t="s">
        <v>549</v>
      </c>
      <c r="D28" s="234" t="s">
        <v>666</v>
      </c>
      <c r="E28" s="234">
        <v>4813.0</v>
      </c>
      <c r="F28" s="235">
        <v>5.05</v>
      </c>
      <c r="G28" s="236">
        <v>-24305.65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-875.966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808.5317659</v>
      </c>
    </row>
    <row r="29">
      <c r="A29" s="187">
        <v>44144.0</v>
      </c>
      <c r="B29" s="232" t="s">
        <v>548</v>
      </c>
      <c r="C29" s="233" t="s">
        <v>549</v>
      </c>
      <c r="D29" s="234" t="s">
        <v>683</v>
      </c>
      <c r="E29" s="234"/>
      <c r="F29" s="235"/>
      <c r="G29" s="236">
        <v>-6.86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-6.86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-6.86</v>
      </c>
    </row>
    <row r="30">
      <c r="A30" s="187">
        <v>44144.0</v>
      </c>
      <c r="B30" s="232" t="s">
        <v>542</v>
      </c>
      <c r="C30" s="233" t="s">
        <v>543</v>
      </c>
      <c r="D30" s="234" t="s">
        <v>666</v>
      </c>
      <c r="E30" s="234">
        <v>6.0</v>
      </c>
      <c r="F30" s="235">
        <v>186.84</v>
      </c>
      <c r="G30" s="236">
        <v>-1121.04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-34.5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35.62860465</v>
      </c>
    </row>
    <row r="31">
      <c r="A31" s="187">
        <v>44144.0</v>
      </c>
      <c r="B31" s="232" t="s">
        <v>552</v>
      </c>
      <c r="C31" s="233" t="s">
        <v>553</v>
      </c>
      <c r="D31" s="234" t="s">
        <v>667</v>
      </c>
      <c r="E31" s="234">
        <v>-760.0</v>
      </c>
      <c r="F31" s="235">
        <v>58.0</v>
      </c>
      <c r="G31" s="236">
        <v>44080.0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-83.6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3537.826512</v>
      </c>
    </row>
    <row r="32">
      <c r="A32" s="187">
        <v>44144.0</v>
      </c>
      <c r="B32" s="232" t="s">
        <v>548</v>
      </c>
      <c r="C32" s="233" t="s">
        <v>549</v>
      </c>
      <c r="D32" s="234" t="s">
        <v>666</v>
      </c>
      <c r="E32" s="234">
        <v>6092.0</v>
      </c>
      <c r="F32" s="235">
        <v>4.91</v>
      </c>
      <c r="G32" s="236">
        <v>-29911.72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-255.864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1876.269885</v>
      </c>
    </row>
    <row r="33">
      <c r="A33" s="187">
        <v>44144.0</v>
      </c>
      <c r="B33" s="232" t="s">
        <v>548</v>
      </c>
      <c r="C33" s="233" t="s">
        <v>549</v>
      </c>
      <c r="D33" s="234" t="s">
        <v>683</v>
      </c>
      <c r="E33" s="234"/>
      <c r="F33" s="235"/>
      <c r="G33" s="236">
        <v>-7.98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-7.98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-7.98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12.0</v>
      </c>
      <c r="F34" s="235">
        <v>185.35</v>
      </c>
      <c r="G34" s="236">
        <v>-2224.2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-51.12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89.1372093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-230.0</v>
      </c>
      <c r="F35" s="235">
        <v>58.25</v>
      </c>
      <c r="G35" s="236">
        <v>13397.5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32.2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1128.158023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108.0</v>
      </c>
      <c r="F36" s="235">
        <v>4.91</v>
      </c>
      <c r="G36" s="236">
        <v>-530.28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-4.536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33.26282791</v>
      </c>
    </row>
    <row r="37">
      <c r="A37" s="187">
        <v>44144.0</v>
      </c>
      <c r="B37" s="232" t="s">
        <v>548</v>
      </c>
      <c r="C37" s="233" t="s">
        <v>549</v>
      </c>
      <c r="D37" s="234" t="s">
        <v>683</v>
      </c>
      <c r="E37" s="234"/>
      <c r="F37" s="235"/>
      <c r="G37" s="236">
        <v>-2.11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-2.11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-2.11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-64.0</v>
      </c>
      <c r="F38" s="235">
        <v>58.43</v>
      </c>
      <c r="G38" s="236">
        <v>3739.52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20.48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325.4422326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1521.0</v>
      </c>
      <c r="F39" s="235">
        <v>4.94</v>
      </c>
      <c r="G39" s="236">
        <v>-7513.74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-109.512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422.821493</v>
      </c>
    </row>
    <row r="40">
      <c r="A40" s="187">
        <v>44144.0</v>
      </c>
      <c r="B40" s="232" t="s">
        <v>548</v>
      </c>
      <c r="C40" s="233" t="s">
        <v>549</v>
      </c>
      <c r="D40" s="234" t="s">
        <v>683</v>
      </c>
      <c r="E40" s="234"/>
      <c r="F40" s="235"/>
      <c r="G40" s="236">
        <v>-1.5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-1.5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-1.5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185.15</v>
      </c>
      <c r="G41" s="236">
        <v>-1110.9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-24.36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45.76860465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-28.0</v>
      </c>
      <c r="F42" s="235">
        <v>58.68</v>
      </c>
      <c r="G42" s="236">
        <v>1643.04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15.96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149.3809767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-30.0</v>
      </c>
      <c r="F43" s="235">
        <v>58.68</v>
      </c>
      <c r="G43" s="236">
        <v>1760.4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17.1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160.0510465</v>
      </c>
    </row>
    <row r="44">
      <c r="A44" s="187">
        <v>44144.0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185.1</v>
      </c>
      <c r="G44" s="236">
        <v>-1110.6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-24.06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46.06860465</v>
      </c>
    </row>
    <row r="45">
      <c r="A45" s="187">
        <v>44144.0</v>
      </c>
      <c r="B45" s="232" t="s">
        <v>548</v>
      </c>
      <c r="C45" s="233" t="s">
        <v>549</v>
      </c>
      <c r="D45" s="234" t="s">
        <v>666</v>
      </c>
      <c r="E45" s="234">
        <v>1160.0</v>
      </c>
      <c r="F45" s="235">
        <v>4.92</v>
      </c>
      <c r="G45" s="236">
        <v>-5707.2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-60.32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345.6674109</v>
      </c>
    </row>
    <row r="46">
      <c r="A46" s="187">
        <v>44144.0</v>
      </c>
      <c r="B46" s="232" t="s">
        <v>548</v>
      </c>
      <c r="C46" s="233" t="s">
        <v>549</v>
      </c>
      <c r="D46" s="234" t="s">
        <v>683</v>
      </c>
      <c r="E46" s="234"/>
      <c r="F46" s="235"/>
      <c r="G46" s="236">
        <v>-3.14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-3.14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-3.14</v>
      </c>
    </row>
    <row r="47">
      <c r="A47" s="187">
        <v>44141.0</v>
      </c>
      <c r="B47" s="232" t="s">
        <v>542</v>
      </c>
      <c r="C47" s="233" t="s">
        <v>543</v>
      </c>
      <c r="D47" s="234" t="s">
        <v>666</v>
      </c>
      <c r="E47" s="234">
        <v>6.0</v>
      </c>
      <c r="F47" s="235">
        <v>187.25</v>
      </c>
      <c r="G47" s="236">
        <v>-1123.5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-36.96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33.16860465</v>
      </c>
    </row>
    <row r="48">
      <c r="A48" s="187">
        <v>44141.0</v>
      </c>
      <c r="B48" s="232" t="s">
        <v>548</v>
      </c>
      <c r="C48" s="233" t="s">
        <v>549</v>
      </c>
      <c r="D48" s="234" t="s">
        <v>666</v>
      </c>
      <c r="E48" s="234">
        <v>1000.0</v>
      </c>
      <c r="F48" s="235">
        <v>5.092</v>
      </c>
      <c r="G48" s="236">
        <v>-5092.0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-224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125.9891473</v>
      </c>
    </row>
    <row r="49">
      <c r="A49" s="187">
        <v>44141.0</v>
      </c>
      <c r="B49" s="232" t="s">
        <v>548</v>
      </c>
      <c r="C49" s="233" t="s">
        <v>549</v>
      </c>
      <c r="D49" s="234" t="s">
        <v>683</v>
      </c>
      <c r="E49" s="234"/>
      <c r="F49" s="235"/>
      <c r="G49" s="236">
        <v>-3.02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-3.02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-3.02</v>
      </c>
    </row>
    <row r="50">
      <c r="A50" s="187">
        <v>44140.0</v>
      </c>
      <c r="B50" s="232" t="s">
        <v>552</v>
      </c>
      <c r="C50" s="233" t="s">
        <v>553</v>
      </c>
      <c r="D50" s="234" t="s">
        <v>667</v>
      </c>
      <c r="E50" s="234">
        <v>-450.0</v>
      </c>
      <c r="F50" s="235">
        <v>56.35</v>
      </c>
      <c r="G50" s="236">
        <v>25357.5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-792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1352.265698</v>
      </c>
    </row>
    <row r="51">
      <c r="A51" s="187">
        <v>44140.0</v>
      </c>
      <c r="B51" s="232" t="s">
        <v>542</v>
      </c>
      <c r="C51" s="233" t="s">
        <v>543</v>
      </c>
      <c r="D51" s="234" t="s">
        <v>666</v>
      </c>
      <c r="E51" s="234">
        <v>56.0</v>
      </c>
      <c r="F51" s="235">
        <v>188.75</v>
      </c>
      <c r="G51" s="236">
        <v>-10570.0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-428.96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225.5736434</v>
      </c>
    </row>
    <row r="52">
      <c r="A52" s="187">
        <v>44139.0</v>
      </c>
      <c r="B52" s="232"/>
      <c r="C52" s="233"/>
      <c r="D52" s="234" t="s">
        <v>686</v>
      </c>
      <c r="E52" s="234"/>
      <c r="F52" s="235"/>
      <c r="G52" s="236">
        <v>-1800.0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44137.0</v>
      </c>
      <c r="B53" s="232"/>
      <c r="C53" s="233"/>
      <c r="D53" s="234" t="s">
        <v>686</v>
      </c>
      <c r="E53" s="234"/>
      <c r="F53" s="235"/>
      <c r="G53" s="236">
        <v>-1000.0</v>
      </c>
      <c r="H53" s="233" t="s">
        <v>736</v>
      </c>
      <c r="I53" s="237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7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44137.0</v>
      </c>
      <c r="B54" s="232"/>
      <c r="C54" s="233"/>
      <c r="D54" s="234" t="s">
        <v>686</v>
      </c>
      <c r="E54" s="234"/>
      <c r="F54" s="235"/>
      <c r="G54" s="236">
        <v>1000.0</v>
      </c>
      <c r="H54" s="233" t="s">
        <v>737</v>
      </c>
      <c r="I54" s="237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7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44135.0</v>
      </c>
      <c r="B55" s="232"/>
      <c r="C55" s="233"/>
      <c r="D55" s="234" t="s">
        <v>683</v>
      </c>
      <c r="E55" s="234"/>
      <c r="F55" s="235"/>
      <c r="G55" s="236">
        <v>-1397.65</v>
      </c>
      <c r="H55" s="233" t="s">
        <v>738</v>
      </c>
      <c r="I55" s="23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-228.0</v>
      </c>
      <c r="F56" s="235">
        <v>55.07</v>
      </c>
      <c r="G56" s="236">
        <v>12555.96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-693.12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393.3079535</v>
      </c>
    </row>
    <row r="57">
      <c r="A57" s="187">
        <v>44125.0</v>
      </c>
      <c r="B57" s="232" t="s">
        <v>552</v>
      </c>
      <c r="C57" s="233" t="s">
        <v>553</v>
      </c>
      <c r="D57" s="234" t="s">
        <v>667</v>
      </c>
      <c r="E57" s="234">
        <v>-228.0</v>
      </c>
      <c r="F57" s="235">
        <v>55.1</v>
      </c>
      <c r="G57" s="236">
        <v>12562.8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-686.28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400.1479535</v>
      </c>
    </row>
    <row r="58">
      <c r="A58" s="187">
        <v>44125.0</v>
      </c>
      <c r="B58" s="232" t="s">
        <v>552</v>
      </c>
      <c r="C58" s="233" t="s">
        <v>553</v>
      </c>
      <c r="D58" s="234" t="s">
        <v>667</v>
      </c>
      <c r="E58" s="234">
        <v>-20.0</v>
      </c>
      <c r="F58" s="235">
        <v>55.085</v>
      </c>
      <c r="G58" s="236">
        <v>1101.7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-60.5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34.80069767</v>
      </c>
    </row>
    <row r="59">
      <c r="A59" s="187">
        <v>44125.0</v>
      </c>
      <c r="B59" s="232" t="s">
        <v>552</v>
      </c>
      <c r="C59" s="233" t="s">
        <v>553</v>
      </c>
      <c r="D59" s="234" t="s">
        <v>667</v>
      </c>
      <c r="E59" s="234">
        <v>-114.0</v>
      </c>
      <c r="F59" s="235">
        <v>54.985</v>
      </c>
      <c r="G59" s="236">
        <v>6268.29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-356.25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186.9639767</v>
      </c>
    </row>
    <row r="60">
      <c r="A60" s="187">
        <v>44125.0</v>
      </c>
      <c r="B60" s="232" t="s">
        <v>548</v>
      </c>
      <c r="C60" s="233" t="s">
        <v>549</v>
      </c>
      <c r="D60" s="234" t="s">
        <v>666</v>
      </c>
      <c r="E60" s="234">
        <v>1616.0</v>
      </c>
      <c r="F60" s="235">
        <v>5.018</v>
      </c>
      <c r="G60" s="236">
        <v>-8109.09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-242.402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323.180462</v>
      </c>
    </row>
    <row r="61">
      <c r="A61" s="187">
        <v>44125.0</v>
      </c>
      <c r="B61" s="232" t="s">
        <v>548</v>
      </c>
      <c r="C61" s="233" t="s">
        <v>549</v>
      </c>
      <c r="D61" s="234" t="s">
        <v>683</v>
      </c>
      <c r="E61" s="234"/>
      <c r="F61" s="235"/>
      <c r="G61" s="236">
        <v>-3.62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-3.62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-3.62</v>
      </c>
    </row>
    <row r="62">
      <c r="A62" s="187">
        <v>44124.0</v>
      </c>
      <c r="B62" s="232" t="s">
        <v>548</v>
      </c>
      <c r="C62" s="233" t="s">
        <v>549</v>
      </c>
      <c r="D62" s="234" t="s">
        <v>666</v>
      </c>
      <c r="E62" s="234">
        <v>16500.0</v>
      </c>
      <c r="F62" s="235">
        <v>5.065</v>
      </c>
      <c r="G62" s="236">
        <v>-83572.5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-3250.5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2524.32093</v>
      </c>
    </row>
    <row r="63">
      <c r="A63" s="187">
        <v>44124.0</v>
      </c>
      <c r="B63" s="232" t="s">
        <v>548</v>
      </c>
      <c r="C63" s="233" t="s">
        <v>549</v>
      </c>
      <c r="D63" s="234" t="s">
        <v>683</v>
      </c>
      <c r="E63" s="234"/>
      <c r="F63" s="235"/>
      <c r="G63" s="236">
        <v>-18.71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-18.71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-18.71</v>
      </c>
    </row>
    <row r="64">
      <c r="A64" s="187">
        <v>44118.0</v>
      </c>
      <c r="B64" s="232" t="s">
        <v>542</v>
      </c>
      <c r="C64" s="233" t="s">
        <v>543</v>
      </c>
      <c r="D64" s="234" t="s">
        <v>666</v>
      </c>
      <c r="E64" s="234">
        <v>7.0</v>
      </c>
      <c r="F64" s="235">
        <v>190.25</v>
      </c>
      <c r="G64" s="236">
        <v>-1331.75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-64.12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17.69670543</v>
      </c>
    </row>
    <row r="65">
      <c r="A65" s="187">
        <v>44116.0</v>
      </c>
      <c r="B65" s="232" t="s">
        <v>542</v>
      </c>
      <c r="C65" s="233" t="s">
        <v>543</v>
      </c>
      <c r="D65" s="234" t="s">
        <v>666</v>
      </c>
      <c r="E65" s="234">
        <v>12.0</v>
      </c>
      <c r="F65" s="235">
        <v>188.35</v>
      </c>
      <c r="G65" s="236">
        <v>-2260.2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-87.12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53.1372093</v>
      </c>
    </row>
    <row r="66">
      <c r="A66" s="187">
        <v>44113.0</v>
      </c>
      <c r="B66" s="232" t="s">
        <v>542</v>
      </c>
      <c r="C66" s="233" t="s">
        <v>543</v>
      </c>
      <c r="D66" s="234" t="s">
        <v>666</v>
      </c>
      <c r="E66" s="234">
        <v>9.0</v>
      </c>
      <c r="F66" s="235">
        <v>188.55</v>
      </c>
      <c r="G66" s="236">
        <v>-1696.95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-67.14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38.05290698</v>
      </c>
    </row>
    <row r="67">
      <c r="A67" s="187">
        <v>44113.0</v>
      </c>
      <c r="B67" s="232" t="s">
        <v>548</v>
      </c>
      <c r="C67" s="233" t="s">
        <v>549</v>
      </c>
      <c r="D67" s="234" t="s">
        <v>666</v>
      </c>
      <c r="E67" s="234">
        <v>49514.0</v>
      </c>
      <c r="F67" s="235">
        <v>5.049</v>
      </c>
      <c r="G67" s="236">
        <v>-249996.19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-8962.038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8367.324639</v>
      </c>
    </row>
    <row r="68">
      <c r="A68" s="187">
        <v>44113.0</v>
      </c>
      <c r="B68" s="232" t="s">
        <v>548</v>
      </c>
      <c r="C68" s="233" t="s">
        <v>549</v>
      </c>
      <c r="D68" s="234" t="s">
        <v>683</v>
      </c>
      <c r="E68" s="234"/>
      <c r="F68" s="235"/>
      <c r="G68" s="236">
        <v>-52.0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-52</v>
      </c>
    </row>
    <row r="69">
      <c r="A69" s="187">
        <v>44112.0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189.0</v>
      </c>
      <c r="G69" s="236">
        <v>-1323.0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-55.37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26.44670543</v>
      </c>
    </row>
    <row r="70">
      <c r="A70" s="187">
        <v>44111.0</v>
      </c>
      <c r="B70" s="232" t="s">
        <v>552</v>
      </c>
      <c r="C70" s="233" t="s">
        <v>553</v>
      </c>
      <c r="D70" s="234" t="s">
        <v>705</v>
      </c>
      <c r="E70" s="234"/>
      <c r="F70" s="235"/>
      <c r="G70" s="236">
        <v>1677.14</v>
      </c>
      <c r="H70" s="233" t="s">
        <v>753</v>
      </c>
      <c r="I70" s="23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44111.0</v>
      </c>
      <c r="B71" s="232" t="s">
        <v>552</v>
      </c>
      <c r="C71" s="233" t="s">
        <v>553</v>
      </c>
      <c r="D71" s="234" t="s">
        <v>705</v>
      </c>
      <c r="E71" s="234"/>
      <c r="F71" s="235"/>
      <c r="G71" s="236">
        <v>-253.0</v>
      </c>
      <c r="H71" s="233" t="s">
        <v>754</v>
      </c>
      <c r="I71" s="23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7">
        <v>44106.0</v>
      </c>
      <c r="B72" s="232"/>
      <c r="C72" s="233"/>
      <c r="D72" s="234" t="s">
        <v>686</v>
      </c>
      <c r="E72" s="234"/>
      <c r="F72" s="235"/>
      <c r="G72" s="236">
        <v>-1000.0</v>
      </c>
      <c r="H72" s="233" t="s">
        <v>736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44105.0</v>
      </c>
      <c r="B73" s="232" t="s">
        <v>542</v>
      </c>
      <c r="C73" s="233" t="s">
        <v>543</v>
      </c>
      <c r="D73" s="234" t="s">
        <v>666</v>
      </c>
      <c r="E73" s="234">
        <v>10.0</v>
      </c>
      <c r="F73" s="235">
        <v>190.55</v>
      </c>
      <c r="G73" s="236">
        <v>-1905.5</v>
      </c>
      <c r="H73" s="233" t="s">
        <v>755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-94.6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22.28100775</v>
      </c>
    </row>
    <row r="74">
      <c r="A74" s="187">
        <v>44104.0</v>
      </c>
      <c r="B74" s="232" t="s">
        <v>542</v>
      </c>
      <c r="C74" s="233" t="s">
        <v>543</v>
      </c>
      <c r="D74" s="234" t="s">
        <v>666</v>
      </c>
      <c r="E74" s="234">
        <v>50.0</v>
      </c>
      <c r="F74" s="235">
        <v>191.16</v>
      </c>
      <c r="G74" s="236">
        <v>-9558.0</v>
      </c>
      <c r="H74" s="233" t="s">
        <v>756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-503.5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80.90503876</v>
      </c>
    </row>
    <row r="75">
      <c r="A75" s="187">
        <v>44104.0</v>
      </c>
      <c r="B75" s="232"/>
      <c r="C75" s="233"/>
      <c r="D75" s="234" t="s">
        <v>683</v>
      </c>
      <c r="E75" s="234"/>
      <c r="F75" s="235"/>
      <c r="G75" s="236">
        <v>-0.82</v>
      </c>
      <c r="H75" s="233" t="s">
        <v>757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44104.0</v>
      </c>
      <c r="B76" s="232"/>
      <c r="C76" s="233"/>
      <c r="D76" s="234" t="s">
        <v>683</v>
      </c>
      <c r="E76" s="234"/>
      <c r="F76" s="235"/>
      <c r="G76" s="236">
        <v>-729.38</v>
      </c>
      <c r="H76" s="233" t="s">
        <v>758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44096.0</v>
      </c>
      <c r="B77" s="232"/>
      <c r="C77" s="233"/>
      <c r="D77" s="234" t="s">
        <v>686</v>
      </c>
      <c r="E77" s="234"/>
      <c r="F77" s="235"/>
      <c r="G77" s="236">
        <v>40000.0</v>
      </c>
      <c r="H77" s="233" t="s">
        <v>759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44083.0</v>
      </c>
      <c r="B78" s="232"/>
      <c r="C78" s="233"/>
      <c r="D78" s="234" t="s">
        <v>686</v>
      </c>
      <c r="E78" s="234"/>
      <c r="F78" s="235"/>
      <c r="G78" s="236">
        <v>-1000.0</v>
      </c>
      <c r="H78" s="233" t="s">
        <v>736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44077.0</v>
      </c>
      <c r="B79" s="232" t="s">
        <v>552</v>
      </c>
      <c r="C79" s="233" t="s">
        <v>553</v>
      </c>
      <c r="D79" s="234" t="s">
        <v>667</v>
      </c>
      <c r="E79" s="234">
        <v>-2048.0</v>
      </c>
      <c r="F79" s="235">
        <v>57.4</v>
      </c>
      <c r="G79" s="236">
        <v>117555.2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-1454.08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8304.711442</v>
      </c>
    </row>
    <row r="80">
      <c r="A80" s="187">
        <v>44077.0</v>
      </c>
      <c r="B80" s="232"/>
      <c r="C80" s="233"/>
      <c r="D80" s="234" t="s">
        <v>686</v>
      </c>
      <c r="E80" s="234"/>
      <c r="F80" s="235"/>
      <c r="G80" s="236">
        <v>-1500.0</v>
      </c>
      <c r="H80" s="233" t="s">
        <v>761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44076.0</v>
      </c>
      <c r="B81" s="232" t="s">
        <v>542</v>
      </c>
      <c r="C81" s="233" t="s">
        <v>543</v>
      </c>
      <c r="D81" s="234" t="s">
        <v>666</v>
      </c>
      <c r="E81" s="234">
        <v>6.0</v>
      </c>
      <c r="F81" s="235">
        <v>188.37</v>
      </c>
      <c r="G81" s="236">
        <v>-1130.22</v>
      </c>
      <c r="H81" s="233" t="s">
        <v>762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-43.68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26.44860465</v>
      </c>
    </row>
    <row r="82">
      <c r="A82" s="187">
        <v>44075.0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185.9</v>
      </c>
      <c r="G82" s="236">
        <v>-1115.4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-28.86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41.26860465</v>
      </c>
    </row>
    <row r="83">
      <c r="A83" s="187">
        <v>44074.0</v>
      </c>
      <c r="B83" s="232" t="s">
        <v>542</v>
      </c>
      <c r="C83" s="233" t="s">
        <v>543</v>
      </c>
      <c r="D83" s="234" t="s">
        <v>666</v>
      </c>
      <c r="E83" s="234">
        <v>10.0</v>
      </c>
      <c r="F83" s="235">
        <v>186.8</v>
      </c>
      <c r="G83" s="236">
        <v>-1868.0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-57.1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59.78100775</v>
      </c>
    </row>
    <row r="84">
      <c r="A84" s="187">
        <v>44074.0</v>
      </c>
      <c r="B84" s="232"/>
      <c r="C84" s="233"/>
      <c r="D84" s="234" t="s">
        <v>683</v>
      </c>
      <c r="E84" s="234"/>
      <c r="F84" s="235"/>
      <c r="G84" s="236">
        <v>-680.17</v>
      </c>
      <c r="H84" s="233" t="s">
        <v>765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44070.0</v>
      </c>
      <c r="B85" s="232" t="s">
        <v>542</v>
      </c>
      <c r="C85" s="233" t="s">
        <v>543</v>
      </c>
      <c r="D85" s="234" t="s">
        <v>666</v>
      </c>
      <c r="E85" s="234">
        <v>6.0</v>
      </c>
      <c r="F85" s="235">
        <v>188.98</v>
      </c>
      <c r="G85" s="236">
        <v>-1133.88</v>
      </c>
      <c r="H85" s="233" t="s">
        <v>766</v>
      </c>
      <c r="I85" s="23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-47.34</v>
      </c>
      <c r="J85" s="23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22.78860465</v>
      </c>
    </row>
    <row r="86">
      <c r="A86" s="187">
        <v>44069.0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188.65</v>
      </c>
      <c r="G86" s="236">
        <v>-1131.9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-45.36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24.76860465</v>
      </c>
    </row>
    <row r="87">
      <c r="A87" s="187">
        <v>44068.0</v>
      </c>
      <c r="B87" s="232" t="s">
        <v>542</v>
      </c>
      <c r="C87" s="233" t="s">
        <v>543</v>
      </c>
      <c r="D87" s="234" t="s">
        <v>666</v>
      </c>
      <c r="E87" s="234">
        <v>484.0</v>
      </c>
      <c r="F87" s="235">
        <v>188.69</v>
      </c>
      <c r="G87" s="236">
        <v>-91325.96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-3678.4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1978.640775</v>
      </c>
    </row>
    <row r="88">
      <c r="A88" s="187">
        <v>44043.0</v>
      </c>
      <c r="B88" s="232"/>
      <c r="C88" s="233"/>
      <c r="D88" s="234" t="s">
        <v>683</v>
      </c>
      <c r="E88" s="234"/>
      <c r="F88" s="235"/>
      <c r="G88" s="236">
        <v>-690.94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44012.0</v>
      </c>
      <c r="B89" s="232"/>
      <c r="C89" s="233"/>
      <c r="D89" s="234" t="s">
        <v>683</v>
      </c>
      <c r="E89" s="234"/>
      <c r="F89" s="235"/>
      <c r="G89" s="236">
        <v>-631.25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44007.0</v>
      </c>
      <c r="B90" s="232" t="s">
        <v>548</v>
      </c>
      <c r="C90" s="233" t="s">
        <v>549</v>
      </c>
      <c r="D90" s="234" t="s">
        <v>705</v>
      </c>
      <c r="E90" s="234"/>
      <c r="F90" s="235"/>
      <c r="G90" s="236">
        <v>-421.7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44006.0</v>
      </c>
      <c r="B91" s="232" t="s">
        <v>552</v>
      </c>
      <c r="C91" s="233" t="s">
        <v>553</v>
      </c>
      <c r="D91" s="234" t="s">
        <v>705</v>
      </c>
      <c r="E91" s="234"/>
      <c r="F91" s="235"/>
      <c r="G91" s="236">
        <v>1706.05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44006.0</v>
      </c>
      <c r="B92" s="232" t="s">
        <v>548</v>
      </c>
      <c r="C92" s="233" t="s">
        <v>549</v>
      </c>
      <c r="D92" s="234" t="s">
        <v>705</v>
      </c>
      <c r="E92" s="234"/>
      <c r="F92" s="235"/>
      <c r="G92" s="236">
        <v>2148.89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43985.0</v>
      </c>
      <c r="B93" s="232"/>
      <c r="C93" s="233"/>
      <c r="D93" s="234" t="s">
        <v>686</v>
      </c>
      <c r="E93" s="234"/>
      <c r="F93" s="235"/>
      <c r="G93" s="236">
        <v>-100000.0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43984.0</v>
      </c>
      <c r="B94" s="232"/>
      <c r="C94" s="233"/>
      <c r="D94" s="234" t="s">
        <v>686</v>
      </c>
      <c r="E94" s="234"/>
      <c r="F94" s="235"/>
      <c r="G94" s="236">
        <v>-400.0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43982.0</v>
      </c>
      <c r="B95" s="232"/>
      <c r="C95" s="233"/>
      <c r="D95" s="234" t="s">
        <v>683</v>
      </c>
      <c r="E95" s="234"/>
      <c r="F95" s="235"/>
      <c r="G95" s="236">
        <v>-544.65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43978.0</v>
      </c>
      <c r="B96" s="232" t="s">
        <v>542</v>
      </c>
      <c r="C96" s="233" t="s">
        <v>543</v>
      </c>
      <c r="D96" s="234" t="s">
        <v>705</v>
      </c>
      <c r="E96" s="234"/>
      <c r="F96" s="235"/>
      <c r="G96" s="236">
        <v>874.6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43978.0</v>
      </c>
      <c r="B97" s="232" t="s">
        <v>542</v>
      </c>
      <c r="C97" s="233" t="s">
        <v>543</v>
      </c>
      <c r="D97" s="234" t="s">
        <v>705</v>
      </c>
      <c r="E97" s="234"/>
      <c r="F97" s="235"/>
      <c r="G97" s="236">
        <v>-81.0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43952.0</v>
      </c>
      <c r="B98" s="232"/>
      <c r="C98" s="233"/>
      <c r="D98" s="234" t="s">
        <v>686</v>
      </c>
      <c r="E98" s="234"/>
      <c r="F98" s="235"/>
      <c r="G98" s="236">
        <v>-400.0</v>
      </c>
      <c r="H98" s="233" t="s">
        <v>775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43951.0</v>
      </c>
      <c r="B99" s="232"/>
      <c r="C99" s="233"/>
      <c r="D99" s="234" t="s">
        <v>683</v>
      </c>
      <c r="E99" s="234"/>
      <c r="F99" s="235"/>
      <c r="G99" s="236">
        <v>-704.17</v>
      </c>
      <c r="H99" s="233" t="s">
        <v>779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43948.0</v>
      </c>
      <c r="B100" s="232" t="s">
        <v>535</v>
      </c>
      <c r="C100" s="233" t="s">
        <v>537</v>
      </c>
      <c r="D100" s="234" t="s">
        <v>666</v>
      </c>
      <c r="E100" s="234">
        <v>177.0</v>
      </c>
      <c r="F100" s="235">
        <v>5.68</v>
      </c>
      <c r="G100" s="236">
        <v>-1005.36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125.67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124.9633721</v>
      </c>
    </row>
    <row r="101">
      <c r="A101" s="187">
        <v>43948.0</v>
      </c>
      <c r="B101" s="232" t="s">
        <v>535</v>
      </c>
      <c r="C101" s="233" t="s">
        <v>537</v>
      </c>
      <c r="D101" s="234" t="s">
        <v>666</v>
      </c>
      <c r="E101" s="234">
        <v>176.0</v>
      </c>
      <c r="F101" s="235">
        <v>5.71</v>
      </c>
      <c r="G101" s="236">
        <v>-1004.96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119.68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118.9773643</v>
      </c>
    </row>
    <row r="102">
      <c r="A102" s="187">
        <v>43948.0</v>
      </c>
      <c r="B102" s="232" t="s">
        <v>535</v>
      </c>
      <c r="C102" s="233" t="s">
        <v>537</v>
      </c>
      <c r="D102" s="234" t="s">
        <v>666</v>
      </c>
      <c r="E102" s="234">
        <v>705.0</v>
      </c>
      <c r="F102" s="235">
        <v>5.73</v>
      </c>
      <c r="G102" s="236">
        <v>-4039.65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465.3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462.4854651</v>
      </c>
    </row>
    <row r="103">
      <c r="A103" s="187">
        <v>43945.0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783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107.88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107.1853488</v>
      </c>
    </row>
    <row r="104">
      <c r="A104" s="187">
        <v>43942.0</v>
      </c>
      <c r="B104" s="232" t="s">
        <v>552</v>
      </c>
      <c r="C104" s="233" t="s">
        <v>553</v>
      </c>
      <c r="D104" s="234" t="s">
        <v>667</v>
      </c>
      <c r="E104" s="234">
        <v>-2384.0</v>
      </c>
      <c r="F104" s="235">
        <v>48.55</v>
      </c>
      <c r="G104" s="236">
        <v>115743.2</v>
      </c>
      <c r="H104" s="233" t="s">
        <v>784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-22791.04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-11431.19684</v>
      </c>
    </row>
    <row r="105">
      <c r="A105" s="187">
        <v>43942.0</v>
      </c>
      <c r="B105" s="232" t="s">
        <v>535</v>
      </c>
      <c r="C105" s="233" t="s">
        <v>537</v>
      </c>
      <c r="D105" s="234" t="s">
        <v>666</v>
      </c>
      <c r="E105" s="234">
        <v>174.0</v>
      </c>
      <c r="F105" s="235">
        <v>5.75</v>
      </c>
      <c r="G105" s="236">
        <v>-1000.5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111.36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110.6653488</v>
      </c>
    </row>
    <row r="106">
      <c r="A106" s="187">
        <v>43942.0</v>
      </c>
      <c r="B106" s="232" t="s">
        <v>535</v>
      </c>
      <c r="C106" s="233" t="s">
        <v>537</v>
      </c>
      <c r="D106" s="234" t="s">
        <v>666</v>
      </c>
      <c r="E106" s="234">
        <v>174.0</v>
      </c>
      <c r="F106" s="235">
        <v>5.77</v>
      </c>
      <c r="G106" s="236">
        <v>-1003.98</v>
      </c>
      <c r="H106" s="233" t="s">
        <v>783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107.88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107.1853488</v>
      </c>
    </row>
    <row r="107">
      <c r="A107" s="187">
        <v>43935.0</v>
      </c>
      <c r="B107" s="232" t="s">
        <v>538</v>
      </c>
      <c r="C107" s="233" t="s">
        <v>539</v>
      </c>
      <c r="D107" s="234" t="s">
        <v>667</v>
      </c>
      <c r="E107" s="234">
        <v>-7.0</v>
      </c>
      <c r="F107" s="235">
        <v>150.25</v>
      </c>
      <c r="G107" s="236">
        <v>1051.75</v>
      </c>
      <c r="H107" s="233" t="s">
        <v>786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36.75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28.41945736</v>
      </c>
    </row>
    <row r="108">
      <c r="A108" s="187">
        <v>43935.0</v>
      </c>
      <c r="B108" s="232" t="s">
        <v>538</v>
      </c>
      <c r="C108" s="233" t="s">
        <v>539</v>
      </c>
      <c r="D108" s="234" t="s">
        <v>667</v>
      </c>
      <c r="E108" s="234">
        <v>-17.0</v>
      </c>
      <c r="F108" s="235">
        <v>149.35</v>
      </c>
      <c r="G108" s="236">
        <v>2538.95</v>
      </c>
      <c r="H108" s="233" t="s">
        <v>787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73.95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53.71868217</v>
      </c>
    </row>
    <row r="109">
      <c r="A109" s="187">
        <v>43930.0</v>
      </c>
      <c r="B109" s="232" t="s">
        <v>552</v>
      </c>
      <c r="C109" s="233" t="s">
        <v>553</v>
      </c>
      <c r="D109" s="234" t="s">
        <v>705</v>
      </c>
      <c r="E109" s="234"/>
      <c r="F109" s="235"/>
      <c r="G109" s="236">
        <v>-276.34</v>
      </c>
      <c r="H109" s="233" t="s">
        <v>788</v>
      </c>
      <c r="I109" s="237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7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7">
        <v>43929.0</v>
      </c>
      <c r="B110" s="232"/>
      <c r="C110" s="233"/>
      <c r="D110" s="234" t="s">
        <v>686</v>
      </c>
      <c r="E110" s="234"/>
      <c r="F110" s="235"/>
      <c r="G110" s="236">
        <v>-100.0</v>
      </c>
      <c r="H110" s="233" t="s">
        <v>789</v>
      </c>
      <c r="I110" s="237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7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7">
        <v>43929.0</v>
      </c>
      <c r="B111" s="232" t="s">
        <v>552</v>
      </c>
      <c r="C111" s="233" t="s">
        <v>553</v>
      </c>
      <c r="D111" s="234" t="s">
        <v>705</v>
      </c>
      <c r="E111" s="234"/>
      <c r="F111" s="235"/>
      <c r="G111" s="236">
        <v>3216.38</v>
      </c>
      <c r="H111" s="233" t="s">
        <v>790</v>
      </c>
      <c r="I111" s="237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7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7">
        <v>43928.0</v>
      </c>
      <c r="B112" s="232" t="s">
        <v>538</v>
      </c>
      <c r="C112" s="233" t="s">
        <v>539</v>
      </c>
      <c r="D112" s="234" t="s">
        <v>667</v>
      </c>
      <c r="E112" s="234">
        <v>-22.0</v>
      </c>
      <c r="F112" s="235">
        <v>145.55</v>
      </c>
      <c r="G112" s="236">
        <v>3202.1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12.1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-14.08170543</v>
      </c>
    </row>
    <row r="113">
      <c r="A113" s="187">
        <v>43924.0</v>
      </c>
      <c r="B113" s="232" t="s">
        <v>548</v>
      </c>
      <c r="C113" s="233" t="s">
        <v>549</v>
      </c>
      <c r="D113" s="234" t="s">
        <v>667</v>
      </c>
      <c r="E113" s="234">
        <v>-290.0</v>
      </c>
      <c r="F113" s="235">
        <v>5.875</v>
      </c>
      <c r="G113" s="236">
        <v>1703.75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292.03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190.5331473</v>
      </c>
    </row>
    <row r="114">
      <c r="A114" s="187">
        <v>43924.0</v>
      </c>
      <c r="B114" s="232" t="s">
        <v>548</v>
      </c>
      <c r="C114" s="233" t="s">
        <v>549</v>
      </c>
      <c r="D114" s="234" t="s">
        <v>683</v>
      </c>
      <c r="E114" s="234"/>
      <c r="F114" s="235"/>
      <c r="G114" s="236">
        <v>-2.34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-2.34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-2.34</v>
      </c>
    </row>
    <row r="115">
      <c r="A115" s="187">
        <v>43924.0</v>
      </c>
      <c r="B115" s="232" t="s">
        <v>548</v>
      </c>
      <c r="C115" s="233" t="s">
        <v>549</v>
      </c>
      <c r="D115" s="234" t="s">
        <v>667</v>
      </c>
      <c r="E115" s="234">
        <v>-186.0</v>
      </c>
      <c r="F115" s="235">
        <v>5.89</v>
      </c>
      <c r="G115" s="236">
        <v>1095.54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190.092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124.9940186</v>
      </c>
    </row>
    <row r="116">
      <c r="A116" s="187">
        <v>43924.0</v>
      </c>
      <c r="B116" s="232" t="s">
        <v>548</v>
      </c>
      <c r="C116" s="233" t="s">
        <v>549</v>
      </c>
      <c r="D116" s="234" t="s">
        <v>683</v>
      </c>
      <c r="E116" s="234"/>
      <c r="F116" s="235"/>
      <c r="G116" s="236">
        <v>-2.22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-2.22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-2.22</v>
      </c>
    </row>
    <row r="117">
      <c r="A117" s="187">
        <v>43924.0</v>
      </c>
      <c r="B117" s="232" t="s">
        <v>542</v>
      </c>
      <c r="C117" s="233" t="s">
        <v>543</v>
      </c>
      <c r="D117" s="234" t="s">
        <v>667</v>
      </c>
      <c r="E117" s="234">
        <v>-5.0</v>
      </c>
      <c r="F117" s="235">
        <v>208.05</v>
      </c>
      <c r="G117" s="236">
        <v>1040.25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134.8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76.35949612</v>
      </c>
    </row>
    <row r="118">
      <c r="A118" s="187">
        <v>43924.0</v>
      </c>
      <c r="B118" s="232" t="s">
        <v>542</v>
      </c>
      <c r="C118" s="233" t="s">
        <v>543</v>
      </c>
      <c r="D118" s="234" t="s">
        <v>667</v>
      </c>
      <c r="E118" s="234">
        <v>-10.0</v>
      </c>
      <c r="F118" s="235">
        <v>207.67</v>
      </c>
      <c r="G118" s="236">
        <v>2076.7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265.8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148.9189922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-437.0</v>
      </c>
      <c r="F119" s="235">
        <v>5.855</v>
      </c>
      <c r="G119" s="236">
        <v>2558.64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431.324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278.3787426</v>
      </c>
    </row>
    <row r="120">
      <c r="A120" s="187">
        <v>43923.0</v>
      </c>
      <c r="B120" s="232" t="s">
        <v>548</v>
      </c>
      <c r="C120" s="233" t="s">
        <v>549</v>
      </c>
      <c r="D120" s="234" t="s">
        <v>683</v>
      </c>
      <c r="E120" s="234"/>
      <c r="F120" s="235"/>
      <c r="G120" s="236">
        <v>-2.51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-2.51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-2.51</v>
      </c>
    </row>
    <row r="121">
      <c r="A121" s="187">
        <v>43923.0</v>
      </c>
      <c r="B121" s="232" t="s">
        <v>535</v>
      </c>
      <c r="C121" s="233" t="s">
        <v>537</v>
      </c>
      <c r="D121" s="234" t="s">
        <v>666</v>
      </c>
      <c r="E121" s="234">
        <v>174.0</v>
      </c>
      <c r="F121" s="235">
        <v>5.77</v>
      </c>
      <c r="G121" s="236">
        <v>-1003.98</v>
      </c>
      <c r="H121" s="233" t="s">
        <v>783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107.88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107.1853488</v>
      </c>
    </row>
    <row r="122">
      <c r="A122" s="187">
        <v>43923.0</v>
      </c>
      <c r="B122" s="232" t="s">
        <v>548</v>
      </c>
      <c r="C122" s="233" t="s">
        <v>549</v>
      </c>
      <c r="D122" s="234" t="s">
        <v>667</v>
      </c>
      <c r="E122" s="234">
        <v>-248.0</v>
      </c>
      <c r="F122" s="235">
        <v>5.8162</v>
      </c>
      <c r="G122" s="236">
        <v>1442.42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235.156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148.3586915</v>
      </c>
    </row>
    <row r="123">
      <c r="A123" s="187">
        <v>43923.0</v>
      </c>
      <c r="B123" s="232" t="s">
        <v>548</v>
      </c>
      <c r="C123" s="233" t="s">
        <v>549</v>
      </c>
      <c r="D123" s="234" t="s">
        <v>683</v>
      </c>
      <c r="E123" s="234"/>
      <c r="F123" s="235"/>
      <c r="G123" s="236">
        <v>-2.29</v>
      </c>
      <c r="H123" s="233" t="s">
        <v>801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-2.29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-2.29</v>
      </c>
    </row>
    <row r="124">
      <c r="A124" s="187">
        <v>43923.0</v>
      </c>
      <c r="B124" s="232" t="s">
        <v>542</v>
      </c>
      <c r="C124" s="233" t="s">
        <v>543</v>
      </c>
      <c r="D124" s="234" t="s">
        <v>667</v>
      </c>
      <c r="E124" s="234">
        <v>-2.0</v>
      </c>
      <c r="F124" s="235">
        <v>206.97</v>
      </c>
      <c r="G124" s="236">
        <v>413.94</v>
      </c>
      <c r="H124" s="233" t="s">
        <v>802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51.76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28.38379845</v>
      </c>
    </row>
    <row r="125">
      <c r="A125" s="187">
        <v>43923.0</v>
      </c>
      <c r="B125" s="232" t="s">
        <v>542</v>
      </c>
      <c r="C125" s="233" t="s">
        <v>543</v>
      </c>
      <c r="D125" s="234" t="s">
        <v>667</v>
      </c>
      <c r="E125" s="234">
        <v>-29.0</v>
      </c>
      <c r="F125" s="235">
        <v>206.97</v>
      </c>
      <c r="G125" s="236">
        <v>6002.13</v>
      </c>
      <c r="H125" s="233" t="s">
        <v>803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750.52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411.5650775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107.88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107.1853488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-316.0</v>
      </c>
      <c r="F127" s="235">
        <v>5.8002</v>
      </c>
      <c r="G127" s="236">
        <v>1832.86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294.572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183.9754295</v>
      </c>
    </row>
    <row r="128">
      <c r="A128" s="187">
        <v>43923.0</v>
      </c>
      <c r="B128" s="232" t="s">
        <v>548</v>
      </c>
      <c r="C128" s="233" t="s">
        <v>549</v>
      </c>
      <c r="D128" s="234" t="s">
        <v>683</v>
      </c>
      <c r="E128" s="234"/>
      <c r="F128" s="235"/>
      <c r="G128" s="236">
        <v>-2.37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-2.37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-2.37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20.0</v>
      </c>
      <c r="F129" s="235">
        <v>5.77</v>
      </c>
      <c r="G129" s="236">
        <v>-115.4</v>
      </c>
      <c r="H129" s="233" t="s">
        <v>806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12.4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12.32015504</v>
      </c>
    </row>
    <row r="130">
      <c r="A130" s="187">
        <v>43923.0</v>
      </c>
      <c r="B130" s="232" t="s">
        <v>535</v>
      </c>
      <c r="C130" s="233" t="s">
        <v>537</v>
      </c>
      <c r="D130" s="234" t="s">
        <v>666</v>
      </c>
      <c r="E130" s="234">
        <v>153.0</v>
      </c>
      <c r="F130" s="235">
        <v>5.77</v>
      </c>
      <c r="G130" s="236">
        <v>-882.81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94.86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94.24918605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1.0</v>
      </c>
      <c r="F131" s="235">
        <v>5.77</v>
      </c>
      <c r="G131" s="236">
        <v>-5.77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0.62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0.6160077519</v>
      </c>
    </row>
    <row r="132">
      <c r="A132" s="187">
        <v>43922.0</v>
      </c>
      <c r="B132" s="232"/>
      <c r="C132" s="233"/>
      <c r="D132" s="234" t="s">
        <v>686</v>
      </c>
      <c r="E132" s="234"/>
      <c r="F132" s="235"/>
      <c r="G132" s="236">
        <v>-200.0</v>
      </c>
      <c r="H132" s="233" t="s">
        <v>809</v>
      </c>
      <c r="I132" s="237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7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7">
        <v>43922.0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5.772</v>
      </c>
      <c r="G133" s="236">
        <v>-1004.33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107.53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106.8353488</v>
      </c>
    </row>
    <row r="134">
      <c r="A134" s="187">
        <v>43922.0</v>
      </c>
      <c r="B134" s="232" t="s">
        <v>548</v>
      </c>
      <c r="C134" s="233" t="s">
        <v>549</v>
      </c>
      <c r="D134" s="234" t="s">
        <v>667</v>
      </c>
      <c r="E134" s="234">
        <v>-7555.0</v>
      </c>
      <c r="F134" s="235">
        <v>5.771</v>
      </c>
      <c r="G134" s="236">
        <v>43599.9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6822.16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4177.991992</v>
      </c>
    </row>
    <row r="135">
      <c r="A135" s="187">
        <v>43922.0</v>
      </c>
      <c r="B135" s="232" t="s">
        <v>548</v>
      </c>
      <c r="C135" s="233" t="s">
        <v>549</v>
      </c>
      <c r="D135" s="234" t="s">
        <v>683</v>
      </c>
      <c r="E135" s="234"/>
      <c r="F135" s="235"/>
      <c r="G135" s="236">
        <v>-10.72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-10.72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-10.72</v>
      </c>
    </row>
    <row r="136">
      <c r="A136" s="187">
        <v>43921.0</v>
      </c>
      <c r="B136" s="232"/>
      <c r="C136" s="233"/>
      <c r="D136" s="234" t="s">
        <v>683</v>
      </c>
      <c r="E136" s="234"/>
      <c r="F136" s="235"/>
      <c r="G136" s="236">
        <v>-806.35</v>
      </c>
      <c r="H136" s="233" t="s">
        <v>813</v>
      </c>
      <c r="I136" s="23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7">
        <v>43917.0</v>
      </c>
      <c r="B137" s="232" t="s">
        <v>535</v>
      </c>
      <c r="C137" s="233" t="s">
        <v>537</v>
      </c>
      <c r="D137" s="234" t="s">
        <v>666</v>
      </c>
      <c r="E137" s="234">
        <v>80.0</v>
      </c>
      <c r="F137" s="235">
        <v>5.888</v>
      </c>
      <c r="G137" s="236">
        <v>-471.04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40.16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39.84062016</v>
      </c>
    </row>
    <row r="138">
      <c r="A138" s="187">
        <v>43917.0</v>
      </c>
      <c r="B138" s="232" t="s">
        <v>535</v>
      </c>
      <c r="C138" s="233" t="s">
        <v>537</v>
      </c>
      <c r="D138" s="234" t="s">
        <v>666</v>
      </c>
      <c r="E138" s="234">
        <v>90.0</v>
      </c>
      <c r="F138" s="235">
        <v>5.888</v>
      </c>
      <c r="G138" s="236">
        <v>-529.92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45.18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44.82069767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311.0</v>
      </c>
      <c r="F139" s="235">
        <v>39.055</v>
      </c>
      <c r="G139" s="236">
        <v>-12146.1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5926.11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4444.184151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32.0</v>
      </c>
      <c r="F140" s="235">
        <v>39.5</v>
      </c>
      <c r="G140" s="236">
        <v>-1264.0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595.52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443.0388837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36.0</v>
      </c>
      <c r="F141" s="235">
        <v>39.55</v>
      </c>
      <c r="G141" s="236">
        <v>-1423.8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668.16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496.6187442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36.0</v>
      </c>
      <c r="F142" s="235">
        <v>39.89</v>
      </c>
      <c r="G142" s="236">
        <v>-1436.04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655.92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484.3787442</v>
      </c>
    </row>
    <row r="143">
      <c r="A143" s="187">
        <v>43913.0</v>
      </c>
      <c r="B143" s="232" t="s">
        <v>552</v>
      </c>
      <c r="C143" s="233" t="s">
        <v>553</v>
      </c>
      <c r="D143" s="234" t="s">
        <v>666</v>
      </c>
      <c r="E143" s="234">
        <v>26.0</v>
      </c>
      <c r="F143" s="235">
        <v>39.955</v>
      </c>
      <c r="G143" s="236">
        <v>-1038.83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472.03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348.139093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46.0</v>
      </c>
      <c r="F144" s="235">
        <v>40.0</v>
      </c>
      <c r="G144" s="236">
        <v>-1840.0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833.06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613.8683953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80.0</v>
      </c>
      <c r="F145" s="235">
        <v>40.11</v>
      </c>
      <c r="G145" s="236">
        <v>-3208.8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1440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1058.797209</v>
      </c>
    </row>
    <row r="146">
      <c r="A146" s="187">
        <v>43906.0</v>
      </c>
      <c r="B146" s="232" t="s">
        <v>548</v>
      </c>
      <c r="C146" s="233" t="s">
        <v>549</v>
      </c>
      <c r="D146" s="234" t="s">
        <v>667</v>
      </c>
      <c r="E146" s="234">
        <v>-6581.0</v>
      </c>
      <c r="F146" s="235">
        <v>5.35</v>
      </c>
      <c r="G146" s="236">
        <v>35208.35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3172.042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868.7634217</v>
      </c>
    </row>
    <row r="147">
      <c r="A147" s="187">
        <v>43906.0</v>
      </c>
      <c r="B147" s="232" t="s">
        <v>548</v>
      </c>
      <c r="C147" s="233" t="s">
        <v>549</v>
      </c>
      <c r="D147" s="234" t="s">
        <v>683</v>
      </c>
      <c r="E147" s="234"/>
      <c r="F147" s="235"/>
      <c r="G147" s="236">
        <v>-9.04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-9.04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-9.04</v>
      </c>
    </row>
    <row r="148">
      <c r="A148" s="187">
        <v>43906.0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197.79</v>
      </c>
      <c r="G148" s="236">
        <v>1186.74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100.2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30.07139535</v>
      </c>
    </row>
    <row r="149">
      <c r="A149" s="187">
        <v>43902.0</v>
      </c>
      <c r="B149" s="232" t="s">
        <v>552</v>
      </c>
      <c r="C149" s="233" t="s">
        <v>553</v>
      </c>
      <c r="D149" s="234" t="s">
        <v>666</v>
      </c>
      <c r="E149" s="234">
        <v>125.0</v>
      </c>
      <c r="F149" s="235">
        <v>42.7</v>
      </c>
      <c r="G149" s="236">
        <v>-5337.5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1926.25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1330.62064</v>
      </c>
    </row>
    <row r="150">
      <c r="A150" s="187">
        <v>43902.0</v>
      </c>
      <c r="B150" s="232" t="s">
        <v>552</v>
      </c>
      <c r="C150" s="233" t="s">
        <v>553</v>
      </c>
      <c r="D150" s="234" t="s">
        <v>666</v>
      </c>
      <c r="E150" s="234">
        <v>77.0</v>
      </c>
      <c r="F150" s="235">
        <v>42.7</v>
      </c>
      <c r="G150" s="236">
        <v>-3287.9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1186.57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819.662314</v>
      </c>
    </row>
    <row r="151">
      <c r="A151" s="187">
        <v>43902.0</v>
      </c>
      <c r="B151" s="232" t="s">
        <v>542</v>
      </c>
      <c r="C151" s="233" t="s">
        <v>543</v>
      </c>
      <c r="D151" s="234" t="s">
        <v>667</v>
      </c>
      <c r="E151" s="234">
        <v>-6.0</v>
      </c>
      <c r="F151" s="235">
        <v>198.05</v>
      </c>
      <c r="G151" s="236">
        <v>1188.3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101.76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31.63139535</v>
      </c>
    </row>
    <row r="152">
      <c r="A152" s="187">
        <v>43902.0</v>
      </c>
      <c r="B152" s="232" t="s">
        <v>542</v>
      </c>
      <c r="C152" s="233" t="s">
        <v>543</v>
      </c>
      <c r="D152" s="234" t="s">
        <v>667</v>
      </c>
      <c r="E152" s="234">
        <v>-6.0</v>
      </c>
      <c r="F152" s="235">
        <v>197.05</v>
      </c>
      <c r="G152" s="236">
        <v>1182.3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95.76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25.63139535</v>
      </c>
    </row>
    <row r="153">
      <c r="A153" s="187">
        <v>43901.0</v>
      </c>
      <c r="B153" s="232" t="s">
        <v>542</v>
      </c>
      <c r="C153" s="233" t="s">
        <v>543</v>
      </c>
      <c r="D153" s="234" t="s">
        <v>667</v>
      </c>
      <c r="E153" s="234">
        <v>-26.0</v>
      </c>
      <c r="F153" s="235">
        <v>196.25</v>
      </c>
      <c r="G153" s="236">
        <v>5102.5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394.16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90.26937984</v>
      </c>
    </row>
    <row r="154">
      <c r="A154" s="187">
        <v>43901.0</v>
      </c>
      <c r="B154" s="232" t="s">
        <v>542</v>
      </c>
      <c r="C154" s="233" t="s">
        <v>543</v>
      </c>
      <c r="D154" s="234" t="s">
        <v>667</v>
      </c>
      <c r="E154" s="234">
        <v>-3.0</v>
      </c>
      <c r="F154" s="235">
        <v>196.25</v>
      </c>
      <c r="G154" s="236">
        <v>588.75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45.48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10.41569767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35.0</v>
      </c>
      <c r="F155" s="235">
        <v>45.3</v>
      </c>
      <c r="G155" s="236">
        <v>-1585.5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448.35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281.5737791</v>
      </c>
    </row>
    <row r="156">
      <c r="A156" s="187">
        <v>43899.0</v>
      </c>
      <c r="B156" s="232" t="s">
        <v>552</v>
      </c>
      <c r="C156" s="233" t="s">
        <v>553</v>
      </c>
      <c r="D156" s="234" t="s">
        <v>666</v>
      </c>
      <c r="E156" s="234">
        <v>173.0</v>
      </c>
      <c r="F156" s="235">
        <v>45.41</v>
      </c>
      <c r="G156" s="236">
        <v>-7855.93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2197.1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1372.748965</v>
      </c>
    </row>
    <row r="157">
      <c r="A157" s="187">
        <v>43899.0</v>
      </c>
      <c r="B157" s="232" t="s">
        <v>552</v>
      </c>
      <c r="C157" s="233" t="s">
        <v>553</v>
      </c>
      <c r="D157" s="234" t="s">
        <v>666</v>
      </c>
      <c r="E157" s="234">
        <v>61.0</v>
      </c>
      <c r="F157" s="235">
        <v>45.95</v>
      </c>
      <c r="G157" s="236">
        <v>-2802.95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741.76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451.0928721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46.0</v>
      </c>
      <c r="F158" s="235">
        <v>46.2839</v>
      </c>
      <c r="G158" s="236">
        <v>-2129.06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544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324.8083953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164.0</v>
      </c>
      <c r="F159" s="235">
        <v>6.1</v>
      </c>
      <c r="G159" s="236">
        <v>-1000.4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47.56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46.90527132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708.0</v>
      </c>
      <c r="F160" s="235">
        <v>6.1</v>
      </c>
      <c r="G160" s="236">
        <v>-4318.8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205.32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202.4934884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242.0</v>
      </c>
      <c r="F161" s="235">
        <v>46.478</v>
      </c>
      <c r="G161" s="236">
        <v>-11247.68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2814.94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1661.801558</v>
      </c>
    </row>
    <row r="162">
      <c r="A162" s="187">
        <v>43899.0</v>
      </c>
      <c r="B162" s="232" t="s">
        <v>535</v>
      </c>
      <c r="C162" s="233" t="s">
        <v>537</v>
      </c>
      <c r="D162" s="234" t="s">
        <v>666</v>
      </c>
      <c r="E162" s="234">
        <v>1240.0</v>
      </c>
      <c r="F162" s="235">
        <v>6.115</v>
      </c>
      <c r="G162" s="236">
        <v>-7582.6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341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336.0496124</v>
      </c>
    </row>
    <row r="163">
      <c r="A163" s="187">
        <v>43899.0</v>
      </c>
      <c r="B163" s="232" t="s">
        <v>535</v>
      </c>
      <c r="C163" s="233" t="s">
        <v>537</v>
      </c>
      <c r="D163" s="234" t="s">
        <v>666</v>
      </c>
      <c r="E163" s="234">
        <v>23.0</v>
      </c>
      <c r="F163" s="235">
        <v>6.1</v>
      </c>
      <c r="G163" s="236">
        <v>-140.3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6.67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6.578178295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7.0</v>
      </c>
      <c r="F164" s="235">
        <v>6.1</v>
      </c>
      <c r="G164" s="236">
        <v>-42.7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2.03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2.002054264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394.0</v>
      </c>
      <c r="F165" s="235">
        <v>46.4</v>
      </c>
      <c r="G165" s="236">
        <v>-18281.6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4613.74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2736.316256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135.0</v>
      </c>
      <c r="F166" s="235">
        <v>46.4</v>
      </c>
      <c r="G166" s="236">
        <v>-6264.0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1580.85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937.5702907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2.0</v>
      </c>
      <c r="F167" s="235">
        <v>46.4</v>
      </c>
      <c r="G167" s="236">
        <v>-92.8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23.42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13.88993023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35.13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20.83489535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9.0</v>
      </c>
      <c r="F169" s="235">
        <v>46.4</v>
      </c>
      <c r="G169" s="236">
        <v>-417.6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105.39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62.50468605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54.0</v>
      </c>
      <c r="F170" s="235">
        <v>46.4</v>
      </c>
      <c r="G170" s="236">
        <v>-2505.6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632.34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375.0281163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3.0</v>
      </c>
      <c r="F171" s="235">
        <v>46.4</v>
      </c>
      <c r="G171" s="236">
        <v>-139.2</v>
      </c>
      <c r="H171" s="233" t="s">
        <v>845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35.13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20.83489535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1.0</v>
      </c>
      <c r="F172" s="235">
        <v>46.4</v>
      </c>
      <c r="G172" s="236">
        <v>-46.4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11.71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6.944965116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4.0</v>
      </c>
      <c r="F173" s="235">
        <v>46.4</v>
      </c>
      <c r="G173" s="236">
        <v>-185.6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46.84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27.77986047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125.0</v>
      </c>
      <c r="F174" s="235">
        <v>46.4</v>
      </c>
      <c r="G174" s="236">
        <v>-5800.0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1463.75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868.1206395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30.0</v>
      </c>
      <c r="F175" s="235">
        <v>46.4</v>
      </c>
      <c r="G175" s="236">
        <v>-1392.0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351.3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208.3489535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7.0</v>
      </c>
      <c r="F176" s="235">
        <v>46.4</v>
      </c>
      <c r="G176" s="236">
        <v>-324.8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81.97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48.61475581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26.0</v>
      </c>
      <c r="F177" s="235">
        <v>46.4</v>
      </c>
      <c r="G177" s="236">
        <v>-1206.4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304.46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180.569093</v>
      </c>
    </row>
    <row r="178">
      <c r="A178" s="187">
        <v>43896.0</v>
      </c>
      <c r="B178" s="232" t="s">
        <v>535</v>
      </c>
      <c r="C178" s="233" t="s">
        <v>537</v>
      </c>
      <c r="D178" s="234" t="s">
        <v>666</v>
      </c>
      <c r="E178" s="234">
        <v>589.0</v>
      </c>
      <c r="F178" s="235">
        <v>6.5</v>
      </c>
      <c r="G178" s="236">
        <v>-3828.5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-64.79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-67.14143411</v>
      </c>
    </row>
    <row r="179">
      <c r="A179" s="187">
        <v>43896.0</v>
      </c>
      <c r="B179" s="232" t="s">
        <v>535</v>
      </c>
      <c r="C179" s="233" t="s">
        <v>537</v>
      </c>
      <c r="D179" s="234" t="s">
        <v>666</v>
      </c>
      <c r="E179" s="234">
        <v>414.0</v>
      </c>
      <c r="F179" s="235">
        <v>6.575</v>
      </c>
      <c r="G179" s="236">
        <v>-2722.05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-76.59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-78.2427907</v>
      </c>
    </row>
    <row r="180">
      <c r="A180" s="187">
        <v>43896.0</v>
      </c>
      <c r="B180" s="232" t="s">
        <v>535</v>
      </c>
      <c r="C180" s="233" t="s">
        <v>537</v>
      </c>
      <c r="D180" s="234" t="s">
        <v>666</v>
      </c>
      <c r="E180" s="234">
        <v>164.0</v>
      </c>
      <c r="F180" s="235">
        <v>6.598</v>
      </c>
      <c r="G180" s="236">
        <v>-1082.07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-34.11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-34.76472868</v>
      </c>
    </row>
    <row r="181">
      <c r="A181" s="187">
        <v>43893.0</v>
      </c>
      <c r="B181" s="232"/>
      <c r="C181" s="233"/>
      <c r="D181" s="234" t="s">
        <v>686</v>
      </c>
      <c r="E181" s="234"/>
      <c r="F181" s="235"/>
      <c r="G181" s="236">
        <v>-300.0</v>
      </c>
      <c r="H181" s="233" t="s">
        <v>857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43892.0</v>
      </c>
      <c r="B182" s="232"/>
      <c r="C182" s="233"/>
      <c r="D182" s="234" t="s">
        <v>686</v>
      </c>
      <c r="E182" s="234"/>
      <c r="F182" s="235"/>
      <c r="G182" s="236">
        <v>-400.0</v>
      </c>
      <c r="H182" s="233" t="s">
        <v>775</v>
      </c>
      <c r="I182" s="23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7">
        <v>43892.0</v>
      </c>
      <c r="B183" s="232" t="s">
        <v>535</v>
      </c>
      <c r="C183" s="233" t="s">
        <v>537</v>
      </c>
      <c r="D183" s="234" t="s">
        <v>666</v>
      </c>
      <c r="E183" s="234">
        <v>63.0</v>
      </c>
      <c r="F183" s="235">
        <v>6.676</v>
      </c>
      <c r="G183" s="236">
        <v>-420.59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-18.02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-18.27151163</v>
      </c>
    </row>
    <row r="184">
      <c r="A184" s="187">
        <v>43890.0</v>
      </c>
      <c r="B184" s="232"/>
      <c r="C184" s="233"/>
      <c r="D184" s="234" t="s">
        <v>683</v>
      </c>
      <c r="E184" s="234"/>
      <c r="F184" s="235"/>
      <c r="G184" s="236">
        <v>-453.97</v>
      </c>
      <c r="H184" s="233" t="s">
        <v>859</v>
      </c>
      <c r="I184" s="23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31.0</v>
      </c>
      <c r="F185" s="235">
        <v>50.4</v>
      </c>
      <c r="G185" s="236">
        <v>-1562.4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239.01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91.2939186</v>
      </c>
    </row>
    <row r="186">
      <c r="A186" s="187">
        <v>43889.0</v>
      </c>
      <c r="B186" s="232" t="s">
        <v>535</v>
      </c>
      <c r="C186" s="233" t="s">
        <v>537</v>
      </c>
      <c r="D186" s="234" t="s">
        <v>666</v>
      </c>
      <c r="E186" s="234">
        <v>150.0</v>
      </c>
      <c r="F186" s="235">
        <v>6.7</v>
      </c>
      <c r="G186" s="236">
        <v>-1005.0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-46.5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-47.09883721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54.0</v>
      </c>
      <c r="F187" s="235">
        <v>50.0</v>
      </c>
      <c r="G187" s="236">
        <v>-2700.0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437.94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180.6281163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50.0</v>
      </c>
      <c r="G188" s="236">
        <v>-50.0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8.11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3.344965116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255.0</v>
      </c>
      <c r="F189" s="235">
        <v>50.1</v>
      </c>
      <c r="G189" s="236">
        <v>-12775.5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2042.55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827.4661047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69.0</v>
      </c>
      <c r="F190" s="235">
        <v>49.9</v>
      </c>
      <c r="G190" s="236">
        <v>-3443.1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566.49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237.702593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1.0</v>
      </c>
      <c r="F191" s="235">
        <v>49.9</v>
      </c>
      <c r="G191" s="236">
        <v>-49.9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8.21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3.444965116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60.0</v>
      </c>
      <c r="F192" s="235">
        <v>50.16</v>
      </c>
      <c r="G192" s="236">
        <v>-3009.6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477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191.097907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24.0</v>
      </c>
      <c r="F193" s="235">
        <v>50.4</v>
      </c>
      <c r="G193" s="236">
        <v>-1209.6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185.04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70.67916279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170.0</v>
      </c>
      <c r="F194" s="235">
        <v>50.6</v>
      </c>
      <c r="G194" s="236">
        <v>-8602.0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1276.7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466.6440698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4925.0</v>
      </c>
      <c r="F195" s="235">
        <v>50.7</v>
      </c>
      <c r="G195" s="236">
        <v>-249697.5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36494.25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13026.4532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148.0</v>
      </c>
      <c r="F196" s="235">
        <v>6.794</v>
      </c>
      <c r="G196" s="236">
        <v>-1005.51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-59.79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-60.38085271</v>
      </c>
    </row>
    <row r="197">
      <c r="A197" s="187">
        <v>43888.0</v>
      </c>
      <c r="B197" s="232" t="s">
        <v>535</v>
      </c>
      <c r="C197" s="233" t="s">
        <v>537</v>
      </c>
      <c r="D197" s="234" t="s">
        <v>666</v>
      </c>
      <c r="E197" s="234">
        <v>147.0</v>
      </c>
      <c r="F197" s="235">
        <v>6.81</v>
      </c>
      <c r="G197" s="236">
        <v>-1001.07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-61.74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-62.32686047</v>
      </c>
    </row>
    <row r="198">
      <c r="A198" s="187">
        <v>43888.0</v>
      </c>
      <c r="B198" s="232" t="s">
        <v>535</v>
      </c>
      <c r="C198" s="233" t="s">
        <v>537</v>
      </c>
      <c r="D198" s="234" t="s">
        <v>666</v>
      </c>
      <c r="E198" s="234">
        <v>146.0</v>
      </c>
      <c r="F198" s="235">
        <v>6.87</v>
      </c>
      <c r="G198" s="236">
        <v>-1003.02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-70.08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-70.66286822</v>
      </c>
    </row>
    <row r="199">
      <c r="A199" s="187">
        <v>43888.0</v>
      </c>
      <c r="B199" s="232" t="s">
        <v>535</v>
      </c>
      <c r="C199" s="233" t="s">
        <v>537</v>
      </c>
      <c r="D199" s="234" t="s">
        <v>666</v>
      </c>
      <c r="E199" s="234">
        <v>210.0</v>
      </c>
      <c r="F199" s="235">
        <v>6.906</v>
      </c>
      <c r="G199" s="236">
        <v>-1450.26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-108.36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-109.1983721</v>
      </c>
    </row>
    <row r="200">
      <c r="A200" s="187">
        <v>43887.0</v>
      </c>
      <c r="B200" s="232" t="s">
        <v>535</v>
      </c>
      <c r="C200" s="233" t="s">
        <v>537</v>
      </c>
      <c r="D200" s="234" t="s">
        <v>666</v>
      </c>
      <c r="E200" s="234">
        <v>144.0</v>
      </c>
      <c r="F200" s="235">
        <v>6.99</v>
      </c>
      <c r="G200" s="236">
        <v>-1006.56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-86.4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-86.97488372</v>
      </c>
    </row>
    <row r="201">
      <c r="A201" s="187">
        <v>43886.0</v>
      </c>
      <c r="B201" s="232" t="s">
        <v>535</v>
      </c>
      <c r="C201" s="233" t="s">
        <v>537</v>
      </c>
      <c r="D201" s="234" t="s">
        <v>666</v>
      </c>
      <c r="E201" s="234">
        <v>175.0</v>
      </c>
      <c r="F201" s="235">
        <v>7.11</v>
      </c>
      <c r="G201" s="236">
        <v>-1244.25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-126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-126.6986434</v>
      </c>
    </row>
    <row r="202">
      <c r="A202" s="187">
        <v>43885.0</v>
      </c>
      <c r="B202" s="232" t="s">
        <v>538</v>
      </c>
      <c r="C202" s="233" t="s">
        <v>539</v>
      </c>
      <c r="D202" s="234" t="s">
        <v>667</v>
      </c>
      <c r="E202" s="234">
        <v>-7.0</v>
      </c>
      <c r="F202" s="235">
        <v>148.25</v>
      </c>
      <c r="G202" s="236">
        <v>1037.75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22.75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14.41945736</v>
      </c>
    </row>
    <row r="203">
      <c r="A203" s="187">
        <v>43885.0</v>
      </c>
      <c r="B203" s="232" t="s">
        <v>535</v>
      </c>
      <c r="C203" s="233" t="s">
        <v>537</v>
      </c>
      <c r="D203" s="234" t="s">
        <v>666</v>
      </c>
      <c r="E203" s="234">
        <v>1500.0</v>
      </c>
      <c r="F203" s="235">
        <v>7.12</v>
      </c>
      <c r="G203" s="236">
        <v>-10680.0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-1095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-1100.988372</v>
      </c>
    </row>
    <row r="204">
      <c r="A204" s="187">
        <v>43885.0</v>
      </c>
      <c r="B204" s="232" t="s">
        <v>548</v>
      </c>
      <c r="C204" s="233" t="s">
        <v>549</v>
      </c>
      <c r="D204" s="234" t="s">
        <v>667</v>
      </c>
      <c r="E204" s="234">
        <v>-268.0</v>
      </c>
      <c r="F204" s="235">
        <v>5.205</v>
      </c>
      <c r="G204" s="236">
        <v>1394.94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90.316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-3.481091473</v>
      </c>
    </row>
    <row r="205">
      <c r="A205" s="187">
        <v>43885.0</v>
      </c>
      <c r="B205" s="232" t="s">
        <v>548</v>
      </c>
      <c r="C205" s="233" t="s">
        <v>549</v>
      </c>
      <c r="D205" s="234" t="s">
        <v>683</v>
      </c>
      <c r="E205" s="234"/>
      <c r="F205" s="235"/>
      <c r="G205" s="236">
        <v>-2.28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-2.28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-2.28</v>
      </c>
    </row>
    <row r="206">
      <c r="A206" s="187">
        <v>43885.0</v>
      </c>
      <c r="B206" s="232" t="s">
        <v>538</v>
      </c>
      <c r="C206" s="233" t="s">
        <v>539</v>
      </c>
      <c r="D206" s="234" t="s">
        <v>667</v>
      </c>
      <c r="E206" s="234">
        <v>-8.0</v>
      </c>
      <c r="F206" s="235">
        <v>148.15</v>
      </c>
      <c r="G206" s="236">
        <v>1185.2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25.2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15.67937984</v>
      </c>
    </row>
    <row r="207">
      <c r="A207" s="187">
        <v>43882.0</v>
      </c>
      <c r="B207" s="232" t="s">
        <v>538</v>
      </c>
      <c r="C207" s="233" t="s">
        <v>539</v>
      </c>
      <c r="D207" s="234" t="s">
        <v>667</v>
      </c>
      <c r="E207" s="234">
        <v>-1.0</v>
      </c>
      <c r="F207" s="235">
        <v>144.0</v>
      </c>
      <c r="G207" s="236">
        <v>144.0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-2.190077519</v>
      </c>
    </row>
    <row r="208">
      <c r="A208" s="187">
        <v>43865.0</v>
      </c>
      <c r="B208" s="232"/>
      <c r="C208" s="233"/>
      <c r="D208" s="234" t="s">
        <v>686</v>
      </c>
      <c r="E208" s="234"/>
      <c r="F208" s="235"/>
      <c r="G208" s="236">
        <v>-200.0</v>
      </c>
      <c r="H208" s="233" t="s">
        <v>809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43864.0</v>
      </c>
      <c r="B209" s="232" t="s">
        <v>535</v>
      </c>
      <c r="C209" s="233" t="s">
        <v>537</v>
      </c>
      <c r="D209" s="234" t="s">
        <v>666</v>
      </c>
      <c r="E209" s="234">
        <v>144.0</v>
      </c>
      <c r="F209" s="235">
        <v>6.945</v>
      </c>
      <c r="G209" s="236">
        <v>-1000.08</v>
      </c>
      <c r="H209" s="233" t="s">
        <v>883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-79.92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-80.49488372</v>
      </c>
    </row>
    <row r="210">
      <c r="A210" s="187">
        <v>43864.0</v>
      </c>
      <c r="B210" s="232" t="s">
        <v>535</v>
      </c>
      <c r="C210" s="233" t="s">
        <v>537</v>
      </c>
      <c r="D210" s="234" t="s">
        <v>666</v>
      </c>
      <c r="E210" s="234">
        <v>134.0</v>
      </c>
      <c r="F210" s="235">
        <v>6.96</v>
      </c>
      <c r="G210" s="236">
        <v>-932.64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-76.38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-76.91496124</v>
      </c>
    </row>
    <row r="211">
      <c r="A211" s="187">
        <v>43861.0</v>
      </c>
      <c r="B211" s="232"/>
      <c r="C211" s="233"/>
      <c r="D211" s="234" t="s">
        <v>683</v>
      </c>
      <c r="E211" s="234"/>
      <c r="F211" s="235"/>
      <c r="G211" s="236">
        <v>-342.44</v>
      </c>
      <c r="H211" s="233" t="s">
        <v>885</v>
      </c>
      <c r="I211" s="23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43861.0</v>
      </c>
      <c r="B212" s="232"/>
      <c r="C212" s="233"/>
      <c r="D212" s="234" t="s">
        <v>683</v>
      </c>
      <c r="E212" s="234"/>
      <c r="F212" s="235"/>
      <c r="G212" s="236">
        <v>-5.0</v>
      </c>
      <c r="H212" s="233" t="s">
        <v>886</v>
      </c>
      <c r="I212" s="23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144.0</v>
      </c>
      <c r="F213" s="235">
        <v>6.975</v>
      </c>
      <c r="G213" s="236">
        <v>-1004.4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-84.24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-84.81488372</v>
      </c>
    </row>
    <row r="214">
      <c r="A214" s="187">
        <v>43861.0</v>
      </c>
      <c r="B214" s="232" t="s">
        <v>535</v>
      </c>
      <c r="C214" s="233" t="s">
        <v>537</v>
      </c>
      <c r="D214" s="234" t="s">
        <v>666</v>
      </c>
      <c r="E214" s="234">
        <v>75.0</v>
      </c>
      <c r="F214" s="235">
        <v>7.02</v>
      </c>
      <c r="G214" s="236">
        <v>-526.5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-47.25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-47.5494186</v>
      </c>
    </row>
    <row r="215">
      <c r="A215" s="187">
        <v>43861.0</v>
      </c>
      <c r="B215" s="232" t="s">
        <v>535</v>
      </c>
      <c r="C215" s="233" t="s">
        <v>537</v>
      </c>
      <c r="D215" s="234" t="s">
        <v>683</v>
      </c>
      <c r="E215" s="234"/>
      <c r="F215" s="235"/>
      <c r="G215" s="236">
        <v>-2.11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-2.11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-2.11</v>
      </c>
    </row>
    <row r="216">
      <c r="A216" s="187">
        <v>43861.0</v>
      </c>
      <c r="B216" s="232" t="s">
        <v>535</v>
      </c>
      <c r="C216" s="233" t="s">
        <v>537</v>
      </c>
      <c r="D216" s="234" t="s">
        <v>666</v>
      </c>
      <c r="E216" s="234">
        <v>100.0</v>
      </c>
      <c r="F216" s="235">
        <v>7.04</v>
      </c>
      <c r="G216" s="236">
        <v>-704.0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-65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-65.39922481</v>
      </c>
    </row>
    <row r="217">
      <c r="A217" s="187">
        <v>43861.0</v>
      </c>
      <c r="B217" s="232" t="s">
        <v>535</v>
      </c>
      <c r="C217" s="233" t="s">
        <v>537</v>
      </c>
      <c r="D217" s="234" t="s">
        <v>683</v>
      </c>
      <c r="E217" s="234"/>
      <c r="F217" s="235"/>
      <c r="G217" s="236">
        <v>-2.14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-2.14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-2.14</v>
      </c>
    </row>
    <row r="218">
      <c r="A218" s="187">
        <v>43860.0</v>
      </c>
      <c r="B218" s="232" t="s">
        <v>535</v>
      </c>
      <c r="C218" s="233" t="s">
        <v>537</v>
      </c>
      <c r="D218" s="234" t="s">
        <v>666</v>
      </c>
      <c r="E218" s="234">
        <v>100.0</v>
      </c>
      <c r="F218" s="235">
        <v>7.07</v>
      </c>
      <c r="G218" s="236">
        <v>-707.0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-68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-68.39922481</v>
      </c>
    </row>
    <row r="219">
      <c r="A219" s="187">
        <v>43860.0</v>
      </c>
      <c r="B219" s="232" t="s">
        <v>535</v>
      </c>
      <c r="C219" s="233" t="s">
        <v>537</v>
      </c>
      <c r="D219" s="234" t="s">
        <v>683</v>
      </c>
      <c r="E219" s="234"/>
      <c r="F219" s="235"/>
      <c r="G219" s="236">
        <v>-2.14</v>
      </c>
      <c r="H219" s="233" t="s">
        <v>891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-2.14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-2.14</v>
      </c>
    </row>
    <row r="220">
      <c r="A220" s="187">
        <v>43860.0</v>
      </c>
      <c r="B220" s="232" t="s">
        <v>535</v>
      </c>
      <c r="C220" s="233" t="s">
        <v>537</v>
      </c>
      <c r="D220" s="234" t="s">
        <v>666</v>
      </c>
      <c r="E220" s="234">
        <v>300.0</v>
      </c>
      <c r="F220" s="235">
        <v>7.089</v>
      </c>
      <c r="G220" s="236">
        <v>-2126.7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-209.7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-210.8976744</v>
      </c>
    </row>
    <row r="221">
      <c r="A221" s="187">
        <v>43857.0</v>
      </c>
      <c r="B221" s="232" t="s">
        <v>535</v>
      </c>
      <c r="C221" s="233" t="s">
        <v>537</v>
      </c>
      <c r="D221" s="234" t="s">
        <v>666</v>
      </c>
      <c r="E221" s="234">
        <v>2040.0</v>
      </c>
      <c r="F221" s="235">
        <v>7.129</v>
      </c>
      <c r="G221" s="236">
        <v>-14543.16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-1507.56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-1515.704186</v>
      </c>
    </row>
    <row r="222">
      <c r="A222" s="187">
        <v>43857.0</v>
      </c>
      <c r="B222" s="232" t="s">
        <v>542</v>
      </c>
      <c r="C222" s="233" t="s">
        <v>543</v>
      </c>
      <c r="D222" s="234" t="s">
        <v>667</v>
      </c>
      <c r="E222" s="234">
        <v>-1.0</v>
      </c>
      <c r="F222" s="235">
        <v>188.55</v>
      </c>
      <c r="G222" s="236">
        <v>188.55</v>
      </c>
      <c r="H222" s="233" t="s">
        <v>895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7.46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-4.228100775</v>
      </c>
    </row>
    <row r="223">
      <c r="A223" s="187">
        <v>43857.0</v>
      </c>
      <c r="B223" s="232" t="s">
        <v>542</v>
      </c>
      <c r="C223" s="233" t="s">
        <v>543</v>
      </c>
      <c r="D223" s="234" t="s">
        <v>667</v>
      </c>
      <c r="E223" s="234">
        <v>-5.0</v>
      </c>
      <c r="F223" s="235">
        <v>188.55</v>
      </c>
      <c r="G223" s="236">
        <v>942.75</v>
      </c>
      <c r="H223" s="233" t="s">
        <v>896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37.3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-21.14050388</v>
      </c>
    </row>
    <row r="224">
      <c r="A224" s="187">
        <v>43857.0</v>
      </c>
      <c r="B224" s="232" t="s">
        <v>542</v>
      </c>
      <c r="C224" s="233" t="s">
        <v>543</v>
      </c>
      <c r="D224" s="234" t="s">
        <v>667</v>
      </c>
      <c r="E224" s="234">
        <v>-6.0</v>
      </c>
      <c r="F224" s="235">
        <v>188.3</v>
      </c>
      <c r="G224" s="236">
        <v>1129.8</v>
      </c>
      <c r="H224" s="233" t="s">
        <v>897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43.26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-26.86860465</v>
      </c>
    </row>
    <row r="225">
      <c r="A225" s="187">
        <v>43851.0</v>
      </c>
      <c r="B225" s="232"/>
      <c r="C225" s="233"/>
      <c r="D225" s="234" t="s">
        <v>686</v>
      </c>
      <c r="E225" s="234"/>
      <c r="F225" s="235"/>
      <c r="G225" s="236">
        <v>-100.0</v>
      </c>
      <c r="H225" s="233" t="s">
        <v>789</v>
      </c>
      <c r="I225" s="237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7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43847.0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56.835</v>
      </c>
      <c r="G226" s="236">
        <v>1023.03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-22.95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62.82062791</v>
      </c>
    </row>
    <row r="227">
      <c r="A227" s="187">
        <v>43844.0</v>
      </c>
      <c r="B227" s="232"/>
      <c r="C227" s="233"/>
      <c r="D227" s="234" t="s">
        <v>686</v>
      </c>
      <c r="E227" s="234"/>
      <c r="F227" s="235"/>
      <c r="G227" s="236">
        <v>-1000.0</v>
      </c>
      <c r="H227" s="233" t="s">
        <v>736</v>
      </c>
      <c r="I227" s="237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7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43839.0</v>
      </c>
      <c r="B228" s="232" t="s">
        <v>552</v>
      </c>
      <c r="C228" s="233" t="s">
        <v>553</v>
      </c>
      <c r="D228" s="234" t="s">
        <v>667</v>
      </c>
      <c r="E228" s="234">
        <v>-20.0</v>
      </c>
      <c r="F228" s="235">
        <v>55.99</v>
      </c>
      <c r="G228" s="236">
        <v>1119.8</v>
      </c>
      <c r="H228" s="233" t="s">
        <v>899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-42.4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52.90069767</v>
      </c>
    </row>
    <row r="229">
      <c r="A229" s="187">
        <v>43839.0</v>
      </c>
      <c r="B229" s="232" t="s">
        <v>552</v>
      </c>
      <c r="C229" s="233" t="s">
        <v>553</v>
      </c>
      <c r="D229" s="234" t="s">
        <v>667</v>
      </c>
      <c r="E229" s="234">
        <v>-18.0</v>
      </c>
      <c r="F229" s="235">
        <v>55.875</v>
      </c>
      <c r="G229" s="236">
        <v>1005.75</v>
      </c>
      <c r="H229" s="233" t="s">
        <v>900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-40.23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45.54062791</v>
      </c>
    </row>
    <row r="230">
      <c r="A230" s="187">
        <v>43839.0</v>
      </c>
      <c r="B230" s="232" t="s">
        <v>552</v>
      </c>
      <c r="C230" s="233" t="s">
        <v>553</v>
      </c>
      <c r="D230" s="234" t="s">
        <v>667</v>
      </c>
      <c r="E230" s="234">
        <v>-31.0</v>
      </c>
      <c r="F230" s="235">
        <v>55.8748</v>
      </c>
      <c r="G230" s="236">
        <v>1732.12</v>
      </c>
      <c r="H230" s="233" t="s">
        <v>901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-69.29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78.4260814</v>
      </c>
    </row>
    <row r="231">
      <c r="A231" s="187">
        <v>43837.0</v>
      </c>
      <c r="B231" s="232"/>
      <c r="C231" s="233"/>
      <c r="D231" s="234" t="s">
        <v>686</v>
      </c>
      <c r="E231" s="234"/>
      <c r="F231" s="235"/>
      <c r="G231" s="236">
        <v>-300.0</v>
      </c>
      <c r="H231" s="233" t="s">
        <v>857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43836.0</v>
      </c>
      <c r="B232" s="232" t="s">
        <v>538</v>
      </c>
      <c r="C232" s="233" t="s">
        <v>539</v>
      </c>
      <c r="D232" s="234" t="s">
        <v>667</v>
      </c>
      <c r="E232" s="234">
        <v>-5.0</v>
      </c>
      <c r="F232" s="235">
        <v>134.05</v>
      </c>
      <c r="G232" s="236">
        <v>670.25</v>
      </c>
      <c r="H232" s="233" t="s">
        <v>902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-54.75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-60.7003876</v>
      </c>
    </row>
    <row r="233">
      <c r="A233" s="187">
        <v>43831.0</v>
      </c>
      <c r="B233" s="232"/>
      <c r="C233" s="233"/>
      <c r="D233" s="234" t="s">
        <v>683</v>
      </c>
      <c r="E233" s="234"/>
      <c r="F233" s="235"/>
      <c r="G233" s="236">
        <v>-194.89000000000001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 t="s">
        <v>548</v>
      </c>
      <c r="C234" s="232" t="s">
        <v>549</v>
      </c>
      <c r="D234" s="232" t="s">
        <v>705</v>
      </c>
      <c r="E234" s="239"/>
      <c r="F234" s="240"/>
      <c r="G234" s="236">
        <v>326.97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 t="s">
        <v>552</v>
      </c>
      <c r="C235" s="232" t="s">
        <v>553</v>
      </c>
      <c r="D235" s="232" t="s">
        <v>705</v>
      </c>
      <c r="E235" s="239"/>
      <c r="F235" s="240"/>
      <c r="G235" s="236">
        <v>-196.86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43831.0</v>
      </c>
      <c r="B236" s="232" t="s">
        <v>542</v>
      </c>
      <c r="C236" s="232" t="s">
        <v>543</v>
      </c>
      <c r="D236" s="232" t="s">
        <v>705</v>
      </c>
      <c r="E236" s="239"/>
      <c r="F236" s="240"/>
      <c r="G236" s="236">
        <v>58.13</v>
      </c>
      <c r="H236" s="238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43831.0</v>
      </c>
      <c r="B237" s="232"/>
      <c r="C237" s="233"/>
      <c r="D237" s="234" t="s">
        <v>683</v>
      </c>
      <c r="E237" s="234"/>
      <c r="F237" s="235"/>
      <c r="G237" s="236">
        <v>613.84</v>
      </c>
      <c r="H237" s="238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43831.0</v>
      </c>
      <c r="B238" s="232"/>
      <c r="C238" s="233"/>
      <c r="D238" s="234" t="s">
        <v>686</v>
      </c>
      <c r="E238" s="234"/>
      <c r="F238" s="235"/>
      <c r="G238" s="236">
        <v>-613.84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43830.0</v>
      </c>
      <c r="B239" s="232"/>
      <c r="C239" s="233"/>
      <c r="D239" s="234" t="s">
        <v>686</v>
      </c>
      <c r="E239" s="234"/>
      <c r="F239" s="235"/>
      <c r="G239" s="236">
        <v>29900.0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43830.0</v>
      </c>
      <c r="B240" s="232"/>
      <c r="C240" s="233"/>
      <c r="D240" s="234" t="s">
        <v>683</v>
      </c>
      <c r="E240" s="234"/>
      <c r="F240" s="235"/>
      <c r="G240" s="236">
        <v>-348.96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43826.0</v>
      </c>
      <c r="B241" s="232" t="s">
        <v>552</v>
      </c>
      <c r="C241" s="233" t="s">
        <v>553</v>
      </c>
      <c r="D241" s="234" t="s">
        <v>705</v>
      </c>
      <c r="E241" s="234"/>
      <c r="F241" s="235"/>
      <c r="G241" s="236">
        <v>736.7</v>
      </c>
      <c r="H241" s="233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43826.0</v>
      </c>
      <c r="B242" s="232" t="s">
        <v>548</v>
      </c>
      <c r="C242" s="233" t="s">
        <v>549</v>
      </c>
      <c r="D242" s="234" t="s">
        <v>705</v>
      </c>
      <c r="E242" s="234"/>
      <c r="F242" s="235"/>
      <c r="G242" s="236">
        <v>3360.26</v>
      </c>
      <c r="H242" s="233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43826.0</v>
      </c>
      <c r="B243" s="232" t="s">
        <v>548</v>
      </c>
      <c r="C243" s="233" t="s">
        <v>549</v>
      </c>
      <c r="D243" s="234" t="s">
        <v>705</v>
      </c>
      <c r="E243" s="234"/>
      <c r="F243" s="235"/>
      <c r="G243" s="236">
        <v>-435.08</v>
      </c>
      <c r="H243" s="233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-21.0</v>
      </c>
      <c r="F244" s="235">
        <v>55.11</v>
      </c>
      <c r="G244" s="236">
        <v>1157.31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-63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37.06573256</v>
      </c>
    </row>
    <row r="245">
      <c r="A245" s="187">
        <v>43819.0</v>
      </c>
      <c r="B245" s="232" t="s">
        <v>552</v>
      </c>
      <c r="C245" s="233" t="s">
        <v>553</v>
      </c>
      <c r="D245" s="234" t="s">
        <v>667</v>
      </c>
      <c r="E245" s="234">
        <v>-1.0</v>
      </c>
      <c r="F245" s="235">
        <v>54.98</v>
      </c>
      <c r="G245" s="236">
        <v>54.98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-3.13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1.635034884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-18.0</v>
      </c>
      <c r="F246" s="235">
        <v>54.98</v>
      </c>
      <c r="G246" s="236">
        <v>989.64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-56.34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29.43062791</v>
      </c>
    </row>
    <row r="247">
      <c r="A247" s="187">
        <v>43819.0</v>
      </c>
      <c r="B247" s="232" t="s">
        <v>552</v>
      </c>
      <c r="C247" s="233" t="s">
        <v>553</v>
      </c>
      <c r="D247" s="234" t="s">
        <v>667</v>
      </c>
      <c r="E247" s="234">
        <v>-24.0</v>
      </c>
      <c r="F247" s="235">
        <v>54.8579</v>
      </c>
      <c r="G247" s="236">
        <v>1316.59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-78.05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36.31083721</v>
      </c>
    </row>
    <row r="248">
      <c r="A248" s="187">
        <v>43819.0</v>
      </c>
      <c r="B248" s="232" t="s">
        <v>535</v>
      </c>
      <c r="C248" s="233" t="s">
        <v>537</v>
      </c>
      <c r="D248" s="234" t="s">
        <v>667</v>
      </c>
      <c r="E248" s="234">
        <v>-164.0</v>
      </c>
      <c r="F248" s="235">
        <v>7.46</v>
      </c>
      <c r="G248" s="236">
        <v>1223.44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175.48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176.1347287</v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-31.0</v>
      </c>
      <c r="F249" s="235">
        <v>54.7319</v>
      </c>
      <c r="G249" s="236">
        <v>1696.69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-104.72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42.9960814</v>
      </c>
    </row>
    <row r="250">
      <c r="A250" s="187">
        <v>43819.0</v>
      </c>
      <c r="B250" s="232" t="s">
        <v>535</v>
      </c>
      <c r="C250" s="233" t="s">
        <v>537</v>
      </c>
      <c r="D250" s="234" t="s">
        <v>667</v>
      </c>
      <c r="E250" s="234">
        <v>-10.0</v>
      </c>
      <c r="F250" s="235">
        <v>7.46</v>
      </c>
      <c r="G250" s="236">
        <v>74.6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10.7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10.73992248</v>
      </c>
    </row>
    <row r="251">
      <c r="A251" s="187">
        <v>43817.0</v>
      </c>
      <c r="B251" s="232" t="s">
        <v>552</v>
      </c>
      <c r="C251" s="233" t="s">
        <v>553</v>
      </c>
      <c r="D251" s="234" t="s">
        <v>667</v>
      </c>
      <c r="E251" s="234">
        <v>-24.0</v>
      </c>
      <c r="F251" s="235">
        <v>54.4408</v>
      </c>
      <c r="G251" s="236">
        <v>1306.58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-88.06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26.30083721</v>
      </c>
    </row>
    <row r="252">
      <c r="A252" s="187">
        <v>43816.0</v>
      </c>
      <c r="B252" s="232" t="s">
        <v>552</v>
      </c>
      <c r="C252" s="233" t="s">
        <v>553</v>
      </c>
      <c r="D252" s="234" t="s">
        <v>667</v>
      </c>
      <c r="E252" s="234">
        <v>-19.0</v>
      </c>
      <c r="F252" s="235">
        <v>54.2821</v>
      </c>
      <c r="G252" s="236">
        <v>1031.36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-72.73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17.80566279</v>
      </c>
    </row>
    <row r="253">
      <c r="A253" s="187">
        <v>43811.0</v>
      </c>
      <c r="B253" s="232"/>
      <c r="C253" s="233"/>
      <c r="D253" s="234" t="s">
        <v>686</v>
      </c>
      <c r="E253" s="234"/>
      <c r="F253" s="235"/>
      <c r="G253" s="236">
        <v>-100.0</v>
      </c>
      <c r="H253" s="233" t="s">
        <v>789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43808.0</v>
      </c>
      <c r="B254" s="232" t="s">
        <v>552</v>
      </c>
      <c r="C254" s="233" t="s">
        <v>553</v>
      </c>
      <c r="D254" s="234" t="s">
        <v>667</v>
      </c>
      <c r="E254" s="234">
        <v>-17.0</v>
      </c>
      <c r="F254" s="235">
        <v>54.11</v>
      </c>
      <c r="G254" s="236">
        <v>919.87</v>
      </c>
      <c r="H254" s="233" t="s">
        <v>923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-68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13.00559302</v>
      </c>
    </row>
    <row r="255">
      <c r="A255" s="187">
        <v>43804.0</v>
      </c>
      <c r="B255" s="232"/>
      <c r="C255" s="233"/>
      <c r="D255" s="234" t="s">
        <v>686</v>
      </c>
      <c r="E255" s="234"/>
      <c r="F255" s="235"/>
      <c r="G255" s="236">
        <v>-100.0</v>
      </c>
      <c r="H255" s="233" t="s">
        <v>789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43799.0</v>
      </c>
      <c r="B256" s="232"/>
      <c r="C256" s="233"/>
      <c r="D256" s="234" t="s">
        <v>683</v>
      </c>
      <c r="E256" s="234"/>
      <c r="F256" s="235"/>
      <c r="G256" s="236">
        <v>-382.12</v>
      </c>
      <c r="H256" s="233" t="s">
        <v>924</v>
      </c>
      <c r="I256" s="23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3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7">
        <v>43797.0</v>
      </c>
      <c r="B257" s="232" t="s">
        <v>542</v>
      </c>
      <c r="C257" s="233" t="s">
        <v>543</v>
      </c>
      <c r="D257" s="234" t="s">
        <v>705</v>
      </c>
      <c r="E257" s="234"/>
      <c r="F257" s="235"/>
      <c r="G257" s="236">
        <v>-124.33</v>
      </c>
      <c r="H257" s="233" t="s">
        <v>925</v>
      </c>
      <c r="I257" s="23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3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7">
        <v>43796.0</v>
      </c>
      <c r="B258" s="232" t="s">
        <v>542</v>
      </c>
      <c r="C258" s="233" t="s">
        <v>543</v>
      </c>
      <c r="D258" s="234" t="s">
        <v>705</v>
      </c>
      <c r="E258" s="234"/>
      <c r="F258" s="235"/>
      <c r="G258" s="236">
        <v>1342.46</v>
      </c>
      <c r="H258" s="233" t="s">
        <v>926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927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-3.93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0.8350348837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927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-3.93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0.8350348837</v>
      </c>
    </row>
    <row r="261">
      <c r="A261" s="187">
        <v>43795.0</v>
      </c>
      <c r="B261" s="232" t="s">
        <v>552</v>
      </c>
      <c r="C261" s="233" t="s">
        <v>553</v>
      </c>
      <c r="D261" s="234" t="s">
        <v>667</v>
      </c>
      <c r="E261" s="234">
        <v>-18.0</v>
      </c>
      <c r="F261" s="235">
        <v>54.18</v>
      </c>
      <c r="G261" s="236">
        <v>975.24</v>
      </c>
      <c r="H261" s="233" t="s">
        <v>928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-70.74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15.03062791</v>
      </c>
    </row>
    <row r="262">
      <c r="A262" s="187">
        <v>43795.0</v>
      </c>
      <c r="B262" s="232" t="s">
        <v>552</v>
      </c>
      <c r="C262" s="233" t="s">
        <v>553</v>
      </c>
      <c r="D262" s="234" t="s">
        <v>667</v>
      </c>
      <c r="E262" s="234">
        <v>-1.0</v>
      </c>
      <c r="F262" s="235">
        <v>54.18</v>
      </c>
      <c r="G262" s="236">
        <v>54.18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-3.93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0.8350348837</v>
      </c>
    </row>
    <row r="263">
      <c r="A263" s="187">
        <v>43795.0</v>
      </c>
      <c r="B263" s="232" t="s">
        <v>552</v>
      </c>
      <c r="C263" s="233" t="s">
        <v>553</v>
      </c>
      <c r="D263" s="234" t="s">
        <v>667</v>
      </c>
      <c r="E263" s="234">
        <v>-1.0</v>
      </c>
      <c r="F263" s="235">
        <v>54.18</v>
      </c>
      <c r="G263" s="236">
        <v>54.18</v>
      </c>
      <c r="H263" s="233" t="s">
        <v>927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-3.93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0.8350348837</v>
      </c>
    </row>
    <row r="264">
      <c r="A264" s="187">
        <v>43782.0</v>
      </c>
      <c r="B264" s="232" t="s">
        <v>542</v>
      </c>
      <c r="C264" s="233" t="s">
        <v>543</v>
      </c>
      <c r="D264" s="234" t="s">
        <v>667</v>
      </c>
      <c r="E264" s="234">
        <v>-4.0</v>
      </c>
      <c r="F264" s="235">
        <v>186.43</v>
      </c>
      <c r="G264" s="236">
        <v>745.72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21.36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-25.3924031</v>
      </c>
    </row>
    <row r="265">
      <c r="A265" s="187">
        <v>43781.0</v>
      </c>
      <c r="B265" s="232" t="s">
        <v>552</v>
      </c>
      <c r="C265" s="233" t="s">
        <v>553</v>
      </c>
      <c r="D265" s="234" t="s">
        <v>667</v>
      </c>
      <c r="E265" s="234">
        <v>-21.0</v>
      </c>
      <c r="F265" s="235">
        <v>53.4362</v>
      </c>
      <c r="G265" s="236">
        <v>1122.16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-98.15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1.915732558</v>
      </c>
    </row>
    <row r="266">
      <c r="A266" s="187">
        <v>43781.0</v>
      </c>
      <c r="B266" s="232" t="s">
        <v>552</v>
      </c>
      <c r="C266" s="233" t="s">
        <v>553</v>
      </c>
      <c r="D266" s="234" t="s">
        <v>667</v>
      </c>
      <c r="E266" s="234">
        <v>-19.0</v>
      </c>
      <c r="F266" s="235">
        <v>53.4011</v>
      </c>
      <c r="G266" s="236">
        <v>1014.62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-89.47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1.065662791</v>
      </c>
    </row>
    <row r="267">
      <c r="A267" s="187">
        <v>43774.0</v>
      </c>
      <c r="B267" s="232" t="s">
        <v>552</v>
      </c>
      <c r="C267" s="233" t="s">
        <v>553</v>
      </c>
      <c r="D267" s="234" t="s">
        <v>667</v>
      </c>
      <c r="E267" s="234">
        <v>-15.0</v>
      </c>
      <c r="F267" s="235">
        <v>52.7</v>
      </c>
      <c r="G267" s="236">
        <v>790.5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-81.15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-9.674476744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-4.0</v>
      </c>
      <c r="F268" s="235">
        <v>52.7</v>
      </c>
      <c r="G268" s="236">
        <v>210.8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-21.64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-2.579860465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-33.0</v>
      </c>
      <c r="F269" s="235">
        <v>52.67</v>
      </c>
      <c r="G269" s="236">
        <v>1738.11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-179.52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-22.27384884</v>
      </c>
    </row>
    <row r="270">
      <c r="A270" s="187">
        <v>43774.0</v>
      </c>
      <c r="B270" s="232" t="s">
        <v>535</v>
      </c>
      <c r="C270" s="233" t="s">
        <v>537</v>
      </c>
      <c r="D270" s="234" t="s">
        <v>667</v>
      </c>
      <c r="E270" s="234">
        <v>-200.0</v>
      </c>
      <c r="F270" s="235">
        <v>7.45</v>
      </c>
      <c r="G270" s="236">
        <v>1490.0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212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212.7984496</v>
      </c>
    </row>
    <row r="271">
      <c r="A271" s="187">
        <v>43774.0</v>
      </c>
      <c r="B271" s="232" t="s">
        <v>552</v>
      </c>
      <c r="C271" s="233" t="s">
        <v>553</v>
      </c>
      <c r="D271" s="234" t="s">
        <v>667</v>
      </c>
      <c r="E271" s="234">
        <v>-30.0</v>
      </c>
      <c r="F271" s="235">
        <v>52.581</v>
      </c>
      <c r="G271" s="236">
        <v>1577.43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-165.87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-22.91895349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-5.0</v>
      </c>
      <c r="F272" s="235">
        <v>52.58</v>
      </c>
      <c r="G272" s="236">
        <v>262.9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-27.65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-3.824825581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-5.0</v>
      </c>
      <c r="F273" s="235">
        <v>52.58</v>
      </c>
      <c r="G273" s="236">
        <v>262.9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-27.65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-3.824825581</v>
      </c>
    </row>
    <row r="274">
      <c r="A274" s="187">
        <v>43773.0</v>
      </c>
      <c r="B274" s="232" t="s">
        <v>552</v>
      </c>
      <c r="C274" s="233" t="s">
        <v>553</v>
      </c>
      <c r="D274" s="234" t="s">
        <v>667</v>
      </c>
      <c r="E274" s="234">
        <v>-24.0</v>
      </c>
      <c r="F274" s="235">
        <v>52.4829</v>
      </c>
      <c r="G274" s="236">
        <v>1259.59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-135.05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-20.68916279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-16.0</v>
      </c>
      <c r="F275" s="235">
        <v>52.4231</v>
      </c>
      <c r="G275" s="236">
        <v>838.77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-90.99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-14.74944186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-10.0</v>
      </c>
      <c r="F276" s="235">
        <v>52.423</v>
      </c>
      <c r="G276" s="236">
        <v>524.23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-56.87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-9.219651163</v>
      </c>
    </row>
    <row r="277">
      <c r="A277" s="187">
        <v>43773.0</v>
      </c>
      <c r="B277" s="232" t="s">
        <v>535</v>
      </c>
      <c r="C277" s="233" t="s">
        <v>537</v>
      </c>
      <c r="D277" s="234" t="s">
        <v>667</v>
      </c>
      <c r="E277" s="234">
        <v>-562.0</v>
      </c>
      <c r="F277" s="235">
        <v>7.415</v>
      </c>
      <c r="G277" s="236">
        <v>4167.23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576.05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578.2936434</v>
      </c>
    </row>
    <row r="278">
      <c r="A278" s="187">
        <v>43773.0</v>
      </c>
      <c r="B278" s="232" t="s">
        <v>552</v>
      </c>
      <c r="C278" s="233" t="s">
        <v>553</v>
      </c>
      <c r="D278" s="234" t="s">
        <v>667</v>
      </c>
      <c r="E278" s="234">
        <v>-14.0</v>
      </c>
      <c r="F278" s="235">
        <v>52.365</v>
      </c>
      <c r="G278" s="236">
        <v>733.11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-80.43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-13.71951163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-7.0</v>
      </c>
      <c r="F279" s="235">
        <v>52.3657</v>
      </c>
      <c r="G279" s="236">
        <v>366.56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-40.21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-6.854755814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-24.0</v>
      </c>
      <c r="F280" s="235">
        <v>52.28</v>
      </c>
      <c r="G280" s="236">
        <v>1254.72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-139.92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-25.55916279</v>
      </c>
    </row>
    <row r="281">
      <c r="A281" s="187">
        <v>43770.0</v>
      </c>
      <c r="B281" s="232"/>
      <c r="C281" s="233"/>
      <c r="D281" s="234" t="s">
        <v>686</v>
      </c>
      <c r="E281" s="234"/>
      <c r="F281" s="235"/>
      <c r="G281" s="236">
        <v>-13700.0</v>
      </c>
      <c r="H281" s="233" t="s">
        <v>945</v>
      </c>
      <c r="I281" s="237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7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7">
        <v>43769.0</v>
      </c>
      <c r="B282" s="232"/>
      <c r="C282" s="233"/>
      <c r="D282" s="234" t="s">
        <v>683</v>
      </c>
      <c r="E282" s="234"/>
      <c r="F282" s="235"/>
      <c r="G282" s="236">
        <v>-369.69</v>
      </c>
      <c r="H282" s="233" t="s">
        <v>946</v>
      </c>
      <c r="I282" s="237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7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7">
        <v>43766.0</v>
      </c>
      <c r="B283" s="232" t="s">
        <v>552</v>
      </c>
      <c r="C283" s="233" t="s">
        <v>553</v>
      </c>
      <c r="D283" s="234" t="s">
        <v>667</v>
      </c>
      <c r="E283" s="234">
        <v>-22.0</v>
      </c>
      <c r="F283" s="235">
        <v>51.85</v>
      </c>
      <c r="G283" s="236">
        <v>1140.7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-137.72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-32.88923256</v>
      </c>
    </row>
    <row r="284">
      <c r="A284" s="187">
        <v>43766.0</v>
      </c>
      <c r="B284" s="232" t="s">
        <v>552</v>
      </c>
      <c r="C284" s="233" t="s">
        <v>553</v>
      </c>
      <c r="D284" s="234" t="s">
        <v>667</v>
      </c>
      <c r="E284" s="234">
        <v>-20.0</v>
      </c>
      <c r="F284" s="235">
        <v>51.85</v>
      </c>
      <c r="G284" s="236">
        <v>1037.0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-125.2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-29.89930233</v>
      </c>
    </row>
    <row r="285">
      <c r="A285" s="187">
        <v>43766.0</v>
      </c>
      <c r="B285" s="232" t="s">
        <v>552</v>
      </c>
      <c r="C285" s="233" t="s">
        <v>553</v>
      </c>
      <c r="D285" s="234" t="s">
        <v>667</v>
      </c>
      <c r="E285" s="234">
        <v>-5.0</v>
      </c>
      <c r="F285" s="235">
        <v>51.85</v>
      </c>
      <c r="G285" s="236">
        <v>259.25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-31.3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-7.474825581</v>
      </c>
    </row>
    <row r="286">
      <c r="A286" s="187">
        <v>43753.0</v>
      </c>
      <c r="B286" s="232"/>
      <c r="C286" s="233"/>
      <c r="D286" s="234" t="s">
        <v>686</v>
      </c>
      <c r="E286" s="234"/>
      <c r="F286" s="235"/>
      <c r="G286" s="236">
        <v>-200.0</v>
      </c>
      <c r="H286" s="233" t="s">
        <v>809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43747.0</v>
      </c>
      <c r="B287" s="232" t="s">
        <v>552</v>
      </c>
      <c r="C287" s="233" t="s">
        <v>553</v>
      </c>
      <c r="D287" s="234" t="s">
        <v>705</v>
      </c>
      <c r="E287" s="234"/>
      <c r="F287" s="235"/>
      <c r="G287" s="236">
        <v>902.42</v>
      </c>
      <c r="H287" s="233" t="s">
        <v>950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43747.0</v>
      </c>
      <c r="B288" s="232" t="s">
        <v>552</v>
      </c>
      <c r="C288" s="233" t="s">
        <v>553</v>
      </c>
      <c r="D288" s="234" t="s">
        <v>705</v>
      </c>
      <c r="E288" s="234"/>
      <c r="F288" s="235"/>
      <c r="G288" s="236">
        <v>-80.78</v>
      </c>
      <c r="H288" s="233" t="s">
        <v>951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43739.0</v>
      </c>
      <c r="B289" s="232"/>
      <c r="C289" s="233"/>
      <c r="D289" s="234" t="s">
        <v>686</v>
      </c>
      <c r="E289" s="234"/>
      <c r="F289" s="235"/>
      <c r="G289" s="236">
        <v>-400.0</v>
      </c>
      <c r="H289" s="233" t="s">
        <v>775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43738.0</v>
      </c>
      <c r="B290" s="232"/>
      <c r="C290" s="233"/>
      <c r="D290" s="234" t="s">
        <v>683</v>
      </c>
      <c r="E290" s="234"/>
      <c r="F290" s="235"/>
      <c r="G290" s="236">
        <v>-369.3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43732.0</v>
      </c>
      <c r="B291" s="232" t="s">
        <v>538</v>
      </c>
      <c r="C291" s="233" t="s">
        <v>539</v>
      </c>
      <c r="D291" s="234" t="s">
        <v>667</v>
      </c>
      <c r="E291" s="234">
        <v>-8.0</v>
      </c>
      <c r="F291" s="235">
        <v>131.96</v>
      </c>
      <c r="G291" s="236">
        <v>1055.68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-104.32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-113.8406202</v>
      </c>
    </row>
    <row r="292">
      <c r="A292" s="187">
        <v>43728.0</v>
      </c>
      <c r="B292" s="232" t="s">
        <v>552</v>
      </c>
      <c r="C292" s="233" t="s">
        <v>553</v>
      </c>
      <c r="D292" s="234" t="s">
        <v>667</v>
      </c>
      <c r="E292" s="234">
        <v>-36.0</v>
      </c>
      <c r="F292" s="235">
        <v>52.035</v>
      </c>
      <c r="G292" s="236">
        <v>1873.26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-218.7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-47.15874419</v>
      </c>
    </row>
    <row r="293">
      <c r="A293" s="187">
        <v>43724.0</v>
      </c>
      <c r="B293" s="232" t="s">
        <v>542</v>
      </c>
      <c r="C293" s="233" t="s">
        <v>547</v>
      </c>
      <c r="D293" s="234" t="s">
        <v>705</v>
      </c>
      <c r="E293" s="234"/>
      <c r="F293" s="235"/>
      <c r="G293" s="236">
        <v>-10.37</v>
      </c>
      <c r="H293" s="233" t="s">
        <v>955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43724.0</v>
      </c>
      <c r="B294" s="232" t="s">
        <v>535</v>
      </c>
      <c r="C294" s="233" t="s">
        <v>537</v>
      </c>
      <c r="D294" s="234" t="s">
        <v>667</v>
      </c>
      <c r="E294" s="234">
        <v>-692.0</v>
      </c>
      <c r="F294" s="235">
        <v>7.5</v>
      </c>
      <c r="G294" s="236">
        <v>5190.0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768.12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770.8826357</v>
      </c>
    </row>
    <row r="295">
      <c r="A295" s="187">
        <v>43724.0</v>
      </c>
      <c r="B295" s="232" t="s">
        <v>535</v>
      </c>
      <c r="C295" s="233" t="s">
        <v>537</v>
      </c>
      <c r="D295" s="234" t="s">
        <v>683</v>
      </c>
      <c r="E295" s="234"/>
      <c r="F295" s="235"/>
      <c r="G295" s="236">
        <v>-3.04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-3.04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-3.04</v>
      </c>
    </row>
    <row r="296">
      <c r="A296" s="187">
        <v>43724.0</v>
      </c>
      <c r="B296" s="232" t="s">
        <v>535</v>
      </c>
      <c r="C296" s="233" t="s">
        <v>537</v>
      </c>
      <c r="D296" s="234" t="s">
        <v>667</v>
      </c>
      <c r="E296" s="234">
        <v>-1247.0</v>
      </c>
      <c r="F296" s="235">
        <v>7.425</v>
      </c>
      <c r="G296" s="236">
        <v>9258.98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1290.65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1295.628333</v>
      </c>
    </row>
    <row r="297">
      <c r="A297" s="187">
        <v>43724.0</v>
      </c>
      <c r="B297" s="232" t="s">
        <v>535</v>
      </c>
      <c r="C297" s="233" t="s">
        <v>537</v>
      </c>
      <c r="D297" s="234" t="s">
        <v>683</v>
      </c>
      <c r="E297" s="234"/>
      <c r="F297" s="235"/>
      <c r="G297" s="236">
        <v>-3.85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-3.85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-3.85</v>
      </c>
    </row>
    <row r="298">
      <c r="A298" s="187">
        <v>43721.0</v>
      </c>
      <c r="B298" s="232" t="s">
        <v>552</v>
      </c>
      <c r="C298" s="233" t="s">
        <v>553</v>
      </c>
      <c r="D298" s="234" t="s">
        <v>667</v>
      </c>
      <c r="E298" s="234">
        <v>-38.0</v>
      </c>
      <c r="F298" s="235">
        <v>51.78</v>
      </c>
      <c r="G298" s="236">
        <v>1967.64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-240.54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-59.46867442</v>
      </c>
    </row>
    <row r="299">
      <c r="A299" s="187">
        <v>43721.0</v>
      </c>
      <c r="B299" s="232" t="s">
        <v>552</v>
      </c>
      <c r="C299" s="233" t="s">
        <v>553</v>
      </c>
      <c r="D299" s="234" t="s">
        <v>667</v>
      </c>
      <c r="E299" s="234">
        <v>-59.0</v>
      </c>
      <c r="F299" s="235">
        <v>51.7631</v>
      </c>
      <c r="G299" s="236">
        <v>3054.02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-374.47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-93.33294186</v>
      </c>
    </row>
    <row r="300">
      <c r="A300" s="187">
        <v>43718.0</v>
      </c>
      <c r="B300" s="232"/>
      <c r="C300" s="233"/>
      <c r="D300" s="234" t="s">
        <v>686</v>
      </c>
      <c r="E300" s="234"/>
      <c r="F300" s="235"/>
      <c r="G300" s="236">
        <v>-300.0</v>
      </c>
      <c r="H300" s="233" t="s">
        <v>857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43718.0</v>
      </c>
      <c r="B301" s="232"/>
      <c r="C301" s="233"/>
      <c r="D301" s="234" t="s">
        <v>686</v>
      </c>
      <c r="E301" s="234"/>
      <c r="F301" s="235"/>
      <c r="G301" s="236">
        <v>-100.0</v>
      </c>
      <c r="H301" s="233" t="s">
        <v>789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43714.0</v>
      </c>
      <c r="B302" s="232"/>
      <c r="C302" s="233"/>
      <c r="D302" s="234" t="s">
        <v>686</v>
      </c>
      <c r="E302" s="234"/>
      <c r="F302" s="235"/>
      <c r="G302" s="236">
        <v>-0.1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43714.0</v>
      </c>
      <c r="B303" s="232" t="s">
        <v>552</v>
      </c>
      <c r="C303" s="233" t="s">
        <v>553</v>
      </c>
      <c r="D303" s="234" t="s">
        <v>667</v>
      </c>
      <c r="E303" s="234">
        <v>-21.0</v>
      </c>
      <c r="F303" s="235">
        <v>51.45</v>
      </c>
      <c r="G303" s="236">
        <v>1080.45</v>
      </c>
      <c r="H303" s="233" t="s">
        <v>963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-139.86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-39.79426744</v>
      </c>
    </row>
    <row r="304">
      <c r="A304" s="187">
        <v>43714.0</v>
      </c>
      <c r="B304" s="232" t="s">
        <v>552</v>
      </c>
      <c r="C304" s="233" t="s">
        <v>553</v>
      </c>
      <c r="D304" s="234" t="s">
        <v>667</v>
      </c>
      <c r="E304" s="234">
        <v>-43.0</v>
      </c>
      <c r="F304" s="235">
        <v>51.417</v>
      </c>
      <c r="G304" s="236">
        <v>2210.93</v>
      </c>
      <c r="H304" s="233" t="s">
        <v>964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-287.8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-82.9035</v>
      </c>
    </row>
    <row r="305">
      <c r="A305" s="187">
        <v>43713.0</v>
      </c>
      <c r="B305" s="232"/>
      <c r="C305" s="233"/>
      <c r="D305" s="234" t="s">
        <v>686</v>
      </c>
      <c r="E305" s="234"/>
      <c r="F305" s="235"/>
      <c r="G305" s="236">
        <v>0.1</v>
      </c>
      <c r="H305" s="233" t="s">
        <v>965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43712.0</v>
      </c>
      <c r="B306" s="232"/>
      <c r="C306" s="233"/>
      <c r="D306" s="234" t="s">
        <v>686</v>
      </c>
      <c r="E306" s="234"/>
      <c r="F306" s="235"/>
      <c r="G306" s="236">
        <v>-100.0</v>
      </c>
      <c r="H306" s="233" t="s">
        <v>789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43711.0</v>
      </c>
      <c r="B307" s="232" t="s">
        <v>535</v>
      </c>
      <c r="C307" s="233" t="s">
        <v>537</v>
      </c>
      <c r="D307" s="234" t="s">
        <v>666</v>
      </c>
      <c r="E307" s="234">
        <v>223.0</v>
      </c>
      <c r="F307" s="235">
        <v>7.165</v>
      </c>
      <c r="G307" s="236">
        <v>-1597.8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-172.83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-173.7202713</v>
      </c>
    </row>
    <row r="308">
      <c r="A308" s="187">
        <v>43710.0</v>
      </c>
      <c r="B308" s="232" t="s">
        <v>535</v>
      </c>
      <c r="C308" s="233" t="s">
        <v>537</v>
      </c>
      <c r="D308" s="234" t="s">
        <v>666</v>
      </c>
      <c r="E308" s="234">
        <v>213.0</v>
      </c>
      <c r="F308" s="235">
        <v>7.2</v>
      </c>
      <c r="G308" s="236">
        <v>-1533.6</v>
      </c>
      <c r="H308" s="233" t="s">
        <v>967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-172.53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-173.3803488</v>
      </c>
    </row>
    <row r="309">
      <c r="A309" s="187">
        <v>43708.0</v>
      </c>
      <c r="B309" s="232"/>
      <c r="C309" s="233"/>
      <c r="D309" s="234" t="s">
        <v>683</v>
      </c>
      <c r="E309" s="234"/>
      <c r="F309" s="235"/>
      <c r="G309" s="236">
        <v>-461.31</v>
      </c>
      <c r="H309" s="233" t="s">
        <v>968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43703.0</v>
      </c>
      <c r="B310" s="232" t="s">
        <v>538</v>
      </c>
      <c r="C310" s="233" t="s">
        <v>539</v>
      </c>
      <c r="D310" s="234" t="s">
        <v>667</v>
      </c>
      <c r="E310" s="234">
        <v>-8.0</v>
      </c>
      <c r="F310" s="235">
        <v>131.5</v>
      </c>
      <c r="G310" s="236">
        <v>1052.0</v>
      </c>
      <c r="H310" s="233" t="s">
        <v>969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-108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-117.5206202</v>
      </c>
    </row>
    <row r="311">
      <c r="A311" s="187">
        <v>43701.0</v>
      </c>
      <c r="B311" s="232"/>
      <c r="C311" s="233"/>
      <c r="D311" s="234" t="s">
        <v>686</v>
      </c>
      <c r="E311" s="234"/>
      <c r="F311" s="235"/>
      <c r="G311" s="236">
        <v>-1000.0</v>
      </c>
      <c r="H311" s="233" t="s">
        <v>736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43697.0</v>
      </c>
      <c r="B312" s="232" t="s">
        <v>552</v>
      </c>
      <c r="C312" s="233" t="s">
        <v>553</v>
      </c>
      <c r="D312" s="234" t="s">
        <v>667</v>
      </c>
      <c r="E312" s="234">
        <v>-32.0</v>
      </c>
      <c r="F312" s="235">
        <v>50.17</v>
      </c>
      <c r="G312" s="236">
        <v>1605.44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-254.08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-101.5988837</v>
      </c>
    </row>
    <row r="313">
      <c r="A313" s="187">
        <v>43693.0</v>
      </c>
      <c r="B313" s="232" t="s">
        <v>542</v>
      </c>
      <c r="C313" s="233" t="s">
        <v>543</v>
      </c>
      <c r="D313" s="234" t="s">
        <v>667</v>
      </c>
      <c r="E313" s="234">
        <v>-6.0</v>
      </c>
      <c r="F313" s="235">
        <v>189.0</v>
      </c>
      <c r="G313" s="236">
        <v>1134.0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47.46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-22.66860465</v>
      </c>
    </row>
    <row r="314">
      <c r="A314" s="187">
        <v>43693.0</v>
      </c>
      <c r="B314" s="232" t="s">
        <v>542</v>
      </c>
      <c r="C314" s="233" t="s">
        <v>543</v>
      </c>
      <c r="D314" s="234" t="s">
        <v>667</v>
      </c>
      <c r="E314" s="234">
        <v>-6.0</v>
      </c>
      <c r="F314" s="235">
        <v>188.75</v>
      </c>
      <c r="G314" s="236">
        <v>1132.5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45.96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-24.16860465</v>
      </c>
    </row>
    <row r="315">
      <c r="A315" s="187">
        <v>43692.0</v>
      </c>
      <c r="B315" s="232" t="s">
        <v>548</v>
      </c>
      <c r="C315" s="233" t="s">
        <v>549</v>
      </c>
      <c r="D315" s="234" t="s">
        <v>667</v>
      </c>
      <c r="E315" s="234">
        <v>-152.0</v>
      </c>
      <c r="F315" s="235">
        <v>4.95</v>
      </c>
      <c r="G315" s="236">
        <v>752.4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12.464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-40.73435039</v>
      </c>
    </row>
    <row r="316">
      <c r="A316" s="187">
        <v>43692.0</v>
      </c>
      <c r="B316" s="232" t="s">
        <v>548</v>
      </c>
      <c r="C316" s="233" t="s">
        <v>549</v>
      </c>
      <c r="D316" s="234" t="s">
        <v>683</v>
      </c>
      <c r="E316" s="234"/>
      <c r="F316" s="235"/>
      <c r="G316" s="236">
        <v>-2.15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-2.15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-2.15</v>
      </c>
    </row>
    <row r="317">
      <c r="A317" s="187">
        <v>43692.0</v>
      </c>
      <c r="B317" s="232" t="s">
        <v>548</v>
      </c>
      <c r="C317" s="233" t="s">
        <v>549</v>
      </c>
      <c r="D317" s="234" t="s">
        <v>667</v>
      </c>
      <c r="E317" s="234">
        <v>-51.0</v>
      </c>
      <c r="F317" s="235">
        <v>4.95</v>
      </c>
      <c r="G317" s="236">
        <v>252.45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4.182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-13.66744651</v>
      </c>
    </row>
    <row r="318">
      <c r="A318" s="187">
        <v>43692.0</v>
      </c>
      <c r="B318" s="232" t="s">
        <v>548</v>
      </c>
      <c r="C318" s="233" t="s">
        <v>549</v>
      </c>
      <c r="D318" s="234" t="s">
        <v>683</v>
      </c>
      <c r="E318" s="234"/>
      <c r="F318" s="235"/>
      <c r="G318" s="236">
        <v>-0.05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-0.05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-0.05</v>
      </c>
    </row>
    <row r="319">
      <c r="A319" s="187">
        <v>43692.0</v>
      </c>
      <c r="B319" s="232" t="s">
        <v>548</v>
      </c>
      <c r="C319" s="233" t="s">
        <v>549</v>
      </c>
      <c r="D319" s="234" t="s">
        <v>667</v>
      </c>
      <c r="E319" s="234">
        <v>-300.0</v>
      </c>
      <c r="F319" s="235">
        <v>4.96</v>
      </c>
      <c r="G319" s="236">
        <v>1488.0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27.6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-77.39674419</v>
      </c>
    </row>
    <row r="320">
      <c r="A320" s="187">
        <v>43692.0</v>
      </c>
      <c r="B320" s="232" t="s">
        <v>548</v>
      </c>
      <c r="C320" s="233" t="s">
        <v>549</v>
      </c>
      <c r="D320" s="234" t="s">
        <v>683</v>
      </c>
      <c r="E320" s="234"/>
      <c r="F320" s="235"/>
      <c r="G320" s="236">
        <v>-2.3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-2.3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-2.3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4.95</v>
      </c>
      <c r="G321" s="236">
        <v>1004.85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16.646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-54.4017969</v>
      </c>
    </row>
    <row r="322">
      <c r="A322" s="187">
        <v>43692.0</v>
      </c>
      <c r="B322" s="232" t="s">
        <v>548</v>
      </c>
      <c r="C322" s="233" t="s">
        <v>549</v>
      </c>
      <c r="D322" s="234" t="s">
        <v>683</v>
      </c>
      <c r="E322" s="234"/>
      <c r="F322" s="235"/>
      <c r="G322" s="236">
        <v>-2.2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542</v>
      </c>
      <c r="C323" s="233" t="s">
        <v>543</v>
      </c>
      <c r="D323" s="234" t="s">
        <v>667</v>
      </c>
      <c r="E323" s="234">
        <v>-6.0</v>
      </c>
      <c r="F323" s="235">
        <v>187.8</v>
      </c>
      <c r="G323" s="236">
        <v>1126.8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40.26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-29.86860465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-203.0</v>
      </c>
      <c r="F324" s="235">
        <v>4.9483</v>
      </c>
      <c r="G324" s="236">
        <v>1004.5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16.296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-54.7517969</v>
      </c>
    </row>
    <row r="325">
      <c r="A325" s="187">
        <v>43692.0</v>
      </c>
      <c r="B325" s="232" t="s">
        <v>548</v>
      </c>
      <c r="C325" s="233" t="s">
        <v>549</v>
      </c>
      <c r="D325" s="234" t="s">
        <v>683</v>
      </c>
      <c r="E325" s="234"/>
      <c r="F325" s="235"/>
      <c r="G325" s="236">
        <v>-2.2</v>
      </c>
      <c r="H325" s="233" t="s">
        <v>980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4.94</v>
      </c>
      <c r="G326" s="236">
        <v>1002.82</v>
      </c>
      <c r="H326" s="233" t="s">
        <v>983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14.616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-56.4317969</v>
      </c>
    </row>
    <row r="327">
      <c r="A327" s="187">
        <v>43692.0</v>
      </c>
      <c r="B327" s="232" t="s">
        <v>548</v>
      </c>
      <c r="C327" s="233" t="s">
        <v>549</v>
      </c>
      <c r="D327" s="234" t="s">
        <v>683</v>
      </c>
      <c r="E327" s="234"/>
      <c r="F327" s="235"/>
      <c r="G327" s="236">
        <v>-2.2</v>
      </c>
      <c r="H327" s="233" t="s">
        <v>980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-7.0</v>
      </c>
      <c r="F328" s="235">
        <v>187.75</v>
      </c>
      <c r="G328" s="236">
        <v>1314.25</v>
      </c>
      <c r="H328" s="233" t="s">
        <v>984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46.62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-35.19670543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4.934</v>
      </c>
      <c r="G329" s="236">
        <v>1001.6</v>
      </c>
      <c r="H329" s="233" t="s">
        <v>985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13.396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-57.6517969</v>
      </c>
    </row>
    <row r="330">
      <c r="A330" s="187">
        <v>43692.0</v>
      </c>
      <c r="B330" s="232" t="s">
        <v>548</v>
      </c>
      <c r="C330" s="233" t="s">
        <v>549</v>
      </c>
      <c r="D330" s="234" t="s">
        <v>683</v>
      </c>
      <c r="E330" s="234"/>
      <c r="F330" s="235"/>
      <c r="G330" s="236">
        <v>-2.2</v>
      </c>
      <c r="H330" s="233" t="s">
        <v>980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-355.0</v>
      </c>
      <c r="F331" s="235">
        <v>4.93</v>
      </c>
      <c r="G331" s="236">
        <v>1750.15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22.01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-102.2361473</v>
      </c>
    </row>
    <row r="332">
      <c r="A332" s="187">
        <v>43692.0</v>
      </c>
      <c r="B332" s="232" t="s">
        <v>548</v>
      </c>
      <c r="C332" s="233" t="s">
        <v>549</v>
      </c>
      <c r="D332" s="234" t="s">
        <v>683</v>
      </c>
      <c r="E332" s="234"/>
      <c r="F332" s="235"/>
      <c r="G332" s="236">
        <v>-2.35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-2.35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-2.35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-100.0</v>
      </c>
      <c r="F333" s="235">
        <v>4.93</v>
      </c>
      <c r="G333" s="236">
        <v>493.0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6.2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-28.79891473</v>
      </c>
    </row>
    <row r="334">
      <c r="A334" s="187">
        <v>43692.0</v>
      </c>
      <c r="B334" s="232" t="s">
        <v>548</v>
      </c>
      <c r="C334" s="233" t="s">
        <v>549</v>
      </c>
      <c r="D334" s="234" t="s">
        <v>683</v>
      </c>
      <c r="E334" s="234"/>
      <c r="F334" s="235"/>
      <c r="G334" s="236">
        <v>-2.1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-2.1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-2.1</v>
      </c>
    </row>
    <row r="335">
      <c r="A335" s="187">
        <v>43692.0</v>
      </c>
      <c r="B335" s="232" t="s">
        <v>548</v>
      </c>
      <c r="C335" s="233" t="s">
        <v>549</v>
      </c>
      <c r="D335" s="234" t="s">
        <v>667</v>
      </c>
      <c r="E335" s="234">
        <v>-500.0</v>
      </c>
      <c r="F335" s="235">
        <v>4.93</v>
      </c>
      <c r="G335" s="236">
        <v>2465.0</v>
      </c>
      <c r="H335" s="233" t="s">
        <v>990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31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-143.9945736</v>
      </c>
    </row>
    <row r="336">
      <c r="A336" s="187">
        <v>43692.0</v>
      </c>
      <c r="B336" s="232" t="s">
        <v>548</v>
      </c>
      <c r="C336" s="233" t="s">
        <v>549</v>
      </c>
      <c r="D336" s="234" t="s">
        <v>683</v>
      </c>
      <c r="E336" s="234"/>
      <c r="F336" s="235"/>
      <c r="G336" s="236">
        <v>-0.49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-0.49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-0.49</v>
      </c>
    </row>
    <row r="337">
      <c r="A337" s="187">
        <v>43691.0</v>
      </c>
      <c r="B337" s="232" t="s">
        <v>548</v>
      </c>
      <c r="C337" s="233" t="s">
        <v>549</v>
      </c>
      <c r="D337" s="234" t="s">
        <v>667</v>
      </c>
      <c r="E337" s="234">
        <v>-206.0</v>
      </c>
      <c r="F337" s="235">
        <v>4.8765</v>
      </c>
      <c r="G337" s="236">
        <v>1004.56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1.752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-70.34576434</v>
      </c>
    </row>
    <row r="338">
      <c r="A338" s="187">
        <v>43691.0</v>
      </c>
      <c r="B338" s="232" t="s">
        <v>548</v>
      </c>
      <c r="C338" s="233" t="s">
        <v>549</v>
      </c>
      <c r="D338" s="234" t="s">
        <v>683</v>
      </c>
      <c r="E338" s="234"/>
      <c r="F338" s="235"/>
      <c r="G338" s="236">
        <v>-2.2</v>
      </c>
      <c r="H338" s="233" t="s">
        <v>980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43691.0</v>
      </c>
      <c r="B339" s="232" t="s">
        <v>548</v>
      </c>
      <c r="C339" s="233" t="s">
        <v>549</v>
      </c>
      <c r="D339" s="234" t="s">
        <v>667</v>
      </c>
      <c r="E339" s="234">
        <v>-106.0</v>
      </c>
      <c r="F339" s="235">
        <v>4.876</v>
      </c>
      <c r="G339" s="236">
        <v>516.86</v>
      </c>
      <c r="H339" s="233" t="s">
        <v>993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0.852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-36.24684961</v>
      </c>
    </row>
    <row r="340">
      <c r="A340" s="187">
        <v>43691.0</v>
      </c>
      <c r="B340" s="232" t="s">
        <v>548</v>
      </c>
      <c r="C340" s="233" t="s">
        <v>549</v>
      </c>
      <c r="D340" s="234" t="s">
        <v>683</v>
      </c>
      <c r="E340" s="234"/>
      <c r="F340" s="235"/>
      <c r="G340" s="236">
        <v>-0.1</v>
      </c>
      <c r="H340" s="233" t="s">
        <v>994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-0.1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-0.1</v>
      </c>
    </row>
    <row r="341">
      <c r="A341" s="187">
        <v>43691.0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4.876</v>
      </c>
      <c r="G341" s="236">
        <v>487.6</v>
      </c>
      <c r="H341" s="233" t="s">
        <v>995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0.8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-34.19891473</v>
      </c>
    </row>
    <row r="342">
      <c r="A342" s="187">
        <v>43691.0</v>
      </c>
      <c r="B342" s="232" t="s">
        <v>548</v>
      </c>
      <c r="C342" s="233" t="s">
        <v>549</v>
      </c>
      <c r="D342" s="234" t="s">
        <v>683</v>
      </c>
      <c r="E342" s="234"/>
      <c r="F342" s="235"/>
      <c r="G342" s="236">
        <v>-2.1</v>
      </c>
      <c r="H342" s="233" t="s">
        <v>989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43691.0</v>
      </c>
      <c r="B343" s="232" t="s">
        <v>548</v>
      </c>
      <c r="C343" s="233" t="s">
        <v>549</v>
      </c>
      <c r="D343" s="234" t="s">
        <v>667</v>
      </c>
      <c r="E343" s="234">
        <v>-56.0</v>
      </c>
      <c r="F343" s="235">
        <v>4.8739</v>
      </c>
      <c r="G343" s="236">
        <v>272.94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0.332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-19.26739225</v>
      </c>
    </row>
    <row r="344">
      <c r="A344" s="187">
        <v>43691.0</v>
      </c>
      <c r="B344" s="232" t="s">
        <v>548</v>
      </c>
      <c r="C344" s="233" t="s">
        <v>549</v>
      </c>
      <c r="D344" s="234" t="s">
        <v>683</v>
      </c>
      <c r="E344" s="234"/>
      <c r="F344" s="235"/>
      <c r="G344" s="236">
        <v>-2.05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-2.05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-2.05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-167.0</v>
      </c>
      <c r="F345" s="235">
        <v>4.878</v>
      </c>
      <c r="G345" s="236">
        <v>814.63</v>
      </c>
      <c r="H345" s="233" t="s">
        <v>998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1.674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-56.7741876</v>
      </c>
    </row>
    <row r="346">
      <c r="A346" s="187">
        <v>43691.0</v>
      </c>
      <c r="B346" s="232" t="s">
        <v>548</v>
      </c>
      <c r="C346" s="233" t="s">
        <v>549</v>
      </c>
      <c r="D346" s="234" t="s">
        <v>683</v>
      </c>
      <c r="E346" s="234"/>
      <c r="F346" s="235"/>
      <c r="G346" s="236">
        <v>-0.16</v>
      </c>
      <c r="H346" s="233" t="s">
        <v>999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-0.16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-0.16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-100.0</v>
      </c>
      <c r="F347" s="235">
        <v>4.878</v>
      </c>
      <c r="G347" s="236">
        <v>487.8</v>
      </c>
      <c r="H347" s="233" t="s">
        <v>1000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-33.99891473</v>
      </c>
    </row>
    <row r="348">
      <c r="A348" s="187">
        <v>43691.0</v>
      </c>
      <c r="B348" s="232" t="s">
        <v>548</v>
      </c>
      <c r="C348" s="233" t="s">
        <v>549</v>
      </c>
      <c r="D348" s="234" t="s">
        <v>683</v>
      </c>
      <c r="E348" s="234"/>
      <c r="F348" s="235"/>
      <c r="G348" s="236">
        <v>-2.1</v>
      </c>
      <c r="H348" s="233" t="s">
        <v>989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-589.0</v>
      </c>
      <c r="F349" s="235">
        <v>4.88</v>
      </c>
      <c r="G349" s="236">
        <v>2874.32</v>
      </c>
      <c r="H349" s="233" t="s">
        <v>1001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7.068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-199.0756078</v>
      </c>
    </row>
    <row r="350">
      <c r="A350" s="187">
        <v>43691.0</v>
      </c>
      <c r="B350" s="232" t="s">
        <v>548</v>
      </c>
      <c r="C350" s="233" t="s">
        <v>549</v>
      </c>
      <c r="D350" s="234" t="s">
        <v>683</v>
      </c>
      <c r="E350" s="234"/>
      <c r="F350" s="235"/>
      <c r="G350" s="236">
        <v>-2.57</v>
      </c>
      <c r="H350" s="233" t="s">
        <v>1002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-2.57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-2.57</v>
      </c>
    </row>
    <row r="351">
      <c r="A351" s="187">
        <v>43684.0</v>
      </c>
      <c r="B351" s="232" t="s">
        <v>548</v>
      </c>
      <c r="C351" s="233" t="s">
        <v>549</v>
      </c>
      <c r="D351" s="234" t="s">
        <v>667</v>
      </c>
      <c r="E351" s="234">
        <v>-211.0</v>
      </c>
      <c r="F351" s="235">
        <v>4.746</v>
      </c>
      <c r="G351" s="236">
        <v>1001.41</v>
      </c>
      <c r="H351" s="233" t="s">
        <v>1003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-25.738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-99.58571008</v>
      </c>
    </row>
    <row r="352">
      <c r="A352" s="187">
        <v>43684.0</v>
      </c>
      <c r="B352" s="232" t="s">
        <v>548</v>
      </c>
      <c r="C352" s="233" t="s">
        <v>549</v>
      </c>
      <c r="D352" s="234" t="s">
        <v>683</v>
      </c>
      <c r="E352" s="234"/>
      <c r="F352" s="235"/>
      <c r="G352" s="236">
        <v>-2.2</v>
      </c>
      <c r="H352" s="233" t="s">
        <v>980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548</v>
      </c>
      <c r="C353" s="233" t="s">
        <v>549</v>
      </c>
      <c r="D353" s="234" t="s">
        <v>667</v>
      </c>
      <c r="E353" s="234">
        <v>-212.0</v>
      </c>
      <c r="F353" s="235">
        <v>4.7519</v>
      </c>
      <c r="G353" s="236">
        <v>1007.42</v>
      </c>
      <c r="H353" s="233" t="s">
        <v>1004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-24.596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-98.79369922</v>
      </c>
    </row>
    <row r="354">
      <c r="A354" s="187">
        <v>43684.0</v>
      </c>
      <c r="B354" s="232" t="s">
        <v>548</v>
      </c>
      <c r="C354" s="233" t="s">
        <v>549</v>
      </c>
      <c r="D354" s="234" t="s">
        <v>683</v>
      </c>
      <c r="E354" s="234"/>
      <c r="F354" s="235"/>
      <c r="G354" s="236">
        <v>-2.2</v>
      </c>
      <c r="H354" s="233" t="s">
        <v>980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-212.0</v>
      </c>
      <c r="F355" s="235">
        <v>4.7574</v>
      </c>
      <c r="G355" s="236">
        <v>1008.57</v>
      </c>
      <c r="H355" s="233" t="s">
        <v>1005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-23.446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-97.64369922</v>
      </c>
    </row>
    <row r="356">
      <c r="A356" s="187">
        <v>43684.0</v>
      </c>
      <c r="B356" s="232" t="s">
        <v>548</v>
      </c>
      <c r="C356" s="233" t="s">
        <v>549</v>
      </c>
      <c r="D356" s="234" t="s">
        <v>683</v>
      </c>
      <c r="E356" s="234"/>
      <c r="F356" s="235"/>
      <c r="G356" s="236">
        <v>-2.2</v>
      </c>
      <c r="H356" s="233" t="s">
        <v>980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43684.0</v>
      </c>
      <c r="B357" s="232" t="s">
        <v>538</v>
      </c>
      <c r="C357" s="233" t="s">
        <v>539</v>
      </c>
      <c r="D357" s="234" t="s">
        <v>667</v>
      </c>
      <c r="E357" s="234">
        <v>-8.0</v>
      </c>
      <c r="F357" s="235">
        <v>127.47</v>
      </c>
      <c r="G357" s="236">
        <v>1019.76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-140.24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-149.7606202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-402.0</v>
      </c>
      <c r="F358" s="235">
        <v>4.7519</v>
      </c>
      <c r="G358" s="236">
        <v>1910.3</v>
      </c>
      <c r="H358" s="233" t="s">
        <v>1007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-46.636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-187.3316372</v>
      </c>
    </row>
    <row r="359">
      <c r="A359" s="187">
        <v>43684.0</v>
      </c>
      <c r="B359" s="232" t="s">
        <v>548</v>
      </c>
      <c r="C359" s="233" t="s">
        <v>549</v>
      </c>
      <c r="D359" s="234" t="s">
        <v>683</v>
      </c>
      <c r="E359" s="234"/>
      <c r="F359" s="235"/>
      <c r="G359" s="236">
        <v>-2.38</v>
      </c>
      <c r="H359" s="233" t="s">
        <v>1008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-2.38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-2.38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-215.0</v>
      </c>
      <c r="F360" s="235">
        <v>4.74</v>
      </c>
      <c r="G360" s="236">
        <v>1019.1</v>
      </c>
      <c r="H360" s="233" t="s">
        <v>1009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-27.52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-102.7676667</v>
      </c>
    </row>
    <row r="361">
      <c r="A361" s="187">
        <v>43684.0</v>
      </c>
      <c r="B361" s="232" t="s">
        <v>548</v>
      </c>
      <c r="C361" s="233" t="s">
        <v>549</v>
      </c>
      <c r="D361" s="234" t="s">
        <v>683</v>
      </c>
      <c r="E361" s="234"/>
      <c r="F361" s="235"/>
      <c r="G361" s="236">
        <v>-2.2</v>
      </c>
      <c r="H361" s="233" t="s">
        <v>980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126.96</v>
      </c>
      <c r="G362" s="236">
        <v>1015.68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-144.32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-153.8406202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-332.0</v>
      </c>
      <c r="F363" s="235">
        <v>4.7412</v>
      </c>
      <c r="G363" s="236">
        <v>1574.11</v>
      </c>
      <c r="H363" s="233" t="s">
        <v>1011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-42.066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-158.2623969</v>
      </c>
    </row>
    <row r="364">
      <c r="A364" s="187">
        <v>43684.0</v>
      </c>
      <c r="B364" s="232" t="s">
        <v>548</v>
      </c>
      <c r="C364" s="233" t="s">
        <v>549</v>
      </c>
      <c r="D364" s="234" t="s">
        <v>683</v>
      </c>
      <c r="E364" s="234"/>
      <c r="F364" s="235"/>
      <c r="G364" s="236">
        <v>-2.31</v>
      </c>
      <c r="H364" s="233" t="s">
        <v>1012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-2.31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-2.31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-213.0</v>
      </c>
      <c r="F365" s="235">
        <v>4.712</v>
      </c>
      <c r="G365" s="236">
        <v>1003.66</v>
      </c>
      <c r="H365" s="233" t="s">
        <v>1013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-33.224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-107.7716884</v>
      </c>
    </row>
    <row r="366">
      <c r="A366" s="187">
        <v>43684.0</v>
      </c>
      <c r="B366" s="232" t="s">
        <v>548</v>
      </c>
      <c r="C366" s="233" t="s">
        <v>549</v>
      </c>
      <c r="D366" s="234" t="s">
        <v>683</v>
      </c>
      <c r="E366" s="234"/>
      <c r="F366" s="235"/>
      <c r="G366" s="236">
        <v>-2.2</v>
      </c>
      <c r="H366" s="233" t="s">
        <v>980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-213.0</v>
      </c>
      <c r="F367" s="235">
        <v>4.7072</v>
      </c>
      <c r="G367" s="236">
        <v>1002.65</v>
      </c>
      <c r="H367" s="233" t="s">
        <v>1014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-34.234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-108.7816884</v>
      </c>
    </row>
    <row r="368">
      <c r="A368" s="187">
        <v>43684.0</v>
      </c>
      <c r="B368" s="232" t="s">
        <v>548</v>
      </c>
      <c r="C368" s="233" t="s">
        <v>549</v>
      </c>
      <c r="D368" s="234" t="s">
        <v>683</v>
      </c>
      <c r="E368" s="234"/>
      <c r="F368" s="235"/>
      <c r="G368" s="236">
        <v>-2.2</v>
      </c>
      <c r="H368" s="233" t="s">
        <v>980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548</v>
      </c>
      <c r="C369" s="233" t="s">
        <v>549</v>
      </c>
      <c r="D369" s="234" t="s">
        <v>667</v>
      </c>
      <c r="E369" s="234">
        <v>-213.0</v>
      </c>
      <c r="F369" s="235">
        <v>4.7082</v>
      </c>
      <c r="G369" s="236">
        <v>1002.85</v>
      </c>
      <c r="H369" s="233" t="s">
        <v>1015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-34.034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-108.5816884</v>
      </c>
    </row>
    <row r="370">
      <c r="A370" s="187">
        <v>43684.0</v>
      </c>
      <c r="B370" s="232" t="s">
        <v>548</v>
      </c>
      <c r="C370" s="233" t="s">
        <v>549</v>
      </c>
      <c r="D370" s="234" t="s">
        <v>683</v>
      </c>
      <c r="E370" s="234"/>
      <c r="F370" s="235"/>
      <c r="G370" s="236">
        <v>-2.2</v>
      </c>
      <c r="H370" s="233" t="s">
        <v>980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-2.2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-213.0</v>
      </c>
      <c r="F371" s="235">
        <v>4.704</v>
      </c>
      <c r="G371" s="236">
        <v>1001.97</v>
      </c>
      <c r="H371" s="233" t="s">
        <v>1016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-34.914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-109.4616884</v>
      </c>
    </row>
    <row r="372">
      <c r="A372" s="187">
        <v>43684.0</v>
      </c>
      <c r="B372" s="232" t="s">
        <v>548</v>
      </c>
      <c r="C372" s="233" t="s">
        <v>549</v>
      </c>
      <c r="D372" s="234" t="s">
        <v>683</v>
      </c>
      <c r="E372" s="234"/>
      <c r="F372" s="235"/>
      <c r="G372" s="236">
        <v>-2.2</v>
      </c>
      <c r="H372" s="233" t="s">
        <v>980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</v>
      </c>
    </row>
    <row r="373">
      <c r="A373" s="187">
        <v>43682.0</v>
      </c>
      <c r="B373" s="232" t="s">
        <v>548</v>
      </c>
      <c r="C373" s="233" t="s">
        <v>549</v>
      </c>
      <c r="D373" s="234" t="s">
        <v>667</v>
      </c>
      <c r="E373" s="234">
        <v>-435.0</v>
      </c>
      <c r="F373" s="235">
        <v>4.653</v>
      </c>
      <c r="G373" s="236">
        <v>2023.97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-93.61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-245.8552791</v>
      </c>
    </row>
    <row r="374">
      <c r="A374" s="187">
        <v>43682.0</v>
      </c>
      <c r="B374" s="232" t="s">
        <v>548</v>
      </c>
      <c r="C374" s="233" t="s">
        <v>549</v>
      </c>
      <c r="D374" s="234" t="s">
        <v>683</v>
      </c>
      <c r="E374" s="234"/>
      <c r="F374" s="235"/>
      <c r="G374" s="236">
        <v>-2.41</v>
      </c>
      <c r="H374" s="233" t="s">
        <v>1018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-2.41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-2.41</v>
      </c>
    </row>
    <row r="375">
      <c r="A375" s="187">
        <v>43682.0</v>
      </c>
      <c r="B375" s="232" t="s">
        <v>538</v>
      </c>
      <c r="C375" s="233" t="s">
        <v>539</v>
      </c>
      <c r="D375" s="234" t="s">
        <v>667</v>
      </c>
      <c r="E375" s="234">
        <v>-9.0</v>
      </c>
      <c r="F375" s="235">
        <v>124.85</v>
      </c>
      <c r="G375" s="236">
        <v>1123.65</v>
      </c>
      <c r="H375" s="233" t="s">
        <v>1019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-181.35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-192.0606977</v>
      </c>
    </row>
    <row r="376">
      <c r="A376" s="187">
        <v>43682.0</v>
      </c>
      <c r="B376" s="232" t="s">
        <v>538</v>
      </c>
      <c r="C376" s="233" t="s">
        <v>539</v>
      </c>
      <c r="D376" s="234" t="s">
        <v>667</v>
      </c>
      <c r="E376" s="234">
        <v>-9.0</v>
      </c>
      <c r="F376" s="235">
        <v>124.71</v>
      </c>
      <c r="G376" s="236">
        <v>1122.39</v>
      </c>
      <c r="H376" s="233" t="s">
        <v>1020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-182.61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-193.3206977</v>
      </c>
    </row>
    <row r="377">
      <c r="A377" s="187">
        <v>43682.0</v>
      </c>
      <c r="B377" s="232" t="s">
        <v>538</v>
      </c>
      <c r="C377" s="233" t="s">
        <v>539</v>
      </c>
      <c r="D377" s="234" t="s">
        <v>667</v>
      </c>
      <c r="E377" s="234">
        <v>-9.0</v>
      </c>
      <c r="F377" s="235">
        <v>124.71</v>
      </c>
      <c r="G377" s="236">
        <v>1122.39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-182.61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-193.3206977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-223.0</v>
      </c>
      <c r="F378" s="235">
        <v>4.656</v>
      </c>
      <c r="G378" s="236">
        <v>1038.29</v>
      </c>
      <c r="H378" s="233" t="s">
        <v>1021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-47.274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-125.3215798</v>
      </c>
    </row>
    <row r="379">
      <c r="A379" s="187">
        <v>43682.0</v>
      </c>
      <c r="B379" s="232" t="s">
        <v>548</v>
      </c>
      <c r="C379" s="233" t="s">
        <v>549</v>
      </c>
      <c r="D379" s="234" t="s">
        <v>683</v>
      </c>
      <c r="E379" s="234"/>
      <c r="F379" s="235"/>
      <c r="G379" s="236">
        <v>-2.21</v>
      </c>
      <c r="H379" s="233" t="s">
        <v>1022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-219.0</v>
      </c>
      <c r="F380" s="235">
        <v>4.651</v>
      </c>
      <c r="G380" s="236">
        <v>1018.57</v>
      </c>
      <c r="H380" s="233" t="s">
        <v>1023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-47.522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-124.1696233</v>
      </c>
    </row>
    <row r="381">
      <c r="A381" s="187">
        <v>43682.0</v>
      </c>
      <c r="B381" s="232" t="s">
        <v>548</v>
      </c>
      <c r="C381" s="233" t="s">
        <v>549</v>
      </c>
      <c r="D381" s="234" t="s">
        <v>683</v>
      </c>
      <c r="E381" s="234"/>
      <c r="F381" s="235"/>
      <c r="G381" s="236">
        <v>-2.2</v>
      </c>
      <c r="H381" s="233" t="s">
        <v>980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</v>
      </c>
    </row>
    <row r="382">
      <c r="A382" s="187">
        <v>43682.0</v>
      </c>
      <c r="B382" s="232" t="s">
        <v>548</v>
      </c>
      <c r="C382" s="233" t="s">
        <v>549</v>
      </c>
      <c r="D382" s="234" t="s">
        <v>667</v>
      </c>
      <c r="E382" s="234">
        <v>-794.0</v>
      </c>
      <c r="F382" s="235">
        <v>4.6528</v>
      </c>
      <c r="G382" s="236">
        <v>3694.4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-170.792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-448.6833829</v>
      </c>
    </row>
    <row r="383">
      <c r="A383" s="187">
        <v>43682.0</v>
      </c>
      <c r="B383" s="232" t="s">
        <v>548</v>
      </c>
      <c r="C383" s="233" t="s">
        <v>549</v>
      </c>
      <c r="D383" s="234" t="s">
        <v>683</v>
      </c>
      <c r="E383" s="234"/>
      <c r="F383" s="235"/>
      <c r="G383" s="236">
        <v>-2.74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-2.74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-2.74</v>
      </c>
    </row>
    <row r="384">
      <c r="A384" s="187">
        <v>43679.0</v>
      </c>
      <c r="B384" s="232" t="s">
        <v>542</v>
      </c>
      <c r="C384" s="233" t="s">
        <v>543</v>
      </c>
      <c r="D384" s="234" t="s">
        <v>667</v>
      </c>
      <c r="E384" s="234">
        <v>-7.0</v>
      </c>
      <c r="F384" s="235">
        <v>184.8</v>
      </c>
      <c r="G384" s="236">
        <v>1293.6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25.97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-55.84670543</v>
      </c>
    </row>
    <row r="385">
      <c r="A385" s="187">
        <v>43679.0</v>
      </c>
      <c r="B385" s="232" t="s">
        <v>548</v>
      </c>
      <c r="C385" s="233" t="s">
        <v>549</v>
      </c>
      <c r="D385" s="234" t="s">
        <v>667</v>
      </c>
      <c r="E385" s="234">
        <v>-493.0</v>
      </c>
      <c r="F385" s="235">
        <v>4.611</v>
      </c>
      <c r="G385" s="236">
        <v>2273.22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-126.704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-299.2486496</v>
      </c>
    </row>
    <row r="386">
      <c r="A386" s="187">
        <v>43679.0</v>
      </c>
      <c r="B386" s="232" t="s">
        <v>548</v>
      </c>
      <c r="C386" s="233" t="s">
        <v>549</v>
      </c>
      <c r="D386" s="234" t="s">
        <v>683</v>
      </c>
      <c r="E386" s="234"/>
      <c r="F386" s="235"/>
      <c r="G386" s="236">
        <v>-2.45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-2.45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-2.45</v>
      </c>
    </row>
    <row r="387">
      <c r="A387" s="187">
        <v>43679.0</v>
      </c>
      <c r="B387" s="232" t="s">
        <v>538</v>
      </c>
      <c r="C387" s="233" t="s">
        <v>539</v>
      </c>
      <c r="D387" s="234" t="s">
        <v>667</v>
      </c>
      <c r="E387" s="234">
        <v>-9.0</v>
      </c>
      <c r="F387" s="235">
        <v>123.9</v>
      </c>
      <c r="G387" s="236">
        <v>1115.1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-189.9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-200.6106977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184.2</v>
      </c>
      <c r="G388" s="236">
        <v>1105.2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18.66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-51.46860465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-9.0</v>
      </c>
      <c r="F389" s="235">
        <v>124.13</v>
      </c>
      <c r="G389" s="236">
        <v>1117.17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-187.83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-198.5406977</v>
      </c>
    </row>
    <row r="390">
      <c r="A390" s="187">
        <v>43679.0</v>
      </c>
      <c r="B390" s="232" t="s">
        <v>542</v>
      </c>
      <c r="C390" s="233" t="s">
        <v>543</v>
      </c>
      <c r="D390" s="234" t="s">
        <v>667</v>
      </c>
      <c r="E390" s="234">
        <v>-6.0</v>
      </c>
      <c r="F390" s="235">
        <v>184.45</v>
      </c>
      <c r="G390" s="236">
        <v>1106.7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20.16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-49.96860465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-6.0</v>
      </c>
      <c r="F391" s="235">
        <v>184.4</v>
      </c>
      <c r="G391" s="236">
        <v>1106.4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19.86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-50.26860465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-2.0</v>
      </c>
      <c r="F392" s="235">
        <v>124.02</v>
      </c>
      <c r="G392" s="236">
        <v>248.04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-41.96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-44.34015504</v>
      </c>
    </row>
    <row r="393">
      <c r="A393" s="187">
        <v>43679.0</v>
      </c>
      <c r="B393" s="232" t="s">
        <v>538</v>
      </c>
      <c r="C393" s="233" t="s">
        <v>539</v>
      </c>
      <c r="D393" s="234" t="s">
        <v>683</v>
      </c>
      <c r="E393" s="234"/>
      <c r="F393" s="235"/>
      <c r="G393" s="236">
        <v>-2.05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-2.05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-2.05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-1.0</v>
      </c>
      <c r="F394" s="235">
        <v>123.4</v>
      </c>
      <c r="G394" s="236">
        <v>123.4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-21.6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-22.79007752</v>
      </c>
    </row>
    <row r="395">
      <c r="A395" s="187">
        <v>43679.0</v>
      </c>
      <c r="B395" s="232"/>
      <c r="C395" s="233"/>
      <c r="D395" s="234" t="s">
        <v>686</v>
      </c>
      <c r="E395" s="234"/>
      <c r="F395" s="235"/>
      <c r="G395" s="236">
        <v>-400.0</v>
      </c>
      <c r="H395" s="233" t="s">
        <v>775</v>
      </c>
      <c r="I395" s="23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7">
        <v>43679.0</v>
      </c>
      <c r="B396" s="232" t="s">
        <v>535</v>
      </c>
      <c r="C396" s="233" t="s">
        <v>537</v>
      </c>
      <c r="D396" s="234" t="s">
        <v>666</v>
      </c>
      <c r="E396" s="234">
        <v>1771.0</v>
      </c>
      <c r="F396" s="235">
        <v>7.13</v>
      </c>
      <c r="G396" s="236">
        <v>-12627.23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-1310.54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-1317.610271</v>
      </c>
    </row>
    <row r="397">
      <c r="A397" s="187">
        <v>43679.0</v>
      </c>
      <c r="B397" s="232" t="s">
        <v>548</v>
      </c>
      <c r="C397" s="233" t="s">
        <v>549</v>
      </c>
      <c r="D397" s="234" t="s">
        <v>667</v>
      </c>
      <c r="E397" s="234">
        <v>-1546.0</v>
      </c>
      <c r="F397" s="235">
        <v>4.611</v>
      </c>
      <c r="G397" s="236">
        <v>7128.61</v>
      </c>
      <c r="H397" s="233" t="s">
        <v>1038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-397.318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-938.4012217</v>
      </c>
    </row>
    <row r="398">
      <c r="A398" s="187">
        <v>43679.0</v>
      </c>
      <c r="B398" s="232" t="s">
        <v>548</v>
      </c>
      <c r="C398" s="233" t="s">
        <v>549</v>
      </c>
      <c r="D398" s="234" t="s">
        <v>683</v>
      </c>
      <c r="E398" s="234"/>
      <c r="F398" s="235"/>
      <c r="G398" s="236">
        <v>-1.43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-1.43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-1.43</v>
      </c>
    </row>
    <row r="399">
      <c r="A399" s="187">
        <v>43678.0</v>
      </c>
      <c r="B399" s="232" t="s">
        <v>535</v>
      </c>
      <c r="C399" s="233" t="s">
        <v>537</v>
      </c>
      <c r="D399" s="234" t="s">
        <v>666</v>
      </c>
      <c r="E399" s="234">
        <v>353.0</v>
      </c>
      <c r="F399" s="235">
        <v>7.26</v>
      </c>
      <c r="G399" s="236">
        <v>-2562.78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-307.11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-308.5192636</v>
      </c>
    </row>
    <row r="400">
      <c r="A400" s="187">
        <v>43677.0</v>
      </c>
      <c r="B400" s="232"/>
      <c r="C400" s="233"/>
      <c r="D400" s="234" t="s">
        <v>683</v>
      </c>
      <c r="E400" s="234"/>
      <c r="F400" s="235"/>
      <c r="G400" s="236">
        <v>-450.16</v>
      </c>
      <c r="H400" s="233" t="s">
        <v>1041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43669.0</v>
      </c>
      <c r="B401" s="232" t="s">
        <v>535</v>
      </c>
      <c r="C401" s="233" t="s">
        <v>537</v>
      </c>
      <c r="D401" s="234" t="s">
        <v>666</v>
      </c>
      <c r="E401" s="234">
        <v>139.0</v>
      </c>
      <c r="F401" s="235">
        <v>7.24</v>
      </c>
      <c r="G401" s="236">
        <v>-1006.36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-118.15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-118.7049225</v>
      </c>
    </row>
    <row r="402">
      <c r="A402" s="187">
        <v>43669.0</v>
      </c>
      <c r="B402" s="232" t="s">
        <v>535</v>
      </c>
      <c r="C402" s="233" t="s">
        <v>537</v>
      </c>
      <c r="D402" s="234" t="s">
        <v>683</v>
      </c>
      <c r="E402" s="234"/>
      <c r="F402" s="235"/>
      <c r="G402" s="236">
        <v>-2.2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</v>
      </c>
    </row>
    <row r="403">
      <c r="A403" s="187">
        <v>43665.0</v>
      </c>
      <c r="B403" s="232" t="s">
        <v>538</v>
      </c>
      <c r="C403" s="233" t="s">
        <v>539</v>
      </c>
      <c r="D403" s="234" t="s">
        <v>667</v>
      </c>
      <c r="E403" s="234">
        <v>-10.0</v>
      </c>
      <c r="F403" s="235">
        <v>121.84</v>
      </c>
      <c r="G403" s="236">
        <v>1218.4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-231.6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-243.5007752</v>
      </c>
    </row>
    <row r="404">
      <c r="A404" s="187">
        <v>43664.0</v>
      </c>
      <c r="B404" s="232" t="s">
        <v>535</v>
      </c>
      <c r="C404" s="233" t="s">
        <v>537</v>
      </c>
      <c r="D404" s="234" t="s">
        <v>666</v>
      </c>
      <c r="E404" s="234">
        <v>164.0</v>
      </c>
      <c r="F404" s="235">
        <v>7.2379</v>
      </c>
      <c r="G404" s="236">
        <v>-1187.03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-139.07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-139.7247287</v>
      </c>
    </row>
    <row r="405">
      <c r="A405" s="187">
        <v>43664.0</v>
      </c>
      <c r="B405" s="232" t="s">
        <v>535</v>
      </c>
      <c r="C405" s="233" t="s">
        <v>537</v>
      </c>
      <c r="D405" s="234" t="s">
        <v>683</v>
      </c>
      <c r="E405" s="234"/>
      <c r="F405" s="235"/>
      <c r="G405" s="236">
        <v>-2.24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-2.24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-2.24</v>
      </c>
    </row>
    <row r="406">
      <c r="A406" s="187">
        <v>43663.0</v>
      </c>
      <c r="B406" s="232" t="s">
        <v>535</v>
      </c>
      <c r="C406" s="233" t="s">
        <v>537</v>
      </c>
      <c r="D406" s="234" t="s">
        <v>666</v>
      </c>
      <c r="E406" s="234">
        <v>189.0</v>
      </c>
      <c r="F406" s="235">
        <v>7.2579</v>
      </c>
      <c r="G406" s="236">
        <v>-1371.76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-164.05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-164.8045349</v>
      </c>
    </row>
    <row r="407">
      <c r="A407" s="187">
        <v>43663.0</v>
      </c>
      <c r="B407" s="232" t="s">
        <v>535</v>
      </c>
      <c r="C407" s="233" t="s">
        <v>537</v>
      </c>
      <c r="D407" s="234" t="s">
        <v>683</v>
      </c>
      <c r="E407" s="234"/>
      <c r="F407" s="235"/>
      <c r="G407" s="236">
        <v>-0.27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-0.27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-0.27</v>
      </c>
    </row>
    <row r="408">
      <c r="A408" s="187">
        <v>43663.0</v>
      </c>
      <c r="B408" s="232" t="s">
        <v>535</v>
      </c>
      <c r="C408" s="233" t="s">
        <v>537</v>
      </c>
      <c r="D408" s="234" t="s">
        <v>666</v>
      </c>
      <c r="E408" s="234">
        <v>263.0</v>
      </c>
      <c r="F408" s="235">
        <v>7.2579</v>
      </c>
      <c r="G408" s="236">
        <v>-1908.85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-228.28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-229.3299612</v>
      </c>
    </row>
    <row r="409">
      <c r="A409" s="187">
        <v>43663.0</v>
      </c>
      <c r="B409" s="232" t="s">
        <v>535</v>
      </c>
      <c r="C409" s="233" t="s">
        <v>537</v>
      </c>
      <c r="D409" s="234" t="s">
        <v>683</v>
      </c>
      <c r="E409" s="234"/>
      <c r="F409" s="235"/>
      <c r="G409" s="236">
        <v>-2.38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-2.38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-2.38</v>
      </c>
    </row>
    <row r="410">
      <c r="A410" s="187">
        <v>43661.0</v>
      </c>
      <c r="B410" s="232" t="s">
        <v>535</v>
      </c>
      <c r="C410" s="233" t="s">
        <v>537</v>
      </c>
      <c r="D410" s="234" t="s">
        <v>667</v>
      </c>
      <c r="E410" s="234">
        <v>-339.0</v>
      </c>
      <c r="F410" s="235">
        <v>7.35</v>
      </c>
      <c r="G410" s="236">
        <v>2491.65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325.44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326.7933721</v>
      </c>
    </row>
    <row r="411">
      <c r="A411" s="187">
        <v>43658.0</v>
      </c>
      <c r="B411" s="232" t="s">
        <v>552</v>
      </c>
      <c r="C411" s="233" t="s">
        <v>553</v>
      </c>
      <c r="D411" s="234" t="s">
        <v>667</v>
      </c>
      <c r="E411" s="234">
        <v>-77.0</v>
      </c>
      <c r="F411" s="235">
        <v>50.7</v>
      </c>
      <c r="G411" s="236">
        <v>3903.9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-570.57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-203.662314</v>
      </c>
    </row>
    <row r="412">
      <c r="A412" s="187">
        <v>43657.0</v>
      </c>
      <c r="B412" s="232" t="s">
        <v>552</v>
      </c>
      <c r="C412" s="233" t="s">
        <v>553</v>
      </c>
      <c r="D412" s="234" t="s">
        <v>705</v>
      </c>
      <c r="E412" s="234"/>
      <c r="F412" s="235"/>
      <c r="G412" s="236">
        <v>-107.73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43656.0</v>
      </c>
      <c r="B413" s="232" t="s">
        <v>552</v>
      </c>
      <c r="C413" s="233" t="s">
        <v>553</v>
      </c>
      <c r="D413" s="234" t="s">
        <v>705</v>
      </c>
      <c r="E413" s="234"/>
      <c r="F413" s="235"/>
      <c r="G413" s="236">
        <v>959.36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43651.0</v>
      </c>
      <c r="B414" s="232" t="s">
        <v>552</v>
      </c>
      <c r="C414" s="233" t="s">
        <v>553</v>
      </c>
      <c r="D414" s="234" t="s">
        <v>667</v>
      </c>
      <c r="E414" s="234">
        <v>-38.0</v>
      </c>
      <c r="F414" s="235">
        <v>50.37</v>
      </c>
      <c r="G414" s="236">
        <v>1914.06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-294.12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-113.0486744</v>
      </c>
    </row>
    <row r="415">
      <c r="A415" s="187">
        <v>43648.0</v>
      </c>
      <c r="B415" s="232"/>
      <c r="C415" s="233"/>
      <c r="D415" s="234" t="s">
        <v>686</v>
      </c>
      <c r="E415" s="234"/>
      <c r="F415" s="235"/>
      <c r="G415" s="236">
        <v>-500.0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43646.0</v>
      </c>
      <c r="B416" s="232"/>
      <c r="C416" s="233"/>
      <c r="D416" s="234" t="s">
        <v>683</v>
      </c>
      <c r="E416" s="234"/>
      <c r="F416" s="235"/>
      <c r="G416" s="236">
        <v>-495.83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43642.0</v>
      </c>
      <c r="B417" s="232" t="s">
        <v>548</v>
      </c>
      <c r="C417" s="232" t="s">
        <v>549</v>
      </c>
      <c r="D417" s="232" t="s">
        <v>705</v>
      </c>
      <c r="E417" s="239"/>
      <c r="F417" s="240"/>
      <c r="G417" s="236">
        <v>-487.06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43642.0</v>
      </c>
      <c r="B418" s="232" t="s">
        <v>548</v>
      </c>
      <c r="C418" s="232" t="s">
        <v>549</v>
      </c>
      <c r="D418" s="232" t="s">
        <v>705</v>
      </c>
      <c r="E418" s="239"/>
      <c r="F418" s="240"/>
      <c r="G418" s="236">
        <v>4012.65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43642.0</v>
      </c>
      <c r="B419" s="232"/>
      <c r="C419" s="232"/>
      <c r="D419" s="232" t="s">
        <v>686</v>
      </c>
      <c r="E419" s="239"/>
      <c r="F419" s="240"/>
      <c r="G419" s="236">
        <v>2000.0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43641.0</v>
      </c>
      <c r="B420" s="232" t="s">
        <v>538</v>
      </c>
      <c r="C420" s="232" t="s">
        <v>539</v>
      </c>
      <c r="D420" s="232" t="s">
        <v>667</v>
      </c>
      <c r="E420" s="239">
        <v>-9.0</v>
      </c>
      <c r="F420" s="240">
        <v>119.82</v>
      </c>
      <c r="G420" s="236">
        <v>1078.38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-226.62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-237.3306977</v>
      </c>
    </row>
    <row r="421">
      <c r="A421" s="187">
        <v>43640.0</v>
      </c>
      <c r="B421" s="232" t="s">
        <v>538</v>
      </c>
      <c r="C421" s="232" t="s">
        <v>539</v>
      </c>
      <c r="D421" s="232" t="s">
        <v>667</v>
      </c>
      <c r="E421" s="239">
        <v>-9.0</v>
      </c>
      <c r="F421" s="240">
        <v>117.66</v>
      </c>
      <c r="G421" s="236">
        <v>1058.94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-246.06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-256.7706977</v>
      </c>
    </row>
    <row r="422">
      <c r="A422" s="187">
        <v>43640.0</v>
      </c>
      <c r="B422" s="232" t="s">
        <v>538</v>
      </c>
      <c r="C422" s="232" t="s">
        <v>539</v>
      </c>
      <c r="D422" s="232" t="s">
        <v>667</v>
      </c>
      <c r="E422" s="239">
        <v>-16.0</v>
      </c>
      <c r="F422" s="240">
        <v>117.66</v>
      </c>
      <c r="G422" s="236">
        <v>1882.56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-437.44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-456.4812403</v>
      </c>
    </row>
    <row r="423">
      <c r="A423" s="187">
        <v>43640.0</v>
      </c>
      <c r="B423" s="232" t="s">
        <v>535</v>
      </c>
      <c r="C423" s="232" t="s">
        <v>537</v>
      </c>
      <c r="D423" s="232" t="s">
        <v>666</v>
      </c>
      <c r="E423" s="239">
        <v>1013.0</v>
      </c>
      <c r="F423" s="240">
        <v>7.103</v>
      </c>
      <c r="G423" s="236">
        <v>-7195.34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-722.27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-726.3141473</v>
      </c>
    </row>
    <row r="424">
      <c r="A424" s="187">
        <v>43627.0</v>
      </c>
      <c r="B424" s="232" t="s">
        <v>535</v>
      </c>
      <c r="C424" s="232" t="s">
        <v>537</v>
      </c>
      <c r="D424" s="232" t="s">
        <v>666</v>
      </c>
      <c r="E424" s="239">
        <v>518.0</v>
      </c>
      <c r="F424" s="240">
        <v>6.962</v>
      </c>
      <c r="G424" s="236">
        <v>-3606.32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-296.3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-298.3679845</v>
      </c>
    </row>
    <row r="425">
      <c r="A425" s="187">
        <v>43627.0</v>
      </c>
      <c r="B425" s="232" t="s">
        <v>535</v>
      </c>
      <c r="C425" s="232" t="s">
        <v>537</v>
      </c>
      <c r="D425" s="232" t="s">
        <v>666</v>
      </c>
      <c r="E425" s="239">
        <v>1762.0</v>
      </c>
      <c r="F425" s="240">
        <v>6.9619</v>
      </c>
      <c r="G425" s="236">
        <v>-12267.04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-1007.86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-1014.894341</v>
      </c>
    </row>
    <row r="426">
      <c r="A426" s="187">
        <v>43627.0</v>
      </c>
      <c r="B426" s="232" t="s">
        <v>552</v>
      </c>
      <c r="C426" s="232" t="s">
        <v>553</v>
      </c>
      <c r="D426" s="232" t="s">
        <v>667</v>
      </c>
      <c r="E426" s="239">
        <v>-26.0</v>
      </c>
      <c r="F426" s="240">
        <v>48.6538</v>
      </c>
      <c r="G426" s="236">
        <v>1265.0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-245.86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-121.969093</v>
      </c>
    </row>
    <row r="427">
      <c r="A427" s="187">
        <v>43626.0</v>
      </c>
      <c r="B427" s="232" t="s">
        <v>552</v>
      </c>
      <c r="C427" s="232" t="s">
        <v>553</v>
      </c>
      <c r="D427" s="232" t="s">
        <v>667</v>
      </c>
      <c r="E427" s="239">
        <v>-29.0</v>
      </c>
      <c r="F427" s="240">
        <v>48.562</v>
      </c>
      <c r="G427" s="236">
        <v>1408.3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-276.89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-138.7039884</v>
      </c>
    </row>
    <row r="428">
      <c r="A428" s="187">
        <v>43623.0</v>
      </c>
      <c r="B428" s="232" t="s">
        <v>552</v>
      </c>
      <c r="C428" s="232" t="s">
        <v>553</v>
      </c>
      <c r="D428" s="232" t="s">
        <v>667</v>
      </c>
      <c r="E428" s="239">
        <v>-23.0</v>
      </c>
      <c r="F428" s="240">
        <v>48.3591</v>
      </c>
      <c r="G428" s="236">
        <v>1112.26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-224.27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-114.6741977</v>
      </c>
    </row>
    <row r="429">
      <c r="A429" s="187">
        <v>43622.0</v>
      </c>
      <c r="B429" s="232" t="s">
        <v>552</v>
      </c>
      <c r="C429" s="232" t="s">
        <v>553</v>
      </c>
      <c r="D429" s="232" t="s">
        <v>667</v>
      </c>
      <c r="E429" s="239">
        <v>-58.0</v>
      </c>
      <c r="F429" s="240">
        <v>48.0199</v>
      </c>
      <c r="G429" s="236">
        <v>2785.16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-585.22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-308.8479767</v>
      </c>
    </row>
    <row r="430">
      <c r="A430" s="187">
        <v>43620.0</v>
      </c>
      <c r="B430" s="232"/>
      <c r="C430" s="232"/>
      <c r="D430" s="232" t="s">
        <v>686</v>
      </c>
      <c r="E430" s="239"/>
      <c r="F430" s="240"/>
      <c r="G430" s="236">
        <v>-100.0</v>
      </c>
      <c r="H430" s="233" t="s">
        <v>789</v>
      </c>
      <c r="I430" s="237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7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7">
        <v>43620.0</v>
      </c>
      <c r="B431" s="232" t="s">
        <v>538</v>
      </c>
      <c r="C431" s="232" t="s">
        <v>539</v>
      </c>
      <c r="D431" s="232" t="s">
        <v>667</v>
      </c>
      <c r="E431" s="239">
        <v>-9.0</v>
      </c>
      <c r="F431" s="240">
        <v>112.4</v>
      </c>
      <c r="G431" s="236">
        <v>1011.6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-293.4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-304.1106977</v>
      </c>
    </row>
    <row r="432">
      <c r="A432" s="187">
        <v>43619.0</v>
      </c>
      <c r="B432" s="232" t="s">
        <v>542</v>
      </c>
      <c r="C432" s="232" t="s">
        <v>543</v>
      </c>
      <c r="D432" s="232" t="s">
        <v>705</v>
      </c>
      <c r="E432" s="239"/>
      <c r="F432" s="240"/>
      <c r="G432" s="236">
        <v>-173.19</v>
      </c>
      <c r="H432" s="233" t="s">
        <v>1072</v>
      </c>
      <c r="I432" s="237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7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7">
        <v>43619.0</v>
      </c>
      <c r="B433" s="232" t="s">
        <v>548</v>
      </c>
      <c r="C433" s="232" t="s">
        <v>549</v>
      </c>
      <c r="D433" s="232" t="s">
        <v>667</v>
      </c>
      <c r="E433" s="239">
        <v>-512.0</v>
      </c>
      <c r="F433" s="240">
        <v>4.4825</v>
      </c>
      <c r="G433" s="236">
        <v>2295.04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-197.376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-376.5704434</v>
      </c>
    </row>
    <row r="434">
      <c r="A434" s="187">
        <v>43619.0</v>
      </c>
      <c r="B434" s="232" t="s">
        <v>548</v>
      </c>
      <c r="C434" s="232" t="s">
        <v>549</v>
      </c>
      <c r="D434" s="232" t="s">
        <v>683</v>
      </c>
      <c r="E434" s="239"/>
      <c r="F434" s="240"/>
      <c r="G434" s="236">
        <v>-2.46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-2.46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-2.46</v>
      </c>
    </row>
    <row r="435">
      <c r="A435" s="187">
        <v>43619.0</v>
      </c>
      <c r="B435" s="232" t="s">
        <v>542</v>
      </c>
      <c r="C435" s="232" t="s">
        <v>543</v>
      </c>
      <c r="D435" s="232" t="s">
        <v>667</v>
      </c>
      <c r="E435" s="239">
        <v>-7.0</v>
      </c>
      <c r="F435" s="240">
        <v>179.42</v>
      </c>
      <c r="G435" s="236">
        <v>1255.94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-11.69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-93.50670543</v>
      </c>
    </row>
    <row r="436">
      <c r="A436" s="187">
        <v>43619.0</v>
      </c>
      <c r="B436" s="232" t="s">
        <v>538</v>
      </c>
      <c r="C436" s="232" t="s">
        <v>539</v>
      </c>
      <c r="D436" s="232" t="s">
        <v>667</v>
      </c>
      <c r="E436" s="239">
        <v>-10.0</v>
      </c>
      <c r="F436" s="240">
        <v>112.29</v>
      </c>
      <c r="G436" s="236">
        <v>1122.9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-327.1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-339.0007752</v>
      </c>
    </row>
    <row r="437">
      <c r="A437" s="187">
        <v>43619.0</v>
      </c>
      <c r="B437" s="232" t="s">
        <v>548</v>
      </c>
      <c r="C437" s="232" t="s">
        <v>549</v>
      </c>
      <c r="D437" s="232" t="s">
        <v>667</v>
      </c>
      <c r="E437" s="239">
        <v>-871.0</v>
      </c>
      <c r="F437" s="240">
        <v>4.4625</v>
      </c>
      <c r="G437" s="236">
        <v>3886.84</v>
      </c>
      <c r="H437" s="233" t="s">
        <v>1077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-353.188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-658.0285473</v>
      </c>
    </row>
    <row r="438">
      <c r="A438" s="187">
        <v>43619.0</v>
      </c>
      <c r="B438" s="232" t="s">
        <v>548</v>
      </c>
      <c r="C438" s="232" t="s">
        <v>549</v>
      </c>
      <c r="D438" s="232" t="s">
        <v>683</v>
      </c>
      <c r="E438" s="239"/>
      <c r="F438" s="240"/>
      <c r="G438" s="236">
        <v>-2.78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-2.78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-2.78</v>
      </c>
    </row>
    <row r="439">
      <c r="A439" s="187">
        <v>43616.0</v>
      </c>
      <c r="B439" s="232" t="s">
        <v>542</v>
      </c>
      <c r="C439" s="232" t="s">
        <v>543</v>
      </c>
      <c r="D439" s="232" t="s">
        <v>705</v>
      </c>
      <c r="E439" s="239"/>
      <c r="F439" s="240"/>
      <c r="G439" s="236">
        <v>1556.2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43616.0</v>
      </c>
      <c r="B440" s="232"/>
      <c r="C440" s="232"/>
      <c r="D440" s="232" t="s">
        <v>683</v>
      </c>
      <c r="E440" s="239"/>
      <c r="F440" s="240"/>
      <c r="G440" s="236">
        <v>-569.48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43616.0</v>
      </c>
      <c r="B441" s="232" t="s">
        <v>548</v>
      </c>
      <c r="C441" s="232" t="s">
        <v>549</v>
      </c>
      <c r="D441" s="232" t="s">
        <v>667</v>
      </c>
      <c r="E441" s="239">
        <v>-298.0</v>
      </c>
      <c r="F441" s="240">
        <v>4.4304</v>
      </c>
      <c r="G441" s="236">
        <v>1320.26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-130.404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-234.7007659</v>
      </c>
    </row>
    <row r="442">
      <c r="A442" s="187">
        <v>43616.0</v>
      </c>
      <c r="B442" s="232" t="s">
        <v>548</v>
      </c>
      <c r="C442" s="232" t="s">
        <v>549</v>
      </c>
      <c r="D442" s="232" t="s">
        <v>683</v>
      </c>
      <c r="E442" s="239"/>
      <c r="F442" s="240"/>
      <c r="G442" s="236">
        <v>-2.26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-2.26</v>
      </c>
    </row>
    <row r="443">
      <c r="A443" s="187">
        <v>43616.0</v>
      </c>
      <c r="B443" s="232" t="s">
        <v>542</v>
      </c>
      <c r="C443" s="232" t="s">
        <v>543</v>
      </c>
      <c r="D443" s="232" t="s">
        <v>667</v>
      </c>
      <c r="E443" s="239">
        <v>-6.0</v>
      </c>
      <c r="F443" s="240">
        <v>178.2999</v>
      </c>
      <c r="G443" s="236">
        <v>1069.8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-16.74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-86.86860465</v>
      </c>
    </row>
    <row r="444">
      <c r="A444" s="187">
        <v>43616.0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110.96</v>
      </c>
      <c r="G444" s="236">
        <v>1109.6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-340.4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-352.3007752</v>
      </c>
    </row>
    <row r="445">
      <c r="A445" s="187">
        <v>43616.0</v>
      </c>
      <c r="B445" s="232" t="s">
        <v>542</v>
      </c>
      <c r="C445" s="232" t="s">
        <v>543</v>
      </c>
      <c r="D445" s="232" t="s">
        <v>667</v>
      </c>
      <c r="E445" s="239">
        <v>-6.0</v>
      </c>
      <c r="F445" s="240">
        <v>178.73</v>
      </c>
      <c r="G445" s="236">
        <v>1072.38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-14.16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-84.28860465</v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-1131.0</v>
      </c>
      <c r="F446" s="240">
        <v>4.4368</v>
      </c>
      <c r="G446" s="236">
        <v>5018.13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-487.578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-883.4157256</v>
      </c>
    </row>
    <row r="447">
      <c r="A447" s="187">
        <v>43616.0</v>
      </c>
      <c r="B447" s="232" t="s">
        <v>548</v>
      </c>
      <c r="C447" s="232" t="s">
        <v>549</v>
      </c>
      <c r="D447" s="232" t="s">
        <v>683</v>
      </c>
      <c r="E447" s="239"/>
      <c r="F447" s="240"/>
      <c r="G447" s="236">
        <v>-3.0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</v>
      </c>
    </row>
    <row r="448">
      <c r="A448" s="187">
        <v>43614.0</v>
      </c>
      <c r="B448" s="232" t="s">
        <v>548</v>
      </c>
      <c r="C448" s="232" t="s">
        <v>549</v>
      </c>
      <c r="D448" s="232" t="s">
        <v>667</v>
      </c>
      <c r="E448" s="239">
        <v>-1016.0</v>
      </c>
      <c r="F448" s="240">
        <v>4.3762</v>
      </c>
      <c r="G448" s="236">
        <v>4446.32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-499.568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-855.1569736</v>
      </c>
    </row>
    <row r="449">
      <c r="A449" s="187">
        <v>43614.0</v>
      </c>
      <c r="B449" s="232" t="s">
        <v>548</v>
      </c>
      <c r="C449" s="232" t="s">
        <v>549</v>
      </c>
      <c r="D449" s="232" t="s">
        <v>683</v>
      </c>
      <c r="E449" s="239"/>
      <c r="F449" s="240"/>
      <c r="G449" s="236">
        <v>-2.89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-2.89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-2.89</v>
      </c>
    </row>
    <row r="450">
      <c r="A450" s="187">
        <v>43613.0</v>
      </c>
      <c r="B450" s="232" t="s">
        <v>548</v>
      </c>
      <c r="C450" s="232" t="s">
        <v>549</v>
      </c>
      <c r="D450" s="232" t="s">
        <v>667</v>
      </c>
      <c r="E450" s="239">
        <v>-258.0</v>
      </c>
      <c r="F450" s="240">
        <v>4.3348</v>
      </c>
      <c r="G450" s="236">
        <v>1118.4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-137.544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-227.8412</v>
      </c>
    </row>
    <row r="451">
      <c r="A451" s="187">
        <v>43613.0</v>
      </c>
      <c r="B451" s="232" t="s">
        <v>548</v>
      </c>
      <c r="C451" s="232" t="s">
        <v>549</v>
      </c>
      <c r="D451" s="232" t="s">
        <v>683</v>
      </c>
      <c r="E451" s="239"/>
      <c r="F451" s="240"/>
      <c r="G451" s="236">
        <v>-2.22</v>
      </c>
      <c r="H451" s="233" t="s">
        <v>795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-2.22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-2.22</v>
      </c>
    </row>
    <row r="452">
      <c r="A452" s="187">
        <v>43609.0</v>
      </c>
      <c r="B452" s="232" t="s">
        <v>548</v>
      </c>
      <c r="C452" s="232" t="s">
        <v>549</v>
      </c>
      <c r="D452" s="232" t="s">
        <v>667</v>
      </c>
      <c r="E452" s="239">
        <v>-249.0</v>
      </c>
      <c r="F452" s="240">
        <v>4.2953</v>
      </c>
      <c r="G452" s="236">
        <v>1069.53</v>
      </c>
      <c r="H452" s="233" t="s">
        <v>1091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-142.602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-229.7492977</v>
      </c>
    </row>
    <row r="453">
      <c r="A453" s="187">
        <v>43609.0</v>
      </c>
      <c r="B453" s="232" t="s">
        <v>548</v>
      </c>
      <c r="C453" s="232" t="s">
        <v>549</v>
      </c>
      <c r="D453" s="232" t="s">
        <v>683</v>
      </c>
      <c r="E453" s="239"/>
      <c r="F453" s="240"/>
      <c r="G453" s="236">
        <v>-2.21</v>
      </c>
      <c r="H453" s="233" t="s">
        <v>1022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-2.21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-2.21</v>
      </c>
    </row>
    <row r="454">
      <c r="A454" s="187">
        <v>43608.0</v>
      </c>
      <c r="B454" s="232" t="s">
        <v>548</v>
      </c>
      <c r="C454" s="232" t="s">
        <v>549</v>
      </c>
      <c r="D454" s="232" t="s">
        <v>667</v>
      </c>
      <c r="E454" s="239">
        <v>-277.0</v>
      </c>
      <c r="F454" s="240">
        <v>4.3067</v>
      </c>
      <c r="G454" s="236">
        <v>1192.96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-155.476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-252.4229938</v>
      </c>
    </row>
    <row r="455">
      <c r="A455" s="187">
        <v>43608.0</v>
      </c>
      <c r="B455" s="232" t="s">
        <v>548</v>
      </c>
      <c r="C455" s="232" t="s">
        <v>549</v>
      </c>
      <c r="D455" s="232" t="s">
        <v>683</v>
      </c>
      <c r="E455" s="239"/>
      <c r="F455" s="240"/>
      <c r="G455" s="236">
        <v>-2.24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-2.24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-2.24</v>
      </c>
    </row>
    <row r="456">
      <c r="A456" s="187">
        <v>43608.0</v>
      </c>
      <c r="B456" s="232" t="s">
        <v>548</v>
      </c>
      <c r="C456" s="232" t="s">
        <v>549</v>
      </c>
      <c r="D456" s="232" t="s">
        <v>667</v>
      </c>
      <c r="E456" s="239">
        <v>-292.0</v>
      </c>
      <c r="F456" s="240">
        <v>4.2938</v>
      </c>
      <c r="G456" s="236">
        <v>1253.79</v>
      </c>
      <c r="H456" s="233" t="s">
        <v>1094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-167.666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-269.862831</v>
      </c>
    </row>
    <row r="457">
      <c r="A457" s="187">
        <v>43608.0</v>
      </c>
      <c r="B457" s="232" t="s">
        <v>548</v>
      </c>
      <c r="C457" s="232" t="s">
        <v>549</v>
      </c>
      <c r="D457" s="232" t="s">
        <v>683</v>
      </c>
      <c r="E457" s="239"/>
      <c r="F457" s="240"/>
      <c r="G457" s="236">
        <v>-2.25</v>
      </c>
      <c r="H457" s="233" t="s">
        <v>1095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-2.25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-2.25</v>
      </c>
    </row>
    <row r="458">
      <c r="A458" s="187">
        <v>43608.0</v>
      </c>
      <c r="B458" s="232" t="s">
        <v>548</v>
      </c>
      <c r="C458" s="232" t="s">
        <v>549</v>
      </c>
      <c r="D458" s="232" t="s">
        <v>667</v>
      </c>
      <c r="E458" s="239">
        <v>-251.0</v>
      </c>
      <c r="F458" s="240">
        <v>4.278</v>
      </c>
      <c r="G458" s="236">
        <v>1073.78</v>
      </c>
      <c r="H458" s="233" t="s">
        <v>1096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-148.088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-235.935276</v>
      </c>
    </row>
    <row r="459">
      <c r="A459" s="187">
        <v>43608.0</v>
      </c>
      <c r="B459" s="232" t="s">
        <v>548</v>
      </c>
      <c r="C459" s="232" t="s">
        <v>549</v>
      </c>
      <c r="D459" s="232" t="s">
        <v>683</v>
      </c>
      <c r="E459" s="239"/>
      <c r="F459" s="240"/>
      <c r="G459" s="236">
        <v>-2.21</v>
      </c>
      <c r="H459" s="233" t="s">
        <v>1022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-2.21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-2.21</v>
      </c>
    </row>
    <row r="460">
      <c r="A460" s="187">
        <v>43600.0</v>
      </c>
      <c r="B460" s="232" t="s">
        <v>542</v>
      </c>
      <c r="C460" s="232" t="s">
        <v>543</v>
      </c>
      <c r="D460" s="232" t="s">
        <v>667</v>
      </c>
      <c r="E460" s="239">
        <v>-6.0</v>
      </c>
      <c r="F460" s="240">
        <v>177.46</v>
      </c>
      <c r="G460" s="236">
        <v>1064.76</v>
      </c>
      <c r="H460" s="233" t="s">
        <v>1097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-21.78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-91.90860465</v>
      </c>
    </row>
    <row r="461">
      <c r="A461" s="187">
        <v>43599.0</v>
      </c>
      <c r="B461" s="232" t="s">
        <v>535</v>
      </c>
      <c r="C461" s="232" t="s">
        <v>537</v>
      </c>
      <c r="D461" s="232" t="s">
        <v>666</v>
      </c>
      <c r="E461" s="239">
        <v>461.0</v>
      </c>
      <c r="F461" s="240">
        <v>7.13</v>
      </c>
      <c r="G461" s="236">
        <v>-3286.93</v>
      </c>
      <c r="H461" s="233" t="s">
        <v>1098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-341.14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-342.9804264</v>
      </c>
    </row>
    <row r="462">
      <c r="A462" s="187">
        <v>43598.0</v>
      </c>
      <c r="B462" s="232" t="s">
        <v>548</v>
      </c>
      <c r="C462" s="232" t="s">
        <v>549</v>
      </c>
      <c r="D462" s="232" t="s">
        <v>667</v>
      </c>
      <c r="E462" s="239">
        <v>-552.0</v>
      </c>
      <c r="F462" s="240">
        <v>4.2044</v>
      </c>
      <c r="G462" s="236">
        <v>2320.83</v>
      </c>
      <c r="H462" s="233" t="s">
        <v>1099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-366.306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-559.5000093</v>
      </c>
    </row>
    <row r="463">
      <c r="A463" s="187">
        <v>43598.0</v>
      </c>
      <c r="B463" s="232" t="s">
        <v>548</v>
      </c>
      <c r="C463" s="232" t="s">
        <v>549</v>
      </c>
      <c r="D463" s="232" t="s">
        <v>683</v>
      </c>
      <c r="E463" s="239"/>
      <c r="F463" s="240"/>
      <c r="G463" s="236">
        <v>-2.46</v>
      </c>
      <c r="H463" s="233" t="s">
        <v>1074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-2.46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-2.46</v>
      </c>
    </row>
    <row r="464">
      <c r="A464" s="187">
        <v>43596.0</v>
      </c>
      <c r="B464" s="232"/>
      <c r="C464" s="232"/>
      <c r="D464" s="232" t="s">
        <v>686</v>
      </c>
      <c r="E464" s="239"/>
      <c r="F464" s="240"/>
      <c r="G464" s="236">
        <v>-500.0</v>
      </c>
      <c r="H464" s="233" t="s">
        <v>1056</v>
      </c>
      <c r="I464" s="23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-412.0</v>
      </c>
      <c r="F465" s="240">
        <v>4.2208</v>
      </c>
      <c r="G465" s="236">
        <v>1738.97</v>
      </c>
      <c r="H465" s="233" t="s">
        <v>1100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-266.646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-410.8415287</v>
      </c>
    </row>
    <row r="466">
      <c r="A466" s="187">
        <v>43593.0</v>
      </c>
      <c r="B466" s="232" t="s">
        <v>548</v>
      </c>
      <c r="C466" s="232" t="s">
        <v>549</v>
      </c>
      <c r="D466" s="232" t="s">
        <v>683</v>
      </c>
      <c r="E466" s="239"/>
      <c r="F466" s="240"/>
      <c r="G466" s="236">
        <v>-2.35</v>
      </c>
      <c r="H466" s="233" t="s">
        <v>987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-2.35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-2.35</v>
      </c>
    </row>
    <row r="467">
      <c r="A467" s="187">
        <v>43593.0</v>
      </c>
      <c r="B467" s="232" t="s">
        <v>542</v>
      </c>
      <c r="C467" s="232" t="s">
        <v>543</v>
      </c>
      <c r="D467" s="232" t="s">
        <v>667</v>
      </c>
      <c r="E467" s="239">
        <v>-7.0</v>
      </c>
      <c r="F467" s="240">
        <v>176.2</v>
      </c>
      <c r="G467" s="236">
        <v>1233.4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-34.23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-116.0467054</v>
      </c>
    </row>
    <row r="468">
      <c r="A468" s="187">
        <v>43593.0</v>
      </c>
      <c r="B468" s="232" t="s">
        <v>548</v>
      </c>
      <c r="C468" s="232" t="s">
        <v>549</v>
      </c>
      <c r="D468" s="232" t="s">
        <v>667</v>
      </c>
      <c r="E468" s="239">
        <v>-388.0</v>
      </c>
      <c r="F468" s="240">
        <v>4.211</v>
      </c>
      <c r="G468" s="236">
        <v>1633.87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-254.914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-390.7097891</v>
      </c>
    </row>
    <row r="469">
      <c r="A469" s="187">
        <v>43593.0</v>
      </c>
      <c r="B469" s="232" t="s">
        <v>548</v>
      </c>
      <c r="C469" s="232" t="s">
        <v>549</v>
      </c>
      <c r="D469" s="232" t="s">
        <v>683</v>
      </c>
      <c r="E469" s="239"/>
      <c r="F469" s="240"/>
      <c r="G469" s="236">
        <v>-2.33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-2.33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-2.33</v>
      </c>
    </row>
    <row r="470">
      <c r="A470" s="187">
        <v>43592.0</v>
      </c>
      <c r="B470" s="232" t="s">
        <v>548</v>
      </c>
      <c r="C470" s="232" t="s">
        <v>549</v>
      </c>
      <c r="D470" s="232" t="s">
        <v>667</v>
      </c>
      <c r="E470" s="239">
        <v>-277.0</v>
      </c>
      <c r="F470" s="240">
        <v>4.198</v>
      </c>
      <c r="G470" s="236">
        <v>1162.85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-185.586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-282.5329938</v>
      </c>
    </row>
    <row r="471">
      <c r="A471" s="187">
        <v>43592.0</v>
      </c>
      <c r="B471" s="232" t="s">
        <v>548</v>
      </c>
      <c r="C471" s="232" t="s">
        <v>549</v>
      </c>
      <c r="D471" s="232" t="s">
        <v>683</v>
      </c>
      <c r="E471" s="239"/>
      <c r="F471" s="240"/>
      <c r="G471" s="236">
        <v>-2.23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-2.23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-2.23</v>
      </c>
    </row>
    <row r="472">
      <c r="A472" s="187">
        <v>43591.0</v>
      </c>
      <c r="B472" s="232" t="s">
        <v>542</v>
      </c>
      <c r="C472" s="232" t="s">
        <v>543</v>
      </c>
      <c r="D472" s="232" t="s">
        <v>667</v>
      </c>
      <c r="E472" s="239">
        <v>-6.0</v>
      </c>
      <c r="F472" s="240">
        <v>175.51</v>
      </c>
      <c r="G472" s="236">
        <v>1053.06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-33.48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-103.6086047</v>
      </c>
    </row>
    <row r="473">
      <c r="A473" s="187">
        <v>43591.0</v>
      </c>
      <c r="B473" s="232" t="s">
        <v>548</v>
      </c>
      <c r="C473" s="232" t="s">
        <v>549</v>
      </c>
      <c r="D473" s="232" t="s">
        <v>667</v>
      </c>
      <c r="E473" s="239">
        <v>-925.0</v>
      </c>
      <c r="F473" s="240">
        <v>4.1872</v>
      </c>
      <c r="G473" s="236">
        <v>3873.16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-629.74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-953.4799612</v>
      </c>
    </row>
    <row r="474">
      <c r="A474" s="187">
        <v>43591.0</v>
      </c>
      <c r="B474" s="232" t="s">
        <v>548</v>
      </c>
      <c r="C474" s="232" t="s">
        <v>549</v>
      </c>
      <c r="D474" s="232" t="s">
        <v>683</v>
      </c>
      <c r="E474" s="239"/>
      <c r="F474" s="240"/>
      <c r="G474" s="236">
        <v>-2.77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-2.77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-2.77</v>
      </c>
    </row>
    <row r="475">
      <c r="A475" s="187">
        <v>43588.0</v>
      </c>
      <c r="B475" s="232"/>
      <c r="C475" s="232"/>
      <c r="D475" s="232" t="s">
        <v>686</v>
      </c>
      <c r="E475" s="239"/>
      <c r="F475" s="240"/>
      <c r="G475" s="236">
        <v>-500.0</v>
      </c>
      <c r="H475" s="233" t="s">
        <v>1056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43588.0</v>
      </c>
      <c r="B476" s="232" t="s">
        <v>548</v>
      </c>
      <c r="C476" s="232" t="s">
        <v>549</v>
      </c>
      <c r="D476" s="232" t="s">
        <v>667</v>
      </c>
      <c r="E476" s="239">
        <v>-295.0</v>
      </c>
      <c r="F476" s="240">
        <v>4.1686</v>
      </c>
      <c r="G476" s="236">
        <v>1229.74</v>
      </c>
      <c r="H476" s="233" t="s">
        <v>1109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-206.32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-309.5667984</v>
      </c>
    </row>
    <row r="477">
      <c r="A477" s="187">
        <v>43588.0</v>
      </c>
      <c r="B477" s="232" t="s">
        <v>548</v>
      </c>
      <c r="C477" s="232" t="s">
        <v>549</v>
      </c>
      <c r="D477" s="232" t="s">
        <v>683</v>
      </c>
      <c r="E477" s="239"/>
      <c r="F477" s="240"/>
      <c r="G477" s="236">
        <v>-2.25</v>
      </c>
      <c r="H477" s="233" t="s">
        <v>1095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-2.25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-2.25</v>
      </c>
    </row>
    <row r="478">
      <c r="A478" s="187">
        <v>43585.0</v>
      </c>
      <c r="B478" s="232"/>
      <c r="C478" s="232"/>
      <c r="D478" s="232" t="s">
        <v>683</v>
      </c>
      <c r="E478" s="239"/>
      <c r="F478" s="240"/>
      <c r="G478" s="236">
        <v>-547.92</v>
      </c>
      <c r="H478" s="233" t="s">
        <v>1110</v>
      </c>
      <c r="I478" s="237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7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7">
        <v>43585.0</v>
      </c>
      <c r="B479" s="232"/>
      <c r="C479" s="232"/>
      <c r="D479" s="232" t="s">
        <v>683</v>
      </c>
      <c r="E479" s="239"/>
      <c r="F479" s="240"/>
      <c r="G479" s="236">
        <v>-2.5</v>
      </c>
      <c r="H479" s="233" t="s">
        <v>1111</v>
      </c>
      <c r="I479" s="237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7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7">
        <v>43584.0</v>
      </c>
      <c r="B480" s="232" t="s">
        <v>552</v>
      </c>
      <c r="C480" s="232" t="s">
        <v>553</v>
      </c>
      <c r="D480" s="232" t="s">
        <v>667</v>
      </c>
      <c r="E480" s="239">
        <v>-25.0</v>
      </c>
      <c r="F480" s="240">
        <v>50.092</v>
      </c>
      <c r="G480" s="236">
        <v>1252.3</v>
      </c>
      <c r="H480" s="233" t="s">
        <v>1112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-200.45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-81.32412791</v>
      </c>
    </row>
    <row r="481">
      <c r="A481" s="187">
        <v>43580.0</v>
      </c>
      <c r="B481" s="232" t="s">
        <v>548</v>
      </c>
      <c r="C481" s="232" t="s">
        <v>549</v>
      </c>
      <c r="D481" s="232" t="s">
        <v>667</v>
      </c>
      <c r="E481" s="239">
        <v>-544.0</v>
      </c>
      <c r="F481" s="240">
        <v>4.1629</v>
      </c>
      <c r="G481" s="236">
        <v>2264.67</v>
      </c>
      <c r="H481" s="233" t="s">
        <v>1113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-383.522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-573.9160961</v>
      </c>
    </row>
    <row r="482">
      <c r="A482" s="187">
        <v>43580.0</v>
      </c>
      <c r="B482" s="232" t="s">
        <v>548</v>
      </c>
      <c r="C482" s="232" t="s">
        <v>549</v>
      </c>
      <c r="D482" s="232" t="s">
        <v>683</v>
      </c>
      <c r="E482" s="239"/>
      <c r="F482" s="240"/>
      <c r="G482" s="236">
        <v>-2.45</v>
      </c>
      <c r="H482" s="233" t="s">
        <v>1028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-2.45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-2.45</v>
      </c>
    </row>
    <row r="483">
      <c r="A483" s="187">
        <v>43579.0</v>
      </c>
      <c r="B483" s="232" t="s">
        <v>542</v>
      </c>
      <c r="C483" s="232" t="s">
        <v>543</v>
      </c>
      <c r="D483" s="232" t="s">
        <v>667</v>
      </c>
      <c r="E483" s="239">
        <v>-6.0</v>
      </c>
      <c r="F483" s="240">
        <v>175.0</v>
      </c>
      <c r="G483" s="236">
        <v>1050.0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-36.54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-106.6686047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-21.0</v>
      </c>
      <c r="F484" s="240">
        <v>49.729</v>
      </c>
      <c r="G484" s="236">
        <v>1044.31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-176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-75.93426744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-330.0</v>
      </c>
      <c r="F485" s="240">
        <v>4.141</v>
      </c>
      <c r="G485" s="236">
        <v>1366.53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-239.91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-355.4064186</v>
      </c>
    </row>
    <row r="486">
      <c r="A486" s="187">
        <v>43579.0</v>
      </c>
      <c r="B486" s="232" t="s">
        <v>548</v>
      </c>
      <c r="C486" s="232" t="s">
        <v>549</v>
      </c>
      <c r="D486" s="232" t="s">
        <v>683</v>
      </c>
      <c r="E486" s="239"/>
      <c r="F486" s="240"/>
      <c r="G486" s="236">
        <v>-2.27</v>
      </c>
      <c r="H486" s="233" t="s">
        <v>1117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-2.27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-2.27</v>
      </c>
    </row>
    <row r="487">
      <c r="A487" s="187">
        <v>43579.0</v>
      </c>
      <c r="B487" s="232" t="s">
        <v>552</v>
      </c>
      <c r="C487" s="232" t="s">
        <v>553</v>
      </c>
      <c r="D487" s="232" t="s">
        <v>667</v>
      </c>
      <c r="E487" s="239">
        <v>-23.0</v>
      </c>
      <c r="F487" s="240">
        <v>49.6999</v>
      </c>
      <c r="G487" s="236">
        <v>1143.1</v>
      </c>
      <c r="H487" s="233" t="s">
        <v>1118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-193.43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-83.83419767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-320.0</v>
      </c>
      <c r="F488" s="240">
        <v>4.1356</v>
      </c>
      <c r="G488" s="236">
        <v>1323.42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-234.34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-346.3365271</v>
      </c>
    </row>
    <row r="489">
      <c r="A489" s="187">
        <v>43579.0</v>
      </c>
      <c r="B489" s="232" t="s">
        <v>548</v>
      </c>
      <c r="C489" s="232" t="s">
        <v>549</v>
      </c>
      <c r="D489" s="232" t="s">
        <v>683</v>
      </c>
      <c r="E489" s="239"/>
      <c r="F489" s="240"/>
      <c r="G489" s="236">
        <v>-2.26</v>
      </c>
      <c r="H489" s="233" t="s">
        <v>1082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-2.26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-2.26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174.67</v>
      </c>
      <c r="G490" s="236">
        <v>1048.02</v>
      </c>
      <c r="H490" s="233" t="s">
        <v>1120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-38.52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-108.6486047</v>
      </c>
    </row>
    <row r="491">
      <c r="A491" s="187">
        <v>43579.0</v>
      </c>
      <c r="B491" s="232" t="s">
        <v>548</v>
      </c>
      <c r="C491" s="232" t="s">
        <v>549</v>
      </c>
      <c r="D491" s="232" t="s">
        <v>667</v>
      </c>
      <c r="E491" s="239">
        <v>-285.0</v>
      </c>
      <c r="F491" s="240">
        <v>4.1217</v>
      </c>
      <c r="G491" s="236">
        <v>1174.71</v>
      </c>
      <c r="H491" s="233" t="s">
        <v>1121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-212.67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-312.416907</v>
      </c>
    </row>
    <row r="492">
      <c r="A492" s="187">
        <v>43579.0</v>
      </c>
      <c r="B492" s="232" t="s">
        <v>548</v>
      </c>
      <c r="C492" s="232" t="s">
        <v>549</v>
      </c>
      <c r="D492" s="232" t="s">
        <v>683</v>
      </c>
      <c r="E492" s="239"/>
      <c r="F492" s="240"/>
      <c r="G492" s="236">
        <v>-2.23</v>
      </c>
      <c r="H492" s="233" t="s">
        <v>1105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-2.23</v>
      </c>
    </row>
    <row r="493">
      <c r="A493" s="187">
        <v>43579.0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49.62</v>
      </c>
      <c r="G493" s="236">
        <v>1240.5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-212.25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-93.12412791</v>
      </c>
    </row>
    <row r="494">
      <c r="A494" s="187">
        <v>43578.0</v>
      </c>
      <c r="B494" s="232" t="s">
        <v>552</v>
      </c>
      <c r="C494" s="232" t="s">
        <v>553</v>
      </c>
      <c r="D494" s="232" t="s">
        <v>667</v>
      </c>
      <c r="E494" s="239">
        <v>-25.0</v>
      </c>
      <c r="F494" s="240">
        <v>49.2048</v>
      </c>
      <c r="G494" s="236">
        <v>1230.12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-222.63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-103.5041279</v>
      </c>
    </row>
    <row r="495">
      <c r="A495" s="187">
        <v>43578.0</v>
      </c>
      <c r="B495" s="232" t="s">
        <v>535</v>
      </c>
      <c r="C495" s="232" t="s">
        <v>537</v>
      </c>
      <c r="D495" s="232" t="s">
        <v>667</v>
      </c>
      <c r="E495" s="239">
        <v>-150.0</v>
      </c>
      <c r="F495" s="240">
        <v>7.43</v>
      </c>
      <c r="G495" s="236">
        <v>1114.5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156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156.5988372</v>
      </c>
    </row>
    <row r="496">
      <c r="A496" s="187">
        <v>43573.0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49.03</v>
      </c>
      <c r="G496" s="236">
        <v>1225.75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-227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-107.8741279</v>
      </c>
    </row>
    <row r="497">
      <c r="A497" s="187">
        <v>43573.0</v>
      </c>
      <c r="B497" s="232" t="s">
        <v>548</v>
      </c>
      <c r="C497" s="232" t="s">
        <v>549</v>
      </c>
      <c r="D497" s="232" t="s">
        <v>667</v>
      </c>
      <c r="E497" s="239">
        <v>-879.0</v>
      </c>
      <c r="F497" s="240">
        <v>4.0992</v>
      </c>
      <c r="G497" s="236">
        <v>3603.2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-675.772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-983.4124605</v>
      </c>
    </row>
    <row r="498">
      <c r="A498" s="187">
        <v>43573.0</v>
      </c>
      <c r="B498" s="232" t="s">
        <v>548</v>
      </c>
      <c r="C498" s="232" t="s">
        <v>549</v>
      </c>
      <c r="D498" s="232" t="s">
        <v>683</v>
      </c>
      <c r="E498" s="239"/>
      <c r="F498" s="240"/>
      <c r="G498" s="236">
        <v>-2.72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-2.72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-2.72</v>
      </c>
    </row>
    <row r="499">
      <c r="A499" s="187">
        <v>43571.0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48.99</v>
      </c>
      <c r="G499" s="236">
        <v>1224.75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-228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-108.8741279</v>
      </c>
    </row>
    <row r="500">
      <c r="A500" s="187">
        <v>43570.0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48.7952</v>
      </c>
      <c r="G500" s="236">
        <v>1219.88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-232.87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-113.7441279</v>
      </c>
    </row>
    <row r="501">
      <c r="A501" s="187">
        <v>43567.0</v>
      </c>
      <c r="B501" s="232" t="s">
        <v>548</v>
      </c>
      <c r="C501" s="232" t="s">
        <v>549</v>
      </c>
      <c r="D501" s="232" t="s">
        <v>666</v>
      </c>
      <c r="E501" s="239">
        <v>60580.0</v>
      </c>
      <c r="F501" s="240">
        <v>4.098</v>
      </c>
      <c r="G501" s="236">
        <v>-248256.84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46646.6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67848.94254</v>
      </c>
    </row>
    <row r="502">
      <c r="A502" s="187">
        <v>43567.0</v>
      </c>
      <c r="B502" s="232" t="s">
        <v>548</v>
      </c>
      <c r="C502" s="232" t="s">
        <v>549</v>
      </c>
      <c r="D502" s="232" t="s">
        <v>683</v>
      </c>
      <c r="E502" s="239"/>
      <c r="F502" s="240"/>
      <c r="G502" s="236">
        <v>-51.65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-51.65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-51.65</v>
      </c>
    </row>
    <row r="503">
      <c r="A503" s="187">
        <v>43567.0</v>
      </c>
      <c r="B503" s="232" t="s">
        <v>548</v>
      </c>
      <c r="C503" s="232" t="s">
        <v>549</v>
      </c>
      <c r="D503" s="232" t="s">
        <v>666</v>
      </c>
      <c r="E503" s="239">
        <v>12775.0</v>
      </c>
      <c r="F503" s="240">
        <v>4.098</v>
      </c>
      <c r="G503" s="236">
        <v>-52351.56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9837.14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14308.25136</v>
      </c>
    </row>
    <row r="504">
      <c r="A504" s="187">
        <v>43567.0</v>
      </c>
      <c r="B504" s="232" t="s">
        <v>548</v>
      </c>
      <c r="C504" s="232" t="s">
        <v>549</v>
      </c>
      <c r="D504" s="232" t="s">
        <v>683</v>
      </c>
      <c r="E504" s="239"/>
      <c r="F504" s="240"/>
      <c r="G504" s="236">
        <v>-12.47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-12.47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-12.47</v>
      </c>
    </row>
    <row r="505">
      <c r="A505" s="187">
        <v>43567.0</v>
      </c>
      <c r="B505" s="232" t="s">
        <v>552</v>
      </c>
      <c r="C505" s="232" t="s">
        <v>553</v>
      </c>
      <c r="D505" s="232" t="s">
        <v>667</v>
      </c>
      <c r="E505" s="239">
        <v>-26.0</v>
      </c>
      <c r="F505" s="240">
        <v>48.69</v>
      </c>
      <c r="G505" s="236">
        <v>1265.94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-244.92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-121.029093</v>
      </c>
    </row>
    <row r="506">
      <c r="A506" s="187">
        <v>43565.0</v>
      </c>
      <c r="B506" s="232" t="s">
        <v>552</v>
      </c>
      <c r="C506" s="232" t="s">
        <v>553</v>
      </c>
      <c r="D506" s="232" t="s">
        <v>705</v>
      </c>
      <c r="E506" s="239"/>
      <c r="F506" s="240"/>
      <c r="G506" s="236">
        <v>-125.08</v>
      </c>
      <c r="H506" s="233" t="s">
        <v>1135</v>
      </c>
      <c r="I506" s="237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7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7">
        <v>43565.0</v>
      </c>
      <c r="B507" s="232" t="s">
        <v>552</v>
      </c>
      <c r="C507" s="232" t="s">
        <v>553</v>
      </c>
      <c r="D507" s="232" t="s">
        <v>705</v>
      </c>
      <c r="E507" s="241"/>
      <c r="F507" s="242"/>
      <c r="G507" s="236">
        <v>1098.21</v>
      </c>
      <c r="H507" s="233" t="s">
        <v>1136</v>
      </c>
      <c r="I507" s="237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7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243">
        <v>43560.0</v>
      </c>
      <c r="B508" s="167" t="s">
        <v>552</v>
      </c>
      <c r="C508" s="232" t="s">
        <v>553</v>
      </c>
      <c r="D508" s="167" t="s">
        <v>667</v>
      </c>
      <c r="E508" s="241">
        <v>-30.0</v>
      </c>
      <c r="F508" s="242">
        <v>48.75</v>
      </c>
      <c r="G508" s="237">
        <v>1462.5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-280.8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-137.8489535</v>
      </c>
    </row>
    <row r="509">
      <c r="A509" s="187">
        <v>43560.0</v>
      </c>
      <c r="B509" s="66" t="s">
        <v>535</v>
      </c>
      <c r="C509" s="66" t="s">
        <v>537</v>
      </c>
      <c r="D509" s="66" t="s">
        <v>667</v>
      </c>
      <c r="E509" s="49">
        <v>-155.0</v>
      </c>
      <c r="F509" s="235">
        <v>7.44</v>
      </c>
      <c r="G509" s="236">
        <v>1153.2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162.75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163.3687984</v>
      </c>
    </row>
    <row r="510">
      <c r="A510" s="187">
        <v>43557.0</v>
      </c>
      <c r="B510" s="66" t="s">
        <v>535</v>
      </c>
      <c r="C510" s="66" t="s">
        <v>537</v>
      </c>
      <c r="D510" s="66" t="s">
        <v>667</v>
      </c>
      <c r="E510" s="49">
        <v>-145.0</v>
      </c>
      <c r="F510" s="235">
        <v>7.432</v>
      </c>
      <c r="G510" s="236">
        <v>1077.64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151.09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151.668876</v>
      </c>
    </row>
    <row r="511">
      <c r="A511" s="187">
        <v>43557.0</v>
      </c>
      <c r="B511" s="66" t="s">
        <v>535</v>
      </c>
      <c r="C511" s="66" t="s">
        <v>537</v>
      </c>
      <c r="D511" s="66" t="s">
        <v>667</v>
      </c>
      <c r="E511" s="49">
        <v>-220.0</v>
      </c>
      <c r="F511" s="235">
        <v>7.42</v>
      </c>
      <c r="G511" s="236">
        <v>1632.4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226.6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227.4782946</v>
      </c>
    </row>
    <row r="512">
      <c r="A512" s="187">
        <v>43557.0</v>
      </c>
      <c r="B512" s="66" t="s">
        <v>535</v>
      </c>
      <c r="C512" s="66" t="s">
        <v>537</v>
      </c>
      <c r="D512" s="66" t="s">
        <v>667</v>
      </c>
      <c r="E512" s="49">
        <v>-200.0</v>
      </c>
      <c r="F512" s="235">
        <v>7.42</v>
      </c>
      <c r="G512" s="236">
        <v>1484.0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206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206.7984496</v>
      </c>
    </row>
    <row r="513">
      <c r="A513" s="187">
        <v>43556.0</v>
      </c>
      <c r="B513" s="66"/>
      <c r="C513" s="66"/>
      <c r="D513" s="66" t="s">
        <v>686</v>
      </c>
      <c r="E513" s="49"/>
      <c r="F513" s="235"/>
      <c r="G513" s="236">
        <v>-500.0</v>
      </c>
      <c r="H513" s="233" t="s">
        <v>1056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43555.0</v>
      </c>
      <c r="B514" s="232"/>
      <c r="C514" s="232"/>
      <c r="D514" s="232" t="s">
        <v>683</v>
      </c>
      <c r="E514" s="239"/>
      <c r="F514" s="240"/>
      <c r="G514" s="236">
        <v>-618.92</v>
      </c>
      <c r="H514" s="233" t="s">
        <v>1142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43549.0</v>
      </c>
      <c r="B515" s="66" t="s">
        <v>548</v>
      </c>
      <c r="C515" s="66" t="s">
        <v>1143</v>
      </c>
      <c r="D515" s="66" t="s">
        <v>683</v>
      </c>
      <c r="E515" s="49"/>
      <c r="F515" s="235"/>
      <c r="G515" s="236">
        <v>-51.46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-51.46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-51.46</v>
      </c>
    </row>
    <row r="516">
      <c r="A516" s="187">
        <v>43549.0</v>
      </c>
      <c r="B516" s="66" t="s">
        <v>548</v>
      </c>
      <c r="C516" s="66" t="s">
        <v>1143</v>
      </c>
      <c r="D516" s="66" t="s">
        <v>667</v>
      </c>
      <c r="E516" s="49">
        <v>-60000.0</v>
      </c>
      <c r="F516" s="235">
        <v>4.113</v>
      </c>
      <c r="G516" s="236">
        <v>246774.25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-45305.75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-66305.09884</v>
      </c>
    </row>
    <row r="517">
      <c r="A517" s="187">
        <v>43549.0</v>
      </c>
      <c r="B517" s="66" t="s">
        <v>548</v>
      </c>
      <c r="C517" s="66" t="s">
        <v>1143</v>
      </c>
      <c r="D517" s="66" t="s">
        <v>683</v>
      </c>
      <c r="E517" s="49"/>
      <c r="F517" s="235"/>
      <c r="G517" s="236">
        <v>-12.88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-12.88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-12.88</v>
      </c>
    </row>
    <row r="518">
      <c r="A518" s="187">
        <v>43549.0</v>
      </c>
      <c r="B518" s="66" t="s">
        <v>548</v>
      </c>
      <c r="C518" s="66" t="s">
        <v>1143</v>
      </c>
      <c r="D518" s="66" t="s">
        <v>667</v>
      </c>
      <c r="E518" s="49">
        <v>-13195.0</v>
      </c>
      <c r="F518" s="235">
        <v>4.113</v>
      </c>
      <c r="G518" s="236">
        <v>54273.96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-9959.3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-14577.4068</v>
      </c>
    </row>
    <row r="519">
      <c r="A519" s="187">
        <v>43543.0</v>
      </c>
      <c r="B519" s="66" t="s">
        <v>552</v>
      </c>
      <c r="C519" s="66" t="s">
        <v>553</v>
      </c>
      <c r="D519" s="66" t="s">
        <v>667</v>
      </c>
      <c r="E519" s="49">
        <v>-22.0</v>
      </c>
      <c r="F519" s="235">
        <v>47.68</v>
      </c>
      <c r="G519" s="236">
        <v>1048.96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-229.46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-124.6292326</v>
      </c>
    </row>
    <row r="520">
      <c r="A520" s="187">
        <v>43532.0</v>
      </c>
      <c r="B520" s="66" t="s">
        <v>548</v>
      </c>
      <c r="C520" s="66" t="s">
        <v>1143</v>
      </c>
      <c r="D520" s="66" t="s">
        <v>683</v>
      </c>
      <c r="E520" s="49"/>
      <c r="F520" s="235"/>
      <c r="G520" s="236">
        <v>-2.73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-2.73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-2.73</v>
      </c>
    </row>
    <row r="521">
      <c r="A521" s="187">
        <v>43532.0</v>
      </c>
      <c r="B521" s="66" t="s">
        <v>548</v>
      </c>
      <c r="C521" s="66" t="s">
        <v>1143</v>
      </c>
      <c r="D521" s="66" t="s">
        <v>667</v>
      </c>
      <c r="E521" s="49">
        <v>-900.0</v>
      </c>
      <c r="F521" s="235">
        <v>4.054</v>
      </c>
      <c r="G521" s="236">
        <v>3649.01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-732.19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-1047.180233</v>
      </c>
    </row>
    <row r="522">
      <c r="A522" s="187">
        <v>43532.0</v>
      </c>
      <c r="B522" s="66" t="s">
        <v>535</v>
      </c>
      <c r="C522" s="66" t="s">
        <v>537</v>
      </c>
      <c r="D522" s="66" t="s">
        <v>666</v>
      </c>
      <c r="E522" s="49">
        <v>185.0</v>
      </c>
      <c r="F522" s="235">
        <v>7.298</v>
      </c>
      <c r="G522" s="236">
        <v>-1350.13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-167.98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-168.7185659</v>
      </c>
    </row>
    <row r="523">
      <c r="A523" s="187">
        <v>43532.0</v>
      </c>
      <c r="B523" s="66" t="s">
        <v>542</v>
      </c>
      <c r="C523" s="66" t="s">
        <v>543</v>
      </c>
      <c r="D523" s="66" t="s">
        <v>667</v>
      </c>
      <c r="E523" s="49">
        <v>-8.0</v>
      </c>
      <c r="F523" s="235">
        <v>172.6</v>
      </c>
      <c r="G523" s="236">
        <v>1380.8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-67.92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-161.4248062</v>
      </c>
    </row>
    <row r="524">
      <c r="A524" s="187">
        <v>43531.0</v>
      </c>
      <c r="B524" s="66" t="s">
        <v>548</v>
      </c>
      <c r="C524" s="66" t="s">
        <v>1143</v>
      </c>
      <c r="D524" s="66" t="s">
        <v>667</v>
      </c>
      <c r="E524" s="49">
        <v>-10.0</v>
      </c>
      <c r="F524" s="235">
        <v>4.041</v>
      </c>
      <c r="G524" s="236">
        <v>40.41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-8.27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-11.76989147</v>
      </c>
    </row>
    <row r="525">
      <c r="A525" s="187">
        <v>43531.0</v>
      </c>
      <c r="B525" s="66" t="s">
        <v>548</v>
      </c>
      <c r="C525" s="66" t="s">
        <v>1143</v>
      </c>
      <c r="D525" s="66" t="s">
        <v>683</v>
      </c>
      <c r="E525" s="49"/>
      <c r="F525" s="235"/>
      <c r="G525" s="236">
        <v>-2.01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-2.01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-2.01</v>
      </c>
    </row>
    <row r="526">
      <c r="A526" s="187">
        <v>43530.0</v>
      </c>
      <c r="B526" s="66" t="s">
        <v>542</v>
      </c>
      <c r="C526" s="66" t="s">
        <v>543</v>
      </c>
      <c r="D526" s="66" t="s">
        <v>667</v>
      </c>
      <c r="E526" s="49">
        <v>-6.0</v>
      </c>
      <c r="F526" s="235">
        <v>169.9</v>
      </c>
      <c r="G526" s="236">
        <v>1019.4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-67.14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-137.2686047</v>
      </c>
    </row>
    <row r="527">
      <c r="A527" s="187">
        <v>43529.0</v>
      </c>
      <c r="B527" s="66"/>
      <c r="C527" s="66"/>
      <c r="D527" s="66" t="s">
        <v>686</v>
      </c>
      <c r="E527" s="49"/>
      <c r="F527" s="235"/>
      <c r="G527" s="236">
        <v>-700.0</v>
      </c>
      <c r="H527" s="233" t="s">
        <v>1156</v>
      </c>
      <c r="I527" s="237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7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7">
        <v>43528.0</v>
      </c>
      <c r="B528" s="66" t="s">
        <v>552</v>
      </c>
      <c r="C528" s="66" t="s">
        <v>553</v>
      </c>
      <c r="D528" s="66" t="s">
        <v>667</v>
      </c>
      <c r="E528" s="49">
        <v>-75.0</v>
      </c>
      <c r="F528" s="235">
        <v>47.18</v>
      </c>
      <c r="G528" s="236">
        <v>3538.5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-819.75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-462.3723837</v>
      </c>
    </row>
    <row r="529">
      <c r="A529" s="187">
        <v>43524.0</v>
      </c>
      <c r="B529" s="232"/>
      <c r="C529" s="232"/>
      <c r="D529" s="232" t="s">
        <v>683</v>
      </c>
      <c r="E529" s="239"/>
      <c r="F529" s="240"/>
      <c r="G529" s="236">
        <v>-534.72</v>
      </c>
      <c r="H529" s="233" t="s">
        <v>1158</v>
      </c>
      <c r="I529" s="237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37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7">
        <v>43521.0</v>
      </c>
      <c r="B530" s="66" t="s">
        <v>552</v>
      </c>
      <c r="C530" s="66" t="s">
        <v>553</v>
      </c>
      <c r="D530" s="66" t="s">
        <v>667</v>
      </c>
      <c r="E530" s="49">
        <v>-29.0</v>
      </c>
      <c r="F530" s="235">
        <v>47.0248</v>
      </c>
      <c r="G530" s="236">
        <v>1363.72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-321.47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-183.2839884</v>
      </c>
    </row>
    <row r="531">
      <c r="A531" s="187">
        <v>43521.0</v>
      </c>
      <c r="B531" s="66" t="s">
        <v>552</v>
      </c>
      <c r="C531" s="66" t="s">
        <v>553</v>
      </c>
      <c r="D531" s="66" t="s">
        <v>667</v>
      </c>
      <c r="E531" s="49">
        <v>-1.0</v>
      </c>
      <c r="F531" s="235">
        <v>47.04</v>
      </c>
      <c r="G531" s="236">
        <v>47.04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-11.07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-6.304965116</v>
      </c>
    </row>
    <row r="532">
      <c r="A532" s="187">
        <v>43509.0</v>
      </c>
      <c r="B532" s="66" t="s">
        <v>552</v>
      </c>
      <c r="C532" s="66" t="s">
        <v>553</v>
      </c>
      <c r="D532" s="66" t="s">
        <v>667</v>
      </c>
      <c r="E532" s="49">
        <v>-45.0</v>
      </c>
      <c r="F532" s="235">
        <v>46.45</v>
      </c>
      <c r="G532" s="236">
        <v>2090.25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-524.7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-310.2734302</v>
      </c>
    </row>
    <row r="533">
      <c r="A533" s="187">
        <v>43509.0</v>
      </c>
      <c r="B533" s="66" t="s">
        <v>552</v>
      </c>
      <c r="C533" s="66" t="s">
        <v>553</v>
      </c>
      <c r="D533" s="66" t="s">
        <v>667</v>
      </c>
      <c r="E533" s="49">
        <v>-38.0</v>
      </c>
      <c r="F533" s="235">
        <v>46.135</v>
      </c>
      <c r="G533" s="236">
        <v>1753.13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-455.05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-273.9786744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-14.0</v>
      </c>
      <c r="F534" s="235">
        <v>45.916</v>
      </c>
      <c r="G534" s="236">
        <v>642.83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-170.71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-103.9995116</v>
      </c>
    </row>
    <row r="535">
      <c r="A535" s="187">
        <v>43508.0</v>
      </c>
      <c r="B535" s="66" t="s">
        <v>535</v>
      </c>
      <c r="C535" s="66" t="s">
        <v>537</v>
      </c>
      <c r="D535" s="66" t="s">
        <v>666</v>
      </c>
      <c r="E535" s="49">
        <v>170.0</v>
      </c>
      <c r="F535" s="235">
        <v>7.213</v>
      </c>
      <c r="G535" s="236">
        <v>-1226.21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-139.91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-140.5886822</v>
      </c>
    </row>
    <row r="536">
      <c r="A536" s="187">
        <v>43508.0</v>
      </c>
      <c r="B536" s="66" t="s">
        <v>535</v>
      </c>
      <c r="C536" s="66" t="s">
        <v>537</v>
      </c>
      <c r="D536" s="66" t="s">
        <v>666</v>
      </c>
      <c r="E536" s="49">
        <v>30.0</v>
      </c>
      <c r="F536" s="235">
        <v>7.2139</v>
      </c>
      <c r="G536" s="236">
        <v>-216.42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-24.72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-24.83976744</v>
      </c>
    </row>
    <row r="537">
      <c r="A537" s="187">
        <v>43508.0</v>
      </c>
      <c r="B537" s="66" t="s">
        <v>552</v>
      </c>
      <c r="C537" s="66" t="s">
        <v>553</v>
      </c>
      <c r="D537" s="66" t="s">
        <v>667</v>
      </c>
      <c r="E537" s="49">
        <v>-54.0</v>
      </c>
      <c r="F537" s="235">
        <v>45.9159</v>
      </c>
      <c r="G537" s="236">
        <v>2479.46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-658.48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-401.1681163</v>
      </c>
    </row>
    <row r="538">
      <c r="A538" s="187">
        <v>43504.0</v>
      </c>
      <c r="B538" s="66" t="s">
        <v>548</v>
      </c>
      <c r="C538" s="66" t="s">
        <v>1143</v>
      </c>
      <c r="D538" s="66" t="s">
        <v>667</v>
      </c>
      <c r="E538" s="49">
        <v>-270.0</v>
      </c>
      <c r="F538" s="235">
        <v>4.038</v>
      </c>
      <c r="G538" s="236">
        <v>1090.17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-224.19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-318.6870698</v>
      </c>
    </row>
    <row r="539">
      <c r="A539" s="187">
        <v>43504.0</v>
      </c>
      <c r="B539" s="66" t="s">
        <v>548</v>
      </c>
      <c r="C539" s="66" t="s">
        <v>1143</v>
      </c>
      <c r="D539" s="66" t="s">
        <v>683</v>
      </c>
      <c r="E539" s="49"/>
      <c r="F539" s="235"/>
      <c r="G539" s="236">
        <v>-2.22</v>
      </c>
      <c r="H539" s="233" t="s">
        <v>795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-2.22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-2.22</v>
      </c>
    </row>
    <row r="540">
      <c r="A540" s="187">
        <v>43504.0</v>
      </c>
      <c r="B540" s="66" t="s">
        <v>542</v>
      </c>
      <c r="C540" s="66" t="s">
        <v>543</v>
      </c>
      <c r="D540" s="66" t="s">
        <v>667</v>
      </c>
      <c r="E540" s="49">
        <v>-6.0</v>
      </c>
      <c r="F540" s="235">
        <v>170.5</v>
      </c>
      <c r="G540" s="236">
        <v>1023.0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-63.54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-133.6686047</v>
      </c>
    </row>
    <row r="541">
      <c r="A541" s="187">
        <v>43504.0</v>
      </c>
      <c r="B541" s="66" t="s">
        <v>548</v>
      </c>
      <c r="C541" s="66" t="s">
        <v>1143</v>
      </c>
      <c r="D541" s="66" t="s">
        <v>667</v>
      </c>
      <c r="E541" s="49">
        <v>-816.0</v>
      </c>
      <c r="F541" s="235">
        <v>4.031</v>
      </c>
      <c r="G541" s="236">
        <v>3289.3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-682.988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-968.5791442</v>
      </c>
    </row>
    <row r="542">
      <c r="A542" s="187">
        <v>43504.0</v>
      </c>
      <c r="B542" s="66" t="s">
        <v>548</v>
      </c>
      <c r="C542" s="66" t="s">
        <v>1143</v>
      </c>
      <c r="D542" s="66" t="s">
        <v>683</v>
      </c>
      <c r="E542" s="49"/>
      <c r="F542" s="235"/>
      <c r="G542" s="236">
        <v>-2.66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-2.66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-2.66</v>
      </c>
    </row>
    <row r="543">
      <c r="A543" s="187">
        <v>43503.0</v>
      </c>
      <c r="B543" s="66" t="s">
        <v>542</v>
      </c>
      <c r="C543" s="66" t="s">
        <v>543</v>
      </c>
      <c r="D543" s="66" t="s">
        <v>667</v>
      </c>
      <c r="E543" s="49">
        <v>-7.0</v>
      </c>
      <c r="F543" s="235">
        <v>169.97</v>
      </c>
      <c r="G543" s="236">
        <v>1189.79</v>
      </c>
      <c r="H543" s="233" t="s">
        <v>1171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-77.84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-159.6567054</v>
      </c>
    </row>
    <row r="544">
      <c r="A544" s="187">
        <v>43503.0</v>
      </c>
      <c r="B544" s="66" t="s">
        <v>548</v>
      </c>
      <c r="C544" s="66" t="s">
        <v>1143</v>
      </c>
      <c r="D544" s="66" t="s">
        <v>667</v>
      </c>
      <c r="E544" s="49">
        <v>-500.0</v>
      </c>
      <c r="F544" s="235">
        <v>4.006</v>
      </c>
      <c r="G544" s="236">
        <v>2003.03</v>
      </c>
      <c r="H544" s="233" t="s">
        <v>1172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-430.97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-605.9645736</v>
      </c>
    </row>
    <row r="545">
      <c r="A545" s="187">
        <v>43503.0</v>
      </c>
      <c r="B545" s="66" t="s">
        <v>548</v>
      </c>
      <c r="C545" s="66" t="s">
        <v>1143</v>
      </c>
      <c r="D545" s="66" t="s">
        <v>683</v>
      </c>
      <c r="E545" s="49"/>
      <c r="F545" s="235"/>
      <c r="G545" s="236">
        <v>-2.4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</v>
      </c>
    </row>
    <row r="546">
      <c r="A546" s="187">
        <v>43503.0</v>
      </c>
      <c r="B546" s="66" t="s">
        <v>548</v>
      </c>
      <c r="C546" s="66" t="s">
        <v>1143</v>
      </c>
      <c r="D546" s="66" t="s">
        <v>683</v>
      </c>
      <c r="E546" s="49"/>
      <c r="F546" s="235"/>
      <c r="G546" s="236">
        <v>-2.2</v>
      </c>
      <c r="H546" s="233" t="s">
        <v>980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7">
        <v>43503.0</v>
      </c>
      <c r="B547" s="66" t="s">
        <v>548</v>
      </c>
      <c r="C547" s="66" t="s">
        <v>1143</v>
      </c>
      <c r="D547" s="66" t="s">
        <v>667</v>
      </c>
      <c r="E547" s="49">
        <v>-255.0</v>
      </c>
      <c r="F547" s="235">
        <v>3.992</v>
      </c>
      <c r="G547" s="236">
        <v>1017.88</v>
      </c>
      <c r="H547" s="233" t="s">
        <v>1174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-223.46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-312.7072326</v>
      </c>
    </row>
    <row r="548">
      <c r="A548" s="187">
        <v>43501.0</v>
      </c>
      <c r="B548" s="66" t="s">
        <v>552</v>
      </c>
      <c r="C548" s="66" t="s">
        <v>553</v>
      </c>
      <c r="D548" s="66" t="s">
        <v>667</v>
      </c>
      <c r="E548" s="49">
        <v>-27.0</v>
      </c>
      <c r="F548" s="235">
        <v>45.3759</v>
      </c>
      <c r="G548" s="236">
        <v>1225.15</v>
      </c>
      <c r="H548" s="233" t="s">
        <v>1175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-343.82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-215.1640581</v>
      </c>
    </row>
    <row r="549">
      <c r="A549" s="187">
        <v>43501.0</v>
      </c>
      <c r="B549" s="66"/>
      <c r="C549" s="66"/>
      <c r="D549" s="66" t="s">
        <v>686</v>
      </c>
      <c r="E549" s="49"/>
      <c r="F549" s="235"/>
      <c r="G549" s="236">
        <v>-400.0</v>
      </c>
      <c r="H549" s="233" t="s">
        <v>775</v>
      </c>
      <c r="I549" s="237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7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43497.0</v>
      </c>
      <c r="B550" s="66"/>
      <c r="C550" s="66"/>
      <c r="D550" s="66" t="s">
        <v>683</v>
      </c>
      <c r="E550" s="49"/>
      <c r="F550" s="235"/>
      <c r="G550" s="236">
        <v>-5.0</v>
      </c>
      <c r="H550" s="233" t="s">
        <v>886</v>
      </c>
      <c r="I550" s="237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7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-45.0</v>
      </c>
      <c r="F551" s="235">
        <v>45.018</v>
      </c>
      <c r="G551" s="236">
        <v>2025.81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-589.14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-374.7134302</v>
      </c>
    </row>
    <row r="552">
      <c r="A552" s="187">
        <v>43497.0</v>
      </c>
      <c r="B552" s="66" t="s">
        <v>552</v>
      </c>
      <c r="C552" s="66" t="s">
        <v>553</v>
      </c>
      <c r="D552" s="66" t="s">
        <v>667</v>
      </c>
      <c r="E552" s="49">
        <v>-10.0</v>
      </c>
      <c r="F552" s="235">
        <v>44.797</v>
      </c>
      <c r="G552" s="236">
        <v>447.97</v>
      </c>
      <c r="H552" s="233" t="s">
        <v>1177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-133.13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-85.47965116</v>
      </c>
    </row>
    <row r="553">
      <c r="A553" s="187">
        <v>43497.0</v>
      </c>
      <c r="B553" s="66" t="s">
        <v>552</v>
      </c>
      <c r="C553" s="66" t="s">
        <v>553</v>
      </c>
      <c r="D553" s="66" t="s">
        <v>667</v>
      </c>
      <c r="E553" s="49">
        <v>-8.0</v>
      </c>
      <c r="F553" s="235">
        <v>44.7975</v>
      </c>
      <c r="G553" s="236">
        <v>358.38</v>
      </c>
      <c r="H553" s="233" t="s">
        <v>1178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-106.5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-68.37972093</v>
      </c>
    </row>
    <row r="554">
      <c r="A554" s="187">
        <v>43497.0</v>
      </c>
      <c r="B554" s="66" t="s">
        <v>552</v>
      </c>
      <c r="C554" s="66" t="s">
        <v>553</v>
      </c>
      <c r="D554" s="66" t="s">
        <v>667</v>
      </c>
      <c r="E554" s="49">
        <v>-5.0</v>
      </c>
      <c r="F554" s="235">
        <v>44.796</v>
      </c>
      <c r="G554" s="236">
        <v>223.98</v>
      </c>
      <c r="H554" s="233" t="s">
        <v>1179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-66.57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-42.74482558</v>
      </c>
    </row>
    <row r="555">
      <c r="A555" s="187">
        <v>43496.0</v>
      </c>
      <c r="B555" s="232"/>
      <c r="C555" s="233"/>
      <c r="D555" s="234" t="s">
        <v>683</v>
      </c>
      <c r="E555" s="234"/>
      <c r="F555" s="235"/>
      <c r="G555" s="236">
        <v>-5.0</v>
      </c>
      <c r="H555" s="233" t="s">
        <v>886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43496.0</v>
      </c>
      <c r="B556" s="232"/>
      <c r="C556" s="233"/>
      <c r="D556" s="234" t="s">
        <v>683</v>
      </c>
      <c r="E556" s="234"/>
      <c r="F556" s="235"/>
      <c r="G556" s="236">
        <v>5.0</v>
      </c>
      <c r="H556" s="233" t="s">
        <v>1180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43496.0</v>
      </c>
      <c r="B557" s="232"/>
      <c r="C557" s="233"/>
      <c r="D557" s="234" t="s">
        <v>683</v>
      </c>
      <c r="E557" s="234"/>
      <c r="F557" s="235"/>
      <c r="G557" s="236">
        <v>-565.1</v>
      </c>
      <c r="H557" s="233" t="s">
        <v>1181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43496.0</v>
      </c>
      <c r="B558" s="66" t="s">
        <v>552</v>
      </c>
      <c r="C558" s="66" t="s">
        <v>553</v>
      </c>
      <c r="D558" s="66" t="s">
        <v>683</v>
      </c>
      <c r="E558" s="49"/>
      <c r="F558" s="235"/>
      <c r="G558" s="236">
        <v>-3.89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-3.89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-3.89</v>
      </c>
    </row>
    <row r="559">
      <c r="A559" s="187">
        <v>43496.0</v>
      </c>
      <c r="B559" s="66" t="s">
        <v>552</v>
      </c>
      <c r="C559" s="66" t="s">
        <v>553</v>
      </c>
      <c r="D559" s="66" t="s">
        <v>667</v>
      </c>
      <c r="E559" s="49">
        <v>-213.0</v>
      </c>
      <c r="F559" s="235">
        <v>44.455</v>
      </c>
      <c r="G559" s="236">
        <v>9468.92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-2908.51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-1893.55757</v>
      </c>
    </row>
    <row r="560">
      <c r="A560" s="187">
        <v>43486.0</v>
      </c>
      <c r="B560" s="66" t="s">
        <v>552</v>
      </c>
      <c r="C560" s="66" t="s">
        <v>553</v>
      </c>
      <c r="D560" s="66" t="s">
        <v>683</v>
      </c>
      <c r="E560" s="49"/>
      <c r="F560" s="235"/>
      <c r="G560" s="236">
        <v>-0.26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-0.26</v>
      </c>
    </row>
    <row r="561">
      <c r="A561" s="187">
        <v>43486.0</v>
      </c>
      <c r="B561" s="66" t="s">
        <v>552</v>
      </c>
      <c r="C561" s="66" t="s">
        <v>553</v>
      </c>
      <c r="D561" s="66" t="s">
        <v>667</v>
      </c>
      <c r="E561" s="49">
        <v>-29.0</v>
      </c>
      <c r="F561" s="244">
        <f t="shared" ref="F561:F563" si="1">IF(E561,-G561/E561,"")</f>
        <v>44.48586207</v>
      </c>
      <c r="G561" s="236">
        <v>1290.09</v>
      </c>
      <c r="H561" s="233" t="s">
        <v>1185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-395.1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-256.9139884</v>
      </c>
    </row>
    <row r="562">
      <c r="A562" s="187">
        <v>43486.0</v>
      </c>
      <c r="B562" s="66" t="s">
        <v>552</v>
      </c>
      <c r="C562" s="66" t="s">
        <v>553</v>
      </c>
      <c r="D562" s="66" t="s">
        <v>683</v>
      </c>
      <c r="E562" s="49"/>
      <c r="F562" s="244" t="str">
        <f t="shared" si="1"/>
        <v/>
      </c>
      <c r="G562" s="236">
        <v>-2.01</v>
      </c>
      <c r="H562" s="233" t="s">
        <v>1186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-2.01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-2.01</v>
      </c>
    </row>
    <row r="563">
      <c r="A563" s="187">
        <v>43486.0</v>
      </c>
      <c r="B563" s="66" t="s">
        <v>552</v>
      </c>
      <c r="C563" s="66" t="s">
        <v>553</v>
      </c>
      <c r="D563" s="66" t="s">
        <v>667</v>
      </c>
      <c r="E563" s="49">
        <v>-1.0</v>
      </c>
      <c r="F563" s="244">
        <f t="shared" si="1"/>
        <v>44.5</v>
      </c>
      <c r="G563" s="236">
        <v>44.5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-13.61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-8.844965116</v>
      </c>
    </row>
    <row r="564">
      <c r="A564" s="187">
        <v>43474.0</v>
      </c>
      <c r="B564" s="232" t="s">
        <v>552</v>
      </c>
      <c r="C564" s="233" t="s">
        <v>553</v>
      </c>
      <c r="D564" s="234" t="s">
        <v>705</v>
      </c>
      <c r="E564" s="234"/>
      <c r="F564" s="235"/>
      <c r="G564" s="236">
        <v>-154.79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43474.0</v>
      </c>
      <c r="B565" s="66" t="s">
        <v>552</v>
      </c>
      <c r="C565" s="66" t="s">
        <v>553</v>
      </c>
      <c r="D565" s="66" t="s">
        <v>705</v>
      </c>
      <c r="E565" s="49"/>
      <c r="F565" s="244" t="str">
        <f t="shared" ref="F565:F582" si="2">IF(E565,-G565/E565,"")</f>
        <v/>
      </c>
      <c r="G565" s="236">
        <v>1151.07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43474.0</v>
      </c>
      <c r="B566" s="66" t="s">
        <v>552</v>
      </c>
      <c r="C566" s="66" t="s">
        <v>553</v>
      </c>
      <c r="D566" s="66" t="s">
        <v>683</v>
      </c>
      <c r="E566" s="49"/>
      <c r="F566" s="244" t="str">
        <f t="shared" si="2"/>
        <v/>
      </c>
      <c r="G566" s="236">
        <v>-2.29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-2.29</v>
      </c>
    </row>
    <row r="567">
      <c r="A567" s="187">
        <v>43474.0</v>
      </c>
      <c r="B567" s="66" t="s">
        <v>552</v>
      </c>
      <c r="C567" s="66" t="s">
        <v>553</v>
      </c>
      <c r="D567" s="66" t="s">
        <v>667</v>
      </c>
      <c r="E567" s="49">
        <v>-34.0</v>
      </c>
      <c r="F567" s="244">
        <f t="shared" si="2"/>
        <v>42.74</v>
      </c>
      <c r="G567" s="236">
        <v>1453.16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-522.58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-360.568814</v>
      </c>
    </row>
    <row r="568">
      <c r="A568" s="187">
        <v>43473.0</v>
      </c>
      <c r="B568" s="66" t="s">
        <v>548</v>
      </c>
      <c r="C568" s="66" t="s">
        <v>1143</v>
      </c>
      <c r="D568" s="66" t="s">
        <v>683</v>
      </c>
      <c r="E568" s="49"/>
      <c r="F568" s="244" t="str">
        <f t="shared" si="2"/>
        <v/>
      </c>
      <c r="G568" s="236">
        <v>-2.53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-2.53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-2.53</v>
      </c>
    </row>
    <row r="569">
      <c r="A569" s="187">
        <v>43473.0</v>
      </c>
      <c r="B569" s="66" t="s">
        <v>548</v>
      </c>
      <c r="C569" s="66" t="s">
        <v>1143</v>
      </c>
      <c r="D569" s="66" t="s">
        <v>666</v>
      </c>
      <c r="E569" s="49">
        <v>666.0</v>
      </c>
      <c r="F569" s="244">
        <f t="shared" si="2"/>
        <v>3.982507508</v>
      </c>
      <c r="G569" s="236">
        <v>-2652.35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589.738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822.8307721</v>
      </c>
    </row>
    <row r="570">
      <c r="A570" s="187">
        <v>43473.0</v>
      </c>
      <c r="B570" s="66" t="s">
        <v>542</v>
      </c>
      <c r="C570" s="66" t="s">
        <v>543</v>
      </c>
      <c r="D570" s="66" t="s">
        <v>666</v>
      </c>
      <c r="E570" s="49">
        <v>14.0</v>
      </c>
      <c r="F570" s="244">
        <f t="shared" si="2"/>
        <v>167.51</v>
      </c>
      <c r="G570" s="236">
        <v>-2345.14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190.12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353.7534109</v>
      </c>
    </row>
    <row r="571">
      <c r="A571" s="187">
        <v>43473.0</v>
      </c>
      <c r="B571" s="66" t="s">
        <v>542</v>
      </c>
      <c r="C571" s="66" t="s">
        <v>543</v>
      </c>
      <c r="D571" s="66" t="s">
        <v>683</v>
      </c>
      <c r="E571" s="49"/>
      <c r="F571" s="244" t="str">
        <f t="shared" si="2"/>
        <v/>
      </c>
      <c r="G571" s="236">
        <v>-2.47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-2.47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-2.47</v>
      </c>
    </row>
    <row r="572">
      <c r="A572" s="187">
        <v>43473.0</v>
      </c>
      <c r="B572" s="66" t="s">
        <v>542</v>
      </c>
      <c r="C572" s="66" t="s">
        <v>543</v>
      </c>
      <c r="D572" s="66" t="s">
        <v>666</v>
      </c>
      <c r="E572" s="49">
        <v>14.0</v>
      </c>
      <c r="F572" s="244">
        <f t="shared" si="2"/>
        <v>167.59</v>
      </c>
      <c r="G572" s="236">
        <v>-2346.26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189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352.6334109</v>
      </c>
    </row>
    <row r="573">
      <c r="A573" s="187">
        <v>43473.0</v>
      </c>
      <c r="B573" s="66" t="s">
        <v>542</v>
      </c>
      <c r="C573" s="66" t="s">
        <v>543</v>
      </c>
      <c r="D573" s="66" t="s">
        <v>667</v>
      </c>
      <c r="E573" s="49">
        <v>-7.0</v>
      </c>
      <c r="F573" s="244">
        <f t="shared" si="2"/>
        <v>167.39</v>
      </c>
      <c r="G573" s="236">
        <v>1171.73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-95.9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-177.7167054</v>
      </c>
    </row>
    <row r="574">
      <c r="A574" s="187">
        <v>43473.0</v>
      </c>
      <c r="B574" s="66" t="s">
        <v>542</v>
      </c>
      <c r="C574" s="66" t="s">
        <v>543</v>
      </c>
      <c r="D574" s="66" t="s">
        <v>683</v>
      </c>
      <c r="E574" s="49"/>
      <c r="F574" s="244" t="str">
        <f t="shared" si="2"/>
        <v/>
      </c>
      <c r="G574" s="236">
        <v>-2.23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7">
        <v>43473.0</v>
      </c>
      <c r="B575" s="66" t="s">
        <v>552</v>
      </c>
      <c r="C575" s="66" t="s">
        <v>553</v>
      </c>
      <c r="D575" s="66" t="s">
        <v>667</v>
      </c>
      <c r="E575" s="49">
        <v>-110.0</v>
      </c>
      <c r="F575" s="244">
        <f t="shared" si="2"/>
        <v>42.536</v>
      </c>
      <c r="G575" s="236">
        <v>4678.96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-1713.14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-1188.986163</v>
      </c>
    </row>
    <row r="576">
      <c r="A576" s="187">
        <v>43473.0</v>
      </c>
      <c r="B576" s="66" t="s">
        <v>552</v>
      </c>
      <c r="C576" s="66" t="s">
        <v>553</v>
      </c>
      <c r="D576" s="66" t="s">
        <v>683</v>
      </c>
      <c r="E576" s="49"/>
      <c r="F576" s="244" t="str">
        <f t="shared" si="2"/>
        <v/>
      </c>
      <c r="G576" s="236">
        <v>-2.94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-2.94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-2.94</v>
      </c>
    </row>
    <row r="577">
      <c r="A577" s="187">
        <v>43473.0</v>
      </c>
      <c r="B577" s="66" t="s">
        <v>548</v>
      </c>
      <c r="C577" s="66" t="s">
        <v>1143</v>
      </c>
      <c r="D577" s="66" t="s">
        <v>683</v>
      </c>
      <c r="E577" s="49"/>
      <c r="F577" s="244" t="str">
        <f t="shared" si="2"/>
        <v/>
      </c>
      <c r="G577" s="236">
        <v>-4.42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-4.42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-4.42</v>
      </c>
    </row>
    <row r="578">
      <c r="A578" s="187">
        <v>43473.0</v>
      </c>
      <c r="B578" s="66" t="s">
        <v>548</v>
      </c>
      <c r="C578" s="66" t="s">
        <v>1143</v>
      </c>
      <c r="D578" s="66" t="s">
        <v>666</v>
      </c>
      <c r="E578" s="49">
        <v>3038.0</v>
      </c>
      <c r="F578" s="244">
        <f t="shared" si="2"/>
        <v>3.98817314</v>
      </c>
      <c r="G578" s="236">
        <v>-12116.07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2672.914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3736.181029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</v>
      </c>
      <c r="G579" s="236">
        <v>-2345.0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190.26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353.8934109</v>
      </c>
    </row>
    <row r="580">
      <c r="A580" s="187">
        <v>43469.0</v>
      </c>
      <c r="B580" s="66"/>
      <c r="C580" s="66"/>
      <c r="D580" s="66" t="s">
        <v>686</v>
      </c>
      <c r="E580" s="49"/>
      <c r="F580" s="244" t="str">
        <f t="shared" si="2"/>
        <v/>
      </c>
      <c r="G580" s="236">
        <v>-1500.0</v>
      </c>
      <c r="H580" s="233" t="s">
        <v>761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43467.0</v>
      </c>
      <c r="B581" s="66" t="s">
        <v>535</v>
      </c>
      <c r="C581" s="66" t="s">
        <v>537</v>
      </c>
      <c r="D581" s="66" t="s">
        <v>666</v>
      </c>
      <c r="E581" s="49">
        <v>300.0</v>
      </c>
      <c r="F581" s="244">
        <f t="shared" si="2"/>
        <v>6.82</v>
      </c>
      <c r="G581" s="236">
        <v>-2046.0</v>
      </c>
      <c r="H581" s="233" t="s">
        <v>1204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-129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-130.1976744</v>
      </c>
    </row>
    <row r="582">
      <c r="A582" s="187">
        <v>43467.0</v>
      </c>
      <c r="B582" s="66" t="s">
        <v>552</v>
      </c>
      <c r="C582" s="66" t="s">
        <v>553</v>
      </c>
      <c r="D582" s="66" t="s">
        <v>666</v>
      </c>
      <c r="E582" s="49">
        <v>74.0</v>
      </c>
      <c r="F582" s="244">
        <f t="shared" si="2"/>
        <v>41.15</v>
      </c>
      <c r="G582" s="236">
        <v>-3045.1</v>
      </c>
      <c r="H582" s="233" t="s">
        <v>1205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1255.04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902.4274186</v>
      </c>
    </row>
    <row r="583">
      <c r="A583" s="187">
        <v>43465.0</v>
      </c>
      <c r="B583" s="232"/>
      <c r="C583" s="233"/>
      <c r="D583" s="234" t="s">
        <v>683</v>
      </c>
      <c r="E583" s="234"/>
      <c r="F583" s="235"/>
      <c r="G583" s="236">
        <v>-534.69</v>
      </c>
      <c r="H583" s="233" t="s">
        <v>1206</v>
      </c>
      <c r="I583" s="237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7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7">
        <v>43462.0</v>
      </c>
      <c r="B584" s="232" t="s">
        <v>548</v>
      </c>
      <c r="C584" s="233" t="s">
        <v>1143</v>
      </c>
      <c r="D584" s="234" t="s">
        <v>705</v>
      </c>
      <c r="E584" s="234"/>
      <c r="F584" s="235"/>
      <c r="G584" s="236">
        <v>4867.15</v>
      </c>
      <c r="H584" s="233" t="s">
        <v>1207</v>
      </c>
      <c r="I584" s="23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7">
        <v>43462.0</v>
      </c>
      <c r="B585" s="232" t="s">
        <v>548</v>
      </c>
      <c r="C585" s="233" t="s">
        <v>1143</v>
      </c>
      <c r="D585" s="234" t="s">
        <v>705</v>
      </c>
      <c r="E585" s="234"/>
      <c r="F585" s="235"/>
      <c r="G585" s="236">
        <v>-618.49</v>
      </c>
      <c r="H585" s="233" t="s">
        <v>1208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43461.0</v>
      </c>
      <c r="B586" s="66" t="s">
        <v>542</v>
      </c>
      <c r="C586" s="66" t="s">
        <v>543</v>
      </c>
      <c r="D586" s="66" t="s">
        <v>667</v>
      </c>
      <c r="E586" s="49">
        <v>-2.0</v>
      </c>
      <c r="F586" s="244">
        <f t="shared" ref="F586:F596" si="3">IF(E586,-G586/E586,"")</f>
        <v>166.98</v>
      </c>
      <c r="G586" s="236">
        <v>333.96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-28.22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-51.59620155</v>
      </c>
    </row>
    <row r="587">
      <c r="A587" s="187">
        <v>43461.0</v>
      </c>
      <c r="B587" s="66" t="s">
        <v>542</v>
      </c>
      <c r="C587" s="66" t="s">
        <v>543</v>
      </c>
      <c r="D587" s="66" t="s">
        <v>667</v>
      </c>
      <c r="E587" s="49">
        <v>-5.0</v>
      </c>
      <c r="F587" s="244">
        <f t="shared" si="3"/>
        <v>166.98</v>
      </c>
      <c r="G587" s="236">
        <v>834.9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-70.55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-128.9905039</v>
      </c>
    </row>
    <row r="588">
      <c r="A588" s="187">
        <v>43461.0</v>
      </c>
      <c r="B588" s="66" t="s">
        <v>542</v>
      </c>
      <c r="C588" s="66" t="s">
        <v>543</v>
      </c>
      <c r="D588" s="66" t="s">
        <v>667</v>
      </c>
      <c r="E588" s="49">
        <v>-9.0</v>
      </c>
      <c r="F588" s="244">
        <f t="shared" si="3"/>
        <v>166.95</v>
      </c>
      <c r="G588" s="236">
        <v>1502.55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-127.26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-232.452907</v>
      </c>
    </row>
    <row r="589">
      <c r="A589" s="187">
        <v>43461.0</v>
      </c>
      <c r="B589" s="66" t="s">
        <v>538</v>
      </c>
      <c r="C589" s="66" t="s">
        <v>539</v>
      </c>
      <c r="D589" s="66" t="s">
        <v>667</v>
      </c>
      <c r="E589" s="49">
        <v>-11.0</v>
      </c>
      <c r="F589" s="244">
        <f t="shared" si="3"/>
        <v>106.6</v>
      </c>
      <c r="G589" s="236">
        <v>1172.6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-422.4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-435.4908527</v>
      </c>
    </row>
    <row r="590">
      <c r="A590" s="187">
        <v>43461.0</v>
      </c>
      <c r="B590" s="66" t="s">
        <v>548</v>
      </c>
      <c r="C590" s="66" t="s">
        <v>1143</v>
      </c>
      <c r="D590" s="66" t="s">
        <v>683</v>
      </c>
      <c r="E590" s="49"/>
      <c r="F590" s="244" t="str">
        <f t="shared" si="3"/>
        <v/>
      </c>
      <c r="G590" s="236">
        <v>-2.28</v>
      </c>
      <c r="H590" s="233" t="s">
        <v>880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-2.28</v>
      </c>
    </row>
    <row r="591">
      <c r="A591" s="187">
        <v>43461.0</v>
      </c>
      <c r="B591" s="66" t="s">
        <v>548</v>
      </c>
      <c r="C591" s="66" t="s">
        <v>1143</v>
      </c>
      <c r="D591" s="66" t="s">
        <v>667</v>
      </c>
      <c r="E591" s="49">
        <v>-355.0</v>
      </c>
      <c r="F591" s="244">
        <f t="shared" si="3"/>
        <v>3.958028169</v>
      </c>
      <c r="G591" s="236">
        <v>1405.1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-323.04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-447.2861473</v>
      </c>
    </row>
    <row r="592">
      <c r="A592" s="187">
        <v>43461.0</v>
      </c>
      <c r="B592" s="66" t="s">
        <v>548</v>
      </c>
      <c r="C592" s="66" t="s">
        <v>1143</v>
      </c>
      <c r="D592" s="66" t="s">
        <v>683</v>
      </c>
      <c r="E592" s="49"/>
      <c r="F592" s="244" t="str">
        <f t="shared" si="3"/>
        <v/>
      </c>
      <c r="G592" s="236">
        <v>-0.55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-0.55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-0.55</v>
      </c>
    </row>
    <row r="593">
      <c r="A593" s="187">
        <v>43461.0</v>
      </c>
      <c r="B593" s="66" t="s">
        <v>548</v>
      </c>
      <c r="C593" s="66" t="s">
        <v>1143</v>
      </c>
      <c r="D593" s="66" t="s">
        <v>667</v>
      </c>
      <c r="E593" s="49">
        <v>-691.0</v>
      </c>
      <c r="F593" s="244">
        <f t="shared" si="3"/>
        <v>3.95577424</v>
      </c>
      <c r="G593" s="236">
        <v>2733.44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-630.348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-872.1905008</v>
      </c>
    </row>
    <row r="594">
      <c r="A594" s="187">
        <v>43455.0</v>
      </c>
      <c r="B594" s="66" t="s">
        <v>538</v>
      </c>
      <c r="C594" s="66" t="s">
        <v>539</v>
      </c>
      <c r="D594" s="66" t="s">
        <v>667</v>
      </c>
      <c r="E594" s="49">
        <v>-10.0</v>
      </c>
      <c r="F594" s="244">
        <f t="shared" si="3"/>
        <v>105.65</v>
      </c>
      <c r="G594" s="236">
        <v>1056.5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-393.5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-405.4007752</v>
      </c>
    </row>
    <row r="595">
      <c r="A595" s="187">
        <v>43455.0</v>
      </c>
      <c r="B595" s="66" t="s">
        <v>542</v>
      </c>
      <c r="C595" s="66" t="s">
        <v>543</v>
      </c>
      <c r="D595" s="66" t="s">
        <v>667</v>
      </c>
      <c r="E595" s="49">
        <v>-10.0</v>
      </c>
      <c r="F595" s="244">
        <f t="shared" si="3"/>
        <v>166.55</v>
      </c>
      <c r="G595" s="236">
        <v>1665.5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-145.4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-262.2810078</v>
      </c>
    </row>
    <row r="596">
      <c r="A596" s="187">
        <v>43454.0</v>
      </c>
      <c r="B596" s="66" t="s">
        <v>552</v>
      </c>
      <c r="C596" s="66" t="s">
        <v>553</v>
      </c>
      <c r="D596" s="66" t="s">
        <v>666</v>
      </c>
      <c r="E596" s="49">
        <v>100.0</v>
      </c>
      <c r="F596" s="244">
        <f t="shared" si="3"/>
        <v>41.63</v>
      </c>
      <c r="G596" s="236">
        <v>-4163.0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1648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1171.496512</v>
      </c>
    </row>
    <row r="597">
      <c r="A597" s="187">
        <v>43454.0</v>
      </c>
      <c r="B597" s="66" t="s">
        <v>552</v>
      </c>
      <c r="C597" s="66" t="s">
        <v>553</v>
      </c>
      <c r="D597" s="66" t="s">
        <v>683</v>
      </c>
      <c r="E597" s="49"/>
      <c r="F597" s="235"/>
      <c r="G597" s="236">
        <v>-2.83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-2.83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-2.83</v>
      </c>
    </row>
    <row r="598">
      <c r="A598" s="187">
        <v>43454.0</v>
      </c>
      <c r="B598" s="66" t="s">
        <v>548</v>
      </c>
      <c r="C598" s="66" t="s">
        <v>1143</v>
      </c>
      <c r="D598" s="66" t="s">
        <v>683</v>
      </c>
      <c r="E598" s="49"/>
      <c r="F598" s="235"/>
      <c r="G598" s="236">
        <v>-2.43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-2.43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-2.43</v>
      </c>
    </row>
    <row r="599">
      <c r="A599" s="187">
        <v>43454.0</v>
      </c>
      <c r="B599" s="66" t="s">
        <v>548</v>
      </c>
      <c r="C599" s="66" t="s">
        <v>1143</v>
      </c>
      <c r="D599" s="66" t="s">
        <v>667</v>
      </c>
      <c r="E599" s="49">
        <v>-544.0</v>
      </c>
      <c r="F599" s="235">
        <v>3.971</v>
      </c>
      <c r="G599" s="236">
        <v>2160.24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-487.952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-678.3460961</v>
      </c>
    </row>
    <row r="600">
      <c r="A600" s="187">
        <v>43454.0</v>
      </c>
      <c r="B600" s="66" t="s">
        <v>548</v>
      </c>
      <c r="C600" s="66" t="s">
        <v>1143</v>
      </c>
      <c r="D600" s="66" t="s">
        <v>683</v>
      </c>
      <c r="E600" s="49"/>
      <c r="F600" s="235"/>
      <c r="G600" s="236">
        <v>-3.41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-3.41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-3.41</v>
      </c>
    </row>
    <row r="601">
      <c r="A601" s="187">
        <v>43454.0</v>
      </c>
      <c r="B601" s="66" t="s">
        <v>548</v>
      </c>
      <c r="C601" s="66" t="s">
        <v>1143</v>
      </c>
      <c r="D601" s="66" t="s">
        <v>667</v>
      </c>
      <c r="E601" s="49">
        <v>-1760.0</v>
      </c>
      <c r="F601" s="235">
        <v>3.985</v>
      </c>
      <c r="G601" s="236">
        <v>7013.08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-1554.6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-2170.580899</v>
      </c>
    </row>
    <row r="602">
      <c r="A602" s="187">
        <v>43453.0</v>
      </c>
      <c r="B602" s="66" t="s">
        <v>548</v>
      </c>
      <c r="C602" s="66" t="s">
        <v>1143</v>
      </c>
      <c r="D602" s="66" t="s">
        <v>683</v>
      </c>
      <c r="E602" s="66"/>
      <c r="F602" s="235"/>
      <c r="G602" s="236">
        <v>-2.92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-2.92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-2.92</v>
      </c>
    </row>
    <row r="603">
      <c r="A603" s="187">
        <v>43453.0</v>
      </c>
      <c r="B603" s="66" t="s">
        <v>548</v>
      </c>
      <c r="C603" s="66" t="s">
        <v>1143</v>
      </c>
      <c r="D603" s="66" t="s">
        <v>667</v>
      </c>
      <c r="E603" s="49">
        <v>-1177.0</v>
      </c>
      <c r="F603" s="235">
        <v>3.919</v>
      </c>
      <c r="G603" s="236">
        <v>4613.0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-1116.636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-1528.573226</v>
      </c>
    </row>
    <row r="604">
      <c r="A604" s="187">
        <v>43452.0</v>
      </c>
      <c r="B604" s="66" t="s">
        <v>542</v>
      </c>
      <c r="C604" s="66" t="s">
        <v>543</v>
      </c>
      <c r="D604" s="66" t="s">
        <v>667</v>
      </c>
      <c r="E604" s="66">
        <v>-15.0</v>
      </c>
      <c r="F604" s="235">
        <v>166.3</v>
      </c>
      <c r="G604" s="236">
        <v>2494.5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-221.85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-397.1715116</v>
      </c>
    </row>
    <row r="605">
      <c r="A605" s="187">
        <v>43452.0</v>
      </c>
      <c r="B605" s="66" t="s">
        <v>538</v>
      </c>
      <c r="C605" s="66" t="s">
        <v>539</v>
      </c>
      <c r="D605" s="66" t="s">
        <v>667</v>
      </c>
      <c r="E605" s="66">
        <v>-10.0</v>
      </c>
      <c r="F605" s="235">
        <v>104.83</v>
      </c>
      <c r="G605" s="236">
        <v>1048.3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-401.7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-413.6007752</v>
      </c>
    </row>
    <row r="606">
      <c r="A606" s="187">
        <v>43451.0</v>
      </c>
      <c r="B606" s="232" t="s">
        <v>552</v>
      </c>
      <c r="C606" s="233" t="s">
        <v>553</v>
      </c>
      <c r="D606" s="234" t="s">
        <v>666</v>
      </c>
      <c r="E606" s="234">
        <v>48.0</v>
      </c>
      <c r="F606" s="235">
        <v>43.36</v>
      </c>
      <c r="G606" s="236">
        <v>-2081.28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708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479.2783256</v>
      </c>
    </row>
    <row r="607">
      <c r="A607" s="187">
        <v>43451.0</v>
      </c>
      <c r="B607" s="232" t="s">
        <v>552</v>
      </c>
      <c r="C607" s="233" t="s">
        <v>553</v>
      </c>
      <c r="D607" s="234" t="s">
        <v>683</v>
      </c>
      <c r="E607" s="234"/>
      <c r="F607" s="235"/>
      <c r="G607" s="236">
        <v>-2.42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-2.42</v>
      </c>
    </row>
    <row r="608">
      <c r="A608" s="187">
        <v>43451.0</v>
      </c>
      <c r="B608" s="232" t="s">
        <v>552</v>
      </c>
      <c r="C608" s="233" t="s">
        <v>553</v>
      </c>
      <c r="D608" s="234" t="s">
        <v>666</v>
      </c>
      <c r="E608" s="234">
        <v>60.0</v>
      </c>
      <c r="F608" s="235">
        <v>43.37</v>
      </c>
      <c r="G608" s="236">
        <v>-2602.2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884.4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598.497907</v>
      </c>
    </row>
    <row r="609">
      <c r="A609" s="187">
        <v>43451.0</v>
      </c>
      <c r="B609" s="232" t="s">
        <v>552</v>
      </c>
      <c r="C609" s="233" t="s">
        <v>553</v>
      </c>
      <c r="D609" s="234" t="s">
        <v>683</v>
      </c>
      <c r="E609" s="234"/>
      <c r="F609" s="235"/>
      <c r="G609" s="236">
        <v>-2.52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-2.52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-2.52</v>
      </c>
    </row>
    <row r="610">
      <c r="A610" s="187">
        <v>43451.0</v>
      </c>
      <c r="B610" s="232" t="s">
        <v>552</v>
      </c>
      <c r="C610" s="233" t="s">
        <v>553</v>
      </c>
      <c r="D610" s="234" t="s">
        <v>666</v>
      </c>
      <c r="E610" s="234">
        <v>88.0</v>
      </c>
      <c r="F610" s="235">
        <v>43.7</v>
      </c>
      <c r="G610" s="236">
        <v>-3845.6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1268.08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848.7569302</v>
      </c>
    </row>
    <row r="611">
      <c r="A611" s="187">
        <v>43451.0</v>
      </c>
      <c r="B611" s="232" t="s">
        <v>552</v>
      </c>
      <c r="C611" s="233" t="s">
        <v>553</v>
      </c>
      <c r="D611" s="234" t="s">
        <v>683</v>
      </c>
      <c r="E611" s="234"/>
      <c r="F611" s="235"/>
      <c r="G611" s="236">
        <v>-2.77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-2.77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-2.77</v>
      </c>
    </row>
    <row r="612">
      <c r="A612" s="187">
        <v>43448.0</v>
      </c>
      <c r="B612" s="232" t="s">
        <v>552</v>
      </c>
      <c r="C612" s="233" t="s">
        <v>553</v>
      </c>
      <c r="D612" s="234" t="s">
        <v>667</v>
      </c>
      <c r="E612" s="234">
        <v>-190.0</v>
      </c>
      <c r="F612" s="235">
        <v>44.39</v>
      </c>
      <c r="G612" s="236">
        <v>8434.1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-2606.8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-1701.443372</v>
      </c>
    </row>
    <row r="613">
      <c r="A613" s="187">
        <v>43448.0</v>
      </c>
      <c r="B613" s="232" t="s">
        <v>552</v>
      </c>
      <c r="C613" s="233" t="s">
        <v>553</v>
      </c>
      <c r="D613" s="234" t="s">
        <v>683</v>
      </c>
      <c r="E613" s="234"/>
      <c r="F613" s="235"/>
      <c r="G613" s="236">
        <v>-3.69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-3.69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-3.69</v>
      </c>
    </row>
    <row r="614">
      <c r="A614" s="187">
        <v>43441.0</v>
      </c>
      <c r="B614" s="232" t="s">
        <v>552</v>
      </c>
      <c r="C614" s="233" t="s">
        <v>553</v>
      </c>
      <c r="D614" s="234" t="s">
        <v>666</v>
      </c>
      <c r="E614" s="234">
        <v>91.0</v>
      </c>
      <c r="F614" s="235">
        <v>44.735</v>
      </c>
      <c r="G614" s="236">
        <v>-4070.88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1217.13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783.5118256</v>
      </c>
    </row>
    <row r="615">
      <c r="A615" s="187">
        <v>43441.0</v>
      </c>
      <c r="B615" s="232" t="s">
        <v>535</v>
      </c>
      <c r="C615" s="233" t="s">
        <v>537</v>
      </c>
      <c r="D615" s="234" t="s">
        <v>666</v>
      </c>
      <c r="E615" s="234">
        <v>255.0</v>
      </c>
      <c r="F615" s="235">
        <v>7.357</v>
      </c>
      <c r="G615" s="236">
        <v>-1876.04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-246.59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-247.6080233</v>
      </c>
    </row>
    <row r="616">
      <c r="A616" s="187">
        <v>43440.0</v>
      </c>
      <c r="B616" s="232" t="s">
        <v>548</v>
      </c>
      <c r="C616" s="66" t="s">
        <v>1143</v>
      </c>
      <c r="D616" s="234" t="s">
        <v>683</v>
      </c>
      <c r="E616" s="234"/>
      <c r="F616" s="235"/>
      <c r="G616" s="236">
        <v>-2.31</v>
      </c>
      <c r="H616" s="233" t="s">
        <v>1012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-2.31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-2.31</v>
      </c>
    </row>
    <row r="617">
      <c r="A617" s="187">
        <v>43440.0</v>
      </c>
      <c r="B617" s="232" t="s">
        <v>548</v>
      </c>
      <c r="C617" s="66" t="s">
        <v>1143</v>
      </c>
      <c r="D617" s="234" t="s">
        <v>667</v>
      </c>
      <c r="E617" s="234">
        <v>-392.0</v>
      </c>
      <c r="F617" s="235">
        <v>3.935</v>
      </c>
      <c r="G617" s="236">
        <v>1542.58</v>
      </c>
      <c r="H617" s="233" t="s">
        <v>1238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-365.676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-502.8717457</v>
      </c>
    </row>
    <row r="618">
      <c r="A618" s="187">
        <v>43440.0</v>
      </c>
      <c r="B618" s="232" t="s">
        <v>552</v>
      </c>
      <c r="C618" s="233" t="s">
        <v>553</v>
      </c>
      <c r="D618" s="234" t="s">
        <v>666</v>
      </c>
      <c r="E618" s="234">
        <v>236.0</v>
      </c>
      <c r="F618" s="235">
        <v>44.578</v>
      </c>
      <c r="G618" s="236">
        <v>-10520.4</v>
      </c>
      <c r="H618" s="233" t="s">
        <v>1239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3193.56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2069.011767</v>
      </c>
    </row>
    <row r="619">
      <c r="A619" s="187">
        <v>43438.0</v>
      </c>
      <c r="B619" s="232"/>
      <c r="C619" s="233"/>
      <c r="D619" s="234" t="s">
        <v>686</v>
      </c>
      <c r="E619" s="234"/>
      <c r="F619" s="235"/>
      <c r="G619" s="236">
        <v>-1500.0</v>
      </c>
      <c r="H619" s="233" t="s">
        <v>761</v>
      </c>
      <c r="I619" s="237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7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43434.0</v>
      </c>
      <c r="B620" s="232"/>
      <c r="C620" s="233"/>
      <c r="D620" s="234" t="s">
        <v>683</v>
      </c>
      <c r="E620" s="234"/>
      <c r="F620" s="235"/>
      <c r="G620" s="236">
        <v>-579.07</v>
      </c>
      <c r="H620" s="233" t="s">
        <v>1240</v>
      </c>
      <c r="I620" s="237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7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43433.0</v>
      </c>
      <c r="B621" s="232" t="s">
        <v>542</v>
      </c>
      <c r="C621" s="233" t="s">
        <v>543</v>
      </c>
      <c r="D621" s="234" t="s">
        <v>705</v>
      </c>
      <c r="E621" s="234"/>
      <c r="F621" s="235"/>
      <c r="G621" s="236">
        <v>-204.87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43433.0</v>
      </c>
      <c r="B622" s="232" t="s">
        <v>552</v>
      </c>
      <c r="C622" s="233" t="s">
        <v>553</v>
      </c>
      <c r="D622" s="234" t="s">
        <v>667</v>
      </c>
      <c r="E622" s="234">
        <v>-25.0</v>
      </c>
      <c r="F622" s="235">
        <v>45.7</v>
      </c>
      <c r="G622" s="236">
        <v>1142.5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-310.25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-191.1241279</v>
      </c>
    </row>
    <row r="623">
      <c r="A623" s="187">
        <v>43433.0</v>
      </c>
      <c r="B623" s="232" t="s">
        <v>552</v>
      </c>
      <c r="C623" s="233" t="s">
        <v>553</v>
      </c>
      <c r="D623" s="234" t="s">
        <v>683</v>
      </c>
      <c r="E623" s="234"/>
      <c r="F623" s="235"/>
      <c r="G623" s="236">
        <v>-2.23</v>
      </c>
      <c r="H623" s="233" t="s">
        <v>1243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43432.0</v>
      </c>
      <c r="B624" s="232" t="s">
        <v>542</v>
      </c>
      <c r="C624" s="233" t="s">
        <v>543</v>
      </c>
      <c r="D624" s="234" t="s">
        <v>705</v>
      </c>
      <c r="E624" s="234"/>
      <c r="F624" s="235"/>
      <c r="G624" s="236">
        <v>1663.14</v>
      </c>
      <c r="H624" s="233" t="s">
        <v>1244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43430.0</v>
      </c>
      <c r="B625" s="232" t="s">
        <v>535</v>
      </c>
      <c r="C625" s="233" t="s">
        <v>537</v>
      </c>
      <c r="D625" s="234" t="s">
        <v>666</v>
      </c>
      <c r="E625" s="234">
        <v>214.0</v>
      </c>
      <c r="F625" s="235">
        <v>7.25</v>
      </c>
      <c r="G625" s="236">
        <v>-1551.5</v>
      </c>
      <c r="H625" s="233" t="s">
        <v>1245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-184.04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-184.8943411</v>
      </c>
    </row>
    <row r="626">
      <c r="A626" s="187">
        <v>43430.0</v>
      </c>
      <c r="B626" s="232" t="s">
        <v>548</v>
      </c>
      <c r="C626" s="66" t="s">
        <v>1143</v>
      </c>
      <c r="D626" s="234" t="s">
        <v>683</v>
      </c>
      <c r="E626" s="234"/>
      <c r="F626" s="235"/>
      <c r="G626" s="236">
        <v>-2.23</v>
      </c>
      <c r="H626" s="233" t="s">
        <v>1105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-2.23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-2.23</v>
      </c>
    </row>
    <row r="627">
      <c r="A627" s="187">
        <v>43430.0</v>
      </c>
      <c r="B627" s="232" t="s">
        <v>548</v>
      </c>
      <c r="C627" s="66" t="s">
        <v>1143</v>
      </c>
      <c r="D627" s="234" t="s">
        <v>667</v>
      </c>
      <c r="E627" s="234">
        <v>-300.0</v>
      </c>
      <c r="F627" s="235">
        <v>3.819</v>
      </c>
      <c r="G627" s="236">
        <v>1145.66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-314.74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-419.7367442</v>
      </c>
    </row>
    <row r="628">
      <c r="A628" s="187">
        <v>43426.0</v>
      </c>
      <c r="B628" s="232" t="s">
        <v>548</v>
      </c>
      <c r="C628" s="233" t="s">
        <v>1143</v>
      </c>
      <c r="D628" s="234" t="s">
        <v>683</v>
      </c>
      <c r="E628" s="234"/>
      <c r="F628" s="235"/>
      <c r="G628" s="236">
        <v>-0.01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-0.01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-0.01</v>
      </c>
    </row>
    <row r="629">
      <c r="A629" s="187">
        <v>43426.0</v>
      </c>
      <c r="B629" s="232" t="s">
        <v>548</v>
      </c>
      <c r="C629" s="66" t="s">
        <v>1143</v>
      </c>
      <c r="D629" s="234" t="s">
        <v>683</v>
      </c>
      <c r="E629" s="234"/>
      <c r="F629" s="235"/>
      <c r="G629" s="236">
        <v>-3.37</v>
      </c>
      <c r="H629" s="233" t="s">
        <v>1248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-3.37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-3.37</v>
      </c>
    </row>
    <row r="630">
      <c r="A630" s="187">
        <v>43426.0</v>
      </c>
      <c r="B630" s="232" t="s">
        <v>548</v>
      </c>
      <c r="C630" s="66" t="s">
        <v>1143</v>
      </c>
      <c r="D630" s="234" t="s">
        <v>667</v>
      </c>
      <c r="E630" s="234">
        <v>-1798.0</v>
      </c>
      <c r="F630" s="235">
        <v>3.797</v>
      </c>
      <c r="G630" s="236">
        <v>6827.2</v>
      </c>
      <c r="H630" s="233" t="s">
        <v>1249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-1925.464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-2554.744487</v>
      </c>
    </row>
    <row r="631">
      <c r="A631" s="187">
        <v>43426.0</v>
      </c>
      <c r="B631" s="232" t="s">
        <v>542</v>
      </c>
      <c r="C631" s="66" t="s">
        <v>543</v>
      </c>
      <c r="D631" s="234" t="s">
        <v>667</v>
      </c>
      <c r="E631" s="234">
        <v>-7.0</v>
      </c>
      <c r="F631" s="235">
        <v>162.69</v>
      </c>
      <c r="G631" s="236">
        <v>1138.83</v>
      </c>
      <c r="H631" s="233" t="s">
        <v>1250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-128.8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-210.6167054</v>
      </c>
    </row>
    <row r="632">
      <c r="A632" s="187">
        <v>43426.0</v>
      </c>
      <c r="B632" s="232" t="s">
        <v>542</v>
      </c>
      <c r="C632" s="66" t="s">
        <v>543</v>
      </c>
      <c r="D632" s="234" t="s">
        <v>683</v>
      </c>
      <c r="E632" s="234"/>
      <c r="F632" s="235"/>
      <c r="G632" s="236">
        <v>-2.23</v>
      </c>
      <c r="H632" s="233" t="s">
        <v>1198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-2.23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-2.23</v>
      </c>
    </row>
    <row r="633">
      <c r="A633" s="187">
        <v>43426.0</v>
      </c>
      <c r="B633" s="232" t="s">
        <v>538</v>
      </c>
      <c r="C633" s="233" t="s">
        <v>539</v>
      </c>
      <c r="D633" s="234" t="s">
        <v>667</v>
      </c>
      <c r="E633" s="234">
        <v>-1.0</v>
      </c>
      <c r="F633" s="235">
        <v>102.84</v>
      </c>
      <c r="G633" s="236">
        <v>102.84</v>
      </c>
      <c r="H633" s="233" t="s">
        <v>1251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-42.16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-43.35007752</v>
      </c>
    </row>
    <row r="634">
      <c r="A634" s="187">
        <v>43419.0</v>
      </c>
      <c r="B634" s="232" t="s">
        <v>552</v>
      </c>
      <c r="C634" s="233" t="s">
        <v>553</v>
      </c>
      <c r="D634" s="234" t="s">
        <v>666</v>
      </c>
      <c r="E634" s="234">
        <v>60.0</v>
      </c>
      <c r="F634" s="235">
        <v>45.362</v>
      </c>
      <c r="G634" s="236">
        <v>-2721.72</v>
      </c>
      <c r="H634" s="233" t="s">
        <v>1252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764.88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478.977907</v>
      </c>
    </row>
    <row r="635">
      <c r="A635" s="187">
        <v>43419.0</v>
      </c>
      <c r="B635" s="232" t="s">
        <v>542</v>
      </c>
      <c r="C635" s="66" t="s">
        <v>543</v>
      </c>
      <c r="D635" s="234" t="s">
        <v>666</v>
      </c>
      <c r="E635" s="234">
        <v>7.0</v>
      </c>
      <c r="F635" s="235">
        <v>163.75</v>
      </c>
      <c r="G635" s="236">
        <v>-1146.25</v>
      </c>
      <c r="H635" s="233" t="s">
        <v>1253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121.38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203.1967054</v>
      </c>
    </row>
    <row r="636">
      <c r="A636" s="187">
        <v>43417.0</v>
      </c>
      <c r="B636" s="232"/>
      <c r="C636" s="233"/>
      <c r="D636" s="234" t="s">
        <v>686</v>
      </c>
      <c r="E636" s="234"/>
      <c r="F636" s="235"/>
      <c r="G636" s="236">
        <v>-300.0</v>
      </c>
      <c r="H636" s="233" t="s">
        <v>857</v>
      </c>
      <c r="I636" s="237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7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7">
        <v>43405.0</v>
      </c>
      <c r="B637" s="232" t="s">
        <v>552</v>
      </c>
      <c r="C637" s="233" t="s">
        <v>553</v>
      </c>
      <c r="D637" s="234" t="s">
        <v>666</v>
      </c>
      <c r="E637" s="234">
        <v>239.0</v>
      </c>
      <c r="F637" s="235">
        <v>45.493</v>
      </c>
      <c r="G637" s="236">
        <v>-10872.83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3015.46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1876.616663</v>
      </c>
    </row>
    <row r="638">
      <c r="A638" s="187">
        <v>43405.0</v>
      </c>
      <c r="B638" s="232" t="s">
        <v>535</v>
      </c>
      <c r="C638" s="233" t="s">
        <v>537</v>
      </c>
      <c r="D638" s="234" t="s">
        <v>666</v>
      </c>
      <c r="E638" s="234">
        <v>326.0</v>
      </c>
      <c r="F638" s="235">
        <v>7.482</v>
      </c>
      <c r="G638" s="236">
        <v>-2439.13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-355.99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-357.2914729</v>
      </c>
    </row>
    <row r="639">
      <c r="A639" s="187">
        <v>43405.0</v>
      </c>
      <c r="B639" s="232" t="s">
        <v>548</v>
      </c>
      <c r="C639" s="66" t="s">
        <v>1143</v>
      </c>
      <c r="D639" s="234" t="s">
        <v>683</v>
      </c>
      <c r="E639" s="245"/>
      <c r="F639" s="235"/>
      <c r="G639" s="236">
        <v>-4.09</v>
      </c>
      <c r="H639" s="233" t="s">
        <v>1256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-4.09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-4.09</v>
      </c>
    </row>
    <row r="640">
      <c r="A640" s="187">
        <v>43405.0</v>
      </c>
      <c r="B640" s="232" t="s">
        <v>548</v>
      </c>
      <c r="C640" s="66" t="s">
        <v>1143</v>
      </c>
      <c r="D640" s="234" t="s">
        <v>666</v>
      </c>
      <c r="E640" s="234">
        <v>2786.0</v>
      </c>
      <c r="F640" s="235">
        <v>3.756</v>
      </c>
      <c r="G640" s="236">
        <v>-10463.08</v>
      </c>
      <c r="H640" s="233" t="s">
        <v>1257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3099.168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4074.237764</v>
      </c>
    </row>
    <row r="641">
      <c r="A641" s="187">
        <v>43405.0</v>
      </c>
      <c r="B641" s="232" t="s">
        <v>542</v>
      </c>
      <c r="C641" s="66" t="s">
        <v>543</v>
      </c>
      <c r="D641" s="234" t="s">
        <v>666</v>
      </c>
      <c r="E641" s="234">
        <v>16.0</v>
      </c>
      <c r="F641" s="235">
        <v>163.81</v>
      </c>
      <c r="G641" s="236">
        <v>-2620.96</v>
      </c>
      <c r="H641" s="233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276.48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463.4896124</v>
      </c>
    </row>
    <row r="642">
      <c r="A642" s="187">
        <v>43404.0</v>
      </c>
      <c r="B642" s="232"/>
      <c r="C642" s="233"/>
      <c r="D642" s="234" t="s">
        <v>683</v>
      </c>
      <c r="E642" s="234"/>
      <c r="F642" s="235"/>
      <c r="G642" s="236">
        <v>-555.0</v>
      </c>
      <c r="H642" s="233" t="s">
        <v>1259</v>
      </c>
      <c r="I642" s="237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7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43398.0</v>
      </c>
      <c r="B643" s="66"/>
      <c r="C643" s="66"/>
      <c r="D643" s="66" t="s">
        <v>686</v>
      </c>
      <c r="E643" s="66"/>
      <c r="F643" s="235"/>
      <c r="G643" s="236">
        <v>6060.0</v>
      </c>
      <c r="H643" s="66" t="s">
        <v>1260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43385.0</v>
      </c>
      <c r="B644" s="66" t="s">
        <v>548</v>
      </c>
      <c r="C644" s="66" t="s">
        <v>1143</v>
      </c>
      <c r="D644" s="66" t="s">
        <v>683</v>
      </c>
      <c r="E644" s="66"/>
      <c r="F644" s="235"/>
      <c r="G644" s="236">
        <v>-2.82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-2.82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-2.82</v>
      </c>
    </row>
    <row r="645">
      <c r="A645" s="187">
        <v>43385.0</v>
      </c>
      <c r="B645" s="66" t="s">
        <v>548</v>
      </c>
      <c r="C645" s="66" t="s">
        <v>1143</v>
      </c>
      <c r="D645" s="66" t="s">
        <v>667</v>
      </c>
      <c r="E645" s="49">
        <v>-1106.0</v>
      </c>
      <c r="F645" s="235">
        <v>3.708</v>
      </c>
      <c r="G645" s="236">
        <v>4101.58</v>
      </c>
      <c r="H645" s="66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-1282.428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-1669.515997</v>
      </c>
    </row>
    <row r="646">
      <c r="A646" s="187">
        <v>43385.0</v>
      </c>
      <c r="B646" s="66" t="s">
        <v>542</v>
      </c>
      <c r="C646" s="66" t="s">
        <v>543</v>
      </c>
      <c r="D646" s="66" t="s">
        <v>667</v>
      </c>
      <c r="E646" s="66">
        <v>-11.0</v>
      </c>
      <c r="F646" s="235">
        <v>160.47</v>
      </c>
      <c r="G646" s="236">
        <v>1765.17</v>
      </c>
      <c r="H646" s="66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-226.82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-355.3891085</v>
      </c>
    </row>
    <row r="647">
      <c r="A647" s="187">
        <v>43385.0</v>
      </c>
      <c r="B647" s="66" t="s">
        <v>552</v>
      </c>
      <c r="C647" s="66" t="s">
        <v>553</v>
      </c>
      <c r="D647" s="66" t="s">
        <v>666</v>
      </c>
      <c r="E647" s="66">
        <v>55.0</v>
      </c>
      <c r="F647" s="235">
        <v>45.353</v>
      </c>
      <c r="G647" s="236">
        <v>-2494.42</v>
      </c>
      <c r="H647" s="66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701.63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439.5530814</v>
      </c>
    </row>
    <row r="648">
      <c r="A648" s="187">
        <v>43385.0</v>
      </c>
      <c r="B648" s="66" t="s">
        <v>548</v>
      </c>
      <c r="C648" s="66" t="s">
        <v>1143</v>
      </c>
      <c r="D648" s="66" t="s">
        <v>683</v>
      </c>
      <c r="E648" s="66"/>
      <c r="F648" s="235"/>
      <c r="G648" s="236">
        <v>-4.42</v>
      </c>
      <c r="H648" s="66" t="s">
        <v>1201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-4.42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-4.42</v>
      </c>
    </row>
    <row r="649">
      <c r="A649" s="187">
        <v>43385.0</v>
      </c>
      <c r="B649" s="66" t="s">
        <v>548</v>
      </c>
      <c r="C649" s="66" t="s">
        <v>1143</v>
      </c>
      <c r="D649" s="66" t="s">
        <v>667</v>
      </c>
      <c r="E649" s="49">
        <v>-3258.0</v>
      </c>
      <c r="F649" s="235">
        <v>3.707</v>
      </c>
      <c r="G649" s="236">
        <v>12076.62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-3783.324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-4923.588642</v>
      </c>
    </row>
    <row r="650">
      <c r="A650" s="187">
        <v>43385.0</v>
      </c>
      <c r="B650" s="66" t="s">
        <v>538</v>
      </c>
      <c r="C650" s="66" t="s">
        <v>539</v>
      </c>
      <c r="D650" s="66" t="s">
        <v>667</v>
      </c>
      <c r="E650" s="66">
        <v>-10.0</v>
      </c>
      <c r="F650" s="235">
        <v>100.61</v>
      </c>
      <c r="G650" s="236">
        <v>1006.1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-443.9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-455.8007752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-13.0</v>
      </c>
      <c r="F651" s="235">
        <v>160.39</v>
      </c>
      <c r="G651" s="236">
        <v>2085.07</v>
      </c>
      <c r="H651" s="66" t="s">
        <v>1267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-269.1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-421.0453101</v>
      </c>
    </row>
    <row r="652">
      <c r="A652" s="187">
        <v>43385.0</v>
      </c>
      <c r="B652" s="66" t="s">
        <v>535</v>
      </c>
      <c r="C652" s="66" t="s">
        <v>537</v>
      </c>
      <c r="D652" s="66" t="s">
        <v>667</v>
      </c>
      <c r="E652" s="66">
        <v>-32.0</v>
      </c>
      <c r="F652" s="235">
        <v>7.607</v>
      </c>
      <c r="G652" s="236">
        <v>243.42</v>
      </c>
      <c r="H652" s="66" t="s">
        <v>1268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38.94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39.06775194</v>
      </c>
    </row>
    <row r="653">
      <c r="A653" s="187">
        <v>43385.0</v>
      </c>
      <c r="B653" s="66" t="s">
        <v>535</v>
      </c>
      <c r="C653" s="66" t="s">
        <v>537</v>
      </c>
      <c r="D653" s="66" t="s">
        <v>683</v>
      </c>
      <c r="E653" s="66"/>
      <c r="F653" s="235"/>
      <c r="G653" s="236">
        <v>-2.05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-2.05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-2.05</v>
      </c>
    </row>
    <row r="654">
      <c r="A654" s="187">
        <v>43383.0</v>
      </c>
      <c r="B654" s="232" t="s">
        <v>552</v>
      </c>
      <c r="C654" s="233" t="s">
        <v>553</v>
      </c>
      <c r="D654" s="234" t="s">
        <v>705</v>
      </c>
      <c r="E654" s="234"/>
      <c r="F654" s="235"/>
      <c r="G654" s="236">
        <v>-136.05</v>
      </c>
      <c r="H654" s="233" t="s">
        <v>1270</v>
      </c>
      <c r="I654" s="237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7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7">
        <v>43383.0</v>
      </c>
      <c r="B655" s="66" t="s">
        <v>552</v>
      </c>
      <c r="C655" s="66" t="s">
        <v>553</v>
      </c>
      <c r="D655" s="66" t="s">
        <v>705</v>
      </c>
      <c r="E655" s="66"/>
      <c r="F655" s="235"/>
      <c r="G655" s="236">
        <v>1024.7</v>
      </c>
      <c r="H655" s="66" t="s">
        <v>1271</v>
      </c>
      <c r="I655" s="237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7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7">
        <v>43378.0</v>
      </c>
      <c r="B656" s="66" t="s">
        <v>538</v>
      </c>
      <c r="C656" s="66" t="s">
        <v>539</v>
      </c>
      <c r="D656" s="66" t="s">
        <v>667</v>
      </c>
      <c r="E656" s="66">
        <v>-9.0</v>
      </c>
      <c r="F656" s="235">
        <v>99.89</v>
      </c>
      <c r="G656" s="236">
        <v>899.01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-405.99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-416.7006977</v>
      </c>
    </row>
    <row r="657">
      <c r="A657" s="187">
        <v>43377.0</v>
      </c>
      <c r="B657" s="66" t="s">
        <v>535</v>
      </c>
      <c r="C657" s="66" t="s">
        <v>537</v>
      </c>
      <c r="D657" s="66" t="s">
        <v>667</v>
      </c>
      <c r="E657" s="66">
        <v>-238.0</v>
      </c>
      <c r="F657" s="235">
        <v>7.784</v>
      </c>
      <c r="G657" s="236">
        <v>1852.59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331.77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332.720155</v>
      </c>
    </row>
    <row r="658">
      <c r="A658" s="187">
        <v>43377.0</v>
      </c>
      <c r="B658" s="66" t="s">
        <v>542</v>
      </c>
      <c r="C658" s="66" t="s">
        <v>543</v>
      </c>
      <c r="D658" s="66" t="s">
        <v>667</v>
      </c>
      <c r="E658" s="66">
        <v>-5.0</v>
      </c>
      <c r="F658" s="235">
        <v>161.06</v>
      </c>
      <c r="G658" s="236">
        <v>805.3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-100.15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-158.5905039</v>
      </c>
    </row>
    <row r="659">
      <c r="A659" s="187">
        <v>43377.0</v>
      </c>
      <c r="B659" s="66" t="s">
        <v>548</v>
      </c>
      <c r="C659" s="66" t="s">
        <v>1143</v>
      </c>
      <c r="D659" s="66" t="s">
        <v>683</v>
      </c>
      <c r="E659" s="66"/>
      <c r="F659" s="235"/>
      <c r="G659" s="236">
        <v>-3.76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-3.76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-3.76</v>
      </c>
    </row>
    <row r="660">
      <c r="A660" s="187">
        <v>43377.0</v>
      </c>
      <c r="B660" s="66" t="s">
        <v>548</v>
      </c>
      <c r="C660" s="66" t="s">
        <v>1143</v>
      </c>
      <c r="D660" s="66" t="s">
        <v>666</v>
      </c>
      <c r="E660" s="49">
        <v>2361.0</v>
      </c>
      <c r="F660" s="235">
        <v>3.731</v>
      </c>
      <c r="G660" s="236">
        <v>-8808.53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2684.818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3511.142377</v>
      </c>
    </row>
    <row r="661">
      <c r="A661" s="187">
        <v>43373.0</v>
      </c>
      <c r="B661" s="232"/>
      <c r="C661" s="233"/>
      <c r="D661" s="234" t="s">
        <v>683</v>
      </c>
      <c r="E661" s="234"/>
      <c r="F661" s="235"/>
      <c r="G661" s="236">
        <v>-501.62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43369.0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47.288</v>
      </c>
      <c r="G662" s="236">
        <v>1418.64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-324.66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-181.7089535</v>
      </c>
    </row>
    <row r="663">
      <c r="A663" s="187">
        <v>43369.0</v>
      </c>
      <c r="B663" s="66" t="s">
        <v>535</v>
      </c>
      <c r="C663" s="66" t="s">
        <v>537</v>
      </c>
      <c r="D663" s="66" t="s">
        <v>667</v>
      </c>
      <c r="E663" s="66">
        <v>-225.0</v>
      </c>
      <c r="F663" s="235">
        <v>7.373</v>
      </c>
      <c r="G663" s="236">
        <v>1658.92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221.17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222.0682558</v>
      </c>
    </row>
    <row r="664">
      <c r="A664" s="187">
        <v>43369.0</v>
      </c>
      <c r="B664" s="66" t="s">
        <v>538</v>
      </c>
      <c r="C664" s="66" t="s">
        <v>539</v>
      </c>
      <c r="D664" s="66" t="s">
        <v>667</v>
      </c>
      <c r="E664" s="66">
        <v>-12.0</v>
      </c>
      <c r="F664" s="235">
        <v>97.53</v>
      </c>
      <c r="G664" s="236">
        <v>1170.36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-569.64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-583.9209302</v>
      </c>
    </row>
    <row r="665">
      <c r="A665" s="187">
        <v>43367.0</v>
      </c>
      <c r="B665" s="66" t="s">
        <v>552</v>
      </c>
      <c r="C665" s="66" t="s">
        <v>553</v>
      </c>
      <c r="D665" s="66" t="s">
        <v>667</v>
      </c>
      <c r="E665" s="66">
        <v>-30.0</v>
      </c>
      <c r="F665" s="235">
        <v>47.385</v>
      </c>
      <c r="G665" s="236">
        <v>1421.55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-321.75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-178.7989535</v>
      </c>
    </row>
    <row r="666">
      <c r="A666" s="187">
        <v>43363.0</v>
      </c>
      <c r="B666" s="66" t="s">
        <v>535</v>
      </c>
      <c r="C666" s="66" t="s">
        <v>537</v>
      </c>
      <c r="D666" s="66" t="s">
        <v>667</v>
      </c>
      <c r="E666" s="66">
        <v>-250.0</v>
      </c>
      <c r="F666" s="235">
        <v>7.261</v>
      </c>
      <c r="G666" s="236">
        <v>1815.25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217.75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218.748062</v>
      </c>
    </row>
    <row r="667">
      <c r="A667" s="187">
        <v>43363.0</v>
      </c>
      <c r="B667" s="66" t="s">
        <v>552</v>
      </c>
      <c r="C667" s="66" t="s">
        <v>553</v>
      </c>
      <c r="D667" s="66" t="s">
        <v>667</v>
      </c>
      <c r="E667" s="66">
        <v>-45.0</v>
      </c>
      <c r="F667" s="235">
        <v>47.386</v>
      </c>
      <c r="G667" s="236">
        <v>2132.37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-482.58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-268.1534302</v>
      </c>
    </row>
    <row r="668">
      <c r="A668" s="187">
        <v>43363.0</v>
      </c>
      <c r="B668" s="66" t="s">
        <v>548</v>
      </c>
      <c r="C668" s="66" t="s">
        <v>1143</v>
      </c>
      <c r="D668" s="66" t="s">
        <v>683</v>
      </c>
      <c r="E668" s="66"/>
      <c r="F668" s="235"/>
      <c r="G668" s="236">
        <v>-2.54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-2.54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-2.54</v>
      </c>
    </row>
    <row r="669">
      <c r="A669" s="187">
        <v>43363.0</v>
      </c>
      <c r="B669" s="66" t="s">
        <v>548</v>
      </c>
      <c r="C669" s="66" t="s">
        <v>1143</v>
      </c>
      <c r="D669" s="66" t="s">
        <v>666</v>
      </c>
      <c r="E669" s="66">
        <v>717.0</v>
      </c>
      <c r="F669" s="235">
        <v>3.757</v>
      </c>
      <c r="G669" s="236">
        <v>-2693.88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796.476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1047.418219</v>
      </c>
    </row>
    <row r="670">
      <c r="A670" s="187">
        <v>43361.0</v>
      </c>
      <c r="B670" s="66" t="s">
        <v>548</v>
      </c>
      <c r="C670" s="66" t="s">
        <v>1143</v>
      </c>
      <c r="D670" s="66" t="s">
        <v>683</v>
      </c>
      <c r="E670" s="66"/>
      <c r="F670" s="235"/>
      <c r="G670" s="236">
        <v>-2.4</v>
      </c>
      <c r="H670" s="66" t="s">
        <v>1173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</v>
      </c>
    </row>
    <row r="671">
      <c r="A671" s="187">
        <v>43361.0</v>
      </c>
      <c r="B671" s="66" t="s">
        <v>548</v>
      </c>
      <c r="C671" s="66" t="s">
        <v>1143</v>
      </c>
      <c r="D671" s="66" t="s">
        <v>666</v>
      </c>
      <c r="E671" s="66">
        <v>525.0</v>
      </c>
      <c r="F671" s="235">
        <v>3.811</v>
      </c>
      <c r="G671" s="236">
        <v>-2000.72</v>
      </c>
      <c r="H671" s="66" t="s">
        <v>1286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554.98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738.7243023</v>
      </c>
    </row>
    <row r="672">
      <c r="A672" s="187">
        <v>43357.0</v>
      </c>
      <c r="B672" s="66"/>
      <c r="C672" s="66"/>
      <c r="D672" s="66" t="s">
        <v>686</v>
      </c>
      <c r="E672" s="66"/>
      <c r="F672" s="235"/>
      <c r="G672" s="236">
        <v>440.0</v>
      </c>
      <c r="H672" s="66" t="s">
        <v>1287</v>
      </c>
      <c r="I672" s="237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7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7">
        <v>43354.0</v>
      </c>
      <c r="B673" s="66"/>
      <c r="C673" s="66"/>
      <c r="D673" s="66" t="s">
        <v>686</v>
      </c>
      <c r="E673" s="66"/>
      <c r="F673" s="235"/>
      <c r="G673" s="236">
        <v>-500.0</v>
      </c>
      <c r="H673" s="66" t="s">
        <v>1056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43349.0</v>
      </c>
      <c r="B674" s="66" t="s">
        <v>548</v>
      </c>
      <c r="C674" s="66" t="s">
        <v>1143</v>
      </c>
      <c r="D674" s="66" t="s">
        <v>683</v>
      </c>
      <c r="E674" s="66"/>
      <c r="F674" s="235"/>
      <c r="G674" s="236">
        <v>-2.26</v>
      </c>
      <c r="H674" s="66" t="s">
        <v>1082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-2.26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-2.26</v>
      </c>
    </row>
    <row r="675">
      <c r="A675" s="187">
        <v>43349.0</v>
      </c>
      <c r="B675" s="66" t="s">
        <v>548</v>
      </c>
      <c r="C675" s="66" t="s">
        <v>1143</v>
      </c>
      <c r="D675" s="66" t="s">
        <v>666</v>
      </c>
      <c r="E675" s="66">
        <v>336.0</v>
      </c>
      <c r="F675" s="235">
        <v>3.874</v>
      </c>
      <c r="G675" s="236">
        <v>-1301.59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334.058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451.6543535</v>
      </c>
    </row>
    <row r="676">
      <c r="A676" s="187">
        <v>43349.0</v>
      </c>
      <c r="B676" s="232" t="s">
        <v>548</v>
      </c>
      <c r="C676" s="233" t="s">
        <v>551</v>
      </c>
      <c r="D676" s="234" t="s">
        <v>705</v>
      </c>
      <c r="E676" s="234"/>
      <c r="F676" s="235"/>
      <c r="G676" s="236">
        <v>-12.85</v>
      </c>
      <c r="H676" s="233" t="s">
        <v>1289</v>
      </c>
      <c r="I676" s="237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7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7">
        <v>43343.0</v>
      </c>
      <c r="B677" s="232"/>
      <c r="C677" s="233"/>
      <c r="D677" s="234" t="s">
        <v>683</v>
      </c>
      <c r="E677" s="234"/>
      <c r="F677" s="235"/>
      <c r="G677" s="236">
        <v>-573.99</v>
      </c>
      <c r="H677" s="233" t="s">
        <v>1290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43342.0</v>
      </c>
      <c r="B678" s="66" t="s">
        <v>538</v>
      </c>
      <c r="C678" s="66" t="s">
        <v>539</v>
      </c>
      <c r="D678" s="66" t="s">
        <v>666</v>
      </c>
      <c r="E678" s="66">
        <v>12.0</v>
      </c>
      <c r="F678" s="235">
        <v>98.34</v>
      </c>
      <c r="G678" s="236">
        <v>-1180.08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559.92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574.2009302</v>
      </c>
    </row>
    <row r="679">
      <c r="A679" s="187">
        <v>43341.0</v>
      </c>
      <c r="B679" s="66" t="s">
        <v>535</v>
      </c>
      <c r="C679" s="66" t="s">
        <v>537</v>
      </c>
      <c r="D679" s="66" t="s">
        <v>666</v>
      </c>
      <c r="E679" s="66">
        <v>305.0</v>
      </c>
      <c r="F679" s="235">
        <v>7.26</v>
      </c>
      <c r="G679" s="236">
        <v>-2214.3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-265.35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-266.5676357</v>
      </c>
    </row>
    <row r="680">
      <c r="A680" s="187">
        <v>43341.0</v>
      </c>
      <c r="B680" s="66" t="s">
        <v>542</v>
      </c>
      <c r="C680" s="66" t="s">
        <v>543</v>
      </c>
      <c r="D680" s="66" t="s">
        <v>666</v>
      </c>
      <c r="E680" s="66">
        <v>8.0</v>
      </c>
      <c r="F680" s="235">
        <v>162.34</v>
      </c>
      <c r="G680" s="236">
        <v>-1298.72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150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243.5048062</v>
      </c>
    </row>
    <row r="681">
      <c r="A681" s="187">
        <v>43341.0</v>
      </c>
      <c r="B681" s="66" t="s">
        <v>548</v>
      </c>
      <c r="C681" s="66" t="s">
        <v>1143</v>
      </c>
      <c r="D681" s="66" t="s">
        <v>683</v>
      </c>
      <c r="E681" s="66"/>
      <c r="F681" s="235"/>
      <c r="G681" s="236">
        <v>-2.39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-2.39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-2.39</v>
      </c>
    </row>
    <row r="682">
      <c r="A682" s="187">
        <v>43341.0</v>
      </c>
      <c r="B682" s="66" t="s">
        <v>548</v>
      </c>
      <c r="C682" s="66" t="s">
        <v>1143</v>
      </c>
      <c r="D682" s="66" t="s">
        <v>666</v>
      </c>
      <c r="E682" s="66">
        <v>500.0</v>
      </c>
      <c r="F682" s="235">
        <v>3.891</v>
      </c>
      <c r="G682" s="236">
        <v>-1945.61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488.39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663.3845736</v>
      </c>
    </row>
    <row r="683">
      <c r="A683" s="187">
        <v>43341.0</v>
      </c>
      <c r="B683" s="66" t="s">
        <v>548</v>
      </c>
      <c r="C683" s="66" t="s">
        <v>1143</v>
      </c>
      <c r="D683" s="66" t="s">
        <v>683</v>
      </c>
      <c r="E683" s="66"/>
      <c r="F683" s="235"/>
      <c r="G683" s="236">
        <v>-3.15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-3.15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-3.15</v>
      </c>
    </row>
    <row r="684">
      <c r="A684" s="187">
        <v>43341.0</v>
      </c>
      <c r="B684" s="66" t="s">
        <v>548</v>
      </c>
      <c r="C684" s="66" t="s">
        <v>1143</v>
      </c>
      <c r="D684" s="66" t="s">
        <v>666</v>
      </c>
      <c r="E684" s="49">
        <v>1478.0</v>
      </c>
      <c r="F684" s="235">
        <v>3.885</v>
      </c>
      <c r="G684" s="236">
        <v>-5742.57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1452.334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1969.61796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162.14</v>
      </c>
      <c r="G685" s="236">
        <v>-1297.12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151.6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245.1048062</v>
      </c>
    </row>
    <row r="686">
      <c r="A686" s="187">
        <v>43340.0</v>
      </c>
      <c r="B686" s="232" t="s">
        <v>548</v>
      </c>
      <c r="C686" s="233" t="s">
        <v>1143</v>
      </c>
      <c r="D686" s="234" t="s">
        <v>683</v>
      </c>
      <c r="E686" s="234"/>
      <c r="F686" s="235"/>
      <c r="G686" s="236">
        <v>-2.25</v>
      </c>
      <c r="H686" s="233" t="s">
        <v>1095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-2.25</v>
      </c>
    </row>
    <row r="687">
      <c r="A687" s="187">
        <v>43340.0</v>
      </c>
      <c r="B687" s="232" t="s">
        <v>548</v>
      </c>
      <c r="C687" s="233" t="s">
        <v>1143</v>
      </c>
      <c r="D687" s="234" t="s">
        <v>666</v>
      </c>
      <c r="E687" s="234">
        <v>1154.0</v>
      </c>
      <c r="F687" s="235">
        <v>3.9</v>
      </c>
      <c r="G687" s="236">
        <v>-4501.07</v>
      </c>
      <c r="H687" s="233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1116.602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1520.489476</v>
      </c>
    </row>
    <row r="688">
      <c r="A688" s="187">
        <v>43339.0</v>
      </c>
      <c r="B688" s="66" t="s">
        <v>552</v>
      </c>
      <c r="C688" s="66" t="s">
        <v>553</v>
      </c>
      <c r="D688" s="66" t="s">
        <v>666</v>
      </c>
      <c r="E688" s="66">
        <v>84.0</v>
      </c>
      <c r="F688" s="235">
        <v>47.252</v>
      </c>
      <c r="G688" s="236">
        <v>-3969.17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912.07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511.8070698</v>
      </c>
    </row>
    <row r="689">
      <c r="A689" s="187">
        <v>43339.0</v>
      </c>
      <c r="B689" s="66" t="s">
        <v>535</v>
      </c>
      <c r="C689" s="66" t="s">
        <v>537</v>
      </c>
      <c r="D689" s="66" t="s">
        <v>666</v>
      </c>
      <c r="E689" s="66">
        <v>443.0</v>
      </c>
      <c r="F689" s="235">
        <v>7.358</v>
      </c>
      <c r="G689" s="236">
        <v>-3259.59</v>
      </c>
      <c r="H689" s="66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-428.82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-430.5885659</v>
      </c>
    </row>
    <row r="690">
      <c r="A690" s="187">
        <v>43339.0</v>
      </c>
      <c r="B690" s="66" t="s">
        <v>542</v>
      </c>
      <c r="C690" s="66" t="s">
        <v>543</v>
      </c>
      <c r="D690" s="66" t="s">
        <v>666</v>
      </c>
      <c r="E690" s="66">
        <v>19.0</v>
      </c>
      <c r="F690" s="235">
        <v>163.99</v>
      </c>
      <c r="G690" s="236">
        <v>-3115.81</v>
      </c>
      <c r="H690" s="66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324.9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546.9739147</v>
      </c>
    </row>
    <row r="691">
      <c r="A691" s="187">
        <v>43339.0</v>
      </c>
      <c r="B691" s="66" t="s">
        <v>538</v>
      </c>
      <c r="C691" s="66" t="s">
        <v>539</v>
      </c>
      <c r="D691" s="66" t="s">
        <v>666</v>
      </c>
      <c r="E691" s="66">
        <v>31.0</v>
      </c>
      <c r="F691" s="235">
        <v>99.36</v>
      </c>
      <c r="G691" s="236">
        <v>-3080.16</v>
      </c>
      <c r="H691" s="66" t="s">
        <v>1303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1414.84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1451.732403</v>
      </c>
    </row>
    <row r="692">
      <c r="A692" s="187">
        <v>43312.0</v>
      </c>
      <c r="B692" s="232" t="s">
        <v>548</v>
      </c>
      <c r="C692" s="233" t="s">
        <v>1143</v>
      </c>
      <c r="D692" s="234" t="s">
        <v>683</v>
      </c>
      <c r="E692" s="234"/>
      <c r="F692" s="235"/>
      <c r="G692" s="236">
        <v>-4.46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-4.46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-4.46</v>
      </c>
    </row>
    <row r="693">
      <c r="A693" s="187">
        <v>43312.0</v>
      </c>
      <c r="B693" s="232" t="s">
        <v>548</v>
      </c>
      <c r="C693" s="233" t="s">
        <v>1143</v>
      </c>
      <c r="D693" s="234" t="s">
        <v>666</v>
      </c>
      <c r="E693" s="234">
        <v>4074.0</v>
      </c>
      <c r="F693" s="235">
        <v>3.83</v>
      </c>
      <c r="G693" s="236">
        <v>-15602.16</v>
      </c>
      <c r="H693" s="233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4230.072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5655.927786</v>
      </c>
    </row>
    <row r="694">
      <c r="A694" s="187">
        <v>43312.0</v>
      </c>
      <c r="B694" s="232"/>
      <c r="C694" s="233"/>
      <c r="D694" s="234" t="s">
        <v>683</v>
      </c>
      <c r="E694" s="234"/>
      <c r="F694" s="235"/>
      <c r="G694" s="236">
        <v>-467.55</v>
      </c>
      <c r="H694" s="233" t="s">
        <v>1306</v>
      </c>
      <c r="I694" s="237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7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43312.0</v>
      </c>
      <c r="B695" s="66" t="s">
        <v>552</v>
      </c>
      <c r="C695" s="66" t="s">
        <v>553</v>
      </c>
      <c r="D695" s="66" t="s">
        <v>666</v>
      </c>
      <c r="E695" s="66">
        <v>226.0</v>
      </c>
      <c r="F695" s="235">
        <v>45.477</v>
      </c>
      <c r="G695" s="236">
        <v>-10277.8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2855.06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1778.162116</v>
      </c>
    </row>
    <row r="696">
      <c r="A696" s="187">
        <v>43312.0</v>
      </c>
      <c r="B696" s="66" t="s">
        <v>535</v>
      </c>
      <c r="C696" s="66" t="s">
        <v>537</v>
      </c>
      <c r="D696" s="66" t="s">
        <v>666</v>
      </c>
      <c r="E696" s="66">
        <v>203.0</v>
      </c>
      <c r="F696" s="235">
        <v>7.404</v>
      </c>
      <c r="G696" s="236">
        <v>-1503.01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-205.84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-206.6504264</v>
      </c>
    </row>
    <row r="697">
      <c r="A697" s="187">
        <v>43312.0</v>
      </c>
      <c r="B697" s="66" t="s">
        <v>542</v>
      </c>
      <c r="C697" s="66" t="s">
        <v>543</v>
      </c>
      <c r="D697" s="66" t="s">
        <v>666</v>
      </c>
      <c r="E697" s="66">
        <v>36.0</v>
      </c>
      <c r="F697" s="235">
        <v>160.27</v>
      </c>
      <c r="G697" s="236">
        <v>-5769.72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749.52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1170.291628</v>
      </c>
    </row>
    <row r="698">
      <c r="A698" s="187">
        <v>43312.0</v>
      </c>
      <c r="B698" s="66" t="s">
        <v>538</v>
      </c>
      <c r="C698" s="66" t="s">
        <v>539</v>
      </c>
      <c r="D698" s="66" t="s">
        <v>666</v>
      </c>
      <c r="E698" s="66">
        <v>29.0</v>
      </c>
      <c r="F698" s="235">
        <v>99.77</v>
      </c>
      <c r="G698" s="236">
        <v>-2893.33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1311.67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1346.182248</v>
      </c>
    </row>
    <row r="699">
      <c r="A699" s="187">
        <v>43304.0</v>
      </c>
      <c r="B699" s="66" t="s">
        <v>548</v>
      </c>
      <c r="C699" s="66" t="s">
        <v>1143</v>
      </c>
      <c r="D699" s="66" t="s">
        <v>683</v>
      </c>
      <c r="E699" s="49"/>
      <c r="F699" s="235"/>
      <c r="G699" s="236">
        <v>-25.99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-25.99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-25.99</v>
      </c>
    </row>
    <row r="700">
      <c r="A700" s="187">
        <v>43304.0</v>
      </c>
      <c r="B700" s="66" t="s">
        <v>548</v>
      </c>
      <c r="C700" s="66" t="s">
        <v>1143</v>
      </c>
      <c r="D700" s="66" t="s">
        <v>666</v>
      </c>
      <c r="E700" s="49">
        <v>31102.0</v>
      </c>
      <c r="F700" s="235">
        <v>3.857</v>
      </c>
      <c r="G700" s="236">
        <v>-119971.61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31432.926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42318.28846</v>
      </c>
    </row>
    <row r="701">
      <c r="A701" s="187">
        <v>43304.0</v>
      </c>
      <c r="B701" s="66" t="s">
        <v>552</v>
      </c>
      <c r="C701" s="66" t="s">
        <v>553</v>
      </c>
      <c r="D701" s="66" t="s">
        <v>666</v>
      </c>
      <c r="E701" s="49">
        <v>1926.0</v>
      </c>
      <c r="F701" s="235">
        <v>45.323</v>
      </c>
      <c r="G701" s="236">
        <v>-87292.1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24627.76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15450.30281</v>
      </c>
    </row>
    <row r="702">
      <c r="A702" s="187">
        <v>43304.0</v>
      </c>
      <c r="B702" s="66" t="s">
        <v>542</v>
      </c>
      <c r="C702" s="66" t="s">
        <v>543</v>
      </c>
      <c r="D702" s="66" t="s">
        <v>666</v>
      </c>
      <c r="E702" s="49">
        <v>273.0</v>
      </c>
      <c r="F702" s="235">
        <v>160.85</v>
      </c>
      <c r="G702" s="236">
        <v>-43912.05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5525.52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8716.371512</v>
      </c>
    </row>
    <row r="703">
      <c r="A703" s="187">
        <v>43297.0</v>
      </c>
      <c r="B703" s="66" t="s">
        <v>535</v>
      </c>
      <c r="C703" s="66" t="s">
        <v>537</v>
      </c>
      <c r="D703" s="66" t="s">
        <v>666</v>
      </c>
      <c r="E703" s="49">
        <v>3336.0</v>
      </c>
      <c r="F703" s="235">
        <v>7.303</v>
      </c>
      <c r="G703" s="236">
        <v>-24362.81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-3045.77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-3059.08814</v>
      </c>
    </row>
    <row r="704">
      <c r="A704" s="187">
        <v>43297.0</v>
      </c>
      <c r="B704" s="66" t="s">
        <v>538</v>
      </c>
      <c r="C704" s="66" t="s">
        <v>539</v>
      </c>
      <c r="D704" s="66" t="s">
        <v>666</v>
      </c>
      <c r="E704" s="66">
        <v>235.0</v>
      </c>
      <c r="F704" s="235">
        <v>101.75</v>
      </c>
      <c r="G704" s="236">
        <v>-23911.25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10163.75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10443.41822</v>
      </c>
    </row>
    <row r="705">
      <c r="A705" s="187">
        <v>43291.0</v>
      </c>
      <c r="B705" s="66"/>
      <c r="C705" s="66"/>
      <c r="D705" s="66" t="s">
        <v>686</v>
      </c>
      <c r="F705" s="235"/>
      <c r="G705" s="236">
        <v>108000.0</v>
      </c>
      <c r="H705" s="66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43286.0</v>
      </c>
      <c r="B706" s="232" t="s">
        <v>552</v>
      </c>
      <c r="C706" s="233" t="s">
        <v>553</v>
      </c>
      <c r="D706" s="234" t="s">
        <v>705</v>
      </c>
      <c r="E706" s="234"/>
      <c r="F706" s="235"/>
      <c r="G706" s="236">
        <v>-72.97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43286.0</v>
      </c>
      <c r="B707" s="66" t="s">
        <v>552</v>
      </c>
      <c r="C707" s="66" t="s">
        <v>553</v>
      </c>
      <c r="D707" s="66" t="s">
        <v>705</v>
      </c>
      <c r="F707" s="235"/>
      <c r="G707" s="236">
        <v>501.26</v>
      </c>
      <c r="H707" s="66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43281.0</v>
      </c>
      <c r="B708" s="232"/>
      <c r="C708" s="233"/>
      <c r="D708" s="234" t="s">
        <v>683</v>
      </c>
      <c r="E708" s="234"/>
      <c r="F708" s="235"/>
      <c r="G708" s="236">
        <v>-276.19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43280.0</v>
      </c>
      <c r="B709" s="232"/>
      <c r="C709" s="233"/>
      <c r="D709" s="234" t="s">
        <v>683</v>
      </c>
      <c r="E709" s="234"/>
      <c r="F709" s="235"/>
      <c r="G709" s="236">
        <v>-0.04</v>
      </c>
      <c r="H709" s="233" t="s">
        <v>1321</v>
      </c>
      <c r="I709" s="237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7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7">
        <v>43279.0</v>
      </c>
      <c r="B710" s="232" t="s">
        <v>548</v>
      </c>
      <c r="C710" s="233" t="s">
        <v>1143</v>
      </c>
      <c r="D710" s="234" t="s">
        <v>705</v>
      </c>
      <c r="E710" s="234"/>
      <c r="F710" s="235"/>
      <c r="G710" s="236">
        <v>-329.67</v>
      </c>
      <c r="H710" s="233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43278.0</v>
      </c>
      <c r="B711" s="232" t="s">
        <v>548</v>
      </c>
      <c r="C711" s="233" t="s">
        <v>1143</v>
      </c>
      <c r="D711" s="234" t="s">
        <v>705</v>
      </c>
      <c r="E711" s="234"/>
      <c r="F711" s="235"/>
      <c r="G711" s="236">
        <v>2415.73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43259.0</v>
      </c>
      <c r="B712" s="66" t="s">
        <v>535</v>
      </c>
      <c r="C712" s="48" t="s">
        <v>537</v>
      </c>
      <c r="D712" s="66" t="s">
        <v>666</v>
      </c>
      <c r="E712" s="66">
        <v>897.0</v>
      </c>
      <c r="F712" s="235">
        <v>7.768</v>
      </c>
      <c r="G712" s="236">
        <v>-6967.9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-1236.07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-1239.651047</v>
      </c>
    </row>
    <row r="713">
      <c r="A713" s="187">
        <v>43259.0</v>
      </c>
      <c r="B713" s="66" t="s">
        <v>538</v>
      </c>
      <c r="C713" s="48" t="s">
        <v>539</v>
      </c>
      <c r="D713" s="66" t="s">
        <v>666</v>
      </c>
      <c r="E713" s="66">
        <v>68.0</v>
      </c>
      <c r="F713" s="235">
        <v>105.33</v>
      </c>
      <c r="G713" s="236">
        <v>-7162.44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2697.56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2778.485271</v>
      </c>
    </row>
    <row r="714">
      <c r="A714" s="187">
        <v>43259.0</v>
      </c>
      <c r="B714" s="66" t="s">
        <v>552</v>
      </c>
      <c r="C714" s="48" t="s">
        <v>553</v>
      </c>
      <c r="D714" s="66" t="s">
        <v>666</v>
      </c>
      <c r="E714" s="66">
        <v>630.0</v>
      </c>
      <c r="F714" s="235">
        <v>44.718</v>
      </c>
      <c r="G714" s="236">
        <v>-28172.34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8436.96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5434.988023</v>
      </c>
    </row>
    <row r="715">
      <c r="A715" s="187">
        <v>43259.0</v>
      </c>
      <c r="B715" s="66" t="s">
        <v>548</v>
      </c>
      <c r="C715" s="66" t="s">
        <v>1143</v>
      </c>
      <c r="D715" s="66" t="s">
        <v>683</v>
      </c>
      <c r="E715" s="66"/>
      <c r="F715" s="235"/>
      <c r="G715" s="236">
        <v>-10.09</v>
      </c>
      <c r="H715" s="66" t="s">
        <v>1327</v>
      </c>
      <c r="I715" s="23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-10.09</v>
      </c>
      <c r="J715" s="23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-10.09</v>
      </c>
    </row>
    <row r="716">
      <c r="A716" s="187">
        <v>43259.0</v>
      </c>
      <c r="B716" s="66" t="s">
        <v>548</v>
      </c>
      <c r="C716" s="66" t="s">
        <v>1143</v>
      </c>
      <c r="D716" s="66" t="s">
        <v>666</v>
      </c>
      <c r="E716" s="49">
        <v>10452.0</v>
      </c>
      <c r="F716" s="235">
        <v>3.869</v>
      </c>
      <c r="G716" s="236">
        <v>-40435.8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10444.536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14102.62257</v>
      </c>
    </row>
    <row r="717">
      <c r="A717" s="187">
        <v>43259.0</v>
      </c>
      <c r="B717" s="66" t="s">
        <v>542</v>
      </c>
      <c r="C717" s="66" t="s">
        <v>543</v>
      </c>
      <c r="D717" s="66" t="s">
        <v>666</v>
      </c>
      <c r="E717" s="66">
        <v>93.0</v>
      </c>
      <c r="F717" s="235">
        <v>159.71</v>
      </c>
      <c r="G717" s="236">
        <v>-14853.03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1988.34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3075.333372</v>
      </c>
    </row>
    <row r="718">
      <c r="A718" s="187">
        <v>43258.0</v>
      </c>
      <c r="B718" s="66"/>
      <c r="C718" s="48"/>
      <c r="D718" s="66" t="s">
        <v>686</v>
      </c>
      <c r="E718" s="66"/>
      <c r="F718" s="235"/>
      <c r="G718" s="236">
        <v>25000.0</v>
      </c>
      <c r="H718" s="66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43256.0</v>
      </c>
      <c r="B719" s="66" t="s">
        <v>535</v>
      </c>
      <c r="C719" s="48" t="s">
        <v>537</v>
      </c>
      <c r="D719" s="66" t="s">
        <v>666</v>
      </c>
      <c r="E719" s="66">
        <v>163.0</v>
      </c>
      <c r="F719" s="235">
        <v>7.8</v>
      </c>
      <c r="G719" s="236">
        <v>-1271.4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-229.83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-230.4807364</v>
      </c>
    </row>
    <row r="720">
      <c r="A720" s="187">
        <v>43255.0</v>
      </c>
      <c r="B720" s="66" t="s">
        <v>548</v>
      </c>
      <c r="C720" s="66" t="s">
        <v>1143</v>
      </c>
      <c r="D720" s="66" t="s">
        <v>683</v>
      </c>
      <c r="F720" s="235"/>
      <c r="G720" s="236">
        <v>-3.82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-3.82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-3.82</v>
      </c>
    </row>
    <row r="721">
      <c r="A721" s="187">
        <v>43255.0</v>
      </c>
      <c r="B721" s="66" t="s">
        <v>548</v>
      </c>
      <c r="C721" s="66" t="s">
        <v>1143</v>
      </c>
      <c r="D721" s="66" t="s">
        <v>666</v>
      </c>
      <c r="E721" s="49">
        <v>2338.0</v>
      </c>
      <c r="F721" s="235">
        <v>3.882</v>
      </c>
      <c r="G721" s="236">
        <v>-9076.29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2305.094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3123.368626</v>
      </c>
    </row>
    <row r="722">
      <c r="A722" s="187">
        <v>43255.0</v>
      </c>
      <c r="B722" s="66" t="s">
        <v>535</v>
      </c>
      <c r="C722" s="48" t="s">
        <v>537</v>
      </c>
      <c r="D722" s="66" t="s">
        <v>666</v>
      </c>
      <c r="E722" s="66">
        <v>479.0</v>
      </c>
      <c r="F722" s="235">
        <v>7.801</v>
      </c>
      <c r="G722" s="236">
        <v>-3736.68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-675.87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-677.7822868</v>
      </c>
    </row>
    <row r="723">
      <c r="A723" s="187">
        <v>43255.0</v>
      </c>
      <c r="B723" s="66" t="s">
        <v>542</v>
      </c>
      <c r="C723" s="66" t="s">
        <v>543</v>
      </c>
      <c r="D723" s="66" t="s">
        <v>666</v>
      </c>
      <c r="E723" s="66">
        <v>23.0</v>
      </c>
      <c r="F723" s="235">
        <v>159.87</v>
      </c>
      <c r="G723" s="236">
        <v>-3677.01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488.06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756.8863178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93.0</v>
      </c>
      <c r="F724" s="235">
        <v>44.55</v>
      </c>
      <c r="G724" s="236">
        <v>-4143.15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1261.08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817.9317558</v>
      </c>
    </row>
    <row r="725">
      <c r="A725" s="187">
        <v>43255.0</v>
      </c>
      <c r="B725" s="66" t="s">
        <v>548</v>
      </c>
      <c r="C725" s="66" t="s">
        <v>1143</v>
      </c>
      <c r="D725" s="66" t="s">
        <v>683</v>
      </c>
      <c r="F725" s="235"/>
      <c r="G725" s="236">
        <v>-2.96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-2.96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-2.96</v>
      </c>
    </row>
    <row r="726">
      <c r="A726" s="187">
        <v>43255.0</v>
      </c>
      <c r="B726" s="66" t="s">
        <v>548</v>
      </c>
      <c r="C726" s="66" t="s">
        <v>1143</v>
      </c>
      <c r="D726" s="66" t="s">
        <v>666</v>
      </c>
      <c r="E726" s="49">
        <v>1235.0</v>
      </c>
      <c r="F726" s="235">
        <v>3.881</v>
      </c>
      <c r="G726" s="236">
        <v>-4793.1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1218.88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1651.116597</v>
      </c>
    </row>
    <row r="727">
      <c r="A727" s="187">
        <v>43255.0</v>
      </c>
      <c r="B727" s="66" t="s">
        <v>552</v>
      </c>
      <c r="C727" s="48" t="s">
        <v>553</v>
      </c>
      <c r="D727" s="66" t="s">
        <v>666</v>
      </c>
      <c r="E727" s="66">
        <v>88.0</v>
      </c>
      <c r="F727" s="235">
        <v>44.539</v>
      </c>
      <c r="G727" s="236">
        <v>-3919.43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1194.25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774.9269302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13.0</v>
      </c>
      <c r="F728" s="235">
        <v>159.82</v>
      </c>
      <c r="G728" s="236">
        <v>-2077.66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276.51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428.4553101</v>
      </c>
    </row>
    <row r="729">
      <c r="A729" s="187">
        <v>43255.0</v>
      </c>
      <c r="B729" s="66" t="s">
        <v>538</v>
      </c>
      <c r="C729" s="48" t="s">
        <v>539</v>
      </c>
      <c r="D729" s="66" t="s">
        <v>666</v>
      </c>
      <c r="E729" s="66">
        <v>11.0</v>
      </c>
      <c r="F729" s="235">
        <v>105.72</v>
      </c>
      <c r="G729" s="236">
        <v>-1162.92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432.08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445.1708527</v>
      </c>
    </row>
    <row r="730">
      <c r="A730" s="187">
        <v>43251.0</v>
      </c>
      <c r="B730" s="232" t="s">
        <v>542</v>
      </c>
      <c r="C730" s="233" t="s">
        <v>543</v>
      </c>
      <c r="D730" s="234" t="s">
        <v>705</v>
      </c>
      <c r="E730" s="234"/>
      <c r="F730" s="235"/>
      <c r="G730" s="236">
        <v>471.2</v>
      </c>
      <c r="H730" s="233" t="s">
        <v>1342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43251.0</v>
      </c>
      <c r="B731" s="232" t="s">
        <v>542</v>
      </c>
      <c r="C731" s="233" t="s">
        <v>543</v>
      </c>
      <c r="D731" s="234" t="s">
        <v>705</v>
      </c>
      <c r="E731" s="234"/>
      <c r="F731" s="235"/>
      <c r="G731" s="236">
        <v>-68.59</v>
      </c>
      <c r="H731" s="233" t="s">
        <v>1343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43251.0</v>
      </c>
      <c r="B732" s="232"/>
      <c r="C732" s="233"/>
      <c r="D732" s="234" t="s">
        <v>683</v>
      </c>
      <c r="E732" s="234"/>
      <c r="F732" s="235"/>
      <c r="G732" s="236">
        <v>-161.46</v>
      </c>
      <c r="H732" s="233" t="s">
        <v>1344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43251.0</v>
      </c>
      <c r="B733" s="232"/>
      <c r="C733" s="233"/>
      <c r="D733" s="234" t="s">
        <v>683</v>
      </c>
      <c r="E733" s="234"/>
      <c r="F733" s="235"/>
      <c r="G733" s="236">
        <v>-2.5</v>
      </c>
      <c r="H733" s="233" t="s">
        <v>1111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542</v>
      </c>
      <c r="C734" s="233" t="s">
        <v>547</v>
      </c>
      <c r="D734" s="234" t="s">
        <v>705</v>
      </c>
      <c r="E734" s="234"/>
      <c r="F734" s="235"/>
      <c r="G734" s="236">
        <v>7.5</v>
      </c>
      <c r="H734" s="233" t="s">
        <v>1345</v>
      </c>
      <c r="I734" s="237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7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43224.0</v>
      </c>
      <c r="B735" s="232" t="s">
        <v>542</v>
      </c>
      <c r="C735" s="233" t="s">
        <v>547</v>
      </c>
      <c r="D735" s="234" t="s">
        <v>705</v>
      </c>
      <c r="E735" s="234"/>
      <c r="F735" s="235"/>
      <c r="G735" s="236">
        <v>-7.01</v>
      </c>
      <c r="H735" s="233" t="s">
        <v>1346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43224.0</v>
      </c>
      <c r="B736" s="232" t="s">
        <v>542</v>
      </c>
      <c r="C736" s="233" t="s">
        <v>547</v>
      </c>
      <c r="D736" s="234" t="s">
        <v>705</v>
      </c>
      <c r="E736" s="234"/>
      <c r="F736" s="235"/>
      <c r="G736" s="236">
        <v>42.49</v>
      </c>
      <c r="H736" s="233" t="s">
        <v>1347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43224.0</v>
      </c>
      <c r="B737" s="232" t="s">
        <v>548</v>
      </c>
      <c r="C737" s="66" t="s">
        <v>1143</v>
      </c>
      <c r="D737" s="234" t="s">
        <v>683</v>
      </c>
      <c r="E737" s="234"/>
      <c r="F737" s="235"/>
      <c r="G737" s="236">
        <v>-5.42</v>
      </c>
      <c r="H737" s="233" t="s">
        <v>1348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-5.42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-5.42</v>
      </c>
    </row>
    <row r="738">
      <c r="A738" s="187">
        <v>43224.0</v>
      </c>
      <c r="B738" s="232" t="s">
        <v>548</v>
      </c>
      <c r="C738" s="66" t="s">
        <v>1143</v>
      </c>
      <c r="D738" s="234" t="s">
        <v>666</v>
      </c>
      <c r="E738" s="234">
        <v>4546.0</v>
      </c>
      <c r="F738" s="235">
        <v>3.767</v>
      </c>
      <c r="G738" s="236">
        <v>-17125.03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5004.898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6595.948664</v>
      </c>
    </row>
    <row r="739">
      <c r="A739" s="187">
        <v>43224.0</v>
      </c>
      <c r="B739" s="232" t="s">
        <v>542</v>
      </c>
      <c r="C739" s="66" t="s">
        <v>543</v>
      </c>
      <c r="D739" s="234" t="s">
        <v>666</v>
      </c>
      <c r="E739" s="234">
        <v>19.0</v>
      </c>
      <c r="F739" s="235">
        <v>158.01</v>
      </c>
      <c r="G739" s="236">
        <v>-3002.19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438.52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660.5939147</v>
      </c>
    </row>
    <row r="740">
      <c r="A740" s="187">
        <v>43224.0</v>
      </c>
      <c r="B740" s="232" t="s">
        <v>548</v>
      </c>
      <c r="C740" s="233" t="s">
        <v>551</v>
      </c>
      <c r="D740" s="234" t="s">
        <v>667</v>
      </c>
      <c r="E740" s="234">
        <v>-707.0</v>
      </c>
      <c r="F740" s="235">
        <v>93.145</v>
      </c>
      <c r="G740" s="236">
        <v>65853.53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548</v>
      </c>
      <c r="C741" s="66" t="s">
        <v>1143</v>
      </c>
      <c r="D741" s="234" t="s">
        <v>683</v>
      </c>
      <c r="E741" s="234"/>
      <c r="F741" s="235"/>
      <c r="G741" s="236">
        <v>-17.04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-17.04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-17.04</v>
      </c>
    </row>
    <row r="742">
      <c r="A742" s="187">
        <v>43224.0</v>
      </c>
      <c r="B742" s="232" t="s">
        <v>548</v>
      </c>
      <c r="C742" s="66" t="s">
        <v>1143</v>
      </c>
      <c r="D742" s="234" t="s">
        <v>666</v>
      </c>
      <c r="E742" s="234">
        <v>20019.0</v>
      </c>
      <c r="F742" s="235">
        <v>3.758</v>
      </c>
      <c r="G742" s="236">
        <v>-75232.62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22219.872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29226.30474</v>
      </c>
    </row>
    <row r="743">
      <c r="A743" s="187">
        <v>43224.0</v>
      </c>
      <c r="B743" s="232" t="s">
        <v>552</v>
      </c>
      <c r="C743" s="233" t="s">
        <v>553</v>
      </c>
      <c r="D743" s="234" t="s">
        <v>666</v>
      </c>
      <c r="E743" s="234">
        <v>85.0</v>
      </c>
      <c r="F743" s="235">
        <v>42.11</v>
      </c>
      <c r="G743" s="236">
        <v>-3579.35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1360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954.9720349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16.0</v>
      </c>
      <c r="F744" s="235">
        <v>158.17</v>
      </c>
      <c r="G744" s="236">
        <v>-2530.72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366.72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553.7296124</v>
      </c>
    </row>
    <row r="745">
      <c r="A745" s="187">
        <v>43224.0</v>
      </c>
      <c r="B745" s="232" t="s">
        <v>538</v>
      </c>
      <c r="C745" s="233" t="s">
        <v>539</v>
      </c>
      <c r="D745" s="234" t="s">
        <v>666</v>
      </c>
      <c r="E745" s="234">
        <v>39.0</v>
      </c>
      <c r="F745" s="235">
        <v>105.24</v>
      </c>
      <c r="G745" s="236">
        <v>-4104.36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1550.64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1597.053023</v>
      </c>
    </row>
    <row r="746">
      <c r="A746" s="187">
        <v>43223.0</v>
      </c>
      <c r="B746" s="232" t="s">
        <v>538</v>
      </c>
      <c r="C746" s="233" t="s">
        <v>541</v>
      </c>
      <c r="D746" s="234" t="s">
        <v>667</v>
      </c>
      <c r="E746" s="234">
        <v>-1319.0</v>
      </c>
      <c r="F746" s="235">
        <v>10.527</v>
      </c>
      <c r="G746" s="236">
        <v>13885.34</v>
      </c>
      <c r="H746" s="233" t="s">
        <v>1357</v>
      </c>
      <c r="I746" s="237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7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43223.0</v>
      </c>
      <c r="B747" s="232" t="s">
        <v>538</v>
      </c>
      <c r="C747" s="233" t="s">
        <v>539</v>
      </c>
      <c r="D747" s="234" t="s">
        <v>666</v>
      </c>
      <c r="E747" s="234">
        <v>144.0</v>
      </c>
      <c r="F747" s="235">
        <v>105.161</v>
      </c>
      <c r="G747" s="236">
        <v>-15143.25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5736.75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5908.121163</v>
      </c>
    </row>
    <row r="748">
      <c r="A748" s="187">
        <v>43223.0</v>
      </c>
      <c r="B748" s="232" t="s">
        <v>535</v>
      </c>
      <c r="C748" s="233" t="s">
        <v>537</v>
      </c>
      <c r="D748" s="234" t="s">
        <v>667</v>
      </c>
      <c r="E748" s="234">
        <v>-180.0</v>
      </c>
      <c r="F748" s="235">
        <v>7.566</v>
      </c>
      <c r="G748" s="236">
        <v>1361.88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211.68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212.3986047</v>
      </c>
    </row>
    <row r="749">
      <c r="A749" s="187">
        <v>43223.0</v>
      </c>
      <c r="B749" s="232" t="s">
        <v>542</v>
      </c>
      <c r="C749" s="233" t="s">
        <v>547</v>
      </c>
      <c r="D749" s="234" t="s">
        <v>683</v>
      </c>
      <c r="E749" s="234"/>
      <c r="F749" s="235"/>
      <c r="G749" s="236">
        <v>-7.14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-7.14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-7.14</v>
      </c>
    </row>
    <row r="750">
      <c r="A750" s="187">
        <v>43223.0</v>
      </c>
      <c r="B750" s="232" t="s">
        <v>542</v>
      </c>
      <c r="C750" s="233" t="s">
        <v>547</v>
      </c>
      <c r="D750" s="234" t="s">
        <v>667</v>
      </c>
      <c r="E750" s="234">
        <v>-493.0</v>
      </c>
      <c r="F750" s="235">
        <v>52.066</v>
      </c>
      <c r="G750" s="236">
        <v>25668.61</v>
      </c>
      <c r="H750" s="233" t="s">
        <v>1361</v>
      </c>
      <c r="I750" s="237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7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43223.0</v>
      </c>
      <c r="B751" s="232" t="s">
        <v>542</v>
      </c>
      <c r="C751" s="66" t="s">
        <v>543</v>
      </c>
      <c r="D751" s="234" t="s">
        <v>666</v>
      </c>
      <c r="E751" s="234">
        <v>185.0</v>
      </c>
      <c r="F751" s="235">
        <v>158.21</v>
      </c>
      <c r="G751" s="236">
        <v>-29268.85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4232.8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6395.098643</v>
      </c>
    </row>
    <row r="752">
      <c r="A752" s="187">
        <v>43220.0</v>
      </c>
      <c r="B752" s="232"/>
      <c r="C752" s="233"/>
      <c r="D752" s="234" t="s">
        <v>683</v>
      </c>
      <c r="E752" s="234"/>
      <c r="F752" s="235"/>
      <c r="G752" s="236">
        <v>-140.97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43220.0</v>
      </c>
      <c r="B753" s="232" t="s">
        <v>535</v>
      </c>
      <c r="C753" s="233" t="s">
        <v>537</v>
      </c>
      <c r="D753" s="234" t="s">
        <v>667</v>
      </c>
      <c r="E753" s="234">
        <v>-1893.0</v>
      </c>
      <c r="F753" s="235">
        <v>7.451</v>
      </c>
      <c r="G753" s="236">
        <v>14104.74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2008.47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2016.027326</v>
      </c>
    </row>
    <row r="754">
      <c r="A754" s="187">
        <v>43220.0</v>
      </c>
      <c r="B754" s="232" t="s">
        <v>552</v>
      </c>
      <c r="C754" s="233" t="s">
        <v>553</v>
      </c>
      <c r="D754" s="234" t="s">
        <v>667</v>
      </c>
      <c r="E754" s="234">
        <v>-449.0</v>
      </c>
      <c r="F754" s="235">
        <v>41.972</v>
      </c>
      <c r="G754" s="236">
        <v>18845.44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-7245.95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-5106.449337</v>
      </c>
    </row>
    <row r="755">
      <c r="A755" s="187">
        <v>43197.0</v>
      </c>
      <c r="B755" s="167" t="s">
        <v>552</v>
      </c>
      <c r="C755" s="233" t="s">
        <v>553</v>
      </c>
      <c r="D755" s="245" t="s">
        <v>705</v>
      </c>
      <c r="E755" s="245"/>
      <c r="F755" s="235"/>
      <c r="G755" s="236">
        <v>7.05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43197.0</v>
      </c>
      <c r="B756" s="167" t="s">
        <v>542</v>
      </c>
      <c r="C756" s="233" t="s">
        <v>547</v>
      </c>
      <c r="D756" s="245" t="s">
        <v>705</v>
      </c>
      <c r="E756" s="245"/>
      <c r="F756" s="235"/>
      <c r="G756" s="236">
        <v>-7.05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43196.0</v>
      </c>
      <c r="B757" s="232" t="s">
        <v>552</v>
      </c>
      <c r="C757" s="233" t="s">
        <v>553</v>
      </c>
      <c r="D757" s="234" t="s">
        <v>705</v>
      </c>
      <c r="E757" s="234"/>
      <c r="F757" s="235"/>
      <c r="G757" s="236">
        <v>-86.57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43195.0</v>
      </c>
      <c r="B758" s="232" t="s">
        <v>542</v>
      </c>
      <c r="C758" s="233" t="s">
        <v>547</v>
      </c>
      <c r="D758" s="234" t="s">
        <v>705</v>
      </c>
      <c r="E758" s="234"/>
      <c r="F758" s="235"/>
      <c r="G758" s="236">
        <v>7.7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43195.0</v>
      </c>
      <c r="B759" s="232" t="s">
        <v>542</v>
      </c>
      <c r="C759" s="233" t="s">
        <v>547</v>
      </c>
      <c r="D759" s="234" t="s">
        <v>705</v>
      </c>
      <c r="E759" s="234"/>
      <c r="F759" s="235"/>
      <c r="G759" s="236">
        <v>43.62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43194.0</v>
      </c>
      <c r="B760" s="232" t="s">
        <v>552</v>
      </c>
      <c r="C760" s="233" t="s">
        <v>553</v>
      </c>
      <c r="D760" s="234" t="s">
        <v>705</v>
      </c>
      <c r="E760" s="234"/>
      <c r="F760" s="235"/>
      <c r="G760" s="236">
        <v>420.27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43194.0</v>
      </c>
      <c r="B761" s="232"/>
      <c r="C761" s="233"/>
      <c r="D761" s="234" t="s">
        <v>683</v>
      </c>
      <c r="E761" s="234"/>
      <c r="F761" s="235"/>
      <c r="G761" s="236">
        <v>-0.01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43190.0</v>
      </c>
      <c r="B762" s="232"/>
      <c r="C762" s="233"/>
      <c r="D762" s="234" t="s">
        <v>683</v>
      </c>
      <c r="E762" s="234"/>
      <c r="F762" s="235"/>
      <c r="G762" s="236">
        <v>-155.56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43190.0</v>
      </c>
      <c r="B763" s="232"/>
      <c r="C763" s="233"/>
      <c r="D763" s="234" t="s">
        <v>683</v>
      </c>
      <c r="E763" s="234"/>
      <c r="F763" s="235"/>
      <c r="G763" s="236">
        <v>0.03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43181.0</v>
      </c>
      <c r="B764" s="232" t="s">
        <v>548</v>
      </c>
      <c r="C764" s="233" t="s">
        <v>551</v>
      </c>
      <c r="D764" s="234" t="s">
        <v>705</v>
      </c>
      <c r="E764" s="234"/>
      <c r="F764" s="235"/>
      <c r="G764" s="236">
        <v>-89.96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43180.0</v>
      </c>
      <c r="B765" s="232" t="s">
        <v>548</v>
      </c>
      <c r="C765" s="233" t="s">
        <v>551</v>
      </c>
      <c r="D765" s="234" t="s">
        <v>705</v>
      </c>
      <c r="E765" s="234"/>
      <c r="F765" s="235"/>
      <c r="G765" s="236">
        <v>84.01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43180.0</v>
      </c>
      <c r="B766" s="232" t="s">
        <v>548</v>
      </c>
      <c r="C766" s="233" t="s">
        <v>551</v>
      </c>
      <c r="D766" s="234" t="s">
        <v>705</v>
      </c>
      <c r="E766" s="234"/>
      <c r="F766" s="235"/>
      <c r="G766" s="236">
        <v>476.2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43168.0</v>
      </c>
      <c r="B767" s="232" t="s">
        <v>542</v>
      </c>
      <c r="C767" s="233" t="s">
        <v>547</v>
      </c>
      <c r="D767" s="234" t="s">
        <v>705</v>
      </c>
      <c r="E767" s="234"/>
      <c r="F767" s="235"/>
      <c r="G767" s="236">
        <v>-7.17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43165.0</v>
      </c>
      <c r="B768" s="232" t="s">
        <v>542</v>
      </c>
      <c r="C768" s="233" t="s">
        <v>547</v>
      </c>
      <c r="D768" s="234" t="s">
        <v>705</v>
      </c>
      <c r="E768" s="234"/>
      <c r="F768" s="235"/>
      <c r="G768" s="236">
        <v>6.72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43165.0</v>
      </c>
      <c r="B769" s="232" t="s">
        <v>542</v>
      </c>
      <c r="C769" s="233" t="s">
        <v>547</v>
      </c>
      <c r="D769" s="234" t="s">
        <v>705</v>
      </c>
      <c r="E769" s="234"/>
      <c r="F769" s="235"/>
      <c r="G769" s="236">
        <v>38.09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43159.0</v>
      </c>
      <c r="B770" s="232"/>
      <c r="C770" s="233"/>
      <c r="D770" s="234" t="s">
        <v>683</v>
      </c>
      <c r="E770" s="234"/>
      <c r="F770" s="235"/>
      <c r="G770" s="236">
        <v>-166.36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40.931</v>
      </c>
      <c r="G771" s="236">
        <v>1227.93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-515.37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-372.4189535</v>
      </c>
    </row>
    <row r="772">
      <c r="A772" s="187">
        <v>43143.0</v>
      </c>
      <c r="B772" s="232" t="s">
        <v>552</v>
      </c>
      <c r="C772" s="233" t="s">
        <v>553</v>
      </c>
      <c r="D772" s="234" t="s">
        <v>667</v>
      </c>
      <c r="E772" s="234">
        <v>-60.0</v>
      </c>
      <c r="F772" s="235">
        <v>40.961</v>
      </c>
      <c r="G772" s="236">
        <v>2457.66</v>
      </c>
      <c r="H772" s="233" t="s">
        <v>1383</v>
      </c>
      <c r="I772" s="237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-1028.94</v>
      </c>
      <c r="J772" s="237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-743.037907</v>
      </c>
    </row>
    <row r="773">
      <c r="A773" s="187">
        <v>43143.0</v>
      </c>
      <c r="B773" s="232" t="s">
        <v>552</v>
      </c>
      <c r="C773" s="233" t="s">
        <v>553</v>
      </c>
      <c r="D773" s="234" t="s">
        <v>667</v>
      </c>
      <c r="E773" s="234">
        <v>-30.0</v>
      </c>
      <c r="F773" s="235">
        <v>40.966</v>
      </c>
      <c r="G773" s="236">
        <v>1228.98</v>
      </c>
      <c r="H773" s="233" t="s">
        <v>1384</v>
      </c>
      <c r="I773" s="237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-514.32</v>
      </c>
      <c r="J773" s="237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-371.3689535</v>
      </c>
    </row>
    <row r="774">
      <c r="A774" s="187">
        <v>43143.0</v>
      </c>
      <c r="B774" s="232" t="s">
        <v>552</v>
      </c>
      <c r="C774" s="233" t="s">
        <v>553</v>
      </c>
      <c r="D774" s="234" t="s">
        <v>667</v>
      </c>
      <c r="E774" s="234">
        <v>-30.0</v>
      </c>
      <c r="F774" s="235">
        <v>40.986</v>
      </c>
      <c r="G774" s="236">
        <v>1229.58</v>
      </c>
      <c r="H774" s="233" t="s">
        <v>1385</v>
      </c>
      <c r="I774" s="237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-513.72</v>
      </c>
      <c r="J774" s="237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-370.7689535</v>
      </c>
    </row>
    <row r="775">
      <c r="A775" s="187">
        <v>43138.0</v>
      </c>
      <c r="B775" s="232" t="s">
        <v>542</v>
      </c>
      <c r="C775" s="233" t="s">
        <v>547</v>
      </c>
      <c r="D775" s="234" t="s">
        <v>705</v>
      </c>
      <c r="E775" s="234"/>
      <c r="F775" s="235"/>
      <c r="G775" s="236">
        <v>-7.02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43137.0</v>
      </c>
      <c r="B776" s="232" t="s">
        <v>542</v>
      </c>
      <c r="C776" s="233" t="s">
        <v>547</v>
      </c>
      <c r="D776" s="234" t="s">
        <v>705</v>
      </c>
      <c r="E776" s="234"/>
      <c r="F776" s="235"/>
      <c r="G776" s="236">
        <v>6.69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43137.0</v>
      </c>
      <c r="B777" s="232" t="s">
        <v>542</v>
      </c>
      <c r="C777" s="233" t="s">
        <v>547</v>
      </c>
      <c r="D777" s="234" t="s">
        <v>705</v>
      </c>
      <c r="E777" s="234"/>
      <c r="F777" s="235"/>
      <c r="G777" s="236">
        <v>37.88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43136.0</v>
      </c>
      <c r="B778" s="232"/>
      <c r="C778" s="233"/>
      <c r="D778" s="234" t="s">
        <v>683</v>
      </c>
      <c r="E778" s="234"/>
      <c r="F778" s="235"/>
      <c r="G778" s="236">
        <v>-0.01</v>
      </c>
      <c r="H778" s="233" t="s">
        <v>1372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-77.0</v>
      </c>
      <c r="F779" s="235">
        <v>41.946</v>
      </c>
      <c r="G779" s="236">
        <v>3229.86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-1244.61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-877.702314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-98.0</v>
      </c>
      <c r="F780" s="235">
        <v>42.011</v>
      </c>
      <c r="G780" s="236">
        <v>4117.08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-1577.7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-1110.726581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-240.0</v>
      </c>
      <c r="F781" s="235">
        <v>41.868</v>
      </c>
      <c r="G781" s="236">
        <v>10048.32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-3898.08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-2754.471628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-38.0</v>
      </c>
      <c r="F782" s="235">
        <v>41.848</v>
      </c>
      <c r="G782" s="236">
        <v>1590.24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-617.94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-436.8686744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-30.0</v>
      </c>
      <c r="F783" s="235">
        <v>41.792</v>
      </c>
      <c r="G783" s="236">
        <v>1253.76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-489.54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-346.5889535</v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-45.0</v>
      </c>
      <c r="F784" s="235">
        <v>41.811</v>
      </c>
      <c r="G784" s="236">
        <v>1881.5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-733.45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-519.0234302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-50.0</v>
      </c>
      <c r="F785" s="235">
        <v>41.796</v>
      </c>
      <c r="G785" s="236">
        <v>2089.8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-815.7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-577.4482558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-20.0</v>
      </c>
      <c r="F786" s="235">
        <v>41.796</v>
      </c>
      <c r="G786" s="236">
        <v>835.92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-326.28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-230.9793023</v>
      </c>
    </row>
    <row r="787">
      <c r="A787" s="187">
        <v>43136.0</v>
      </c>
      <c r="B787" s="232" t="s">
        <v>552</v>
      </c>
      <c r="C787" s="233" t="s">
        <v>553</v>
      </c>
      <c r="D787" s="234" t="s">
        <v>683</v>
      </c>
      <c r="E787" s="234"/>
      <c r="F787" s="235"/>
      <c r="G787" s="236">
        <v>-2.17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-2.17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-2.17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-10.0</v>
      </c>
      <c r="F788" s="235">
        <v>41.796</v>
      </c>
      <c r="G788" s="236">
        <v>417.96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-163.14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-115.4896512</v>
      </c>
    </row>
    <row r="789">
      <c r="A789" s="187">
        <v>43136.0</v>
      </c>
      <c r="B789" s="232" t="s">
        <v>552</v>
      </c>
      <c r="C789" s="233" t="s">
        <v>553</v>
      </c>
      <c r="D789" s="234" t="s">
        <v>683</v>
      </c>
      <c r="E789" s="234"/>
      <c r="F789" s="235"/>
      <c r="G789" s="236">
        <v>-2.08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-2.08</v>
      </c>
    </row>
    <row r="790">
      <c r="A790" s="187">
        <v>43131.0</v>
      </c>
      <c r="B790" s="232"/>
      <c r="C790" s="233"/>
      <c r="D790" s="234" t="s">
        <v>683</v>
      </c>
      <c r="E790" s="234"/>
      <c r="F790" s="235"/>
      <c r="G790" s="236">
        <v>0.02</v>
      </c>
      <c r="H790" s="233" t="s">
        <v>1400</v>
      </c>
      <c r="I790" s="237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7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43131.0</v>
      </c>
      <c r="B791" s="232"/>
      <c r="C791" s="233"/>
      <c r="D791" s="234" t="s">
        <v>683</v>
      </c>
      <c r="E791" s="234"/>
      <c r="F791" s="235"/>
      <c r="G791" s="236">
        <v>-193.75</v>
      </c>
      <c r="H791" s="233" t="s">
        <v>1401</v>
      </c>
      <c r="I791" s="237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7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43131.0</v>
      </c>
      <c r="B792" s="232"/>
      <c r="C792" s="233"/>
      <c r="D792" s="234" t="s">
        <v>683</v>
      </c>
      <c r="E792" s="234"/>
      <c r="F792" s="235"/>
      <c r="G792" s="236">
        <v>-7.5</v>
      </c>
      <c r="H792" s="233" t="s">
        <v>1402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43126.0</v>
      </c>
      <c r="B793" s="232" t="s">
        <v>535</v>
      </c>
      <c r="C793" s="233" t="s">
        <v>537</v>
      </c>
      <c r="D793" s="234" t="s">
        <v>666</v>
      </c>
      <c r="E793" s="234">
        <v>1375.0</v>
      </c>
      <c r="F793" s="235">
        <v>7.35</v>
      </c>
      <c r="G793" s="236">
        <v>-10106.25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-1320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-1325.489341</v>
      </c>
    </row>
    <row r="794">
      <c r="A794" s="187">
        <v>43126.0</v>
      </c>
      <c r="B794" s="232" t="s">
        <v>552</v>
      </c>
      <c r="C794" s="233" t="s">
        <v>553</v>
      </c>
      <c r="D794" s="234" t="s">
        <v>666</v>
      </c>
      <c r="E794" s="234">
        <v>937.0</v>
      </c>
      <c r="F794" s="235">
        <v>43.31</v>
      </c>
      <c r="G794" s="236">
        <v>-40581.47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13867.6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9402.762314</v>
      </c>
    </row>
    <row r="795">
      <c r="A795" s="187">
        <v>43124.0</v>
      </c>
      <c r="B795" s="232"/>
      <c r="C795" s="233"/>
      <c r="D795" s="234" t="s">
        <v>683</v>
      </c>
      <c r="E795" s="234"/>
      <c r="F795" s="235"/>
      <c r="G795" s="236">
        <v>-0.01</v>
      </c>
      <c r="H795" s="233" t="s">
        <v>1372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43115.0</v>
      </c>
      <c r="B796" s="232" t="s">
        <v>535</v>
      </c>
      <c r="C796" s="233" t="s">
        <v>537</v>
      </c>
      <c r="D796" s="234" t="s">
        <v>666</v>
      </c>
      <c r="E796" s="234">
        <v>860.0</v>
      </c>
      <c r="F796" s="235">
        <v>7.395</v>
      </c>
      <c r="G796" s="236">
        <v>-6359.7</v>
      </c>
      <c r="H796" s="233" t="s">
        <v>1405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-864.3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-867.7333333</v>
      </c>
    </row>
    <row r="797">
      <c r="A797" s="187">
        <v>43115.0</v>
      </c>
      <c r="B797" s="232" t="s">
        <v>552</v>
      </c>
      <c r="C797" s="233" t="s">
        <v>553</v>
      </c>
      <c r="D797" s="234" t="s">
        <v>666</v>
      </c>
      <c r="E797" s="234">
        <v>615.0</v>
      </c>
      <c r="F797" s="235">
        <v>43.436</v>
      </c>
      <c r="G797" s="236">
        <v>-26713.14</v>
      </c>
      <c r="H797" s="233" t="s">
        <v>1406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9024.51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6094.013547</v>
      </c>
    </row>
    <row r="798">
      <c r="A798" s="187">
        <v>43109.0</v>
      </c>
      <c r="B798" s="232" t="s">
        <v>552</v>
      </c>
      <c r="C798" s="233" t="s">
        <v>553</v>
      </c>
      <c r="D798" s="234" t="s">
        <v>705</v>
      </c>
      <c r="E798" s="234"/>
      <c r="F798" s="235"/>
      <c r="G798" s="236">
        <v>-42.4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43108.0</v>
      </c>
      <c r="B799" s="232" t="s">
        <v>552</v>
      </c>
      <c r="C799" s="233" t="s">
        <v>553</v>
      </c>
      <c r="D799" s="234" t="s">
        <v>705</v>
      </c>
      <c r="E799" s="234"/>
      <c r="F799" s="235"/>
      <c r="G799" s="236">
        <v>259.89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43105.0</v>
      </c>
      <c r="B800" s="232"/>
      <c r="C800" s="233"/>
      <c r="D800" s="234" t="s">
        <v>686</v>
      </c>
      <c r="E800" s="234"/>
      <c r="F800" s="235"/>
      <c r="G800" s="236">
        <v>30000.0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43102.0</v>
      </c>
      <c r="B801" s="232" t="s">
        <v>542</v>
      </c>
      <c r="C801" s="233" t="s">
        <v>547</v>
      </c>
      <c r="D801" s="234" t="s">
        <v>705</v>
      </c>
      <c r="E801" s="234"/>
      <c r="F801" s="235"/>
      <c r="G801" s="236">
        <v>-132.32</v>
      </c>
      <c r="H801" s="233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43100.0</v>
      </c>
      <c r="B802" s="232"/>
      <c r="C802" s="233"/>
      <c r="D802" s="234" t="s">
        <v>683</v>
      </c>
      <c r="E802" s="234"/>
      <c r="F802" s="235"/>
      <c r="G802" s="236">
        <v>0.05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43100.0</v>
      </c>
      <c r="B803" s="232"/>
      <c r="C803" s="233"/>
      <c r="D803" s="234" t="s">
        <v>683</v>
      </c>
      <c r="E803" s="234"/>
      <c r="F803" s="235"/>
      <c r="G803" s="236">
        <v>-127.19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66" t="s">
        <v>548</v>
      </c>
      <c r="C804" s="66" t="s">
        <v>551</v>
      </c>
      <c r="D804" s="66" t="s">
        <v>705</v>
      </c>
      <c r="E804" s="66"/>
      <c r="F804" s="235"/>
      <c r="G804" s="236">
        <v>91.39</v>
      </c>
      <c r="H804" s="66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43098.0</v>
      </c>
      <c r="B805" s="232" t="s">
        <v>548</v>
      </c>
      <c r="C805" s="233" t="s">
        <v>551</v>
      </c>
      <c r="D805" s="234" t="s">
        <v>705</v>
      </c>
      <c r="E805" s="234"/>
      <c r="F805" s="235"/>
      <c r="G805" s="236">
        <v>208.14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43098.0</v>
      </c>
      <c r="B806" s="232" t="s">
        <v>542</v>
      </c>
      <c r="C806" s="233" t="s">
        <v>547</v>
      </c>
      <c r="D806" s="234" t="s">
        <v>705</v>
      </c>
      <c r="E806" s="234"/>
      <c r="F806" s="235"/>
      <c r="G806" s="236">
        <v>43.79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43098.0</v>
      </c>
      <c r="B807" s="232" t="s">
        <v>548</v>
      </c>
      <c r="C807" s="233" t="s">
        <v>551</v>
      </c>
      <c r="D807" s="234" t="s">
        <v>705</v>
      </c>
      <c r="E807" s="234"/>
      <c r="F807" s="235"/>
      <c r="G807" s="236">
        <v>519.88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43090.0</v>
      </c>
      <c r="B808" s="232" t="s">
        <v>552</v>
      </c>
      <c r="C808" s="233" t="s">
        <v>553</v>
      </c>
      <c r="D808" s="234" t="s">
        <v>667</v>
      </c>
      <c r="E808" s="234">
        <v>-26.0</v>
      </c>
      <c r="F808" s="235">
        <v>42.848</v>
      </c>
      <c r="G808" s="236">
        <v>1114.05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-396.81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-272.919093</v>
      </c>
    </row>
    <row r="809">
      <c r="A809" s="187">
        <v>43090.0</v>
      </c>
      <c r="B809" s="232" t="s">
        <v>552</v>
      </c>
      <c r="C809" s="233" t="s">
        <v>553</v>
      </c>
      <c r="D809" s="234" t="s">
        <v>683</v>
      </c>
      <c r="E809" s="234"/>
      <c r="F809" s="235"/>
      <c r="G809" s="236">
        <v>-2.22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7">
        <v>43089.0</v>
      </c>
      <c r="B810" s="232" t="s">
        <v>548</v>
      </c>
      <c r="C810" s="233" t="s">
        <v>551</v>
      </c>
      <c r="D810" s="234" t="s">
        <v>666</v>
      </c>
      <c r="E810" s="234">
        <v>11.0</v>
      </c>
      <c r="F810" s="235">
        <v>99.46</v>
      </c>
      <c r="G810" s="236">
        <v>-1094.1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535</v>
      </c>
      <c r="C811" s="233" t="s">
        <v>537</v>
      </c>
      <c r="D811" s="234" t="s">
        <v>666</v>
      </c>
      <c r="E811" s="234">
        <v>311.0</v>
      </c>
      <c r="F811" s="235">
        <v>7.225</v>
      </c>
      <c r="G811" s="236">
        <v>-2246.97</v>
      </c>
      <c r="H811" s="233" t="s">
        <v>1420</v>
      </c>
      <c r="I811" s="23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-259.68</v>
      </c>
      <c r="J811" s="23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-260.9215891</v>
      </c>
    </row>
    <row r="812">
      <c r="A812" s="187">
        <v>43080.0</v>
      </c>
      <c r="B812" s="232" t="s">
        <v>552</v>
      </c>
      <c r="C812" s="233" t="s">
        <v>553</v>
      </c>
      <c r="D812" s="234" t="s">
        <v>666</v>
      </c>
      <c r="E812" s="234">
        <v>206.0</v>
      </c>
      <c r="F812" s="235">
        <v>42.94</v>
      </c>
      <c r="G812" s="236">
        <v>-8845.64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3125.02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2143.422814</v>
      </c>
    </row>
    <row r="813">
      <c r="A813" s="187">
        <v>43080.0</v>
      </c>
      <c r="B813" s="232" t="s">
        <v>538</v>
      </c>
      <c r="C813" s="233" t="s">
        <v>541</v>
      </c>
      <c r="D813" s="234" t="s">
        <v>666</v>
      </c>
      <c r="E813" s="234">
        <v>267.0</v>
      </c>
      <c r="F813" s="235">
        <v>10.17</v>
      </c>
      <c r="G813" s="236">
        <v>-2714.52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43080.0</v>
      </c>
      <c r="B814" s="232" t="s">
        <v>548</v>
      </c>
      <c r="C814" s="233" t="s">
        <v>551</v>
      </c>
      <c r="D814" s="234" t="s">
        <v>666</v>
      </c>
      <c r="E814" s="234">
        <v>108.0</v>
      </c>
      <c r="F814" s="235">
        <v>103.18</v>
      </c>
      <c r="G814" s="236">
        <v>-11143.33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43080.0</v>
      </c>
      <c r="B815" s="232" t="s">
        <v>542</v>
      </c>
      <c r="C815" s="233" t="s">
        <v>547</v>
      </c>
      <c r="D815" s="234" t="s">
        <v>683</v>
      </c>
      <c r="E815" s="234"/>
      <c r="F815" s="235"/>
      <c r="G815" s="236">
        <v>-3.0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-3</v>
      </c>
    </row>
    <row r="816">
      <c r="A816" s="187">
        <v>43080.0</v>
      </c>
      <c r="B816" s="232" t="s">
        <v>542</v>
      </c>
      <c r="C816" s="233" t="s">
        <v>547</v>
      </c>
      <c r="D816" s="234" t="s">
        <v>666</v>
      </c>
      <c r="E816" s="234">
        <v>92.0</v>
      </c>
      <c r="F816" s="235">
        <v>54.49</v>
      </c>
      <c r="G816" s="236">
        <v>-5013.47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43076.0</v>
      </c>
      <c r="B817" s="232" t="s">
        <v>542</v>
      </c>
      <c r="C817" s="233" t="s">
        <v>547</v>
      </c>
      <c r="D817" s="234" t="s">
        <v>705</v>
      </c>
      <c r="E817" s="234"/>
      <c r="F817" s="235"/>
      <c r="G817" s="236">
        <v>-4.96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43075.0</v>
      </c>
      <c r="B818" s="232" t="s">
        <v>542</v>
      </c>
      <c r="C818" s="233" t="s">
        <v>547</v>
      </c>
      <c r="D818" s="234" t="s">
        <v>705</v>
      </c>
      <c r="E818" s="234"/>
      <c r="F818" s="235"/>
      <c r="G818" s="236">
        <v>32.39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43069.0</v>
      </c>
      <c r="B819" s="232"/>
      <c r="C819" s="233"/>
      <c r="D819" s="234" t="s">
        <v>683</v>
      </c>
      <c r="E819" s="234"/>
      <c r="F819" s="235"/>
      <c r="G819" s="236">
        <v>-102.08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43069.0</v>
      </c>
      <c r="B820" s="232"/>
      <c r="C820" s="233"/>
      <c r="D820" s="234" t="s">
        <v>686</v>
      </c>
      <c r="E820" s="234"/>
      <c r="F820" s="235"/>
      <c r="G820" s="236">
        <v>10000.0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43066.0</v>
      </c>
      <c r="B821" s="232" t="s">
        <v>548</v>
      </c>
      <c r="C821" s="233" t="s">
        <v>551</v>
      </c>
      <c r="D821" s="234" t="s">
        <v>666</v>
      </c>
      <c r="E821" s="234">
        <v>10.0</v>
      </c>
      <c r="F821" s="235">
        <v>101.56</v>
      </c>
      <c r="G821" s="236">
        <v>-1015.59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43056.0</v>
      </c>
      <c r="B822" s="232"/>
      <c r="C822" s="233"/>
      <c r="D822" s="234" t="s">
        <v>686</v>
      </c>
      <c r="E822" s="234"/>
      <c r="F822" s="235"/>
      <c r="G822" s="236">
        <v>1000.0</v>
      </c>
      <c r="H822" s="233" t="s">
        <v>737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43046.0</v>
      </c>
      <c r="B823" s="232" t="s">
        <v>542</v>
      </c>
      <c r="C823" s="233" t="s">
        <v>547</v>
      </c>
      <c r="D823" s="234" t="s">
        <v>705</v>
      </c>
      <c r="E823" s="234"/>
      <c r="F823" s="235"/>
      <c r="G823" s="236">
        <v>-3.92</v>
      </c>
      <c r="H823" s="233" t="s">
        <v>1431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43046.0</v>
      </c>
      <c r="B824" s="232" t="s">
        <v>552</v>
      </c>
      <c r="C824" s="233" t="s">
        <v>553</v>
      </c>
      <c r="D824" s="234" t="s">
        <v>666</v>
      </c>
      <c r="E824" s="234">
        <v>48.0</v>
      </c>
      <c r="F824" s="235">
        <v>42.6</v>
      </c>
      <c r="G824" s="236">
        <v>-2044.75</v>
      </c>
      <c r="H824" s="233" t="s">
        <v>1432</v>
      </c>
      <c r="I824" s="23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744.53</v>
      </c>
      <c r="J824" s="23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515.8083256</v>
      </c>
    </row>
    <row r="825">
      <c r="A825" s="187">
        <v>43046.0</v>
      </c>
      <c r="B825" s="232" t="s">
        <v>542</v>
      </c>
      <c r="C825" s="233" t="s">
        <v>547</v>
      </c>
      <c r="D825" s="234" t="s">
        <v>683</v>
      </c>
      <c r="E825" s="234"/>
      <c r="F825" s="235"/>
      <c r="G825" s="236">
        <v>-2.31</v>
      </c>
      <c r="H825" s="233" t="s">
        <v>1433</v>
      </c>
      <c r="I825" s="237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-2.31</v>
      </c>
      <c r="J825" s="237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-2.31</v>
      </c>
    </row>
    <row r="826">
      <c r="A826" s="187">
        <v>43046.0</v>
      </c>
      <c r="B826" s="232" t="s">
        <v>535</v>
      </c>
      <c r="C826" s="233" t="s">
        <v>537</v>
      </c>
      <c r="D826" s="234" t="s">
        <v>666</v>
      </c>
      <c r="E826" s="234">
        <v>132.0</v>
      </c>
      <c r="F826" s="235">
        <v>7.675</v>
      </c>
      <c r="G826" s="236">
        <v>-1013.1</v>
      </c>
      <c r="H826" s="233" t="s">
        <v>1434</v>
      </c>
      <c r="I826" s="237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-169.62</v>
      </c>
      <c r="J826" s="237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-170.1469767</v>
      </c>
    </row>
    <row r="827">
      <c r="A827" s="187">
        <v>43046.0</v>
      </c>
      <c r="B827" s="232" t="s">
        <v>548</v>
      </c>
      <c r="C827" s="233" t="s">
        <v>551</v>
      </c>
      <c r="D827" s="234" t="s">
        <v>666</v>
      </c>
      <c r="E827" s="234">
        <v>27.0</v>
      </c>
      <c r="F827" s="235">
        <v>103.66</v>
      </c>
      <c r="G827" s="236">
        <v>-2798.71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538</v>
      </c>
      <c r="C828" s="233" t="s">
        <v>541</v>
      </c>
      <c r="D828" s="234" t="s">
        <v>666</v>
      </c>
      <c r="E828" s="234">
        <v>64.0</v>
      </c>
      <c r="F828" s="235">
        <v>10.63</v>
      </c>
      <c r="G828" s="236">
        <v>-680.11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542</v>
      </c>
      <c r="C829" s="233" t="s">
        <v>547</v>
      </c>
      <c r="D829" s="234" t="s">
        <v>666</v>
      </c>
      <c r="E829" s="234">
        <v>28.0</v>
      </c>
      <c r="F829" s="235">
        <v>55.76</v>
      </c>
      <c r="G829" s="236">
        <v>-1561.34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43045.0</v>
      </c>
      <c r="B830" s="232" t="s">
        <v>542</v>
      </c>
      <c r="C830" s="233" t="s">
        <v>547</v>
      </c>
      <c r="D830" s="234" t="s">
        <v>705</v>
      </c>
      <c r="E830" s="234"/>
      <c r="F830" s="235"/>
      <c r="G830" s="236">
        <v>28.53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43039.0</v>
      </c>
      <c r="B831" s="232"/>
      <c r="C831" s="233"/>
      <c r="D831" s="234" t="s">
        <v>683</v>
      </c>
      <c r="E831" s="234"/>
      <c r="F831" s="235"/>
      <c r="G831" s="236">
        <v>-93.75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43014.0</v>
      </c>
      <c r="B832" s="232" t="s">
        <v>542</v>
      </c>
      <c r="C832" s="233" t="s">
        <v>547</v>
      </c>
      <c r="D832" s="234" t="s">
        <v>705</v>
      </c>
      <c r="E832" s="234"/>
      <c r="F832" s="235"/>
      <c r="G832" s="236">
        <v>-4.5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43013.0</v>
      </c>
      <c r="B833" s="232" t="s">
        <v>552</v>
      </c>
      <c r="C833" s="233" t="s">
        <v>553</v>
      </c>
      <c r="D833" s="234" t="s">
        <v>705</v>
      </c>
      <c r="E833" s="234"/>
      <c r="F833" s="235"/>
      <c r="G833" s="236">
        <v>-26.14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43013.0</v>
      </c>
      <c r="B834" s="232" t="s">
        <v>542</v>
      </c>
      <c r="C834" s="233" t="s">
        <v>547</v>
      </c>
      <c r="D834" s="234" t="s">
        <v>705</v>
      </c>
      <c r="E834" s="234"/>
      <c r="F834" s="235"/>
      <c r="G834" s="236">
        <v>30.34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43012.0</v>
      </c>
      <c r="B835" s="232" t="s">
        <v>552</v>
      </c>
      <c r="C835" s="233" t="s">
        <v>553</v>
      </c>
      <c r="D835" s="234" t="s">
        <v>705</v>
      </c>
      <c r="E835" s="234"/>
      <c r="F835" s="235"/>
      <c r="G835" s="236">
        <v>178.2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43012.0</v>
      </c>
      <c r="B836" s="232" t="s">
        <v>542</v>
      </c>
      <c r="C836" s="233" t="s">
        <v>547</v>
      </c>
      <c r="D836" s="234" t="s">
        <v>683</v>
      </c>
      <c r="E836" s="234"/>
      <c r="F836" s="235"/>
      <c r="G836" s="236">
        <v>-2.18</v>
      </c>
      <c r="H836" s="233" t="s">
        <v>1444</v>
      </c>
      <c r="I836" s="23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-2.18</v>
      </c>
      <c r="J836" s="23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-2.18</v>
      </c>
    </row>
    <row r="837">
      <c r="A837" s="187">
        <v>43012.0</v>
      </c>
      <c r="B837" s="232" t="s">
        <v>552</v>
      </c>
      <c r="C837" s="233" t="s">
        <v>553</v>
      </c>
      <c r="D837" s="234" t="s">
        <v>666</v>
      </c>
      <c r="E837" s="234">
        <v>25.0</v>
      </c>
      <c r="F837" s="235">
        <v>40.857</v>
      </c>
      <c r="G837" s="236">
        <v>-1021.42</v>
      </c>
      <c r="H837" s="233" t="s">
        <v>1445</v>
      </c>
      <c r="I837" s="23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431.33</v>
      </c>
      <c r="J837" s="23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312.2041279</v>
      </c>
    </row>
    <row r="838">
      <c r="A838" s="187">
        <v>43012.0</v>
      </c>
      <c r="B838" s="232" t="s">
        <v>535</v>
      </c>
      <c r="C838" s="233" t="s">
        <v>537</v>
      </c>
      <c r="D838" s="234" t="s">
        <v>666</v>
      </c>
      <c r="E838" s="234">
        <v>174.0</v>
      </c>
      <c r="F838" s="235">
        <v>7.205</v>
      </c>
      <c r="G838" s="236">
        <v>-1253.67</v>
      </c>
      <c r="H838" s="233" t="s">
        <v>1446</v>
      </c>
      <c r="I838" s="23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-141.81</v>
      </c>
      <c r="J838" s="23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-142.5046512</v>
      </c>
    </row>
    <row r="839">
      <c r="A839" s="187">
        <v>43012.0</v>
      </c>
      <c r="B839" s="232" t="s">
        <v>548</v>
      </c>
      <c r="C839" s="233" t="s">
        <v>551</v>
      </c>
      <c r="D839" s="234" t="s">
        <v>666</v>
      </c>
      <c r="E839" s="234">
        <v>37.0</v>
      </c>
      <c r="F839" s="235">
        <v>99.51</v>
      </c>
      <c r="G839" s="236">
        <v>-3682.04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538</v>
      </c>
      <c r="C840" s="233" t="s">
        <v>541</v>
      </c>
      <c r="D840" s="234" t="s">
        <v>666</v>
      </c>
      <c r="E840" s="234">
        <v>147.0</v>
      </c>
      <c r="F840" s="235">
        <v>10.44</v>
      </c>
      <c r="G840" s="236">
        <v>-1534.32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666</v>
      </c>
      <c r="E841" s="234">
        <v>16.0</v>
      </c>
      <c r="F841" s="235">
        <v>55.01</v>
      </c>
      <c r="G841" s="236">
        <v>-880.09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43011.0</v>
      </c>
      <c r="B842" s="232" t="s">
        <v>548</v>
      </c>
      <c r="C842" s="233" t="s">
        <v>551</v>
      </c>
      <c r="D842" s="234" t="s">
        <v>705</v>
      </c>
      <c r="E842" s="234"/>
      <c r="F842" s="235"/>
      <c r="G842" s="236">
        <v>-54.04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43010.0</v>
      </c>
      <c r="B843" s="232" t="s">
        <v>548</v>
      </c>
      <c r="C843" s="233" t="s">
        <v>551</v>
      </c>
      <c r="D843" s="234" t="s">
        <v>705</v>
      </c>
      <c r="E843" s="234"/>
      <c r="F843" s="235"/>
      <c r="G843" s="236">
        <v>359.13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43009.0</v>
      </c>
      <c r="B844" s="167"/>
      <c r="C844" s="246"/>
      <c r="D844" s="245" t="s">
        <v>686</v>
      </c>
      <c r="E844" s="245"/>
      <c r="F844" s="235"/>
      <c r="G844" s="236">
        <v>-2000.0</v>
      </c>
      <c r="H844" s="246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43008.0</v>
      </c>
      <c r="B845" s="232"/>
      <c r="C845" s="233"/>
      <c r="D845" s="234" t="s">
        <v>683</v>
      </c>
      <c r="E845" s="234"/>
      <c r="F845" s="235"/>
      <c r="G845" s="236">
        <v>-86.11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42996.0</v>
      </c>
      <c r="B846" s="232" t="s">
        <v>552</v>
      </c>
      <c r="C846" s="233" t="s">
        <v>553</v>
      </c>
      <c r="D846" s="234" t="s">
        <v>666</v>
      </c>
      <c r="E846" s="234">
        <v>72.0</v>
      </c>
      <c r="F846" s="235">
        <v>39.983</v>
      </c>
      <c r="G846" s="236">
        <v>-2878.78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1305.14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962.0574884</v>
      </c>
    </row>
    <row r="847">
      <c r="A847" s="187">
        <v>42993.0</v>
      </c>
      <c r="B847" s="66" t="s">
        <v>548</v>
      </c>
      <c r="C847" s="48" t="s">
        <v>551</v>
      </c>
      <c r="D847" s="49" t="s">
        <v>666</v>
      </c>
      <c r="E847" s="49">
        <v>40.0</v>
      </c>
      <c r="F847" s="235">
        <v>101.03</v>
      </c>
      <c r="G847" s="236">
        <v>-4041.23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42993.0</v>
      </c>
      <c r="B848" s="66" t="s">
        <v>542</v>
      </c>
      <c r="C848" s="48" t="s">
        <v>547</v>
      </c>
      <c r="D848" s="49" t="s">
        <v>683</v>
      </c>
      <c r="E848" s="49"/>
      <c r="F848" s="235"/>
      <c r="G848" s="236">
        <v>-2.32</v>
      </c>
      <c r="H848" s="48" t="s">
        <v>1456</v>
      </c>
      <c r="I848" s="23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-2.32</v>
      </c>
      <c r="J848" s="23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-2.32</v>
      </c>
    </row>
    <row r="849">
      <c r="A849" s="187">
        <v>42993.0</v>
      </c>
      <c r="B849" s="66" t="s">
        <v>542</v>
      </c>
      <c r="C849" s="48" t="s">
        <v>547</v>
      </c>
      <c r="D849" s="49" t="s">
        <v>666</v>
      </c>
      <c r="E849" s="49">
        <v>29.0</v>
      </c>
      <c r="F849" s="235">
        <v>54.53</v>
      </c>
      <c r="G849" s="236">
        <v>-1581.45</v>
      </c>
      <c r="H849" s="48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42993.0</v>
      </c>
      <c r="C850" s="56"/>
      <c r="D850" s="49" t="s">
        <v>686</v>
      </c>
      <c r="E850" s="49"/>
      <c r="F850" s="235"/>
      <c r="G850" s="236">
        <v>8500.0</v>
      </c>
      <c r="H850" s="48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42992.0</v>
      </c>
      <c r="C851" s="56"/>
      <c r="D851" s="57" t="s">
        <v>686</v>
      </c>
      <c r="E851" s="49" t="s">
        <v>1459</v>
      </c>
      <c r="F851" s="235" t="s">
        <v>1459</v>
      </c>
      <c r="G851" s="236">
        <v>-30.0</v>
      </c>
      <c r="H851" s="56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42986.0</v>
      </c>
      <c r="B852" s="232" t="s">
        <v>542</v>
      </c>
      <c r="C852" s="233" t="s">
        <v>547</v>
      </c>
      <c r="D852" s="234" t="s">
        <v>705</v>
      </c>
      <c r="E852" s="234"/>
      <c r="F852" s="235"/>
      <c r="G852" s="236">
        <v>23.49</v>
      </c>
      <c r="H852" s="233" t="s">
        <v>1461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42986.0</v>
      </c>
      <c r="B853" s="232" t="s">
        <v>542</v>
      </c>
      <c r="C853" s="233" t="s">
        <v>547</v>
      </c>
      <c r="D853" s="234" t="s">
        <v>705</v>
      </c>
      <c r="E853" s="234"/>
      <c r="F853" s="235"/>
      <c r="G853" s="236">
        <v>-4.0</v>
      </c>
      <c r="H853" s="233" t="s">
        <v>1462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42979.0</v>
      </c>
      <c r="B854" s="232" t="s">
        <v>548</v>
      </c>
      <c r="C854" s="233" t="s">
        <v>551</v>
      </c>
      <c r="D854" s="234" t="s">
        <v>666</v>
      </c>
      <c r="E854" s="234">
        <v>23.0</v>
      </c>
      <c r="F854" s="235">
        <v>101.207</v>
      </c>
      <c r="G854" s="236">
        <v>-2327.77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552</v>
      </c>
      <c r="C855" s="233" t="s">
        <v>553</v>
      </c>
      <c r="D855" s="234" t="s">
        <v>666</v>
      </c>
      <c r="E855" s="234">
        <v>57.0</v>
      </c>
      <c r="F855" s="235">
        <v>39.711</v>
      </c>
      <c r="G855" s="236">
        <v>-2263.53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1048.74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777.1330116</v>
      </c>
    </row>
    <row r="856">
      <c r="A856" s="187">
        <v>42979.0</v>
      </c>
      <c r="B856" s="232" t="s">
        <v>542</v>
      </c>
      <c r="C856" s="233" t="s">
        <v>547</v>
      </c>
      <c r="D856" s="234" t="s">
        <v>683</v>
      </c>
      <c r="E856" s="234"/>
      <c r="F856" s="235"/>
      <c r="G856" s="236">
        <v>-0.8</v>
      </c>
      <c r="H856" s="233" t="s">
        <v>1465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-0.8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-0.8</v>
      </c>
    </row>
    <row r="857">
      <c r="A857" s="187">
        <v>42979.0</v>
      </c>
      <c r="B857" s="232" t="s">
        <v>542</v>
      </c>
      <c r="C857" s="233" t="s">
        <v>547</v>
      </c>
      <c r="D857" s="234" t="s">
        <v>666</v>
      </c>
      <c r="E857" s="234">
        <v>21.0</v>
      </c>
      <c r="F857" s="235">
        <v>54.896</v>
      </c>
      <c r="G857" s="236">
        <v>-1152.82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42979.0</v>
      </c>
      <c r="B858" s="232" t="s">
        <v>535</v>
      </c>
      <c r="C858" s="233" t="s">
        <v>537</v>
      </c>
      <c r="D858" s="234" t="s">
        <v>666</v>
      </c>
      <c r="E858" s="234">
        <v>83.0</v>
      </c>
      <c r="F858" s="235">
        <v>7.215</v>
      </c>
      <c r="G858" s="236">
        <v>-598.84</v>
      </c>
      <c r="H858" s="233" t="s">
        <v>1467</v>
      </c>
      <c r="I858" s="237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-68.47</v>
      </c>
      <c r="J858" s="237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-68.80135659</v>
      </c>
    </row>
    <row r="859">
      <c r="A859" s="187">
        <v>42979.0</v>
      </c>
      <c r="B859" s="232" t="s">
        <v>538</v>
      </c>
      <c r="C859" s="233" t="s">
        <v>541</v>
      </c>
      <c r="D859" s="234" t="s">
        <v>666</v>
      </c>
      <c r="E859" s="234">
        <v>26.0</v>
      </c>
      <c r="F859" s="235">
        <v>10.705</v>
      </c>
      <c r="G859" s="236">
        <v>-278.32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42978.0</v>
      </c>
      <c r="B860" s="232"/>
      <c r="C860" s="233"/>
      <c r="D860" s="234" t="s">
        <v>683</v>
      </c>
      <c r="E860" s="234"/>
      <c r="F860" s="235"/>
      <c r="G860" s="236">
        <v>-78.9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42955.0</v>
      </c>
      <c r="B861" s="232" t="s">
        <v>542</v>
      </c>
      <c r="C861" s="233" t="s">
        <v>547</v>
      </c>
      <c r="D861" s="234" t="s">
        <v>705</v>
      </c>
      <c r="E861" s="234"/>
      <c r="F861" s="235"/>
      <c r="G861" s="236">
        <v>-3.14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42954.0</v>
      </c>
      <c r="B862" s="232" t="s">
        <v>542</v>
      </c>
      <c r="C862" s="233" t="s">
        <v>547</v>
      </c>
      <c r="D862" s="234" t="s">
        <v>705</v>
      </c>
      <c r="E862" s="234"/>
      <c r="F862" s="235"/>
      <c r="G862" s="236">
        <v>20.91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42950.0</v>
      </c>
      <c r="B863" s="66" t="s">
        <v>535</v>
      </c>
      <c r="C863" s="48" t="s">
        <v>537</v>
      </c>
      <c r="D863" s="66" t="s">
        <v>666</v>
      </c>
      <c r="E863" s="66">
        <v>67.0</v>
      </c>
      <c r="F863" s="235">
        <v>7.1</v>
      </c>
      <c r="G863" s="236">
        <v>-475.7</v>
      </c>
      <c r="H863" s="247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-47.57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-47.83748062</v>
      </c>
    </row>
    <row r="864">
      <c r="A864" s="187">
        <v>42950.0</v>
      </c>
      <c r="B864" s="66" t="s">
        <v>552</v>
      </c>
      <c r="C864" s="48" t="s">
        <v>553</v>
      </c>
      <c r="D864" s="66" t="s">
        <v>666</v>
      </c>
      <c r="E864" s="66">
        <v>45.0</v>
      </c>
      <c r="F864" s="235">
        <v>39.632</v>
      </c>
      <c r="G864" s="236">
        <v>-1783.44</v>
      </c>
      <c r="H864" s="247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831.51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617.0834302</v>
      </c>
    </row>
    <row r="865">
      <c r="A865" s="187">
        <v>42949.0</v>
      </c>
      <c r="B865" s="232" t="s">
        <v>542</v>
      </c>
      <c r="C865" s="233" t="s">
        <v>547</v>
      </c>
      <c r="D865" s="234" t="s">
        <v>683</v>
      </c>
      <c r="E865" s="234"/>
      <c r="F865" s="235"/>
      <c r="G865" s="236">
        <v>-0.8</v>
      </c>
      <c r="H865" s="248" t="s">
        <v>1465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-0.8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-0.8</v>
      </c>
    </row>
    <row r="866">
      <c r="A866" s="187">
        <v>42949.0</v>
      </c>
      <c r="B866" s="66" t="s">
        <v>548</v>
      </c>
      <c r="C866" s="48" t="s">
        <v>551</v>
      </c>
      <c r="D866" s="66" t="s">
        <v>666</v>
      </c>
      <c r="E866" s="66">
        <v>31.0</v>
      </c>
      <c r="F866" s="235">
        <v>99.369</v>
      </c>
      <c r="G866" s="236">
        <v>-3080.45</v>
      </c>
      <c r="H866" s="247" t="s">
        <v>1474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42949.0</v>
      </c>
      <c r="B867" s="66" t="s">
        <v>542</v>
      </c>
      <c r="C867" s="48" t="s">
        <v>547</v>
      </c>
      <c r="D867" s="66" t="s">
        <v>666</v>
      </c>
      <c r="E867" s="66">
        <v>21.0</v>
      </c>
      <c r="F867" s="235">
        <v>54.704</v>
      </c>
      <c r="G867" s="236">
        <v>-1148.78</v>
      </c>
      <c r="H867" s="247" t="s">
        <v>1475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42949.0</v>
      </c>
      <c r="B868" s="66" t="s">
        <v>538</v>
      </c>
      <c r="C868" s="48" t="s">
        <v>541</v>
      </c>
      <c r="D868" s="66" t="s">
        <v>666</v>
      </c>
      <c r="E868" s="66">
        <v>41.0</v>
      </c>
      <c r="F868" s="235">
        <v>10.317</v>
      </c>
      <c r="G868" s="236">
        <v>-422.98</v>
      </c>
      <c r="H868" s="247" t="s">
        <v>1476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42947.0</v>
      </c>
      <c r="B869" s="232"/>
      <c r="C869" s="233"/>
      <c r="D869" s="234" t="s">
        <v>683</v>
      </c>
      <c r="E869" s="234"/>
      <c r="F869" s="235"/>
      <c r="G869" s="236">
        <v>-5.0</v>
      </c>
      <c r="H869" s="233" t="s">
        <v>886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42947.0</v>
      </c>
      <c r="B870" s="232"/>
      <c r="C870" s="233"/>
      <c r="D870" s="234" t="s">
        <v>683</v>
      </c>
      <c r="E870" s="234"/>
      <c r="F870" s="235"/>
      <c r="G870" s="236">
        <v>-66.68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42927.0</v>
      </c>
      <c r="B871" s="232" t="s">
        <v>542</v>
      </c>
      <c r="C871" s="233" t="s">
        <v>545</v>
      </c>
      <c r="D871" s="234" t="s">
        <v>705</v>
      </c>
      <c r="E871" s="234"/>
      <c r="F871" s="235"/>
      <c r="G871" s="236">
        <v>-2.54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42926.0</v>
      </c>
      <c r="B872" s="232" t="s">
        <v>542</v>
      </c>
      <c r="C872" s="233" t="s">
        <v>545</v>
      </c>
      <c r="D872" s="234" t="s">
        <v>705</v>
      </c>
      <c r="E872" s="234"/>
      <c r="F872" s="235"/>
      <c r="G872" s="236">
        <v>19.77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42922.0</v>
      </c>
      <c r="B873" s="232" t="s">
        <v>548</v>
      </c>
      <c r="C873" s="233" t="s">
        <v>551</v>
      </c>
      <c r="D873" s="234" t="s">
        <v>705</v>
      </c>
      <c r="E873" s="234"/>
      <c r="F873" s="235"/>
      <c r="G873" s="236">
        <v>-31.95</v>
      </c>
      <c r="H873" s="233" t="s">
        <v>1480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42921.0</v>
      </c>
      <c r="B874" s="232" t="s">
        <v>548</v>
      </c>
      <c r="C874" s="233" t="s">
        <v>551</v>
      </c>
      <c r="D874" s="234" t="s">
        <v>705</v>
      </c>
      <c r="E874" s="234"/>
      <c r="F874" s="235"/>
      <c r="G874" s="236">
        <v>255.04</v>
      </c>
      <c r="H874" s="233" t="s">
        <v>1481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42921.0</v>
      </c>
      <c r="B875" s="232" t="s">
        <v>542</v>
      </c>
      <c r="C875" s="233" t="s">
        <v>547</v>
      </c>
      <c r="D875" s="234" t="s">
        <v>666</v>
      </c>
      <c r="E875" s="234">
        <v>286.0</v>
      </c>
      <c r="F875" s="235">
        <v>56.941</v>
      </c>
      <c r="G875" s="236">
        <v>-16285.26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42921.0</v>
      </c>
      <c r="B876" s="66" t="s">
        <v>542</v>
      </c>
      <c r="C876" s="48" t="s">
        <v>547</v>
      </c>
      <c r="D876" s="66" t="s">
        <v>683</v>
      </c>
      <c r="E876" s="174"/>
      <c r="F876" s="235"/>
      <c r="G876" s="236">
        <v>-4.77</v>
      </c>
      <c r="H876" s="247" t="s">
        <v>1483</v>
      </c>
      <c r="I876" s="23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-4.77</v>
      </c>
      <c r="J876" s="23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-4.77</v>
      </c>
    </row>
    <row r="877">
      <c r="A877" s="187">
        <v>42920.0</v>
      </c>
      <c r="B877" s="232" t="s">
        <v>535</v>
      </c>
      <c r="C877" s="233" t="s">
        <v>537</v>
      </c>
      <c r="D877" s="234" t="s">
        <v>666</v>
      </c>
      <c r="E877" s="234">
        <v>1096.0</v>
      </c>
      <c r="F877" s="235">
        <v>7.5</v>
      </c>
      <c r="G877" s="236">
        <v>-8220.0</v>
      </c>
      <c r="H877" s="233" t="s">
        <v>1484</v>
      </c>
      <c r="I877" s="23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-1216.56</v>
      </c>
      <c r="J877" s="23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-1220.935504</v>
      </c>
    </row>
    <row r="878">
      <c r="A878" s="187">
        <v>42919.0</v>
      </c>
      <c r="B878" s="232" t="s">
        <v>552</v>
      </c>
      <c r="C878" s="233" t="s">
        <v>553</v>
      </c>
      <c r="D878" s="234" t="s">
        <v>666</v>
      </c>
      <c r="E878" s="234">
        <v>804.0</v>
      </c>
      <c r="F878" s="235">
        <v>40.443</v>
      </c>
      <c r="G878" s="236">
        <v>-32516.18</v>
      </c>
      <c r="H878" s="233" t="s">
        <v>1485</v>
      </c>
      <c r="I878" s="23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14204.26</v>
      </c>
      <c r="J878" s="23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10373.17195</v>
      </c>
    </row>
    <row r="879">
      <c r="A879" s="187">
        <v>42919.0</v>
      </c>
      <c r="B879" s="66" t="s">
        <v>535</v>
      </c>
      <c r="C879" s="48" t="s">
        <v>536</v>
      </c>
      <c r="D879" s="66" t="s">
        <v>667</v>
      </c>
      <c r="E879" s="66">
        <v>-390.0</v>
      </c>
      <c r="F879" s="235">
        <v>18.19</v>
      </c>
      <c r="G879" s="236">
        <v>7094.1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542</v>
      </c>
      <c r="C880" s="48" t="s">
        <v>545</v>
      </c>
      <c r="D880" s="66" t="s">
        <v>667</v>
      </c>
      <c r="E880" s="66">
        <v>-146.0</v>
      </c>
      <c r="F880" s="235">
        <v>93.62</v>
      </c>
      <c r="G880" s="236">
        <v>13669.24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42919.0</v>
      </c>
      <c r="B881" s="66" t="s">
        <v>538</v>
      </c>
      <c r="C881" s="48" t="s">
        <v>541</v>
      </c>
      <c r="D881" s="66" t="s">
        <v>666</v>
      </c>
      <c r="E881" s="66">
        <v>122.0</v>
      </c>
      <c r="F881" s="235">
        <v>10.38</v>
      </c>
      <c r="G881" s="236">
        <v>-1266.54</v>
      </c>
      <c r="H881" s="247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42919.0</v>
      </c>
      <c r="B882" s="66" t="s">
        <v>552</v>
      </c>
      <c r="C882" s="48" t="s">
        <v>555</v>
      </c>
      <c r="D882" s="66" t="s">
        <v>667</v>
      </c>
      <c r="E882" s="66">
        <v>-251.0</v>
      </c>
      <c r="F882" s="235">
        <v>109.93</v>
      </c>
      <c r="G882" s="236">
        <v>27592.74</v>
      </c>
      <c r="H882" s="247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42919.0</v>
      </c>
      <c r="B883" s="66" t="s">
        <v>548</v>
      </c>
      <c r="C883" s="48" t="s">
        <v>551</v>
      </c>
      <c r="D883" s="66" t="s">
        <v>666</v>
      </c>
      <c r="E883" s="66">
        <v>67.0</v>
      </c>
      <c r="F883" s="235">
        <v>103.88</v>
      </c>
      <c r="G883" s="236">
        <v>-6959.73</v>
      </c>
      <c r="H883" s="247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42916.0</v>
      </c>
      <c r="B884" s="232"/>
      <c r="C884" s="233"/>
      <c r="D884" s="234" t="s">
        <v>683</v>
      </c>
      <c r="E884" s="234"/>
      <c r="F884" s="235"/>
      <c r="G884" s="236">
        <v>-55.33</v>
      </c>
      <c r="H884" s="233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42914.0</v>
      </c>
      <c r="B885" s="232" t="s">
        <v>552</v>
      </c>
      <c r="C885" s="233" t="s">
        <v>555</v>
      </c>
      <c r="D885" s="234" t="s">
        <v>705</v>
      </c>
      <c r="E885" s="234"/>
      <c r="F885" s="235"/>
      <c r="G885" s="236">
        <v>-14.95</v>
      </c>
      <c r="H885" s="233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42913.0</v>
      </c>
      <c r="B886" s="232" t="s">
        <v>552</v>
      </c>
      <c r="C886" s="233" t="s">
        <v>555</v>
      </c>
      <c r="D886" s="234" t="s">
        <v>705</v>
      </c>
      <c r="E886" s="234"/>
      <c r="F886" s="235"/>
      <c r="G886" s="236">
        <v>122.68</v>
      </c>
      <c r="H886" s="233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535</v>
      </c>
      <c r="C887" s="48" t="s">
        <v>536</v>
      </c>
      <c r="D887" s="66" t="s">
        <v>666</v>
      </c>
      <c r="E887" s="66">
        <v>111.0</v>
      </c>
      <c r="F887" s="235">
        <v>18.09</v>
      </c>
      <c r="G887" s="236">
        <v>-2007.99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552</v>
      </c>
      <c r="C888" s="48" t="s">
        <v>555</v>
      </c>
      <c r="D888" s="66" t="s">
        <v>666</v>
      </c>
      <c r="E888" s="66">
        <v>60.0</v>
      </c>
      <c r="F888" s="235">
        <v>112.018</v>
      </c>
      <c r="G888" s="236">
        <v>-6721.09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42901.0</v>
      </c>
      <c r="B889" s="66" t="s">
        <v>542</v>
      </c>
      <c r="C889" s="48" t="s">
        <v>545</v>
      </c>
      <c r="D889" s="66" t="s">
        <v>666</v>
      </c>
      <c r="E889" s="66">
        <v>36.0</v>
      </c>
      <c r="F889" s="235">
        <v>96.68</v>
      </c>
      <c r="G889" s="236">
        <v>-3480.61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42901.0</v>
      </c>
      <c r="B890" s="66" t="s">
        <v>548</v>
      </c>
      <c r="C890" s="48" t="s">
        <v>551</v>
      </c>
      <c r="D890" s="66" t="s">
        <v>666</v>
      </c>
      <c r="E890" s="66">
        <v>66.0</v>
      </c>
      <c r="F890" s="235">
        <v>107.07</v>
      </c>
      <c r="G890" s="236">
        <v>-7066.71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42901.0</v>
      </c>
      <c r="B891" s="66" t="s">
        <v>538</v>
      </c>
      <c r="C891" s="48" t="s">
        <v>541</v>
      </c>
      <c r="D891" s="66" t="s">
        <v>666</v>
      </c>
      <c r="E891" s="66">
        <v>167.0</v>
      </c>
      <c r="F891" s="235">
        <v>10.83</v>
      </c>
      <c r="G891" s="236">
        <v>-1808.18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42894.0</v>
      </c>
      <c r="B892" s="232" t="s">
        <v>542</v>
      </c>
      <c r="C892" s="233" t="s">
        <v>545</v>
      </c>
      <c r="D892" s="234" t="s">
        <v>705</v>
      </c>
      <c r="E892" s="234"/>
      <c r="F892" s="235"/>
      <c r="G892" s="236">
        <v>-1.66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42893.0</v>
      </c>
      <c r="B893" s="232" t="s">
        <v>542</v>
      </c>
      <c r="C893" s="233" t="s">
        <v>545</v>
      </c>
      <c r="D893" s="234" t="s">
        <v>705</v>
      </c>
      <c r="E893" s="234"/>
      <c r="F893" s="235"/>
      <c r="G893" s="236">
        <v>15.3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42886.0</v>
      </c>
      <c r="B894" s="232"/>
      <c r="C894" s="233"/>
      <c r="D894" s="234" t="s">
        <v>683</v>
      </c>
      <c r="E894" s="234"/>
      <c r="F894" s="235"/>
      <c r="G894" s="236">
        <v>-5.0</v>
      </c>
      <c r="H894" s="233" t="s">
        <v>886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42886.0</v>
      </c>
      <c r="B895" s="232"/>
      <c r="C895" s="233"/>
      <c r="D895" s="234" t="s">
        <v>683</v>
      </c>
      <c r="E895" s="234"/>
      <c r="F895" s="235"/>
      <c r="G895" s="236">
        <v>-30.68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42871.0</v>
      </c>
      <c r="B896" s="66" t="s">
        <v>548</v>
      </c>
      <c r="C896" s="48" t="s">
        <v>551</v>
      </c>
      <c r="D896" s="66" t="s">
        <v>666</v>
      </c>
      <c r="E896" s="66">
        <v>10.0</v>
      </c>
      <c r="F896" s="235">
        <v>101.508</v>
      </c>
      <c r="G896" s="236">
        <v>-1015.08</v>
      </c>
      <c r="H896" s="247" t="s">
        <v>1502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42870.0</v>
      </c>
      <c r="B897" s="232"/>
      <c r="C897" s="233"/>
      <c r="D897" s="234" t="s">
        <v>686</v>
      </c>
      <c r="E897" s="234"/>
      <c r="F897" s="235"/>
      <c r="G897" s="236">
        <v>30.0</v>
      </c>
      <c r="H897" s="233" t="s">
        <v>1503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42866.0</v>
      </c>
      <c r="B898" s="232"/>
      <c r="C898" s="233"/>
      <c r="D898" s="234" t="s">
        <v>686</v>
      </c>
      <c r="E898" s="234"/>
      <c r="F898" s="235"/>
      <c r="G898" s="236">
        <v>500.0</v>
      </c>
      <c r="H898" s="233" t="s">
        <v>1504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42864.0</v>
      </c>
      <c r="B899" s="232"/>
      <c r="C899" s="233"/>
      <c r="D899" s="234" t="s">
        <v>686</v>
      </c>
      <c r="E899" s="234"/>
      <c r="F899" s="235"/>
      <c r="G899" s="236">
        <v>500.0</v>
      </c>
      <c r="H899" s="233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42858.0</v>
      </c>
      <c r="B900" s="66" t="s">
        <v>535</v>
      </c>
      <c r="C900" s="48" t="s">
        <v>536</v>
      </c>
      <c r="D900" s="66" t="s">
        <v>666</v>
      </c>
      <c r="E900" s="66">
        <v>98.0</v>
      </c>
      <c r="F900" s="235">
        <v>19.25</v>
      </c>
      <c r="G900" s="236">
        <v>-1886.5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187">
        <v>42858.0</v>
      </c>
      <c r="B901" s="66" t="s">
        <v>538</v>
      </c>
      <c r="C901" s="48" t="s">
        <v>541</v>
      </c>
      <c r="D901" s="66" t="s">
        <v>666</v>
      </c>
      <c r="E901" s="66">
        <v>195.0</v>
      </c>
      <c r="F901" s="235">
        <v>11.05</v>
      </c>
      <c r="G901" s="236">
        <v>-2154.76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187">
        <v>42858.0</v>
      </c>
      <c r="B902" s="66" t="s">
        <v>542</v>
      </c>
      <c r="C902" s="48" t="s">
        <v>545</v>
      </c>
      <c r="D902" s="66" t="s">
        <v>666</v>
      </c>
      <c r="E902" s="66">
        <v>44.0</v>
      </c>
      <c r="F902" s="235">
        <v>97.617</v>
      </c>
      <c r="G902" s="236">
        <v>-4295.13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42858.0</v>
      </c>
      <c r="B903" s="66" t="s">
        <v>552</v>
      </c>
      <c r="C903" s="48" t="s">
        <v>555</v>
      </c>
      <c r="D903" s="66" t="s">
        <v>666</v>
      </c>
      <c r="E903" s="66">
        <v>76.0</v>
      </c>
      <c r="F903" s="235">
        <v>112.55</v>
      </c>
      <c r="G903" s="236">
        <v>-8554.15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42858.0</v>
      </c>
      <c r="B904" s="66" t="s">
        <v>548</v>
      </c>
      <c r="C904" s="48" t="s">
        <v>551</v>
      </c>
      <c r="D904" s="66" t="s">
        <v>666</v>
      </c>
      <c r="E904" s="66">
        <v>111.0</v>
      </c>
      <c r="F904" s="235">
        <v>104.22</v>
      </c>
      <c r="G904" s="236">
        <v>-11568.3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42857.0</v>
      </c>
      <c r="B905" s="66" t="s">
        <v>535</v>
      </c>
      <c r="C905" s="48" t="s">
        <v>536</v>
      </c>
      <c r="D905" s="66" t="s">
        <v>666</v>
      </c>
      <c r="E905" s="66">
        <v>181.0</v>
      </c>
      <c r="F905" s="235">
        <v>19.31</v>
      </c>
      <c r="G905" s="236">
        <v>-3495.11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42856.0</v>
      </c>
      <c r="B906" s="66" t="s">
        <v>542</v>
      </c>
      <c r="C906" s="48" t="s">
        <v>545</v>
      </c>
      <c r="D906" s="66" t="s">
        <v>666</v>
      </c>
      <c r="E906" s="66">
        <v>66.0</v>
      </c>
      <c r="F906" s="235">
        <v>97.561</v>
      </c>
      <c r="G906" s="236">
        <v>-6439.03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42856.0</v>
      </c>
      <c r="B907" s="66" t="s">
        <v>552</v>
      </c>
      <c r="C907" s="48" t="s">
        <v>555</v>
      </c>
      <c r="D907" s="66" t="s">
        <v>666</v>
      </c>
      <c r="E907" s="66">
        <v>115.0</v>
      </c>
      <c r="F907" s="235">
        <v>112.8</v>
      </c>
      <c r="G907" s="236">
        <v>-12972.31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42856.0</v>
      </c>
      <c r="B908" s="66" t="s">
        <v>538</v>
      </c>
      <c r="C908" s="48" t="s">
        <v>541</v>
      </c>
      <c r="D908" s="66" t="s">
        <v>666</v>
      </c>
      <c r="E908" s="66">
        <v>290.0</v>
      </c>
      <c r="F908" s="235">
        <v>11.16</v>
      </c>
      <c r="G908" s="236">
        <v>-3235.89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42856.0</v>
      </c>
      <c r="B909" s="66" t="s">
        <v>548</v>
      </c>
      <c r="C909" s="48" t="s">
        <v>551</v>
      </c>
      <c r="D909" s="66" t="s">
        <v>666</v>
      </c>
      <c r="E909" s="66">
        <v>166.0</v>
      </c>
      <c r="F909" s="235">
        <v>103.67</v>
      </c>
      <c r="G909" s="236">
        <v>-17209.62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42853.0</v>
      </c>
      <c r="B910" s="232"/>
      <c r="C910" s="233"/>
      <c r="D910" s="234" t="s">
        <v>686</v>
      </c>
      <c r="E910" s="234"/>
      <c r="F910" s="235"/>
      <c r="G910" s="236">
        <v>43355.53</v>
      </c>
      <c r="H910" s="233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42846.0</v>
      </c>
      <c r="B911" s="232"/>
      <c r="C911" s="233"/>
      <c r="D911" s="234" t="s">
        <v>686</v>
      </c>
      <c r="E911" s="234"/>
      <c r="F911" s="235"/>
      <c r="G911" s="236">
        <v>1.0</v>
      </c>
      <c r="H911" s="233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9">
        <v>42845.0</v>
      </c>
      <c r="B912" s="250"/>
      <c r="C912" s="251"/>
      <c r="D912" s="252" t="s">
        <v>683</v>
      </c>
      <c r="E912" s="250"/>
      <c r="F912" s="253"/>
      <c r="G912" s="254">
        <v>-6.0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9">
        <v>42845.0</v>
      </c>
      <c r="B913" s="250"/>
      <c r="C913" s="251"/>
      <c r="D913" s="252" t="s">
        <v>686</v>
      </c>
      <c r="E913" s="250"/>
      <c r="F913" s="253"/>
      <c r="G913" s="254">
        <v>-45404.0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9">
        <v>42845.0</v>
      </c>
      <c r="B914" s="250"/>
      <c r="C914" s="251"/>
      <c r="D914" s="252" t="s">
        <v>686</v>
      </c>
      <c r="E914" s="250"/>
      <c r="F914" s="253"/>
      <c r="G914" s="254">
        <v>-452.53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56">
        <v>42845.0</v>
      </c>
      <c r="B915" s="257" t="s">
        <v>548</v>
      </c>
      <c r="C915" s="258" t="s">
        <v>551</v>
      </c>
      <c r="D915" s="257" t="s">
        <v>667</v>
      </c>
      <c r="E915" s="259">
        <v>-179.0</v>
      </c>
      <c r="F915" s="260">
        <v>107.2757</v>
      </c>
      <c r="G915" s="261">
        <v>19185.08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56">
        <v>42845.0</v>
      </c>
      <c r="B916" s="257" t="s">
        <v>538</v>
      </c>
      <c r="C916" s="258" t="s">
        <v>541</v>
      </c>
      <c r="D916" s="257" t="s">
        <v>667</v>
      </c>
      <c r="E916" s="259">
        <v>-292.0</v>
      </c>
      <c r="F916" s="260">
        <v>11.4687</v>
      </c>
      <c r="G916" s="261">
        <v>3340.35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56">
        <v>42845.0</v>
      </c>
      <c r="B917" s="257" t="s">
        <v>542</v>
      </c>
      <c r="C917" s="258" t="s">
        <v>545</v>
      </c>
      <c r="D917" s="257" t="s">
        <v>667</v>
      </c>
      <c r="E917" s="259">
        <v>-67.0</v>
      </c>
      <c r="F917" s="260">
        <v>99.6126</v>
      </c>
      <c r="G917" s="261">
        <v>6665.55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t="1.5" customHeight="1">
      <c r="A918" s="256">
        <v>42845.0</v>
      </c>
      <c r="B918" s="257" t="s">
        <v>535</v>
      </c>
      <c r="C918" s="258" t="s">
        <v>536</v>
      </c>
      <c r="D918" s="257" t="s">
        <v>667</v>
      </c>
      <c r="E918" s="259">
        <v>-211.0</v>
      </c>
      <c r="F918" s="260">
        <v>14.3195</v>
      </c>
      <c r="G918" s="261">
        <v>3012.92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256">
        <v>42845.0</v>
      </c>
      <c r="B919" s="257" t="s">
        <v>552</v>
      </c>
      <c r="C919" s="262" t="s">
        <v>555</v>
      </c>
      <c r="D919" s="257" t="s">
        <v>667</v>
      </c>
      <c r="E919" s="259">
        <v>-120.0</v>
      </c>
      <c r="F919" s="260">
        <v>112.3483</v>
      </c>
      <c r="G919" s="261">
        <v>13469.67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42845.0</v>
      </c>
      <c r="B920" s="66" t="s">
        <v>542</v>
      </c>
      <c r="C920" s="48" t="s">
        <v>545</v>
      </c>
      <c r="D920" s="66" t="s">
        <v>705</v>
      </c>
      <c r="E920" s="66"/>
      <c r="F920" s="235"/>
      <c r="G920" s="236">
        <v>4.9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42836.0</v>
      </c>
      <c r="B921" s="66" t="s">
        <v>548</v>
      </c>
      <c r="C921" s="48" t="s">
        <v>551</v>
      </c>
      <c r="D921" s="66" t="s">
        <v>705</v>
      </c>
      <c r="E921" s="66"/>
      <c r="F921" s="235"/>
      <c r="G921" s="236">
        <v>56.77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t="1.5" customHeight="1">
      <c r="A922" s="187">
        <v>42835.0</v>
      </c>
      <c r="B922" s="66" t="s">
        <v>552</v>
      </c>
      <c r="C922" s="48" t="s">
        <v>555</v>
      </c>
      <c r="D922" s="66" t="s">
        <v>705</v>
      </c>
      <c r="E922" s="66"/>
      <c r="F922" s="235"/>
      <c r="G922" s="236">
        <v>29.55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187">
        <v>42829.0</v>
      </c>
      <c r="B923" s="174"/>
      <c r="C923" s="263"/>
      <c r="D923" s="66" t="s">
        <v>683</v>
      </c>
      <c r="E923" s="174"/>
      <c r="F923" s="235"/>
      <c r="G923" s="236">
        <v>-0.16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187">
        <v>42803.0</v>
      </c>
      <c r="B924" s="66" t="s">
        <v>542</v>
      </c>
      <c r="C924" s="48" t="s">
        <v>545</v>
      </c>
      <c r="D924" s="66" t="s">
        <v>705</v>
      </c>
      <c r="E924" s="66"/>
      <c r="F924" s="235"/>
      <c r="G924" s="236">
        <v>4.5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42787.0</v>
      </c>
      <c r="B925" s="66" t="s">
        <v>548</v>
      </c>
      <c r="C925" s="48" t="s">
        <v>551</v>
      </c>
      <c r="D925" s="66" t="s">
        <v>666</v>
      </c>
      <c r="E925" s="66">
        <v>23.0</v>
      </c>
      <c r="F925" s="235">
        <v>105.6173</v>
      </c>
      <c r="G925" s="236">
        <v>-2437.7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42787.0</v>
      </c>
      <c r="B926" s="66" t="s">
        <v>552</v>
      </c>
      <c r="C926" s="48" t="s">
        <v>555</v>
      </c>
      <c r="D926" s="66" t="s">
        <v>667</v>
      </c>
      <c r="E926" s="66">
        <v>-16.0</v>
      </c>
      <c r="F926" s="235">
        <v>114.4055</v>
      </c>
      <c r="G926" s="236">
        <v>1821.99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42776.0</v>
      </c>
      <c r="B927" s="66" t="s">
        <v>542</v>
      </c>
      <c r="C927" s="48" t="s">
        <v>545</v>
      </c>
      <c r="D927" s="66" t="s">
        <v>705</v>
      </c>
      <c r="E927" s="66"/>
      <c r="F927" s="235"/>
      <c r="G927" s="236">
        <v>4.87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42739.0</v>
      </c>
      <c r="B928" s="174"/>
      <c r="C928" s="263"/>
      <c r="D928" s="66" t="s">
        <v>683</v>
      </c>
      <c r="E928" s="174"/>
      <c r="F928" s="235"/>
      <c r="G928" s="236">
        <v>-0.18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42738.0</v>
      </c>
      <c r="B929" s="66" t="s">
        <v>542</v>
      </c>
      <c r="C929" s="48" t="s">
        <v>545</v>
      </c>
      <c r="D929" s="66" t="s">
        <v>705</v>
      </c>
      <c r="E929" s="66"/>
      <c r="F929" s="235"/>
      <c r="G929" s="236">
        <v>5.12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42737.0</v>
      </c>
      <c r="B930" s="66" t="s">
        <v>548</v>
      </c>
      <c r="C930" s="48" t="s">
        <v>551</v>
      </c>
      <c r="D930" s="66" t="s">
        <v>705</v>
      </c>
      <c r="E930" s="66"/>
      <c r="F930" s="235"/>
      <c r="G930" s="236">
        <v>2.51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42737.0</v>
      </c>
      <c r="B931" s="66" t="s">
        <v>548</v>
      </c>
      <c r="C931" s="48" t="s">
        <v>551</v>
      </c>
      <c r="D931" s="66" t="s">
        <v>705</v>
      </c>
      <c r="E931" s="66"/>
      <c r="F931" s="235"/>
      <c r="G931" s="236">
        <v>230.23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42733.0</v>
      </c>
      <c r="B932" s="66" t="s">
        <v>548</v>
      </c>
      <c r="C932" s="48" t="s">
        <v>551</v>
      </c>
      <c r="D932" s="66" t="s">
        <v>705</v>
      </c>
      <c r="E932" s="66"/>
      <c r="F932" s="235"/>
      <c r="G932" s="236">
        <v>71.1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42733.0</v>
      </c>
      <c r="B933" s="66" t="s">
        <v>552</v>
      </c>
      <c r="C933" s="48" t="s">
        <v>555</v>
      </c>
      <c r="D933" s="66" t="s">
        <v>705</v>
      </c>
      <c r="E933" s="66"/>
      <c r="F933" s="235"/>
      <c r="G933" s="236">
        <v>46.16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42713.0</v>
      </c>
      <c r="B934" s="66" t="s">
        <v>542</v>
      </c>
      <c r="C934" s="48" t="s">
        <v>545</v>
      </c>
      <c r="D934" s="66" t="s">
        <v>705</v>
      </c>
      <c r="E934" s="66"/>
      <c r="F934" s="235"/>
      <c r="G934" s="236">
        <v>4.57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42683.0</v>
      </c>
      <c r="B935" s="66" t="s">
        <v>542</v>
      </c>
      <c r="C935" s="48" t="s">
        <v>545</v>
      </c>
      <c r="D935" s="66" t="s">
        <v>705</v>
      </c>
      <c r="E935" s="66"/>
      <c r="F935" s="235"/>
      <c r="G935" s="236">
        <v>4.57</v>
      </c>
      <c r="H935" s="255" t="s">
        <v>1539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42653.0</v>
      </c>
      <c r="B936" s="174"/>
      <c r="C936" s="263"/>
      <c r="D936" s="264" t="s">
        <v>683</v>
      </c>
      <c r="E936" s="174"/>
      <c r="F936" s="235"/>
      <c r="G936" s="236">
        <v>-0.16</v>
      </c>
      <c r="H936" s="255" t="s">
        <v>1528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42644.0</v>
      </c>
      <c r="B937" s="66" t="s">
        <v>542</v>
      </c>
      <c r="C937" s="48" t="s">
        <v>545</v>
      </c>
      <c r="D937" s="66" t="s">
        <v>705</v>
      </c>
      <c r="E937" s="66"/>
      <c r="F937" s="235"/>
      <c r="G937" s="236">
        <v>4.4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42641.0</v>
      </c>
      <c r="B938" s="66" t="s">
        <v>548</v>
      </c>
      <c r="C938" s="48" t="s">
        <v>551</v>
      </c>
      <c r="D938" s="66" t="s">
        <v>705</v>
      </c>
      <c r="E938" s="66"/>
      <c r="F938" s="235"/>
      <c r="G938" s="236">
        <v>58.66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42634.0</v>
      </c>
      <c r="B939" s="66" t="s">
        <v>552</v>
      </c>
      <c r="C939" s="48" t="s">
        <v>555</v>
      </c>
      <c r="D939" s="66" t="s">
        <v>705</v>
      </c>
      <c r="E939" s="66"/>
      <c r="F939" s="235"/>
      <c r="G939" s="236">
        <v>31.85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42632.0</v>
      </c>
      <c r="B940" s="66" t="s">
        <v>542</v>
      </c>
      <c r="C940" s="48" t="s">
        <v>545</v>
      </c>
      <c r="D940" s="66" t="s">
        <v>705</v>
      </c>
      <c r="E940" s="66"/>
      <c r="F940" s="235"/>
      <c r="G940" s="236">
        <v>3.31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42632.0</v>
      </c>
      <c r="B941" s="66" t="s">
        <v>548</v>
      </c>
      <c r="C941" s="48" t="s">
        <v>551</v>
      </c>
      <c r="D941" s="66" t="s">
        <v>705</v>
      </c>
      <c r="E941" s="66"/>
      <c r="F941" s="235"/>
      <c r="G941" s="236">
        <v>21.31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42625.0</v>
      </c>
      <c r="B942" s="66" t="s">
        <v>542</v>
      </c>
      <c r="C942" s="48" t="s">
        <v>545</v>
      </c>
      <c r="D942" s="66" t="s">
        <v>705</v>
      </c>
      <c r="E942" s="66"/>
      <c r="F942" s="235"/>
      <c r="G942" s="236">
        <v>4.53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42605.0</v>
      </c>
      <c r="B943" s="66" t="s">
        <v>542</v>
      </c>
      <c r="C943" s="48" t="s">
        <v>545</v>
      </c>
      <c r="D943" s="66" t="s">
        <v>705</v>
      </c>
      <c r="E943" s="66"/>
      <c r="F943" s="235"/>
      <c r="G943" s="236">
        <v>4.7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42563.0</v>
      </c>
      <c r="B944" s="66" t="s">
        <v>542</v>
      </c>
      <c r="C944" s="48" t="s">
        <v>545</v>
      </c>
      <c r="D944" s="66" t="s">
        <v>705</v>
      </c>
      <c r="E944" s="66"/>
      <c r="F944" s="235"/>
      <c r="G944" s="236">
        <v>4.69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42557.0</v>
      </c>
      <c r="B945" s="174"/>
      <c r="C945" s="263"/>
      <c r="D945" s="264" t="s">
        <v>683</v>
      </c>
      <c r="E945" s="174"/>
      <c r="F945" s="235"/>
      <c r="G945" s="236">
        <v>-0.17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42551.0</v>
      </c>
      <c r="B946" s="66" t="s">
        <v>552</v>
      </c>
      <c r="C946" s="48" t="s">
        <v>555</v>
      </c>
      <c r="D946" s="66" t="s">
        <v>705</v>
      </c>
      <c r="E946" s="66"/>
      <c r="F946" s="235"/>
      <c r="G946" s="236">
        <v>27.41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42550.0</v>
      </c>
      <c r="B947" s="66" t="s">
        <v>548</v>
      </c>
      <c r="C947" s="48" t="s">
        <v>551</v>
      </c>
      <c r="D947" s="66" t="s">
        <v>705</v>
      </c>
      <c r="E947" s="66"/>
      <c r="F947" s="235"/>
      <c r="G947" s="236">
        <v>56.25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42536.0</v>
      </c>
      <c r="B948" s="66" t="s">
        <v>542</v>
      </c>
      <c r="C948" s="48" t="s">
        <v>545</v>
      </c>
      <c r="D948" s="66" t="s">
        <v>705</v>
      </c>
      <c r="E948" s="66"/>
      <c r="F948" s="235"/>
      <c r="G948" s="236">
        <v>4.72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42501.0</v>
      </c>
      <c r="B949" s="66" t="s">
        <v>542</v>
      </c>
      <c r="C949" s="48" t="s">
        <v>545</v>
      </c>
      <c r="D949" s="66" t="s">
        <v>705</v>
      </c>
      <c r="E949" s="66"/>
      <c r="F949" s="235"/>
      <c r="G949" s="236">
        <v>4.65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232"/>
      <c r="C950" s="232"/>
      <c r="D950" s="232" t="s">
        <v>683</v>
      </c>
      <c r="E950" s="239"/>
      <c r="F950" s="240"/>
      <c r="G950" s="236">
        <v>6.89</v>
      </c>
      <c r="H950" s="238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42478.0</v>
      </c>
      <c r="B951" s="66" t="s">
        <v>542</v>
      </c>
      <c r="C951" s="48" t="s">
        <v>545</v>
      </c>
      <c r="D951" s="66" t="s">
        <v>666</v>
      </c>
      <c r="E951" s="66">
        <v>11.0</v>
      </c>
      <c r="F951" s="235">
        <v>97.7077</v>
      </c>
      <c r="G951" s="236">
        <v>-1083.28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42478.0</v>
      </c>
      <c r="B952" s="66" t="s">
        <v>548</v>
      </c>
      <c r="C952" s="48" t="s">
        <v>551</v>
      </c>
      <c r="D952" s="66" t="s">
        <v>666</v>
      </c>
      <c r="E952" s="66">
        <v>19.0</v>
      </c>
      <c r="F952" s="235">
        <v>112.6586</v>
      </c>
      <c r="G952" s="236">
        <v>-2149.01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42478.0</v>
      </c>
      <c r="B953" s="66" t="s">
        <v>552</v>
      </c>
      <c r="C953" s="48" t="s">
        <v>555</v>
      </c>
      <c r="D953" s="66" t="s">
        <v>666</v>
      </c>
      <c r="E953" s="66">
        <v>21.0</v>
      </c>
      <c r="F953" s="235">
        <v>94.3352</v>
      </c>
      <c r="G953" s="236">
        <v>-1989.54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42471.0</v>
      </c>
      <c r="B954" s="66" t="s">
        <v>542</v>
      </c>
      <c r="C954" s="48" t="s">
        <v>545</v>
      </c>
      <c r="D954" s="66" t="s">
        <v>705</v>
      </c>
      <c r="E954" s="66"/>
      <c r="F954" s="235"/>
      <c r="G954" s="236">
        <v>4.08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42459.0</v>
      </c>
      <c r="B955" s="66" t="s">
        <v>548</v>
      </c>
      <c r="C955" s="48" t="s">
        <v>551</v>
      </c>
      <c r="D955" s="66" t="s">
        <v>705</v>
      </c>
      <c r="E955" s="66"/>
      <c r="F955" s="235"/>
      <c r="G955" s="236">
        <v>41.4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42452.0</v>
      </c>
      <c r="B956" s="66" t="s">
        <v>552</v>
      </c>
      <c r="C956" s="48" t="s">
        <v>555</v>
      </c>
      <c r="D956" s="66" t="s">
        <v>705</v>
      </c>
      <c r="E956" s="66"/>
      <c r="F956" s="235"/>
      <c r="G956" s="236">
        <v>23.94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42437.0</v>
      </c>
      <c r="B957" s="66" t="s">
        <v>542</v>
      </c>
      <c r="C957" s="48" t="s">
        <v>545</v>
      </c>
      <c r="D957" s="66" t="s">
        <v>705</v>
      </c>
      <c r="E957" s="66"/>
      <c r="F957" s="235"/>
      <c r="G957" s="236">
        <v>3.92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42409.0</v>
      </c>
      <c r="B958" s="66" t="s">
        <v>542</v>
      </c>
      <c r="C958" s="48" t="s">
        <v>545</v>
      </c>
      <c r="D958" s="66" t="s">
        <v>705</v>
      </c>
      <c r="E958" s="66"/>
      <c r="F958" s="235"/>
      <c r="G958" s="236">
        <v>3.92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42375.0</v>
      </c>
      <c r="B959" s="174"/>
      <c r="C959" s="263"/>
      <c r="D959" s="264" t="s">
        <v>683</v>
      </c>
      <c r="E959" s="174"/>
      <c r="F959" s="235"/>
      <c r="G959" s="236">
        <v>-0.22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42374.0</v>
      </c>
      <c r="B960" s="66" t="s">
        <v>552</v>
      </c>
      <c r="C960" s="48" t="s">
        <v>555</v>
      </c>
      <c r="D960" s="66" t="s">
        <v>705</v>
      </c>
      <c r="E960" s="66"/>
      <c r="F960" s="235"/>
      <c r="G960" s="236">
        <v>29.75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42374.0</v>
      </c>
      <c r="B961" s="66" t="s">
        <v>542</v>
      </c>
      <c r="C961" s="48" t="s">
        <v>545</v>
      </c>
      <c r="D961" s="66" t="s">
        <v>705</v>
      </c>
      <c r="E961" s="66"/>
      <c r="F961" s="235"/>
      <c r="G961" s="236">
        <v>4.14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42373.0</v>
      </c>
      <c r="B962" s="66" t="s">
        <v>548</v>
      </c>
      <c r="C962" s="48" t="s">
        <v>551</v>
      </c>
      <c r="D962" s="66" t="s">
        <v>705</v>
      </c>
      <c r="E962" s="66"/>
      <c r="F962" s="235"/>
      <c r="G962" s="236">
        <v>61.86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42373.0</v>
      </c>
      <c r="B963" s="66" t="s">
        <v>548</v>
      </c>
      <c r="C963" s="48" t="s">
        <v>551</v>
      </c>
      <c r="D963" s="66" t="s">
        <v>705</v>
      </c>
      <c r="E963" s="66"/>
      <c r="F963" s="235"/>
      <c r="G963" s="236">
        <v>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42373.0</v>
      </c>
      <c r="B964" s="66" t="s">
        <v>548</v>
      </c>
      <c r="C964" s="48" t="s">
        <v>551</v>
      </c>
      <c r="D964" s="66" t="s">
        <v>705</v>
      </c>
      <c r="E964" s="66"/>
      <c r="F964" s="235"/>
      <c r="G964" s="236">
        <v>87.38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548</v>
      </c>
      <c r="C965" s="48" t="s">
        <v>551</v>
      </c>
      <c r="D965" s="66" t="s">
        <v>666</v>
      </c>
      <c r="E965" s="66">
        <v>1.0</v>
      </c>
      <c r="F965" s="235">
        <v>107.2959</v>
      </c>
      <c r="G965" s="236">
        <v>-115.8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552</v>
      </c>
      <c r="C966" s="48" t="s">
        <v>555</v>
      </c>
      <c r="D966" s="66" t="s">
        <v>666</v>
      </c>
      <c r="E966" s="66">
        <v>7.0</v>
      </c>
      <c r="F966" s="235">
        <v>96.1932</v>
      </c>
      <c r="G966" s="236">
        <v>-681.85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42348.0</v>
      </c>
      <c r="B967" s="66" t="s">
        <v>538</v>
      </c>
      <c r="C967" s="48" t="s">
        <v>541</v>
      </c>
      <c r="D967" s="66" t="s">
        <v>666</v>
      </c>
      <c r="E967" s="66">
        <v>17.0</v>
      </c>
      <c r="F967" s="235">
        <v>9.4474</v>
      </c>
      <c r="G967" s="236">
        <v>-169.11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42348.0</v>
      </c>
      <c r="B968" s="66" t="s">
        <v>542</v>
      </c>
      <c r="C968" s="48" t="s">
        <v>545</v>
      </c>
      <c r="D968" s="66" t="s">
        <v>666</v>
      </c>
      <c r="E968" s="66">
        <v>1.0</v>
      </c>
      <c r="F968" s="235">
        <v>97.2815</v>
      </c>
      <c r="G968" s="236">
        <v>-105.78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42348.0</v>
      </c>
      <c r="B969" s="66" t="s">
        <v>535</v>
      </c>
      <c r="C969" s="48" t="s">
        <v>536</v>
      </c>
      <c r="D969" s="66" t="s">
        <v>666</v>
      </c>
      <c r="E969" s="66">
        <v>30.0</v>
      </c>
      <c r="F969" s="235">
        <v>13.1056</v>
      </c>
      <c r="G969" s="236">
        <v>-401.67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42347.0</v>
      </c>
      <c r="B970" s="66" t="s">
        <v>542</v>
      </c>
      <c r="C970" s="48" t="s">
        <v>545</v>
      </c>
      <c r="D970" s="66" t="s">
        <v>705</v>
      </c>
      <c r="E970" s="66"/>
      <c r="F970" s="235"/>
      <c r="G970" s="236">
        <v>4.1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42318.0</v>
      </c>
      <c r="B971" s="66" t="s">
        <v>542</v>
      </c>
      <c r="C971" s="48" t="s">
        <v>545</v>
      </c>
      <c r="D971" s="66" t="s">
        <v>705</v>
      </c>
      <c r="E971" s="66"/>
      <c r="F971" s="235"/>
      <c r="G971" s="236">
        <v>4.09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552</v>
      </c>
      <c r="C972" s="48" t="s">
        <v>555</v>
      </c>
      <c r="D972" s="66" t="s">
        <v>666</v>
      </c>
      <c r="E972" s="66">
        <v>8.0</v>
      </c>
      <c r="F972" s="235">
        <v>98.96531</v>
      </c>
      <c r="G972" s="236">
        <v>-800.22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42314.0</v>
      </c>
      <c r="B973" s="66" t="s">
        <v>548</v>
      </c>
      <c r="C973" s="48" t="s">
        <v>551</v>
      </c>
      <c r="D973" s="66" t="s">
        <v>666</v>
      </c>
      <c r="E973" s="66">
        <v>9.0</v>
      </c>
      <c r="F973" s="235">
        <v>104.23462</v>
      </c>
      <c r="G973" s="236">
        <v>-946.61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42314.0</v>
      </c>
      <c r="B974" s="66" t="s">
        <v>535</v>
      </c>
      <c r="C974" s="48" t="s">
        <v>536</v>
      </c>
      <c r="D974" s="66" t="s">
        <v>666</v>
      </c>
      <c r="E974" s="66">
        <v>2.0</v>
      </c>
      <c r="F974" s="235">
        <v>14.30627</v>
      </c>
      <c r="G974" s="236">
        <v>-37.11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42314.0</v>
      </c>
      <c r="B975" s="66" t="s">
        <v>538</v>
      </c>
      <c r="C975" s="48" t="s">
        <v>541</v>
      </c>
      <c r="D975" s="66" t="s">
        <v>666</v>
      </c>
      <c r="E975" s="66">
        <v>20.0</v>
      </c>
      <c r="F975" s="235">
        <v>9.70023</v>
      </c>
      <c r="G975" s="236">
        <v>-202.5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538</v>
      </c>
      <c r="C976" s="265" t="s">
        <v>541</v>
      </c>
      <c r="D976" s="266" t="s">
        <v>666</v>
      </c>
      <c r="E976" s="252">
        <v>255.0</v>
      </c>
      <c r="F976" s="253">
        <v>10.2342</v>
      </c>
      <c r="G976" s="254">
        <v>-2618.23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542</v>
      </c>
      <c r="C977" s="265" t="s">
        <v>545</v>
      </c>
      <c r="D977" s="266" t="s">
        <v>666</v>
      </c>
      <c r="E977" s="252">
        <v>55.0</v>
      </c>
      <c r="F977" s="253">
        <v>97.8714</v>
      </c>
      <c r="G977" s="254">
        <v>-5391.43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249">
        <v>42303.0</v>
      </c>
      <c r="B978" s="252" t="s">
        <v>535</v>
      </c>
      <c r="C978" s="265" t="s">
        <v>536</v>
      </c>
      <c r="D978" s="266" t="s">
        <v>666</v>
      </c>
      <c r="E978" s="252">
        <v>179.0</v>
      </c>
      <c r="F978" s="253">
        <v>14.3383</v>
      </c>
      <c r="G978" s="254">
        <v>-2575.06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249">
        <v>42303.0</v>
      </c>
      <c r="B979" s="252" t="s">
        <v>548</v>
      </c>
      <c r="C979" s="265" t="s">
        <v>551</v>
      </c>
      <c r="D979" s="266" t="s">
        <v>666</v>
      </c>
      <c r="E979" s="252">
        <v>127.0</v>
      </c>
      <c r="F979" s="253">
        <v>108.0799</v>
      </c>
      <c r="G979" s="254">
        <v>-13738.49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249">
        <v>42303.0</v>
      </c>
      <c r="B980" s="252" t="s">
        <v>552</v>
      </c>
      <c r="C980" s="265" t="s">
        <v>555</v>
      </c>
      <c r="D980" s="266" t="s">
        <v>666</v>
      </c>
      <c r="E980" s="252">
        <v>100.0</v>
      </c>
      <c r="F980" s="253">
        <v>95.7279</v>
      </c>
      <c r="G980" s="254">
        <v>-9581.29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42302.0</v>
      </c>
      <c r="B981" s="66"/>
      <c r="C981" s="48" t="s">
        <v>1583</v>
      </c>
      <c r="D981" s="66" t="s">
        <v>667</v>
      </c>
      <c r="E981" s="66">
        <v>-117.0</v>
      </c>
      <c r="F981" s="235">
        <v>184.14</v>
      </c>
      <c r="G981" s="236">
        <v>21524.99</v>
      </c>
      <c r="H981" s="255" t="s">
        <v>1584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42297.0</v>
      </c>
      <c r="B982" s="174"/>
      <c r="C982" s="263"/>
      <c r="D982" s="66" t="s">
        <v>686</v>
      </c>
      <c r="E982" s="174"/>
      <c r="F982" s="235"/>
      <c r="G982" s="236">
        <v>12000.0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42297.0</v>
      </c>
      <c r="B983" s="174"/>
      <c r="C983" s="263"/>
      <c r="D983" s="66" t="s">
        <v>686</v>
      </c>
      <c r="E983" s="174"/>
      <c r="F983" s="235"/>
      <c r="G983" s="236">
        <v>30356.53</v>
      </c>
      <c r="H983" s="247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42277.0</v>
      </c>
      <c r="B984" s="167"/>
      <c r="C984" s="167"/>
      <c r="D984" s="167" t="s">
        <v>686</v>
      </c>
      <c r="E984" s="267"/>
      <c r="F984" s="268"/>
      <c r="G984" s="236">
        <v>-30356.53</v>
      </c>
      <c r="H984" s="269" t="s">
        <v>1587</v>
      </c>
      <c r="I984" s="27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7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42173.0</v>
      </c>
      <c r="B985" s="174"/>
      <c r="C985" s="263" t="s">
        <v>1583</v>
      </c>
      <c r="D985" s="66" t="s">
        <v>705</v>
      </c>
      <c r="E985" s="271"/>
      <c r="F985" s="235"/>
      <c r="G985" s="236">
        <v>684.3</v>
      </c>
      <c r="H985" s="255" t="s">
        <v>1588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41983.0</v>
      </c>
      <c r="B986" s="66"/>
      <c r="C986" s="48" t="s">
        <v>1583</v>
      </c>
      <c r="D986" s="66" t="s">
        <v>667</v>
      </c>
      <c r="E986" s="66">
        <v>-21.0</v>
      </c>
      <c r="F986" s="235">
        <v>305.05</v>
      </c>
      <c r="G986" s="236">
        <v>6400.28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41982.0</v>
      </c>
      <c r="B987" s="174"/>
      <c r="C987" s="263"/>
      <c r="D987" s="66" t="s">
        <v>683</v>
      </c>
      <c r="E987" s="174"/>
      <c r="F987" s="235"/>
      <c r="G987" s="236">
        <v>-6.0</v>
      </c>
      <c r="H987" s="255" t="s">
        <v>1517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41981.0</v>
      </c>
      <c r="B988" s="174"/>
      <c r="C988" s="263"/>
      <c r="D988" s="66" t="s">
        <v>686</v>
      </c>
      <c r="E988" s="174"/>
      <c r="F988" s="235"/>
      <c r="G988" s="236">
        <v>-13500.0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41981.0</v>
      </c>
      <c r="B989" s="174"/>
      <c r="C989" s="263"/>
      <c r="D989" s="66" t="s">
        <v>686</v>
      </c>
      <c r="E989" s="174"/>
      <c r="F989" s="235"/>
      <c r="G989" s="236">
        <v>7020.41</v>
      </c>
      <c r="H989" s="255" t="s">
        <v>1591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41933.0</v>
      </c>
      <c r="B990" s="174"/>
      <c r="C990" s="263" t="s">
        <v>1583</v>
      </c>
      <c r="D990" s="66" t="s">
        <v>666</v>
      </c>
      <c r="E990" s="17">
        <v>38.0</v>
      </c>
      <c r="F990" s="235">
        <v>346.34</v>
      </c>
      <c r="G990" s="236">
        <v>-13172.76</v>
      </c>
      <c r="H990" s="255" t="s">
        <v>1592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41887.0</v>
      </c>
      <c r="C991" s="56" t="s">
        <v>1593</v>
      </c>
      <c r="D991" s="66" t="s">
        <v>667</v>
      </c>
      <c r="E991" s="17">
        <v>-525.0</v>
      </c>
      <c r="F991" s="235">
        <v>25.3755</v>
      </c>
      <c r="G991" s="236">
        <v>13310.15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41821.0</v>
      </c>
      <c r="B992" s="272"/>
      <c r="C992" s="273" t="s">
        <v>1593</v>
      </c>
      <c r="D992" s="232" t="s">
        <v>683</v>
      </c>
      <c r="E992" s="17"/>
      <c r="F992" s="235"/>
      <c r="G992" s="236">
        <v>-24.17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41821.0</v>
      </c>
      <c r="C993" s="56" t="s">
        <v>1593</v>
      </c>
      <c r="D993" s="66" t="s">
        <v>666</v>
      </c>
      <c r="E993" s="66">
        <v>525.0</v>
      </c>
      <c r="F993" s="235">
        <v>23.02</v>
      </c>
      <c r="G993" s="236">
        <v>-12096.38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41816.0</v>
      </c>
      <c r="C994" s="56" t="s">
        <v>1597</v>
      </c>
      <c r="D994" s="66" t="s">
        <v>667</v>
      </c>
      <c r="E994" s="17">
        <v>-345.0</v>
      </c>
      <c r="F994" s="235">
        <v>31.1974</v>
      </c>
      <c r="G994" s="236">
        <v>10753.41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41809.0</v>
      </c>
      <c r="B995" s="174"/>
      <c r="C995" s="263" t="s">
        <v>1583</v>
      </c>
      <c r="D995" s="66" t="s">
        <v>705</v>
      </c>
      <c r="E995" s="17"/>
      <c r="F995" s="235"/>
      <c r="G995" s="236">
        <v>1586.91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41794.0</v>
      </c>
      <c r="C996" s="56" t="s">
        <v>1597</v>
      </c>
      <c r="D996" s="66" t="s">
        <v>705</v>
      </c>
      <c r="E996" s="17"/>
      <c r="F996" s="235"/>
      <c r="G996" s="236">
        <v>330.2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41764.0</v>
      </c>
      <c r="C997" s="56" t="s">
        <v>1597</v>
      </c>
      <c r="D997" s="264" t="s">
        <v>683</v>
      </c>
      <c r="E997" s="17">
        <v>20.0</v>
      </c>
      <c r="F997" s="235">
        <v>25.21</v>
      </c>
      <c r="G997" s="236">
        <v>0.0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41764.0</v>
      </c>
      <c r="B998" s="66"/>
      <c r="C998" s="48" t="s">
        <v>1597</v>
      </c>
      <c r="D998" s="264" t="s">
        <v>683</v>
      </c>
      <c r="E998" s="17"/>
      <c r="F998" s="235"/>
      <c r="G998" s="236">
        <v>-504.2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41746.0</v>
      </c>
      <c r="C999" s="56" t="s">
        <v>1597</v>
      </c>
      <c r="D999" s="66" t="s">
        <v>666</v>
      </c>
      <c r="E999" s="17">
        <v>325.0</v>
      </c>
      <c r="F999" s="235">
        <v>29.205</v>
      </c>
      <c r="G999" s="236">
        <v>-9500.17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41746.0</v>
      </c>
      <c r="B1000" s="66"/>
      <c r="C1000" s="48" t="s">
        <v>1597</v>
      </c>
      <c r="D1000" s="264" t="s">
        <v>683</v>
      </c>
      <c r="E1000" s="17"/>
      <c r="F1000" s="235"/>
      <c r="G1000" s="236">
        <v>-18.98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41744.0</v>
      </c>
      <c r="B1001" s="174"/>
      <c r="C1001" s="263"/>
      <c r="D1001" s="66" t="s">
        <v>686</v>
      </c>
      <c r="E1001" s="174"/>
      <c r="F1001" s="235"/>
      <c r="G1001" s="236">
        <v>7979.59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41743.0</v>
      </c>
      <c r="B1002" s="174"/>
      <c r="C1002" s="263" t="s">
        <v>1583</v>
      </c>
      <c r="D1002" s="66" t="s">
        <v>666</v>
      </c>
      <c r="E1002" s="17">
        <v>100.0</v>
      </c>
      <c r="F1002" s="235">
        <v>411.5</v>
      </c>
      <c r="G1002" s="236">
        <v>-41162.0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41722.0</v>
      </c>
      <c r="C1003" s="56" t="s">
        <v>1607</v>
      </c>
      <c r="D1003" s="66" t="s">
        <v>667</v>
      </c>
      <c r="E1003" s="66">
        <v>-580.0</v>
      </c>
      <c r="F1003" s="235">
        <v>73.2</v>
      </c>
      <c r="G1003" s="236">
        <v>42444.0</v>
      </c>
      <c r="H1003" s="255" t="s">
        <v>1608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41599.0</v>
      </c>
      <c r="C1004" s="56" t="s">
        <v>1607</v>
      </c>
      <c r="D1004" s="66" t="s">
        <v>666</v>
      </c>
      <c r="E1004" s="17">
        <v>580.0</v>
      </c>
      <c r="F1004" s="235">
        <v>74.2</v>
      </c>
      <c r="G1004" s="236">
        <v>-43048.0</v>
      </c>
      <c r="H1004" s="255" t="s">
        <v>1609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41599.0</v>
      </c>
      <c r="B1005" s="66"/>
      <c r="C1005" s="48" t="s">
        <v>1607</v>
      </c>
      <c r="D1005" s="264" t="s">
        <v>683</v>
      </c>
      <c r="E1005" s="17"/>
      <c r="F1005" s="235"/>
      <c r="G1005" s="236">
        <v>-86.07</v>
      </c>
      <c r="H1005" s="255" t="s">
        <v>1610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41599.0</v>
      </c>
      <c r="C1006" s="56" t="s">
        <v>1611</v>
      </c>
      <c r="D1006" s="66" t="s">
        <v>667</v>
      </c>
      <c r="E1006" s="17">
        <v>-7300.0</v>
      </c>
      <c r="F1006" s="235">
        <v>5.873</v>
      </c>
      <c r="G1006" s="236">
        <v>42860.9</v>
      </c>
      <c r="H1006" s="255" t="s">
        <v>1612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41571.0</v>
      </c>
      <c r="C1007" s="56" t="s">
        <v>1611</v>
      </c>
      <c r="D1007" s="66" t="s">
        <v>666</v>
      </c>
      <c r="E1007" s="17">
        <v>7300.0</v>
      </c>
      <c r="F1007" s="235">
        <v>5.704</v>
      </c>
      <c r="G1007" s="236">
        <v>-41651.2</v>
      </c>
      <c r="H1007" s="255" t="s">
        <v>1613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41569.0</v>
      </c>
      <c r="C1008" s="56" t="s">
        <v>1614</v>
      </c>
      <c r="D1008" s="66" t="s">
        <v>667</v>
      </c>
      <c r="E1008" s="17">
        <v>-1500.0</v>
      </c>
      <c r="F1008" s="235">
        <v>27.59</v>
      </c>
      <c r="G1008" s="236">
        <v>41373.0</v>
      </c>
      <c r="H1008" s="255" t="s">
        <v>1615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C1009" s="56" t="s">
        <v>1616</v>
      </c>
      <c r="D1009" s="66" t="s">
        <v>667</v>
      </c>
      <c r="E1009" s="17">
        <v>-32.0</v>
      </c>
      <c r="F1009" s="235">
        <v>21.6</v>
      </c>
      <c r="G1009" s="236">
        <v>690.21</v>
      </c>
      <c r="H1009" s="255" t="s">
        <v>1617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41564.0</v>
      </c>
      <c r="C1010" s="56" t="s">
        <v>1618</v>
      </c>
      <c r="D1010" s="66" t="s">
        <v>667</v>
      </c>
      <c r="E1010" s="17">
        <v>-16.0</v>
      </c>
      <c r="F1010" s="235">
        <v>72.89</v>
      </c>
      <c r="G1010" s="236">
        <v>1165.19</v>
      </c>
      <c r="H1010" s="255" t="s">
        <v>1619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41564.0</v>
      </c>
      <c r="C1011" s="56" t="s">
        <v>1614</v>
      </c>
      <c r="D1011" s="66" t="s">
        <v>666</v>
      </c>
      <c r="E1011" s="17">
        <v>1500.0</v>
      </c>
      <c r="F1011" s="235">
        <v>25.2</v>
      </c>
      <c r="G1011" s="236">
        <v>-37812.0</v>
      </c>
      <c r="H1011" s="255" t="s">
        <v>1620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41564.0</v>
      </c>
      <c r="B1012" s="66"/>
      <c r="C1012" s="48" t="s">
        <v>1614</v>
      </c>
      <c r="D1012" s="264" t="s">
        <v>683</v>
      </c>
      <c r="E1012" s="17"/>
      <c r="F1012" s="235"/>
      <c r="G1012" s="236">
        <v>-75.6</v>
      </c>
      <c r="H1012" s="255" t="s">
        <v>1621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41557.0</v>
      </c>
      <c r="B1013" s="271"/>
      <c r="C1013" s="274" t="s">
        <v>1622</v>
      </c>
      <c r="D1013" s="66" t="s">
        <v>667</v>
      </c>
      <c r="E1013" s="17">
        <v>-12.0</v>
      </c>
      <c r="F1013" s="235">
        <v>185.05</v>
      </c>
      <c r="G1013" s="236">
        <v>2218.6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41537.0</v>
      </c>
      <c r="B1014" s="174"/>
      <c r="C1014" s="263"/>
      <c r="D1014" s="66" t="s">
        <v>686</v>
      </c>
      <c r="E1014" s="174"/>
      <c r="F1014" s="235"/>
      <c r="G1014" s="236">
        <v>16133.41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41537.0</v>
      </c>
      <c r="B1015" s="174"/>
      <c r="C1015" s="263"/>
      <c r="D1015" s="66" t="s">
        <v>686</v>
      </c>
      <c r="E1015" s="174"/>
      <c r="F1015" s="235"/>
      <c r="G1015" s="236">
        <v>16872.9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41512.0</v>
      </c>
      <c r="C1016" s="56" t="s">
        <v>1616</v>
      </c>
      <c r="D1016" s="66" t="s">
        <v>666</v>
      </c>
      <c r="E1016" s="17">
        <v>32.0</v>
      </c>
      <c r="F1016" s="235">
        <v>21.71</v>
      </c>
      <c r="G1016" s="236">
        <v>-695.71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41509.0</v>
      </c>
      <c r="C1017" s="56" t="s">
        <v>1618</v>
      </c>
      <c r="D1017" s="66" t="s">
        <v>666</v>
      </c>
      <c r="E1017" s="17">
        <v>16.0</v>
      </c>
      <c r="F1017" s="235">
        <v>74.62</v>
      </c>
      <c r="G1017" s="236">
        <v>-1194.99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41509.0</v>
      </c>
      <c r="B1018" s="66"/>
      <c r="C1018" s="48" t="s">
        <v>1618</v>
      </c>
      <c r="D1018" s="264" t="s">
        <v>683</v>
      </c>
      <c r="E1018" s="17"/>
      <c r="F1018" s="235"/>
      <c r="G1018" s="236">
        <v>-2.39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1622</v>
      </c>
      <c r="D1019" s="66" t="s">
        <v>666</v>
      </c>
      <c r="E1019" s="17">
        <v>12.0</v>
      </c>
      <c r="F1019" s="235">
        <v>175.4</v>
      </c>
      <c r="G1019" s="236">
        <v>-2106.69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41508.0</v>
      </c>
      <c r="B1020" s="66"/>
      <c r="C1020" s="48" t="s">
        <v>1622</v>
      </c>
      <c r="D1020" s="264" t="s">
        <v>683</v>
      </c>
      <c r="E1020" s="17"/>
      <c r="F1020" s="235"/>
      <c r="G1020" s="236">
        <v>-4.21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41508.0</v>
      </c>
      <c r="C1021" s="56" t="s">
        <v>1631</v>
      </c>
      <c r="D1021" s="66" t="s">
        <v>667</v>
      </c>
      <c r="E1021" s="17">
        <v>-135.0</v>
      </c>
      <c r="F1021" s="235">
        <v>7.8</v>
      </c>
      <c r="G1021" s="236">
        <v>1052.01</v>
      </c>
      <c r="H1021" s="255" t="s">
        <v>1632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41508.0</v>
      </c>
      <c r="C1022" s="56" t="s">
        <v>1633</v>
      </c>
      <c r="D1022" s="66" t="s">
        <v>667</v>
      </c>
      <c r="E1022" s="17">
        <v>-95.0</v>
      </c>
      <c r="F1022" s="235">
        <v>16.74</v>
      </c>
      <c r="G1022" s="236">
        <v>1588.87</v>
      </c>
      <c r="H1022" s="255" t="s">
        <v>1634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41506.0</v>
      </c>
      <c r="C1023" s="56" t="s">
        <v>1635</v>
      </c>
      <c r="D1023" s="66" t="s">
        <v>667</v>
      </c>
      <c r="E1023" s="17">
        <v>-355.0</v>
      </c>
      <c r="F1023" s="235">
        <v>5.07</v>
      </c>
      <c r="G1023" s="236">
        <v>1798.23</v>
      </c>
      <c r="H1023" s="255" t="s">
        <v>1636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41491.0</v>
      </c>
      <c r="C1024" s="48" t="s">
        <v>1637</v>
      </c>
      <c r="D1024" s="66" t="s">
        <v>667</v>
      </c>
      <c r="E1024" s="17">
        <v>-30.0</v>
      </c>
      <c r="F1024" s="235">
        <v>40.655</v>
      </c>
      <c r="G1024" s="236">
        <v>1218.55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41466.0</v>
      </c>
      <c r="C1025" s="56" t="s">
        <v>1635</v>
      </c>
      <c r="D1025" s="66" t="s">
        <v>666</v>
      </c>
      <c r="E1025" s="17">
        <v>355.0</v>
      </c>
      <c r="F1025" s="235">
        <v>4.45</v>
      </c>
      <c r="G1025" s="236">
        <v>-1581.17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41466.0</v>
      </c>
      <c r="C1026" s="56" t="s">
        <v>1593</v>
      </c>
      <c r="D1026" s="66" t="s">
        <v>667</v>
      </c>
      <c r="E1026" s="17">
        <v>-75.0</v>
      </c>
      <c r="F1026" s="235">
        <v>19.625</v>
      </c>
      <c r="G1026" s="236">
        <v>1470.56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41464.0</v>
      </c>
      <c r="C1027" s="56" t="s">
        <v>1593</v>
      </c>
      <c r="D1027" s="66" t="s">
        <v>705</v>
      </c>
      <c r="E1027" s="17"/>
      <c r="F1027" s="235"/>
      <c r="G1027" s="236">
        <v>27.67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41464.0</v>
      </c>
      <c r="C1028" s="56" t="s">
        <v>1593</v>
      </c>
      <c r="D1028" s="66" t="s">
        <v>705</v>
      </c>
      <c r="E1028" s="17"/>
      <c r="F1028" s="235"/>
      <c r="G1028" s="236">
        <v>4.8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41452.0</v>
      </c>
      <c r="C1029" s="48" t="s">
        <v>1637</v>
      </c>
      <c r="D1029" s="66" t="s">
        <v>705</v>
      </c>
      <c r="E1029" s="17"/>
      <c r="F1029" s="235"/>
      <c r="G1029" s="236">
        <v>11.29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41436.0</v>
      </c>
      <c r="B1030" s="66"/>
      <c r="C1030" s="48" t="s">
        <v>1631</v>
      </c>
      <c r="D1030" s="66" t="s">
        <v>705</v>
      </c>
      <c r="E1030" s="17"/>
      <c r="F1030" s="235"/>
      <c r="G1030" s="236">
        <v>17.19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41394.0</v>
      </c>
      <c r="C1031" s="56" t="s">
        <v>1633</v>
      </c>
      <c r="D1031" s="66" t="s">
        <v>705</v>
      </c>
      <c r="E1031" s="17"/>
      <c r="F1031" s="235"/>
      <c r="G1031" s="236">
        <v>40.46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48" t="s">
        <v>1637</v>
      </c>
      <c r="D1032" s="66" t="s">
        <v>666</v>
      </c>
      <c r="E1032" s="17">
        <v>30.0</v>
      </c>
      <c r="F1032" s="235">
        <v>38.33</v>
      </c>
      <c r="G1032" s="236">
        <v>-1150.93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1631</v>
      </c>
      <c r="D1033" s="66" t="s">
        <v>666</v>
      </c>
      <c r="E1033" s="17">
        <v>135.0</v>
      </c>
      <c r="F1033" s="235">
        <v>8.42</v>
      </c>
      <c r="G1033" s="236">
        <v>-1137.32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C1034" s="56" t="s">
        <v>1633</v>
      </c>
      <c r="D1034" s="66" t="s">
        <v>666</v>
      </c>
      <c r="E1034" s="17">
        <v>95.0</v>
      </c>
      <c r="F1034" s="235">
        <v>15.4</v>
      </c>
      <c r="G1034" s="236">
        <v>-1464.32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C1035" s="56" t="s">
        <v>1593</v>
      </c>
      <c r="D1035" s="66" t="s">
        <v>666</v>
      </c>
      <c r="E1035" s="17">
        <v>75.0</v>
      </c>
      <c r="F1035" s="235">
        <v>15.15</v>
      </c>
      <c r="G1035" s="236">
        <v>-1137.27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1637</v>
      </c>
      <c r="D1036" s="264" t="s">
        <v>683</v>
      </c>
      <c r="E1036" s="17"/>
      <c r="F1036" s="235"/>
      <c r="G1036" s="236">
        <v>-2.3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B1037" s="66"/>
      <c r="C1037" s="48" t="s">
        <v>1651</v>
      </c>
      <c r="D1037" s="264" t="s">
        <v>683</v>
      </c>
      <c r="E1037" s="17"/>
      <c r="F1037" s="235"/>
      <c r="G1037" s="236">
        <v>-2.27</v>
      </c>
      <c r="H1037" s="255" t="s">
        <v>1652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1633</v>
      </c>
      <c r="D1038" s="264" t="s">
        <v>683</v>
      </c>
      <c r="E1038" s="17"/>
      <c r="F1038" s="235"/>
      <c r="G1038" s="236">
        <v>-2.93</v>
      </c>
      <c r="H1038" s="255" t="s">
        <v>1653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B1039" s="66"/>
      <c r="C1039" s="48" t="s">
        <v>1593</v>
      </c>
      <c r="D1039" s="264" t="s">
        <v>683</v>
      </c>
      <c r="E1039" s="17"/>
      <c r="F1039" s="235"/>
      <c r="G1039" s="236">
        <v>-2.27</v>
      </c>
      <c r="H1039" s="255" t="s">
        <v>1654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41326.0</v>
      </c>
      <c r="B1040" s="174"/>
      <c r="C1040" s="263"/>
      <c r="D1040" s="66" t="s">
        <v>683</v>
      </c>
      <c r="E1040" s="174"/>
      <c r="F1040" s="235"/>
      <c r="G1040" s="236">
        <v>-6.0</v>
      </c>
      <c r="H1040" s="255" t="s">
        <v>1517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41326.0</v>
      </c>
      <c r="B1041" s="174"/>
      <c r="C1041" s="263"/>
      <c r="D1041" s="66" t="s">
        <v>686</v>
      </c>
      <c r="E1041" s="174"/>
      <c r="F1041" s="235"/>
      <c r="G1041" s="236">
        <v>-9872.9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41124.0</v>
      </c>
      <c r="C1042" s="56" t="s">
        <v>1651</v>
      </c>
      <c r="D1042" s="66" t="s">
        <v>667</v>
      </c>
      <c r="E1042" s="17">
        <v>-455.0</v>
      </c>
      <c r="F1042" s="235">
        <v>10.8</v>
      </c>
      <c r="G1042" s="236">
        <v>4909.58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48" t="s">
        <v>1637</v>
      </c>
      <c r="D1043" s="66" t="s">
        <v>667</v>
      </c>
      <c r="E1043" s="17">
        <v>-33.0</v>
      </c>
      <c r="F1043" s="235">
        <v>37.93</v>
      </c>
      <c r="G1043" s="236">
        <v>1250.4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41122.0</v>
      </c>
      <c r="C1044" s="56" t="s">
        <v>1597</v>
      </c>
      <c r="D1044" s="66" t="s">
        <v>667</v>
      </c>
      <c r="E1044" s="17">
        <v>-70.0</v>
      </c>
      <c r="F1044" s="235">
        <v>20.6</v>
      </c>
      <c r="G1044" s="236">
        <v>1440.7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41122.0</v>
      </c>
      <c r="C1045" s="56" t="s">
        <v>1633</v>
      </c>
      <c r="D1045" s="66" t="s">
        <v>667</v>
      </c>
      <c r="E1045" s="17">
        <v>-74.0</v>
      </c>
      <c r="F1045" s="235">
        <v>18.27</v>
      </c>
      <c r="G1045" s="236">
        <v>1350.39</v>
      </c>
      <c r="H1045" s="255" t="s">
        <v>1659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41122.0</v>
      </c>
      <c r="C1046" s="56" t="s">
        <v>1593</v>
      </c>
      <c r="D1046" s="66" t="s">
        <v>667</v>
      </c>
      <c r="E1046" s="17">
        <v>-70.0</v>
      </c>
      <c r="F1046" s="235">
        <v>16.67</v>
      </c>
      <c r="G1046" s="236">
        <v>1165.5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41100.0</v>
      </c>
      <c r="C1047" s="56" t="s">
        <v>1661</v>
      </c>
      <c r="D1047" s="66" t="s">
        <v>667</v>
      </c>
      <c r="E1047" s="17">
        <v>-263.0</v>
      </c>
      <c r="F1047" s="235">
        <v>15.08</v>
      </c>
      <c r="G1047" s="236">
        <v>3962.47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41081.0</v>
      </c>
      <c r="C1048" s="48" t="s">
        <v>1637</v>
      </c>
      <c r="D1048" s="66" t="s">
        <v>705</v>
      </c>
      <c r="E1048" s="17"/>
      <c r="F1048" s="235"/>
      <c r="G1048" s="236">
        <v>16.32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41073.0</v>
      </c>
      <c r="B1049" s="66"/>
      <c r="C1049" s="48" t="s">
        <v>1651</v>
      </c>
      <c r="D1049" s="66" t="s">
        <v>705</v>
      </c>
      <c r="E1049" s="17"/>
      <c r="F1049" s="235"/>
      <c r="G1049" s="236">
        <v>314.9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41066.0</v>
      </c>
      <c r="B1050" s="66"/>
      <c r="C1050" s="48" t="s">
        <v>1593</v>
      </c>
      <c r="D1050" s="66" t="s">
        <v>705</v>
      </c>
      <c r="E1050" s="17"/>
      <c r="F1050" s="235"/>
      <c r="G1050" s="236">
        <v>35.14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41061.0</v>
      </c>
      <c r="B1051" s="66"/>
      <c r="C1051" s="48" t="s">
        <v>1661</v>
      </c>
      <c r="D1051" s="66" t="s">
        <v>705</v>
      </c>
      <c r="E1051" s="17"/>
      <c r="F1051" s="235"/>
      <c r="G1051" s="236">
        <v>6.5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41061.0</v>
      </c>
      <c r="B1052" s="66"/>
      <c r="C1052" s="48" t="s">
        <v>1661</v>
      </c>
      <c r="D1052" s="66" t="s">
        <v>705</v>
      </c>
      <c r="E1052" s="17">
        <v>-15.0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41053.0</v>
      </c>
      <c r="C1053" s="56" t="s">
        <v>1633</v>
      </c>
      <c r="D1053" s="66" t="s">
        <v>705</v>
      </c>
      <c r="E1053" s="17"/>
      <c r="F1053" s="235"/>
      <c r="G1053" s="236">
        <v>41.75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41050.0</v>
      </c>
      <c r="B1054" s="66"/>
      <c r="C1054" s="48" t="s">
        <v>1661</v>
      </c>
      <c r="D1054" s="66" t="s">
        <v>705</v>
      </c>
      <c r="E1054" s="17">
        <v>8.0</v>
      </c>
      <c r="F1054" s="235">
        <v>13.2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41050.0</v>
      </c>
      <c r="B1055" s="66"/>
      <c r="C1055" s="48" t="s">
        <v>1661</v>
      </c>
      <c r="D1055" s="66" t="s">
        <v>705</v>
      </c>
      <c r="E1055" s="17">
        <v>-240.0</v>
      </c>
      <c r="F1055" s="235">
        <v>0.0</v>
      </c>
      <c r="G1055" s="236">
        <v>0.0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41038.0</v>
      </c>
      <c r="C1056" s="56" t="s">
        <v>1661</v>
      </c>
      <c r="D1056" s="66" t="s">
        <v>705</v>
      </c>
      <c r="E1056" s="17"/>
      <c r="F1056" s="235"/>
      <c r="G1056" s="236">
        <v>220.61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41038.0</v>
      </c>
      <c r="B1057" s="66"/>
      <c r="C1057" s="48" t="s">
        <v>1661</v>
      </c>
      <c r="D1057" s="66" t="s">
        <v>705</v>
      </c>
      <c r="E1057" s="17">
        <v>255.0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41033.0</v>
      </c>
      <c r="C1058" s="56" t="s">
        <v>1597</v>
      </c>
      <c r="D1058" s="66" t="s">
        <v>705</v>
      </c>
      <c r="E1058" s="17"/>
      <c r="F1058" s="235"/>
      <c r="G1058" s="236">
        <v>96.91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41025.0</v>
      </c>
      <c r="C1059" s="48" t="s">
        <v>1637</v>
      </c>
      <c r="D1059" s="66" t="s">
        <v>666</v>
      </c>
      <c r="E1059" s="17">
        <v>33.0</v>
      </c>
      <c r="F1059" s="235">
        <v>36.5</v>
      </c>
      <c r="G1059" s="236">
        <v>-1205.42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41025.0</v>
      </c>
      <c r="C1060" s="56" t="s">
        <v>1675</v>
      </c>
      <c r="D1060" s="66" t="s">
        <v>667</v>
      </c>
      <c r="E1060" s="17">
        <v>-135.0</v>
      </c>
      <c r="F1060" s="235">
        <v>9.03</v>
      </c>
      <c r="G1060" s="236">
        <v>1218.49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41024.0</v>
      </c>
      <c r="B1061" s="66"/>
      <c r="C1061" s="48" t="s">
        <v>1633</v>
      </c>
      <c r="D1061" s="264" t="s">
        <v>705</v>
      </c>
      <c r="E1061" s="17">
        <v>2.0</v>
      </c>
      <c r="F1061" s="235">
        <v>16.43</v>
      </c>
      <c r="G1061" s="236">
        <v>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41024.0</v>
      </c>
      <c r="B1062" s="66"/>
      <c r="C1062" s="48" t="s">
        <v>1661</v>
      </c>
      <c r="D1062" s="264" t="s">
        <v>705</v>
      </c>
      <c r="E1062" s="17"/>
      <c r="F1062" s="235"/>
      <c r="G1062" s="236">
        <v>-32.86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41004.0</v>
      </c>
      <c r="C1063" s="56" t="s">
        <v>1597</v>
      </c>
      <c r="D1063" s="66" t="s">
        <v>666</v>
      </c>
      <c r="E1063" s="17">
        <v>70.0</v>
      </c>
      <c r="F1063" s="235">
        <v>21.5</v>
      </c>
      <c r="G1063" s="236">
        <v>-1506.35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41002.0</v>
      </c>
      <c r="B1064" s="174"/>
      <c r="C1064" s="263"/>
      <c r="D1064" s="66" t="s">
        <v>686</v>
      </c>
      <c r="E1064" s="174"/>
      <c r="F1064" s="235"/>
      <c r="G1064" s="236">
        <v>1520.0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40987.0</v>
      </c>
      <c r="C1065" s="56" t="s">
        <v>1633</v>
      </c>
      <c r="D1065" s="66" t="s">
        <v>666</v>
      </c>
      <c r="E1065" s="17">
        <v>72.0</v>
      </c>
      <c r="F1065" s="235">
        <v>19.86</v>
      </c>
      <c r="G1065" s="236">
        <v>-1430.85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40983.0</v>
      </c>
      <c r="B1066" s="275"/>
      <c r="C1066" s="276" t="s">
        <v>1675</v>
      </c>
      <c r="D1066" s="277" t="s">
        <v>666</v>
      </c>
      <c r="E1066" s="17">
        <v>135.0</v>
      </c>
      <c r="F1066" s="235">
        <v>12.96</v>
      </c>
      <c r="G1066" s="236">
        <v>-1750.5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40983.0</v>
      </c>
      <c r="C1067" s="56" t="s">
        <v>1651</v>
      </c>
      <c r="D1067" s="66" t="s">
        <v>666</v>
      </c>
      <c r="E1067" s="17">
        <v>110.0</v>
      </c>
      <c r="F1067" s="235">
        <v>11.24</v>
      </c>
      <c r="G1067" s="236">
        <v>-1236.96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40983.0</v>
      </c>
      <c r="C1068" s="56" t="s">
        <v>1684</v>
      </c>
      <c r="D1068" s="66" t="s">
        <v>667</v>
      </c>
      <c r="E1068" s="17">
        <v>-445.0</v>
      </c>
      <c r="F1068" s="235">
        <v>5.09</v>
      </c>
      <c r="G1068" s="236">
        <v>2262.12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40980.0</v>
      </c>
      <c r="B1069" s="174"/>
      <c r="C1069" s="263"/>
      <c r="D1069" s="66" t="s">
        <v>686</v>
      </c>
      <c r="E1069" s="174"/>
      <c r="F1069" s="235"/>
      <c r="G1069" s="236">
        <v>1700.0</v>
      </c>
      <c r="H1069" s="255" t="s">
        <v>1686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40970.0</v>
      </c>
      <c r="C1070" s="56" t="s">
        <v>1661</v>
      </c>
      <c r="D1070" s="66" t="s">
        <v>666</v>
      </c>
      <c r="E1070" s="17">
        <v>100.0</v>
      </c>
      <c r="F1070" s="235">
        <v>14.2</v>
      </c>
      <c r="G1070" s="236">
        <v>-1421.28</v>
      </c>
      <c r="H1070" s="255" t="s">
        <v>1687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40969.0</v>
      </c>
      <c r="C1071" s="56" t="s">
        <v>1661</v>
      </c>
      <c r="D1071" s="66" t="s">
        <v>666</v>
      </c>
      <c r="E1071" s="17">
        <v>155.0</v>
      </c>
      <c r="F1071" s="235">
        <v>14.67</v>
      </c>
      <c r="G1071" s="236">
        <v>-2275.13</v>
      </c>
      <c r="H1071" s="255" t="s">
        <v>1688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40969.0</v>
      </c>
      <c r="C1072" s="56" t="s">
        <v>1689</v>
      </c>
      <c r="D1072" s="66" t="s">
        <v>667</v>
      </c>
      <c r="E1072" s="17">
        <v>-250.0</v>
      </c>
      <c r="F1072" s="235">
        <v>9.68</v>
      </c>
      <c r="G1072" s="236">
        <v>2416.57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40968.0</v>
      </c>
      <c r="B1073" s="174"/>
      <c r="C1073" s="263"/>
      <c r="D1073" s="66" t="s">
        <v>686</v>
      </c>
      <c r="E1073" s="174"/>
      <c r="F1073" s="235"/>
      <c r="G1073" s="236">
        <v>1280.0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40967.0</v>
      </c>
      <c r="C1074" s="56" t="s">
        <v>1684</v>
      </c>
      <c r="D1074" s="66" t="s">
        <v>666</v>
      </c>
      <c r="E1074" s="17">
        <v>445.0</v>
      </c>
      <c r="F1074" s="235">
        <v>4.69</v>
      </c>
      <c r="G1074" s="236">
        <v>-2088.93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40967.0</v>
      </c>
      <c r="C1075" s="56" t="s">
        <v>1651</v>
      </c>
      <c r="D1075" s="66" t="s">
        <v>666</v>
      </c>
      <c r="E1075" s="17">
        <v>100.0</v>
      </c>
      <c r="F1075" s="235">
        <v>11.66</v>
      </c>
      <c r="G1075" s="236">
        <v>-1166.55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40967.0</v>
      </c>
      <c r="C1076" s="56" t="s">
        <v>1593</v>
      </c>
      <c r="D1076" s="66" t="s">
        <v>666</v>
      </c>
      <c r="E1076" s="17">
        <v>70.0</v>
      </c>
      <c r="F1076" s="235">
        <v>18.58</v>
      </c>
      <c r="G1076" s="236">
        <v>-1301.77</v>
      </c>
      <c r="H1076" s="255" t="s">
        <v>1694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40963.0</v>
      </c>
      <c r="B1077" s="174"/>
      <c r="C1077" s="263"/>
      <c r="D1077" s="66" t="s">
        <v>686</v>
      </c>
      <c r="E1077" s="174"/>
      <c r="F1077" s="235"/>
      <c r="G1077" s="236">
        <v>5000.0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40917.0</v>
      </c>
      <c r="C1078" s="56" t="s">
        <v>1689</v>
      </c>
      <c r="D1078" s="66" t="s">
        <v>666</v>
      </c>
      <c r="E1078" s="17">
        <v>250.0</v>
      </c>
      <c r="F1078" s="235">
        <v>8.06</v>
      </c>
      <c r="G1078" s="236">
        <v>-2015.56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40914.0</v>
      </c>
      <c r="B1079" s="174"/>
      <c r="C1079" s="263"/>
      <c r="D1079" s="66" t="s">
        <v>686</v>
      </c>
      <c r="E1079" s="174"/>
      <c r="F1079" s="235"/>
      <c r="G1079" s="236">
        <v>2000.0</v>
      </c>
      <c r="H1079" s="255" t="s">
        <v>1060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40906.0</v>
      </c>
      <c r="C1080" s="56" t="s">
        <v>1651</v>
      </c>
      <c r="D1080" s="66" t="s">
        <v>666</v>
      </c>
      <c r="E1080" s="17">
        <v>245.0</v>
      </c>
      <c r="F1080" s="235">
        <v>11.815</v>
      </c>
      <c r="G1080" s="236">
        <v>-2897.57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40828.0</v>
      </c>
      <c r="B1081" s="271"/>
      <c r="C1081" s="274" t="s">
        <v>1651</v>
      </c>
      <c r="D1081" s="271" t="s">
        <v>667</v>
      </c>
      <c r="E1081" s="17">
        <v>-555.0</v>
      </c>
      <c r="F1081" s="235">
        <f t="shared" ref="F1081:F1082" si="4">-G1081/E1081</f>
        <v>17.61367568</v>
      </c>
      <c r="G1081" s="236">
        <v>9775.59</v>
      </c>
      <c r="H1081" s="255" t="s">
        <v>1698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40668.0</v>
      </c>
      <c r="B1082" s="271"/>
      <c r="C1082" s="274" t="s">
        <v>1651</v>
      </c>
      <c r="D1082" s="271" t="s">
        <v>666</v>
      </c>
      <c r="E1082" s="17">
        <v>555.0</v>
      </c>
      <c r="F1082" s="235">
        <f t="shared" si="4"/>
        <v>15.58</v>
      </c>
      <c r="G1082" s="236">
        <v>-8646.9</v>
      </c>
      <c r="H1082" s="255" t="s">
        <v>1699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40639.0</v>
      </c>
      <c r="B1083" s="278"/>
      <c r="C1083" s="279"/>
      <c r="D1083" s="280" t="s">
        <v>686</v>
      </c>
      <c r="E1083" s="280"/>
      <c r="F1083" s="235"/>
      <c r="G1083" s="236">
        <f>10000-133.41</f>
        <v>9866.59</v>
      </c>
      <c r="H1083" s="255" t="s">
        <v>1700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</sheetData>
  <autoFilter ref="$A$1:$J$1083">
    <sortState ref="A1:J1083">
      <sortCondition descending="1" ref="A1:A1083"/>
    </sortState>
  </autoFilter>
  <conditionalFormatting sqref="I2:J1083">
    <cfRule type="expression" dxfId="7" priority="1">
      <formula>AND($D2&lt;&gt;"COST",I2&lt;&gt;"",I2&gt;0.01)</formula>
    </cfRule>
  </conditionalFormatting>
  <conditionalFormatting sqref="I2:J1083">
    <cfRule type="expression" dxfId="12" priority="2">
      <formula>AND($D2&lt;&gt;"COST",I2&lt;&gt;"",I2&lt;0.01)</formula>
    </cfRule>
  </conditionalFormatting>
  <conditionalFormatting sqref="A1:G108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1701</v>
      </c>
      <c r="D1" s="9" t="s">
        <v>640</v>
      </c>
      <c r="E1" s="9" t="s">
        <v>1702</v>
      </c>
      <c r="F1" s="9" t="s">
        <v>1703</v>
      </c>
      <c r="G1" s="9" t="s">
        <v>1704</v>
      </c>
      <c r="H1" s="9" t="s">
        <v>1705</v>
      </c>
      <c r="I1" s="9" t="s">
        <v>681</v>
      </c>
      <c r="J1" s="9" t="s">
        <v>18</v>
      </c>
    </row>
    <row r="2">
      <c r="A2" s="243">
        <f>DateTime!$B$1-TIME(2,0,0)</f>
        <v>44174.76418</v>
      </c>
      <c r="B2" s="281">
        <f>Dashboard!$B$42</f>
        <v>0.191840321</v>
      </c>
      <c r="C2" s="281">
        <f>Dashboard!$B$44</f>
        <v>0.04026801753</v>
      </c>
      <c r="D2" s="281">
        <f>Dashboard!$B$40</f>
        <v>0.2116204862</v>
      </c>
      <c r="E2" s="282">
        <f>$F2/Dashboard!$B$36</f>
        <v>-0.0002405982894</v>
      </c>
      <c r="F2" s="237">
        <f t="array" ref="F2">INDEX($H:$H,2)-INDEX($H:$H,3)</f>
        <v>-289.6364</v>
      </c>
      <c r="G2" s="237">
        <f t="array" ref="G2">INDEX($I:$I,2)-INDEX($I:$I,3)</f>
        <v>622.4808992</v>
      </c>
      <c r="H2" s="237">
        <f>Dashboard!$B$39</f>
        <v>193909.72</v>
      </c>
      <c r="I2" s="237">
        <f>SUM(Historic!J:J)</f>
        <v>237222.4027</v>
      </c>
      <c r="J2" s="237">
        <f>Dashboard!$B$38</f>
        <v>368569.47</v>
      </c>
    </row>
    <row r="3">
      <c r="A3" s="187">
        <v>44173.98315540509</v>
      </c>
      <c r="B3" s="283">
        <v>0.1923084522883943</v>
      </c>
      <c r="C3" s="283">
        <v>0.040300615995058006</v>
      </c>
      <c r="D3" s="283">
        <v>0.21210814719639653</v>
      </c>
      <c r="E3" s="284">
        <v>0.004139872215071558</v>
      </c>
      <c r="F3" s="236">
        <v>4949.781399999978</v>
      </c>
      <c r="G3" s="236">
        <v>-170.4837121165183</v>
      </c>
      <c r="H3" s="236">
        <v>194199.35639999987</v>
      </c>
      <c r="I3" s="236">
        <v>236599.921813953</v>
      </c>
      <c r="J3" s="236">
        <v>368855.88639999984</v>
      </c>
    </row>
    <row r="4">
      <c r="A4" s="187">
        <v>44172.98316966435</v>
      </c>
      <c r="B4" s="283">
        <v>0.187154125253024</v>
      </c>
      <c r="C4" s="283">
        <v>0.04035493519821308</v>
      </c>
      <c r="D4" s="283">
        <v>0.20698050718859543</v>
      </c>
      <c r="E4" s="284">
        <v>0.007459723476581596</v>
      </c>
      <c r="F4" s="236">
        <v>8882.192000000156</v>
      </c>
      <c r="G4" s="236">
        <v>-698.1400964106433</v>
      </c>
      <c r="H4" s="236">
        <v>189249.5749999999</v>
      </c>
      <c r="I4" s="236">
        <v>236770.40552606952</v>
      </c>
      <c r="J4" s="236">
        <v>360406.10499999986</v>
      </c>
    </row>
    <row r="5">
      <c r="A5" s="187">
        <v>44169.98328947916</v>
      </c>
      <c r="B5" s="283">
        <v>0.17789768653499202</v>
      </c>
      <c r="C5" s="283">
        <v>0.04042355923802755</v>
      </c>
      <c r="D5" s="283">
        <v>0.1977369047744684</v>
      </c>
      <c r="E5" s="284">
        <v>-0.004218837043173222</v>
      </c>
      <c r="F5" s="236">
        <v>-4927.631000000285</v>
      </c>
      <c r="G5" s="236">
        <v>2020.6549457365181</v>
      </c>
      <c r="H5" s="236">
        <v>180367.38299999974</v>
      </c>
      <c r="I5" s="236">
        <v>237468.54562248016</v>
      </c>
      <c r="J5" s="236">
        <v>351555.5229999997</v>
      </c>
    </row>
    <row r="6">
      <c r="A6" s="187">
        <v>44168.9831675</v>
      </c>
      <c r="B6" s="283">
        <v>0.18353419823131278</v>
      </c>
      <c r="C6" s="283">
        <v>0.04047524011208702</v>
      </c>
      <c r="D6" s="283">
        <v>0.20339878059405292</v>
      </c>
      <c r="E6" s="284">
        <v>-0.003198328635617654</v>
      </c>
      <c r="F6" s="236">
        <v>-3839.753999999957</v>
      </c>
      <c r="G6" s="236">
        <v>-13.895294573507272</v>
      </c>
      <c r="H6" s="236">
        <v>185295.01400000002</v>
      </c>
      <c r="I6" s="236">
        <v>235447.89067674364</v>
      </c>
      <c r="J6" s="236">
        <v>356483.154</v>
      </c>
    </row>
    <row r="7">
      <c r="A7" s="187">
        <v>44167.98311765047</v>
      </c>
      <c r="B7" s="283">
        <v>0.18799348854098077</v>
      </c>
      <c r="C7" s="283">
        <v>0.0405279246061436</v>
      </c>
      <c r="D7" s="283">
        <v>0.20788392758717794</v>
      </c>
      <c r="E7" s="284">
        <v>-0.007670552356196826</v>
      </c>
      <c r="F7" s="236">
        <v>-9238.336000000127</v>
      </c>
      <c r="G7" s="236">
        <v>7557.702896898903</v>
      </c>
      <c r="H7" s="236">
        <v>189134.76799999998</v>
      </c>
      <c r="I7" s="236">
        <v>235461.78597131715</v>
      </c>
      <c r="J7" s="236">
        <v>360322.90799999994</v>
      </c>
    </row>
    <row r="8">
      <c r="A8" s="187">
        <v>44166.98311876158</v>
      </c>
      <c r="B8" s="283">
        <v>0.19840152847961492</v>
      </c>
      <c r="C8" s="283">
        <v>0.04058143080499204</v>
      </c>
      <c r="D8" s="283">
        <v>0.21832593156472976</v>
      </c>
      <c r="E8" s="284">
        <v>-0.01087662083159452</v>
      </c>
      <c r="F8" s="236">
        <v>-13797.859999999579</v>
      </c>
      <c r="G8" s="236">
        <v>48.35163784297765</v>
      </c>
      <c r="H8" s="236">
        <v>198373.1040000001</v>
      </c>
      <c r="I8" s="236">
        <v>227904.08307441825</v>
      </c>
      <c r="J8" s="236">
        <v>369554.24400000006</v>
      </c>
    </row>
    <row r="9">
      <c r="A9" s="187">
        <v>44165.99199459491</v>
      </c>
      <c r="B9" s="283">
        <v>0.21288604290191088</v>
      </c>
      <c r="C9" s="283">
        <v>0.04063670890934735</v>
      </c>
      <c r="D9" s="283">
        <v>0.23382969083849325</v>
      </c>
      <c r="E9" s="284">
        <v>-0.001634843330387055</v>
      </c>
      <c r="F9" s="236">
        <v>-2100.8252000000793</v>
      </c>
      <c r="G9" s="236">
        <v>324.35234975410276</v>
      </c>
      <c r="H9" s="236">
        <v>212170.9639999997</v>
      </c>
      <c r="I9" s="236">
        <v>227855.73143657527</v>
      </c>
      <c r="J9" s="236">
        <v>383352.1039999997</v>
      </c>
    </row>
    <row r="10">
      <c r="A10" s="187">
        <v>44162.98311103009</v>
      </c>
      <c r="B10" s="283">
        <v>0.21573949990480362</v>
      </c>
      <c r="C10" s="283">
        <v>0.0407383333759356</v>
      </c>
      <c r="D10" s="283">
        <v>0.23673552381146556</v>
      </c>
      <c r="E10" s="284">
        <v>-0.0017012009058088942</v>
      </c>
      <c r="F10" s="236">
        <v>-2193.082799999742</v>
      </c>
      <c r="G10" s="236">
        <v>6573.098451162601</v>
      </c>
      <c r="H10" s="236">
        <v>214271.78919999977</v>
      </c>
      <c r="I10" s="236">
        <v>227531.37908682117</v>
      </c>
      <c r="J10" s="236">
        <v>385452.9291999998</v>
      </c>
    </row>
    <row r="11">
      <c r="A11" s="187">
        <v>44161.98421628472</v>
      </c>
      <c r="B11" s="283">
        <v>0.22000324745098476</v>
      </c>
      <c r="C11" s="283">
        <v>0.03926939750880006</v>
      </c>
      <c r="D11" s="283">
        <v>0.23950198326164623</v>
      </c>
      <c r="E11" s="284">
        <v>9.18101182082163E-4</v>
      </c>
      <c r="F11" s="236">
        <v>1166.1539999996312</v>
      </c>
      <c r="G11" s="236">
        <v>99.91317829466425</v>
      </c>
      <c r="H11" s="236">
        <v>216464.8719999995</v>
      </c>
      <c r="I11" s="236">
        <v>220958.28063565856</v>
      </c>
      <c r="J11" s="236">
        <v>387646.0119999995</v>
      </c>
    </row>
    <row r="12">
      <c r="A12" s="187">
        <v>44160.983208819445</v>
      </c>
      <c r="B12" s="283">
        <v>0.21902970505395217</v>
      </c>
      <c r="C12" s="283">
        <v>0.03932626359337395</v>
      </c>
      <c r="D12" s="283">
        <v>0.23855667701871924</v>
      </c>
      <c r="E12" s="284">
        <v>-0.0019091182554448467</v>
      </c>
      <c r="F12" s="236">
        <v>-2422.6979999998584</v>
      </c>
      <c r="G12" s="236">
        <v>146.27220930243493</v>
      </c>
      <c r="H12" s="236">
        <v>215298.71799999988</v>
      </c>
      <c r="I12" s="236">
        <v>220858.3674573639</v>
      </c>
      <c r="J12" s="236">
        <v>386479.8579999999</v>
      </c>
    </row>
    <row r="13">
      <c r="A13" s="187">
        <v>44159.98313489583</v>
      </c>
      <c r="B13" s="283">
        <v>0.22203461899624197</v>
      </c>
      <c r="C13" s="283">
        <v>0.03938311195787904</v>
      </c>
      <c r="D13" s="283">
        <v>0.24158981831643267</v>
      </c>
      <c r="E13" s="284">
        <v>-0.005004424418998255</v>
      </c>
      <c r="F13" s="236">
        <v>-6357.268000000389</v>
      </c>
      <c r="G13" s="236">
        <v>-10.949249992350815</v>
      </c>
      <c r="H13" s="236">
        <v>217721.41599999974</v>
      </c>
      <c r="I13" s="236">
        <v>220712.09524806147</v>
      </c>
      <c r="J13" s="236">
        <v>388902.55599999975</v>
      </c>
    </row>
    <row r="14">
      <c r="A14" s="187">
        <v>44158.98335895833</v>
      </c>
      <c r="B14" s="283">
        <v>0.22942297333310227</v>
      </c>
      <c r="C14" s="283">
        <v>0.039440556451597726</v>
      </c>
      <c r="D14" s="283">
        <v>0.24900669600933753</v>
      </c>
      <c r="E14" s="284">
        <v>0.0011197313695844873</v>
      </c>
      <c r="F14" s="236">
        <v>1428.3040000000037</v>
      </c>
      <c r="G14" s="236">
        <v>357.82303293806035</v>
      </c>
      <c r="H14" s="236">
        <v>224078.68400000012</v>
      </c>
      <c r="I14" s="236">
        <v>220723.04449805382</v>
      </c>
      <c r="J14" s="236">
        <v>395259.82400000014</v>
      </c>
    </row>
    <row r="15">
      <c r="A15" s="187">
        <v>44155.98371695602</v>
      </c>
      <c r="B15" s="283">
        <v>0.22842126821434205</v>
      </c>
      <c r="C15" s="283">
        <v>0.03954191089727237</v>
      </c>
      <c r="D15" s="283">
        <v>0.24805531719260435</v>
      </c>
      <c r="E15" s="284">
        <v>0.002264256253783737</v>
      </c>
      <c r="F15" s="236">
        <v>2885.000000000233</v>
      </c>
      <c r="G15" s="236">
        <v>178.63501550379442</v>
      </c>
      <c r="H15" s="236">
        <v>222650.38000000012</v>
      </c>
      <c r="I15" s="236">
        <v>220365.22146511576</v>
      </c>
      <c r="J15" s="236">
        <v>393831.52000000014</v>
      </c>
    </row>
    <row r="16">
      <c r="A16" s="187">
        <v>44154.983963113424</v>
      </c>
      <c r="B16" s="283">
        <v>0.22554171196918238</v>
      </c>
      <c r="C16" s="283">
        <v>0.039600665152128386</v>
      </c>
      <c r="D16" s="283">
        <v>0.2452049346492549</v>
      </c>
      <c r="E16" s="284">
        <v>4.626639058553984E-4</v>
      </c>
      <c r="F16" s="236">
        <v>588.1679999998305</v>
      </c>
      <c r="G16" s="236">
        <v>185.36360465129837</v>
      </c>
      <c r="H16" s="236">
        <v>219765.3799999999</v>
      </c>
      <c r="I16" s="236">
        <v>220186.58644961196</v>
      </c>
      <c r="J16" s="236">
        <v>390946.5199999999</v>
      </c>
    </row>
    <row r="17">
      <c r="A17" s="187">
        <v>44153.98324811342</v>
      </c>
      <c r="B17" s="283">
        <v>0.22521736889166807</v>
      </c>
      <c r="C17" s="283">
        <v>0.039659112038195485</v>
      </c>
      <c r="D17" s="283">
        <v>0.2449096126533633</v>
      </c>
      <c r="E17" s="284">
        <v>0.0013363564991884804</v>
      </c>
      <c r="F17" s="236">
        <v>1698.0759999998845</v>
      </c>
      <c r="G17" s="236">
        <v>199.43256589124212</v>
      </c>
      <c r="H17" s="236">
        <v>219177.21200000006</v>
      </c>
      <c r="I17" s="236">
        <v>220001.22284496066</v>
      </c>
      <c r="J17" s="236">
        <v>390358.3520000001</v>
      </c>
    </row>
    <row r="18">
      <c r="A18" s="187">
        <v>44152.984188483795</v>
      </c>
      <c r="B18" s="283">
        <v>0.22364953904575433</v>
      </c>
      <c r="C18" s="283">
        <v>0.039717646716450526</v>
      </c>
      <c r="D18" s="283">
        <v>0.24337084748120225</v>
      </c>
      <c r="E18" s="284">
        <v>1.5571588088576508E-5</v>
      </c>
      <c r="F18" s="236">
        <v>19.760000000009313</v>
      </c>
      <c r="G18" s="236">
        <v>-31.757448556745658</v>
      </c>
      <c r="H18" s="236">
        <v>217479.13600000017</v>
      </c>
      <c r="I18" s="236">
        <v>219801.79027906942</v>
      </c>
      <c r="J18" s="236">
        <v>388660.2760000002</v>
      </c>
    </row>
    <row r="19">
      <c r="A19" s="187">
        <v>44151.983152002314</v>
      </c>
      <c r="B19" s="283">
        <v>0.22395640717519497</v>
      </c>
      <c r="C19" s="283">
        <v>0.03977607575943224</v>
      </c>
      <c r="D19" s="283">
        <v>0.24370672783250125</v>
      </c>
      <c r="E19" s="284">
        <v>0.002307259852352054</v>
      </c>
      <c r="F19" s="236">
        <v>2927.816000000108</v>
      </c>
      <c r="G19" s="236">
        <v>381.14574313006597</v>
      </c>
      <c r="H19" s="236">
        <v>217459.37600000016</v>
      </c>
      <c r="I19" s="236">
        <v>219833.54772762617</v>
      </c>
      <c r="J19" s="236">
        <v>388640.5160000002</v>
      </c>
    </row>
    <row r="20">
      <c r="A20" s="187">
        <v>44148.98371373843</v>
      </c>
      <c r="B20" s="283">
        <v>0.22123983276360765</v>
      </c>
      <c r="C20" s="283">
        <v>0.03987784853430059</v>
      </c>
      <c r="D20" s="283">
        <v>0.24104068743915122</v>
      </c>
      <c r="E20" s="284">
        <v>0.0023005216502526658</v>
      </c>
      <c r="F20" s="236">
        <v>2912.529999999795</v>
      </c>
      <c r="G20" s="236">
        <v>176.39554263610626</v>
      </c>
      <c r="H20" s="236">
        <v>214531.56000000006</v>
      </c>
      <c r="I20" s="236">
        <v>219452.4019844961</v>
      </c>
      <c r="J20" s="236">
        <v>385712.70000000007</v>
      </c>
    </row>
    <row r="21">
      <c r="A21" s="187">
        <v>44147.983610752315</v>
      </c>
      <c r="B21" s="283">
        <v>0.21828649757991941</v>
      </c>
      <c r="C21" s="283">
        <v>0.03993622688081017</v>
      </c>
      <c r="D21" s="283">
        <v>0.23811633930461232</v>
      </c>
      <c r="E21" s="284">
        <v>0.0011453431276382579</v>
      </c>
      <c r="F21" s="236">
        <v>1446.7032000001054</v>
      </c>
      <c r="G21" s="236">
        <v>191.4258108525246</v>
      </c>
      <c r="H21" s="236">
        <v>211619.03000000026</v>
      </c>
      <c r="I21" s="236">
        <v>219276.00644186</v>
      </c>
      <c r="J21" s="236">
        <v>382800.1700000003</v>
      </c>
    </row>
    <row r="22">
      <c r="A22" s="187">
        <v>44146.98318052084</v>
      </c>
      <c r="B22" s="283">
        <v>0.21697359733283292</v>
      </c>
      <c r="C22" s="283">
        <v>0.03999428057675538</v>
      </c>
      <c r="D22" s="283">
        <v>0.23683226490543485</v>
      </c>
      <c r="E22" s="284">
        <v>0.006370609051784316</v>
      </c>
      <c r="F22" s="236">
        <v>8037.612800000003</v>
      </c>
      <c r="G22" s="236">
        <v>228.30437054263894</v>
      </c>
      <c r="H22" s="236">
        <v>210172.32680000016</v>
      </c>
      <c r="I22" s="236">
        <v>219084.58063100747</v>
      </c>
      <c r="J22" s="236">
        <v>381353.46680000017</v>
      </c>
    </row>
    <row r="23">
      <c r="A23" s="187">
        <v>44145.98314383102</v>
      </c>
      <c r="B23" s="283">
        <v>0.20821786871659256</v>
      </c>
      <c r="C23" s="283">
        <v>0.040052264670740176</v>
      </c>
      <c r="D23" s="283">
        <v>0.22810532757710708</v>
      </c>
      <c r="E23" s="284">
        <v>-0.004655737459912155</v>
      </c>
      <c r="F23" s="236">
        <v>-5836.587999999989</v>
      </c>
      <c r="G23" s="236">
        <v>-110.5716741651704</v>
      </c>
      <c r="H23" s="236">
        <v>202134.71400000015</v>
      </c>
      <c r="I23" s="236">
        <v>218856.27626046483</v>
      </c>
      <c r="J23" s="236">
        <v>373315.85400000017</v>
      </c>
    </row>
    <row r="24">
      <c r="A24" s="187">
        <v>44144.98323372685</v>
      </c>
      <c r="B24" s="283">
        <v>0.21510868110902046</v>
      </c>
      <c r="C24" s="283">
        <v>0.04010900974676984</v>
      </c>
      <c r="D24" s="283">
        <v>0.23502431603833795</v>
      </c>
      <c r="E24" s="284">
        <v>-3.692076849418052E-4</v>
      </c>
      <c r="F24" s="236">
        <v>-465.00599999999395</v>
      </c>
      <c r="G24" s="236">
        <v>9572.816103622754</v>
      </c>
      <c r="H24" s="236">
        <v>207971.30200000014</v>
      </c>
      <c r="I24" s="236">
        <v>218966.84793463</v>
      </c>
      <c r="J24" s="236">
        <v>379152.44200000016</v>
      </c>
    </row>
    <row r="25">
      <c r="A25" s="187">
        <v>44141.98372193287</v>
      </c>
      <c r="B25" s="283">
        <v>0.2161561704025122</v>
      </c>
      <c r="C25" s="283">
        <v>0.04021065310919602</v>
      </c>
      <c r="D25" s="283">
        <v>0.23614673536020883</v>
      </c>
      <c r="E25" s="284">
        <v>-0.009810031037267257</v>
      </c>
      <c r="F25" s="236">
        <v>-12246.461999999825</v>
      </c>
      <c r="G25" s="236">
        <v>239.52791472847457</v>
      </c>
      <c r="H25" s="236">
        <v>208436.30800000014</v>
      </c>
      <c r="I25" s="236">
        <v>209394.03183100725</v>
      </c>
      <c r="J25" s="236">
        <v>379595.8580000001</v>
      </c>
    </row>
    <row r="26">
      <c r="A26" s="187">
        <v>44140.98327802084</v>
      </c>
      <c r="B26" s="283">
        <v>0.23036087846917597</v>
      </c>
      <c r="C26" s="283">
        <v>0.040268963827595684</v>
      </c>
      <c r="D26" s="283">
        <v>0.2503838588202303</v>
      </c>
      <c r="E26" s="284">
        <v>-0.00459575879710587</v>
      </c>
      <c r="F26" s="236">
        <v>-5764.8559999999125</v>
      </c>
      <c r="G26" s="236">
        <v>1935.5983643411892</v>
      </c>
      <c r="H26" s="236">
        <v>220682.76999999996</v>
      </c>
      <c r="I26" s="236">
        <v>209154.50391627877</v>
      </c>
      <c r="J26" s="236">
        <v>391839.29999999993</v>
      </c>
    </row>
    <row r="27">
      <c r="A27" s="187">
        <v>44139.983197615744</v>
      </c>
      <c r="B27" s="283">
        <v>0.23725852133143982</v>
      </c>
      <c r="C27" s="283">
        <v>0.040329653400202094</v>
      </c>
      <c r="D27" s="283">
        <v>0.25731180341688276</v>
      </c>
      <c r="E27" s="284">
        <v>0.01972769576006068</v>
      </c>
      <c r="F27" s="236">
        <v>25151.595999999932</v>
      </c>
      <c r="G27" s="236">
        <v>329.4541472866258</v>
      </c>
      <c r="H27" s="236">
        <v>226447.62599999987</v>
      </c>
      <c r="I27" s="236">
        <v>207218.90555193758</v>
      </c>
      <c r="J27" s="236">
        <v>398404.15599999984</v>
      </c>
    </row>
    <row r="28">
      <c r="A28" s="187">
        <v>44138.98324957176</v>
      </c>
      <c r="B28" s="283">
        <v>0.20900000592697426</v>
      </c>
      <c r="C28" s="283">
        <v>0.040392657024164544</v>
      </c>
      <c r="D28" s="283">
        <v>0.22908415154981115</v>
      </c>
      <c r="E28" s="284">
        <v>-0.006117064322237102</v>
      </c>
      <c r="F28" s="236">
        <v>-7645.026000000304</v>
      </c>
      <c r="G28" s="236">
        <v>-74.40442569897277</v>
      </c>
      <c r="H28" s="236">
        <v>201296.02999999994</v>
      </c>
      <c r="I28" s="236">
        <v>206889.45140465096</v>
      </c>
      <c r="J28" s="236">
        <v>373252.55999999994</v>
      </c>
    </row>
    <row r="29">
      <c r="A29" s="187">
        <v>44137.98320238426</v>
      </c>
      <c r="B29" s="283">
        <v>0.21801163755696965</v>
      </c>
      <c r="C29" s="283">
        <v>0.04045040524450988</v>
      </c>
      <c r="D29" s="283">
        <v>0.23812449690532805</v>
      </c>
      <c r="E29" s="284">
        <v>0.007169309779162661</v>
      </c>
      <c r="F29" s="236">
        <v>9014.917999999772</v>
      </c>
      <c r="G29" s="236">
        <v>391.03178616418154</v>
      </c>
      <c r="H29" s="236">
        <v>208941.05600000024</v>
      </c>
      <c r="I29" s="236">
        <v>206963.85583034993</v>
      </c>
      <c r="J29" s="236">
        <v>380897.58600000024</v>
      </c>
    </row>
    <row r="30">
      <c r="A30" s="187">
        <v>44134.98322167824</v>
      </c>
      <c r="B30" s="283">
        <v>0.2066724892963899</v>
      </c>
      <c r="C30" s="283">
        <v>0.04055394239439913</v>
      </c>
      <c r="D30" s="283">
        <v>0.22843364516730505</v>
      </c>
      <c r="E30" s="284">
        <v>-0.005724284972750447</v>
      </c>
      <c r="F30" s="236">
        <v>-7138.293999999762</v>
      </c>
      <c r="G30" s="236">
        <v>122.51399224813213</v>
      </c>
      <c r="H30" s="236">
        <v>199926.13800000047</v>
      </c>
      <c r="I30" s="236">
        <v>206572.82404418575</v>
      </c>
      <c r="J30" s="236">
        <v>372882.6680000004</v>
      </c>
    </row>
    <row r="31">
      <c r="A31" s="187">
        <v>44133.98325259259</v>
      </c>
      <c r="B31" s="283">
        <v>0.2151366121542562</v>
      </c>
      <c r="C31" s="283">
        <v>0.04061208048635054</v>
      </c>
      <c r="D31" s="283">
        <v>0.2369289647968363</v>
      </c>
      <c r="E31" s="284">
        <v>0.002805491062908784</v>
      </c>
      <c r="F31" s="236">
        <v>3518.527999999933</v>
      </c>
      <c r="G31" s="236">
        <v>197.6395503875974</v>
      </c>
      <c r="H31" s="236">
        <v>207064.43200000023</v>
      </c>
      <c r="I31" s="236">
        <v>206450.31005193762</v>
      </c>
      <c r="J31" s="236">
        <v>380020.9620000002</v>
      </c>
    </row>
    <row r="32">
      <c r="A32" s="187">
        <v>44132.98318734954</v>
      </c>
      <c r="B32" s="283">
        <v>0.2114205417976914</v>
      </c>
      <c r="C32" s="283">
        <v>0.04067170253433121</v>
      </c>
      <c r="D32" s="283">
        <v>0.23324488749946246</v>
      </c>
      <c r="E32" s="284">
        <v>-0.0022806947373421203</v>
      </c>
      <c r="F32" s="236">
        <v>-2852.3260000001173</v>
      </c>
      <c r="G32" s="236">
        <v>165.61669767429703</v>
      </c>
      <c r="H32" s="236">
        <v>203545.9040000003</v>
      </c>
      <c r="I32" s="236">
        <v>206252.67050155002</v>
      </c>
      <c r="J32" s="236">
        <v>376502.43400000024</v>
      </c>
    </row>
    <row r="33">
      <c r="A33" s="187">
        <v>44131.98324141203</v>
      </c>
      <c r="B33" s="283">
        <v>0.215001389675276</v>
      </c>
      <c r="C33" s="283">
        <v>0.040730874562093004</v>
      </c>
      <c r="D33" s="283">
        <v>0.23685748695638306</v>
      </c>
      <c r="E33" s="284">
        <v>0.0028918331168154587</v>
      </c>
      <c r="F33" s="236">
        <v>3624.8880000000354</v>
      </c>
      <c r="G33" s="236">
        <v>-13.015431143605383</v>
      </c>
      <c r="H33" s="236">
        <v>206398.23000000042</v>
      </c>
      <c r="I33" s="236">
        <v>206087.05380387572</v>
      </c>
      <c r="J33" s="236">
        <v>379354.76000000036</v>
      </c>
    </row>
    <row r="34">
      <c r="A34" s="187">
        <v>44130.984694375</v>
      </c>
      <c r="B34" s="283">
        <v>0.2111515482743026</v>
      </c>
      <c r="C34" s="283">
        <v>0.0407907591912714</v>
      </c>
      <c r="D34" s="283">
        <v>0.23303977951509108</v>
      </c>
      <c r="E34" s="284">
        <v>0.002291411064041597</v>
      </c>
      <c r="F34" s="236">
        <v>2863.9580000001006</v>
      </c>
      <c r="G34" s="236">
        <v>332.26919858541805</v>
      </c>
      <c r="H34" s="236">
        <v>202773.34200000038</v>
      </c>
      <c r="I34" s="236">
        <v>206100.06923501933</v>
      </c>
      <c r="J34" s="236">
        <v>375729.8720000003</v>
      </c>
    </row>
    <row r="35">
      <c r="A35" s="187">
        <v>44127.98341127315</v>
      </c>
      <c r="B35" s="283">
        <v>0.20839098295513633</v>
      </c>
      <c r="C35" s="283">
        <v>0.040894938639708035</v>
      </c>
      <c r="D35" s="283">
        <v>0.23033511665773546</v>
      </c>
      <c r="E35" s="284">
        <v>-4.892570494404252E-4</v>
      </c>
      <c r="F35" s="236">
        <v>-610.1047999998555</v>
      </c>
      <c r="G35" s="236">
        <v>143.85160930239363</v>
      </c>
      <c r="H35" s="236">
        <v>199909.38400000028</v>
      </c>
      <c r="I35" s="236">
        <v>205767.8000364339</v>
      </c>
      <c r="J35" s="236">
        <v>372865.9140000002</v>
      </c>
    </row>
    <row r="36">
      <c r="A36" s="187">
        <v>44126.98313753473</v>
      </c>
      <c r="B36" s="283">
        <v>0.20939644699841192</v>
      </c>
      <c r="C36" s="283">
        <v>0.04095410262556624</v>
      </c>
      <c r="D36" s="283">
        <v>0.23137232796507934</v>
      </c>
      <c r="E36" s="284">
        <v>-0.0023947618125151945</v>
      </c>
      <c r="F36" s="236">
        <v>-2987.7352000000246</v>
      </c>
      <c r="G36" s="236">
        <v>163.246370542387</v>
      </c>
      <c r="H36" s="236">
        <v>200519.48880000014</v>
      </c>
      <c r="I36" s="236">
        <v>205623.94842713152</v>
      </c>
      <c r="J36" s="236">
        <v>373476.0188000001</v>
      </c>
    </row>
    <row r="37">
      <c r="A37" s="187">
        <v>44125.983166666665</v>
      </c>
      <c r="B37" s="283">
        <v>0.21239599193732997</v>
      </c>
      <c r="C37" s="283">
        <v>0.041005699123828676</v>
      </c>
      <c r="D37" s="283">
        <v>0.2351607300889983</v>
      </c>
      <c r="E37" s="284">
        <v>-0.006384029489339979</v>
      </c>
      <c r="F37" s="236">
        <v>-7979.6879999995</v>
      </c>
      <c r="G37" s="236">
        <v>1733.2517472871114</v>
      </c>
      <c r="H37" s="236">
        <v>203507.22400000016</v>
      </c>
      <c r="I37" s="236">
        <v>205460.70205658913</v>
      </c>
      <c r="J37" s="236">
        <v>376538.08400000015</v>
      </c>
    </row>
    <row r="38">
      <c r="A38" s="187">
        <v>44124.98318935186</v>
      </c>
      <c r="B38" s="283">
        <v>0.22193902635835008</v>
      </c>
      <c r="C38" s="283">
        <v>0.04106496372419367</v>
      </c>
      <c r="D38" s="283">
        <v>0.24474043293971715</v>
      </c>
      <c r="E38" s="284">
        <v>-0.007055501927281026</v>
      </c>
      <c r="F38" s="236">
        <v>-9047.258000000147</v>
      </c>
      <c r="G38" s="236">
        <v>1849.4105201971834</v>
      </c>
      <c r="H38" s="236">
        <v>211486.91199999966</v>
      </c>
      <c r="I38" s="236">
        <v>203727.45030930202</v>
      </c>
      <c r="J38" s="236">
        <v>384514.15199999965</v>
      </c>
    </row>
    <row r="39">
      <c r="A39" s="187">
        <v>44123.98475137731</v>
      </c>
      <c r="B39" s="283">
        <v>0.2327374508850401</v>
      </c>
      <c r="C39" s="283">
        <v>0.04112685732116584</v>
      </c>
      <c r="D39" s="283">
        <v>0.25559490854909517</v>
      </c>
      <c r="E39" s="284">
        <v>-0.008927624408394912</v>
      </c>
      <c r="F39" s="236">
        <v>-10782.209999999963</v>
      </c>
      <c r="G39" s="236">
        <v>361.3840224382002</v>
      </c>
      <c r="H39" s="236">
        <v>220534.1699999998</v>
      </c>
      <c r="I39" s="236">
        <v>201878.03978910483</v>
      </c>
      <c r="J39" s="236">
        <v>393542.69999999984</v>
      </c>
    </row>
    <row r="40">
      <c r="A40" s="187">
        <v>44120.9831754051</v>
      </c>
      <c r="B40" s="283">
        <v>0.24588438527257825</v>
      </c>
      <c r="C40" s="283">
        <v>0.04123595894586104</v>
      </c>
      <c r="D40" s="283">
        <v>0.2688024793657209</v>
      </c>
      <c r="E40" s="284">
        <v>-0.0011847442560606464</v>
      </c>
      <c r="F40" s="236">
        <v>-1443.6319999999832</v>
      </c>
      <c r="G40" s="236">
        <v>234.6986434108694</v>
      </c>
      <c r="H40" s="236">
        <v>231316.37999999977</v>
      </c>
      <c r="I40" s="236">
        <v>201516.65576666663</v>
      </c>
      <c r="J40" s="236">
        <v>404324.9099999998</v>
      </c>
    </row>
    <row r="41">
      <c r="A41" s="187">
        <v>44119.983247129625</v>
      </c>
      <c r="B41" s="283">
        <v>0.24795895553850084</v>
      </c>
      <c r="C41" s="283">
        <v>0.04130208482029139</v>
      </c>
      <c r="D41" s="283">
        <v>0.270913801026565</v>
      </c>
      <c r="E41" s="284">
        <v>0.0025452590895041318</v>
      </c>
      <c r="F41" s="236">
        <v>3105.1180000002496</v>
      </c>
      <c r="G41" s="236">
        <v>239.4791705426178</v>
      </c>
      <c r="H41" s="236">
        <v>232760.01199999976</v>
      </c>
      <c r="I41" s="236">
        <v>201281.95712325576</v>
      </c>
      <c r="J41" s="236">
        <v>405768.5419999998</v>
      </c>
    </row>
    <row r="42">
      <c r="A42" s="187">
        <v>44118.983232303246</v>
      </c>
      <c r="B42" s="283">
        <v>0.24473904123648804</v>
      </c>
      <c r="C42" s="283">
        <v>0.04136871578302123</v>
      </c>
      <c r="D42" s="283">
        <v>0.26773091883711597</v>
      </c>
      <c r="E42" s="284">
        <v>-3.5086146536975624E-4</v>
      </c>
      <c r="F42" s="236">
        <v>-426.9480000003241</v>
      </c>
      <c r="G42" s="236">
        <v>222.9520620154799</v>
      </c>
      <c r="H42" s="236">
        <v>229654.8939999995</v>
      </c>
      <c r="I42" s="236">
        <v>201042.47795271315</v>
      </c>
      <c r="J42" s="236">
        <v>402663.42399999953</v>
      </c>
    </row>
    <row r="43">
      <c r="A43" s="187">
        <v>44117.98317309028</v>
      </c>
      <c r="B43" s="283">
        <v>0.2456296867479934</v>
      </c>
      <c r="C43" s="283">
        <v>0.04143499548734997</v>
      </c>
      <c r="D43" s="283">
        <v>0.26865840123902246</v>
      </c>
      <c r="E43" s="284">
        <v>0.007174935594596308</v>
      </c>
      <c r="F43" s="236">
        <v>8724.374000000069</v>
      </c>
      <c r="G43" s="236">
        <v>116.84583700122312</v>
      </c>
      <c r="H43" s="236">
        <v>230081.84199999983</v>
      </c>
      <c r="I43" s="236">
        <v>200819.52589069767</v>
      </c>
      <c r="J43" s="236">
        <v>403090.37199999986</v>
      </c>
    </row>
    <row r="44">
      <c r="A44" s="187">
        <v>44116.98326980324</v>
      </c>
      <c r="B44" s="283">
        <v>0.23582094673305087</v>
      </c>
      <c r="C44" s="283">
        <v>0.0415015895686112</v>
      </c>
      <c r="D44" s="283">
        <v>0.2588866728386854</v>
      </c>
      <c r="E44" s="284">
        <v>0.006255571610860194</v>
      </c>
      <c r="F44" s="236">
        <v>7551.89599999995</v>
      </c>
      <c r="G44" s="236">
        <v>392.13493044063216</v>
      </c>
      <c r="H44" s="236">
        <v>221357.46799999976</v>
      </c>
      <c r="I44" s="236">
        <v>200702.68005369644</v>
      </c>
      <c r="J44" s="236">
        <v>394365.9979999998</v>
      </c>
    </row>
    <row r="45">
      <c r="A45" s="187">
        <v>44113.98316142361</v>
      </c>
      <c r="B45" s="283">
        <v>0.22759619229452288</v>
      </c>
      <c r="C45" s="283">
        <v>0.04161266192370079</v>
      </c>
      <c r="D45" s="283">
        <v>0.2507236501204851</v>
      </c>
      <c r="E45" s="284">
        <v>0.001378661450488788</v>
      </c>
      <c r="F45" s="236">
        <v>1650.8300000006566</v>
      </c>
      <c r="G45" s="236">
        <v>6082.373310852738</v>
      </c>
      <c r="H45" s="236">
        <v>213805.5719999998</v>
      </c>
      <c r="I45" s="236">
        <v>200310.5451232558</v>
      </c>
      <c r="J45" s="236">
        <v>386814.10199999984</v>
      </c>
    </row>
    <row r="46">
      <c r="A46" s="187">
        <v>44112.98322083333</v>
      </c>
      <c r="B46" s="283">
        <v>0.22594654993043475</v>
      </c>
      <c r="C46" s="283">
        <v>0.041676707512338824</v>
      </c>
      <c r="D46" s="283">
        <v>0.24917067572907997</v>
      </c>
      <c r="E46" s="284">
        <v>0.007707501654014052</v>
      </c>
      <c r="F46" s="236">
        <v>7275.627999999851</v>
      </c>
      <c r="G46" s="236">
        <v>124.38342635642039</v>
      </c>
      <c r="H46" s="236">
        <v>212154.74199999915</v>
      </c>
      <c r="I46" s="236">
        <v>194228.17181240307</v>
      </c>
      <c r="J46" s="236">
        <v>385111.2719999992</v>
      </c>
    </row>
    <row r="47">
      <c r="A47" s="187">
        <v>44111.98313248843</v>
      </c>
      <c r="B47" s="283">
        <v>0.21941020760106666</v>
      </c>
      <c r="C47" s="283">
        <v>0.04006545886177626</v>
      </c>
      <c r="D47" s="283">
        <v>0.24099476512010246</v>
      </c>
      <c r="E47" s="284">
        <v>0.001210769567289107</v>
      </c>
      <c r="F47" s="236">
        <v>1134.240000000107</v>
      </c>
      <c r="G47" s="236">
        <v>47.53413178288611</v>
      </c>
      <c r="H47" s="236">
        <v>204879.1139999993</v>
      </c>
      <c r="I47" s="236">
        <v>194103.78838604665</v>
      </c>
      <c r="J47" s="236">
        <v>377835.6439999993</v>
      </c>
    </row>
    <row r="48">
      <c r="A48" s="187">
        <v>44110.98319322917</v>
      </c>
      <c r="B48" s="283">
        <v>0.21840386985358465</v>
      </c>
      <c r="C48" s="283">
        <v>0.04012569109570645</v>
      </c>
      <c r="D48" s="283">
        <v>0.24002087642361597</v>
      </c>
      <c r="E48" s="284">
        <v>3.347888560146809E-4</v>
      </c>
      <c r="F48" s="236">
        <v>313.247999999905</v>
      </c>
      <c r="G48" s="236">
        <v>13.294582668342628</v>
      </c>
      <c r="H48" s="236">
        <v>203744.8739999992</v>
      </c>
      <c r="I48" s="236">
        <v>194056.25425426377</v>
      </c>
      <c r="J48" s="236">
        <v>376701.40399999917</v>
      </c>
    </row>
    <row r="49">
      <c r="A49" s="187">
        <v>44109.98325773148</v>
      </c>
      <c r="B49" s="283">
        <v>0.2183620801173222</v>
      </c>
      <c r="C49" s="283">
        <v>0.04018591250232624</v>
      </c>
      <c r="D49" s="283">
        <v>0.2400115299053271</v>
      </c>
      <c r="E49" s="284">
        <v>-0.0027124468844192564</v>
      </c>
      <c r="F49" s="236">
        <v>-2537.073999999906</v>
      </c>
      <c r="G49" s="236">
        <v>90.17369640161633</v>
      </c>
      <c r="H49" s="236">
        <v>203431.6259999993</v>
      </c>
      <c r="I49" s="236">
        <v>194042.95967159542</v>
      </c>
      <c r="J49" s="236">
        <v>376388.15599999926</v>
      </c>
    </row>
    <row r="50">
      <c r="A50" s="187">
        <v>44106.98320333334</v>
      </c>
      <c r="B50" s="283">
        <v>0.22193362232863165</v>
      </c>
      <c r="C50" s="283">
        <v>0.04029089371488676</v>
      </c>
      <c r="D50" s="283">
        <v>0.2436396288886118</v>
      </c>
      <c r="E50" s="284">
        <v>-9.961805331596663E-5</v>
      </c>
      <c r="F50" s="236">
        <v>-93.4299999998766</v>
      </c>
      <c r="G50" s="236">
        <v>79.17415503863594</v>
      </c>
      <c r="H50" s="236">
        <v>205968.6999999992</v>
      </c>
      <c r="I50" s="236">
        <v>193952.7859751938</v>
      </c>
      <c r="J50" s="236">
        <v>378925.22999999917</v>
      </c>
    </row>
    <row r="51">
      <c r="A51" s="187">
        <v>44105.9831092824</v>
      </c>
      <c r="B51" s="283">
        <v>0.22238004700152333</v>
      </c>
      <c r="C51" s="283">
        <v>0.04035202174171956</v>
      </c>
      <c r="D51" s="283">
        <v>0.24411995665172886</v>
      </c>
      <c r="E51" s="284">
        <v>-0.001184042445830494</v>
      </c>
      <c r="F51" s="236">
        <v>-1110.6020000002172</v>
      </c>
      <c r="G51" s="236">
        <v>63.33613178291125</v>
      </c>
      <c r="H51" s="236">
        <v>206062.12999999907</v>
      </c>
      <c r="I51" s="236">
        <v>193873.61182015517</v>
      </c>
      <c r="J51" s="236">
        <v>380018.6599999991</v>
      </c>
    </row>
    <row r="52">
      <c r="A52" s="187">
        <v>44104.98322375</v>
      </c>
      <c r="B52" s="283">
        <v>0.22284943491410328</v>
      </c>
      <c r="C52" s="283">
        <v>0.04041037916952329</v>
      </c>
      <c r="D52" s="283">
        <v>0.24580996876865524</v>
      </c>
      <c r="E52" s="284">
        <v>-0.0011632517727359732</v>
      </c>
      <c r="F52" s="236">
        <v>-1089.0119999998715</v>
      </c>
      <c r="G52" s="236">
        <v>113.0618217055453</v>
      </c>
      <c r="H52" s="236">
        <v>207172.7319999993</v>
      </c>
      <c r="I52" s="236">
        <v>193810.27568837226</v>
      </c>
      <c r="J52" s="236">
        <v>380129.2619999993</v>
      </c>
    </row>
    <row r="53">
      <c r="A53" s="187">
        <v>44103.983189872684</v>
      </c>
      <c r="B53" s="283">
        <v>0.2244841043078832</v>
      </c>
      <c r="C53" s="283">
        <v>0.040472139008920195</v>
      </c>
      <c r="D53" s="283">
        <v>0.24747972911957214</v>
      </c>
      <c r="E53" s="284">
        <v>-0.005991576372961816</v>
      </c>
      <c r="F53" s="236">
        <v>-5558.446000000113</v>
      </c>
      <c r="G53" s="236">
        <v>5.522506355540827</v>
      </c>
      <c r="H53" s="236">
        <v>208261.74399999916</v>
      </c>
      <c r="I53" s="236">
        <v>193697.21386666672</v>
      </c>
      <c r="J53" s="236">
        <v>381218.27399999916</v>
      </c>
    </row>
    <row r="54">
      <c r="A54" s="187">
        <v>44102.98317905093</v>
      </c>
      <c r="B54" s="283">
        <v>0.2314442656424073</v>
      </c>
      <c r="C54" s="283">
        <v>0.04053431218073631</v>
      </c>
      <c r="D54" s="283">
        <v>0.25447521626013087</v>
      </c>
      <c r="E54" s="284">
        <v>0.006602159618448937</v>
      </c>
      <c r="F54" s="236">
        <v>6161.587999999989</v>
      </c>
      <c r="G54" s="236">
        <v>112.01780372206122</v>
      </c>
      <c r="H54" s="236">
        <v>213820.18999999927</v>
      </c>
      <c r="I54" s="236">
        <v>193691.69136031118</v>
      </c>
      <c r="J54" s="236">
        <v>386776.7199999993</v>
      </c>
    </row>
    <row r="55">
      <c r="A55" s="187">
        <v>44099.98347827546</v>
      </c>
      <c r="B55" s="283">
        <v>0.22471168473537032</v>
      </c>
      <c r="C55" s="283">
        <v>0.0406429318628974</v>
      </c>
      <c r="D55" s="283">
        <v>0.24780435132658343</v>
      </c>
      <c r="E55" s="284">
        <v>0.006855709418610675</v>
      </c>
      <c r="F55" s="236">
        <v>6355.976000000024</v>
      </c>
      <c r="G55" s="236">
        <v>64.52867441857234</v>
      </c>
      <c r="H55" s="236">
        <v>207658.6019999993</v>
      </c>
      <c r="I55" s="236">
        <v>193579.6735565891</v>
      </c>
      <c r="J55" s="236">
        <v>380615.1319999993</v>
      </c>
    </row>
    <row r="56">
      <c r="A56" s="187">
        <v>44098.983132905094</v>
      </c>
      <c r="B56" s="283">
        <v>0.2174612488400281</v>
      </c>
      <c r="C56" s="283">
        <v>0.04070551042469665</v>
      </c>
      <c r="D56" s="283">
        <v>0.2405894715734079</v>
      </c>
      <c r="E56" s="284">
        <v>-0.00430904774172002</v>
      </c>
      <c r="F56" s="236">
        <v>-3967.5600000002596</v>
      </c>
      <c r="G56" s="236">
        <v>-3.0018604651850183</v>
      </c>
      <c r="H56" s="236">
        <v>201302.62599999926</v>
      </c>
      <c r="I56" s="236">
        <v>193515.14488217054</v>
      </c>
      <c r="J56" s="236">
        <v>374259.15599999926</v>
      </c>
    </row>
    <row r="57">
      <c r="A57" s="187">
        <v>44097.98317869213</v>
      </c>
      <c r="B57" s="283">
        <v>0.22253927229279022</v>
      </c>
      <c r="C57" s="283">
        <v>0.04076708848026542</v>
      </c>
      <c r="D57" s="283">
        <v>0.24570248269663103</v>
      </c>
      <c r="E57" s="284">
        <v>8.521944270360648E-5</v>
      </c>
      <c r="F57" s="236">
        <v>78.80400000000373</v>
      </c>
      <c r="G57" s="236">
        <v>27.83357364346739</v>
      </c>
      <c r="H57" s="236">
        <v>205270.18599999952</v>
      </c>
      <c r="I57" s="236">
        <v>193518.14674263573</v>
      </c>
      <c r="J57" s="236">
        <v>338226.71599999955</v>
      </c>
    </row>
    <row r="58">
      <c r="A58" s="187">
        <v>44096.98318790509</v>
      </c>
      <c r="B58" s="283">
        <v>0.22274443996592644</v>
      </c>
      <c r="C58" s="283">
        <v>0.04082197617192124</v>
      </c>
      <c r="D58" s="283">
        <v>0.24593883668200578</v>
      </c>
      <c r="E58" s="284">
        <v>0.006580526077144208</v>
      </c>
      <c r="F58" s="236">
        <v>6084.616000000155</v>
      </c>
      <c r="G58" s="236">
        <v>39.68437677441398</v>
      </c>
      <c r="H58" s="236">
        <v>205191.38199999952</v>
      </c>
      <c r="I58" s="236">
        <v>193490.31316899226</v>
      </c>
      <c r="J58" s="236">
        <v>338147.91199999955</v>
      </c>
    </row>
    <row r="59">
      <c r="A59" s="187">
        <v>44095.98324008102</v>
      </c>
      <c r="B59" s="283">
        <v>0.21574199531842952</v>
      </c>
      <c r="C59" s="283">
        <v>0.04087701216370941</v>
      </c>
      <c r="D59" s="283">
        <v>0.23896766260852084</v>
      </c>
      <c r="E59" s="284">
        <v>-0.0027891412279907107</v>
      </c>
      <c r="F59" s="236">
        <v>-2561.980000000214</v>
      </c>
      <c r="G59" s="236">
        <v>42.20049144254881</v>
      </c>
      <c r="H59" s="236">
        <v>199106.76599999936</v>
      </c>
      <c r="I59" s="236">
        <v>193450.62879221785</v>
      </c>
      <c r="J59" s="236">
        <v>332063.2959999994</v>
      </c>
    </row>
    <row r="60">
      <c r="A60" s="187">
        <v>44092.98318997685</v>
      </c>
      <c r="B60" s="283">
        <v>0.21935091181185895</v>
      </c>
      <c r="C60" s="283">
        <v>0.04097677420772459</v>
      </c>
      <c r="D60" s="283">
        <v>0.2426332623065151</v>
      </c>
      <c r="E60" s="284">
        <v>-0.005451076646804857</v>
      </c>
      <c r="F60" s="236">
        <v>-5021.079999999842</v>
      </c>
      <c r="G60" s="236">
        <v>31.976465116458712</v>
      </c>
      <c r="H60" s="236">
        <v>201668.74599999958</v>
      </c>
      <c r="I60" s="236">
        <v>193408.4283007753</v>
      </c>
      <c r="J60" s="236">
        <v>334625.2759999996</v>
      </c>
    </row>
    <row r="61">
      <c r="A61" s="187">
        <v>44091.98314175926</v>
      </c>
      <c r="B61" s="283">
        <v>0.22569316410451343</v>
      </c>
      <c r="C61" s="283">
        <v>0.041031542461904</v>
      </c>
      <c r="D61" s="283">
        <v>0.24900663304893633</v>
      </c>
      <c r="E61" s="284">
        <v>-0.006607165136292516</v>
      </c>
      <c r="F61" s="236">
        <v>-6119.148000000045</v>
      </c>
      <c r="G61" s="236">
        <v>44.6725891471724</v>
      </c>
      <c r="H61" s="236">
        <v>206689.82599999942</v>
      </c>
      <c r="I61" s="236">
        <v>193376.45183565884</v>
      </c>
      <c r="J61" s="236">
        <v>339646.35599999945</v>
      </c>
    </row>
    <row r="62">
      <c r="A62" s="187">
        <v>44090.98316108796</v>
      </c>
      <c r="B62" s="283">
        <v>0.23338265931544433</v>
      </c>
      <c r="C62" s="283">
        <v>0.04108744570576982</v>
      </c>
      <c r="D62" s="283">
        <v>0.25672789159269754</v>
      </c>
      <c r="E62" s="284">
        <v>0.003692930951048628</v>
      </c>
      <c r="F62" s="236">
        <v>3442.761999999988</v>
      </c>
      <c r="G62" s="236">
        <v>93.60465116277919</v>
      </c>
      <c r="H62" s="236">
        <v>212808.97399999946</v>
      </c>
      <c r="I62" s="236">
        <v>193331.77924651167</v>
      </c>
      <c r="J62" s="236">
        <v>345765.5039999995</v>
      </c>
    </row>
    <row r="63">
      <c r="A63" s="187">
        <v>44089.983157118055</v>
      </c>
      <c r="B63" s="283">
        <v>0.22954885304711214</v>
      </c>
      <c r="C63" s="283">
        <v>0.041144706818035</v>
      </c>
      <c r="D63" s="283">
        <v>0.2529266201763943</v>
      </c>
      <c r="E63" s="284">
        <v>0.0026956811924814745</v>
      </c>
      <c r="F63" s="236">
        <v>2503.7879999999423</v>
      </c>
      <c r="G63" s="236">
        <v>42.976752547430806</v>
      </c>
      <c r="H63" s="236">
        <v>209366.21199999948</v>
      </c>
      <c r="I63" s="236">
        <v>193238.1745953489</v>
      </c>
      <c r="J63" s="236">
        <v>342322.7419999995</v>
      </c>
    </row>
    <row r="64">
      <c r="A64" s="187">
        <v>44088.98315741898</v>
      </c>
      <c r="B64" s="283">
        <v>0.2268366596885743</v>
      </c>
      <c r="C64" s="283">
        <v>0.04120147299524363</v>
      </c>
      <c r="D64" s="283">
        <v>0.2502466804556688</v>
      </c>
      <c r="E64" s="284">
        <v>0.003116971127511336</v>
      </c>
      <c r="F64" s="236">
        <v>2887.2840000001015</v>
      </c>
      <c r="G64" s="236">
        <v>154.31660404190188</v>
      </c>
      <c r="H64" s="236">
        <v>206862.42399999953</v>
      </c>
      <c r="I64" s="236">
        <v>193195.19784280146</v>
      </c>
      <c r="J64" s="236">
        <v>339818.95399999956</v>
      </c>
    </row>
    <row r="65">
      <c r="A65" s="187">
        <v>44085.983099895835</v>
      </c>
      <c r="B65" s="283">
        <v>0.2239007095024475</v>
      </c>
      <c r="C65" s="283">
        <v>0.04130420187090643</v>
      </c>
      <c r="D65" s="283">
        <v>0.24736909918059824</v>
      </c>
      <c r="E65" s="284">
        <v>2.2022614520620233E-4</v>
      </c>
      <c r="F65" s="236">
        <v>203.36200000008103</v>
      </c>
      <c r="G65" s="236">
        <v>46.52532558122766</v>
      </c>
      <c r="H65" s="236">
        <v>203975.13999999943</v>
      </c>
      <c r="I65" s="236">
        <v>193040.88123875955</v>
      </c>
      <c r="J65" s="236">
        <v>336931.66999999946</v>
      </c>
    </row>
    <row r="66">
      <c r="A66" s="187">
        <v>44084.983133333335</v>
      </c>
      <c r="B66" s="283">
        <v>0.2239580885211845</v>
      </c>
      <c r="C66" s="283">
        <v>0.041360345110363836</v>
      </c>
      <c r="D66" s="283">
        <v>0.24745837789383845</v>
      </c>
      <c r="E66" s="284">
        <v>-0.005047680133601365</v>
      </c>
      <c r="F66" s="236">
        <v>-4660.120000000112</v>
      </c>
      <c r="G66" s="236">
        <v>45.13480620161863</v>
      </c>
      <c r="H66" s="236">
        <v>203771.77799999935</v>
      </c>
      <c r="I66" s="236">
        <v>192994.35591317833</v>
      </c>
      <c r="J66" s="236">
        <v>336728.3079999994</v>
      </c>
    </row>
    <row r="67">
      <c r="A67" s="187">
        <v>44083.983159560186</v>
      </c>
      <c r="B67" s="283">
        <v>0.2299296917660684</v>
      </c>
      <c r="C67" s="283">
        <v>0.04141661703364239</v>
      </c>
      <c r="D67" s="283">
        <v>0.2534619539493233</v>
      </c>
      <c r="E67" s="284">
        <v>0.0027631625420015526</v>
      </c>
      <c r="F67" s="236">
        <v>2563.883999999962</v>
      </c>
      <c r="G67" s="236">
        <v>77.37203875972773</v>
      </c>
      <c r="H67" s="236">
        <v>208431.89799999946</v>
      </c>
      <c r="I67" s="236">
        <v>192949.2211069767</v>
      </c>
      <c r="J67" s="236">
        <v>341388.4279999995</v>
      </c>
    </row>
    <row r="68">
      <c r="A68" s="187">
        <v>44082.98313530092</v>
      </c>
      <c r="B68" s="283">
        <v>0.2271260338309235</v>
      </c>
      <c r="C68" s="283">
        <v>0.04147397874780924</v>
      </c>
      <c r="D68" s="283">
        <v>0.25069088802660566</v>
      </c>
      <c r="E68" s="284">
        <v>-0.00548814447448485</v>
      </c>
      <c r="F68" s="236">
        <v>-5078.269999999902</v>
      </c>
      <c r="G68" s="236">
        <v>1.2883071273681708</v>
      </c>
      <c r="H68" s="236">
        <v>205868.0139999995</v>
      </c>
      <c r="I68" s="236">
        <v>192871.84906821698</v>
      </c>
      <c r="J68" s="236">
        <v>339824.5439999995</v>
      </c>
    </row>
    <row r="69">
      <c r="A69" s="187">
        <v>44081.98470541667</v>
      </c>
      <c r="B69" s="283">
        <v>0.23363190711309734</v>
      </c>
      <c r="C69" s="283">
        <v>0.041531206216510914</v>
      </c>
      <c r="D69" s="283">
        <v>0.2572292770450714</v>
      </c>
      <c r="E69" s="284">
        <v>0.002241412277074335</v>
      </c>
      <c r="F69" s="236">
        <v>2085.3979999999283</v>
      </c>
      <c r="G69" s="236">
        <v>105.58811147717643</v>
      </c>
      <c r="H69" s="236">
        <v>210946.2839999994</v>
      </c>
      <c r="I69" s="236">
        <v>192870.5607610896</v>
      </c>
      <c r="J69" s="236">
        <v>344902.81399999943</v>
      </c>
    </row>
    <row r="70">
      <c r="A70" s="187">
        <v>44078.983152581015</v>
      </c>
      <c r="B70" s="283">
        <v>0.23167457366335942</v>
      </c>
      <c r="C70" s="283">
        <v>0.04163645259673604</v>
      </c>
      <c r="D70" s="283">
        <v>0.2553317429123874</v>
      </c>
      <c r="E70" s="284">
        <v>-0.01252123462614702</v>
      </c>
      <c r="F70" s="236">
        <v>-11623.57799999998</v>
      </c>
      <c r="G70" s="236">
        <v>13.952736434177496</v>
      </c>
      <c r="H70" s="236">
        <v>208860.88599999947</v>
      </c>
      <c r="I70" s="236">
        <v>192764.97264961243</v>
      </c>
      <c r="J70" s="236">
        <v>342817.4159999995</v>
      </c>
    </row>
    <row r="71">
      <c r="A71" s="187">
        <v>44077.98314321759</v>
      </c>
      <c r="B71" s="283">
        <v>0.24622846735255632</v>
      </c>
      <c r="C71" s="283">
        <v>0.041694721598992575</v>
      </c>
      <c r="D71" s="283">
        <v>0.26991874412065436</v>
      </c>
      <c r="E71" s="284">
        <v>-0.0071896732995710404</v>
      </c>
      <c r="F71" s="236">
        <v>-6757.8099999999395</v>
      </c>
      <c r="G71" s="236">
        <v>10321.718147286825</v>
      </c>
      <c r="H71" s="236">
        <v>220484.46399999945</v>
      </c>
      <c r="I71" s="236">
        <v>192751.01991317826</v>
      </c>
      <c r="J71" s="236">
        <v>354440.9939999995</v>
      </c>
    </row>
    <row r="72">
      <c r="A72" s="187">
        <v>44076.98318923611</v>
      </c>
      <c r="B72" s="283">
        <v>0.2548724013430055</v>
      </c>
      <c r="C72" s="283">
        <v>0.04175549758233518</v>
      </c>
      <c r="D72" s="283">
        <v>0.27859721005689964</v>
      </c>
      <c r="E72" s="284">
        <v>0.01598394026709496</v>
      </c>
      <c r="F72" s="236">
        <v>17010.842000000062</v>
      </c>
      <c r="G72" s="236">
        <v>278.3414651163039</v>
      </c>
      <c r="H72" s="236">
        <v>227242.2739999994</v>
      </c>
      <c r="I72" s="236">
        <v>182429.30176589143</v>
      </c>
      <c r="J72" s="236">
        <v>362698.8039999994</v>
      </c>
    </row>
    <row r="73">
      <c r="A73" s="187">
        <v>44075.98318387731</v>
      </c>
      <c r="B73" s="283">
        <v>0.2343682524438996</v>
      </c>
      <c r="C73" s="283">
        <v>0.041818127517738425</v>
      </c>
      <c r="D73" s="283">
        <v>0.258128646489624</v>
      </c>
      <c r="E73" s="284">
        <v>0.0019265240295974911</v>
      </c>
      <c r="F73" s="236">
        <v>2015.345999999845</v>
      </c>
      <c r="G73" s="236">
        <v>130.7601856000838</v>
      </c>
      <c r="H73" s="236">
        <v>210231.43199999933</v>
      </c>
      <c r="I73" s="236">
        <v>182150.96030077513</v>
      </c>
      <c r="J73" s="236">
        <v>345687.96199999936</v>
      </c>
    </row>
    <row r="74">
      <c r="A74" s="187">
        <v>44074.983374131945</v>
      </c>
      <c r="B74" s="283">
        <v>0.23138687293445148</v>
      </c>
      <c r="C74" s="283">
        <v>0.04187753732415179</v>
      </c>
      <c r="D74" s="283">
        <v>0.2560173428735868</v>
      </c>
      <c r="E74" s="284">
        <v>-0.001622041590332041</v>
      </c>
      <c r="F74" s="236">
        <v>-1690.6439999999711</v>
      </c>
      <c r="G74" s="236">
        <v>233.2360702138394</v>
      </c>
      <c r="H74" s="236">
        <v>208216.0859999995</v>
      </c>
      <c r="I74" s="236">
        <v>182020.20011517504</v>
      </c>
      <c r="J74" s="236">
        <v>343672.61599999946</v>
      </c>
    </row>
    <row r="75">
      <c r="A75" s="187">
        <v>44071.98312766204</v>
      </c>
      <c r="B75" s="283">
        <v>0.23405994852982134</v>
      </c>
      <c r="C75" s="283">
        <v>0.041984139249692284</v>
      </c>
      <c r="D75" s="283">
        <v>0.25875311689131514</v>
      </c>
      <c r="E75" s="284">
        <v>-0.006261501413119268</v>
      </c>
      <c r="F75" s="236">
        <v>-6525.21399999992</v>
      </c>
      <c r="G75" s="236">
        <v>142.15323255804833</v>
      </c>
      <c r="H75" s="236">
        <v>209906.72999999946</v>
      </c>
      <c r="I75" s="236">
        <v>181786.9640449612</v>
      </c>
      <c r="J75" s="236">
        <v>345363.2599999994</v>
      </c>
    </row>
    <row r="76">
      <c r="A76" s="187">
        <v>44070.98313912037</v>
      </c>
      <c r="B76" s="283">
        <v>0.2424485164568369</v>
      </c>
      <c r="C76" s="283">
        <v>0.04204395018595989</v>
      </c>
      <c r="D76" s="283">
        <v>0.2671768629009473</v>
      </c>
      <c r="E76" s="284">
        <v>0.003915642402952564</v>
      </c>
      <c r="F76" s="236">
        <v>4106.10599999968</v>
      </c>
      <c r="G76" s="236">
        <v>247.18383720924612</v>
      </c>
      <c r="H76" s="236">
        <v>216431.94399999938</v>
      </c>
      <c r="I76" s="236">
        <v>181644.81081240316</v>
      </c>
      <c r="J76" s="236">
        <v>351888.47399999935</v>
      </c>
    </row>
    <row r="77">
      <c r="A77" s="187">
        <v>44069.98320857639</v>
      </c>
      <c r="B77" s="283">
        <v>0.23772594163082073</v>
      </c>
      <c r="C77" s="283">
        <v>0.042105277650316186</v>
      </c>
      <c r="D77" s="283">
        <v>0.2624903581106541</v>
      </c>
      <c r="E77" s="284">
        <v>0.004121904194106544</v>
      </c>
      <c r="F77" s="236">
        <v>4300.802000000258</v>
      </c>
      <c r="G77" s="236">
        <v>255.07195348857203</v>
      </c>
      <c r="H77" s="236">
        <v>212325.8379999997</v>
      </c>
      <c r="I77" s="236">
        <v>181397.6269751939</v>
      </c>
      <c r="J77" s="236">
        <v>347782.36799999967</v>
      </c>
    </row>
    <row r="78">
      <c r="A78" s="187">
        <v>44068.98318372685</v>
      </c>
      <c r="B78" s="283">
        <v>0.23274399512392657</v>
      </c>
      <c r="C78" s="283">
        <v>0.04216596404262143</v>
      </c>
      <c r="D78" s="283">
        <v>0.25754410458995003</v>
      </c>
      <c r="E78" s="284">
        <v>-0.002401905946643672</v>
      </c>
      <c r="F78" s="236">
        <v>-2493.1040000003995</v>
      </c>
      <c r="G78" s="236">
        <v>2005.1738792929682</v>
      </c>
      <c r="H78" s="236">
        <v>208025.03599999944</v>
      </c>
      <c r="I78" s="236">
        <v>181142.55502170534</v>
      </c>
      <c r="J78" s="236">
        <v>343481.5659999994</v>
      </c>
    </row>
    <row r="79">
      <c r="A79" s="187">
        <v>44067.98321777778</v>
      </c>
      <c r="B79" s="283">
        <v>0.23616613370913583</v>
      </c>
      <c r="C79" s="283">
        <v>0.042225962589874315</v>
      </c>
      <c r="D79" s="283">
        <v>0.26100153160205664</v>
      </c>
      <c r="E79" s="284">
        <v>0.0039555693683493015</v>
      </c>
      <c r="F79" s="236">
        <v>3754.374000000069</v>
      </c>
      <c r="G79" s="236">
        <v>332.03898117211065</v>
      </c>
      <c r="H79" s="236">
        <v>210518.13999999984</v>
      </c>
      <c r="I79" s="236">
        <v>179137.38114241237</v>
      </c>
      <c r="J79" s="236">
        <v>345974.6699999998</v>
      </c>
    </row>
    <row r="80">
      <c r="A80" s="187">
        <v>44064.9831471412</v>
      </c>
      <c r="B80" s="283">
        <v>0.23210739647485149</v>
      </c>
      <c r="C80" s="283">
        <v>0.04233466052792454</v>
      </c>
      <c r="D80" s="283">
        <v>0.25700672556971643</v>
      </c>
      <c r="E80" s="284">
        <v>0.007253955974693166</v>
      </c>
      <c r="F80" s="236">
        <v>6857.757999999914</v>
      </c>
      <c r="G80" s="236">
        <v>188.40062015512376</v>
      </c>
      <c r="H80" s="236">
        <v>206763.76599999977</v>
      </c>
      <c r="I80" s="236">
        <v>178805.34216124026</v>
      </c>
      <c r="J80" s="236">
        <v>342220.29599999974</v>
      </c>
    </row>
    <row r="81">
      <c r="A81" s="187">
        <v>44063.98314143519</v>
      </c>
      <c r="B81" s="283">
        <v>0.22390123360928205</v>
      </c>
      <c r="C81" s="283">
        <v>0.042394874408536135</v>
      </c>
      <c r="D81" s="283">
        <v>0.24883597778036898</v>
      </c>
      <c r="E81" s="284">
        <v>1.2754494704211416E-4</v>
      </c>
      <c r="F81" s="236">
        <v>119.7039999999106</v>
      </c>
      <c r="G81" s="236">
        <v>141.07986821702798</v>
      </c>
      <c r="H81" s="236">
        <v>199906.00799999986</v>
      </c>
      <c r="I81" s="236">
        <v>178616.94154108514</v>
      </c>
      <c r="J81" s="236">
        <v>335362.5379999998</v>
      </c>
    </row>
    <row r="82">
      <c r="A82" s="187">
        <v>44062.9832450463</v>
      </c>
      <c r="B82" s="283">
        <v>0.22406353494375209</v>
      </c>
      <c r="C82" s="283">
        <v>0.04245385805464324</v>
      </c>
      <c r="D82" s="283">
        <v>0.2490329706228686</v>
      </c>
      <c r="E82" s="284">
        <v>0.0032040175636698738</v>
      </c>
      <c r="F82" s="236">
        <v>3006.664000000106</v>
      </c>
      <c r="G82" s="236">
        <v>150.72125581401633</v>
      </c>
      <c r="H82" s="236">
        <v>199786.30399999995</v>
      </c>
      <c r="I82" s="236">
        <v>178475.8616728681</v>
      </c>
      <c r="J82" s="236">
        <v>335242.8339999999</v>
      </c>
    </row>
    <row r="83">
      <c r="A83" s="187">
        <v>44061.984082256946</v>
      </c>
      <c r="B83" s="283">
        <v>0.22062264834327625</v>
      </c>
      <c r="C83" s="283">
        <v>0.04251299827525819</v>
      </c>
      <c r="D83" s="283">
        <v>0.24562686762045333</v>
      </c>
      <c r="E83" s="284">
        <v>-0.0026367266594034657</v>
      </c>
      <c r="F83" s="236">
        <v>-2466.388000000152</v>
      </c>
      <c r="G83" s="236">
        <v>30.043352462758776</v>
      </c>
      <c r="H83" s="236">
        <v>196779.63999999984</v>
      </c>
      <c r="I83" s="236">
        <v>178325.1404170541</v>
      </c>
      <c r="J83" s="236">
        <v>332236.1699999998</v>
      </c>
    </row>
    <row r="84">
      <c r="A84" s="187">
        <v>44060.98467878472</v>
      </c>
      <c r="B84" s="283">
        <v>0.22401013250847845</v>
      </c>
      <c r="C84" s="283">
        <v>0.04257169456187886</v>
      </c>
      <c r="D84" s="283">
        <v>0.24904887428185582</v>
      </c>
      <c r="E84" s="284">
        <v>0.001465687882606926</v>
      </c>
      <c r="F84" s="236">
        <v>1374.6160000000382</v>
      </c>
      <c r="G84" s="236">
        <v>283.3754304830509</v>
      </c>
      <c r="H84" s="236">
        <v>199246.028</v>
      </c>
      <c r="I84" s="236">
        <v>178295.09706459133</v>
      </c>
      <c r="J84" s="236">
        <v>334702.55799999996</v>
      </c>
    </row>
    <row r="85">
      <c r="A85" s="187">
        <v>44057.9835600463</v>
      </c>
      <c r="B85" s="283">
        <v>0.22285571337342575</v>
      </c>
      <c r="C85" s="283">
        <v>0.042679667640041434</v>
      </c>
      <c r="D85" s="283">
        <v>0.24795796001900544</v>
      </c>
      <c r="E85" s="284">
        <v>-0.0019548645167227815</v>
      </c>
      <c r="F85" s="236">
        <v>-1830.7099999999627</v>
      </c>
      <c r="G85" s="236">
        <v>168.5775193796435</v>
      </c>
      <c r="H85" s="236">
        <v>197871.41199999995</v>
      </c>
      <c r="I85" s="236">
        <v>178011.72163410828</v>
      </c>
      <c r="J85" s="236">
        <v>333327.9419999999</v>
      </c>
    </row>
    <row r="86">
      <c r="A86" s="187">
        <v>44056.98320953704</v>
      </c>
      <c r="B86" s="283">
        <v>0.22546308106214635</v>
      </c>
      <c r="C86" s="283">
        <v>0.04273904882066719</v>
      </c>
      <c r="D86" s="283">
        <v>0.25060025302754685</v>
      </c>
      <c r="E86" s="284">
        <v>-7.467408549618237E-4</v>
      </c>
      <c r="F86" s="236">
        <v>-700.681999999797</v>
      </c>
      <c r="G86" s="236">
        <v>176.31488372088643</v>
      </c>
      <c r="H86" s="236">
        <v>199702.12199999992</v>
      </c>
      <c r="I86" s="236">
        <v>177843.14411472864</v>
      </c>
      <c r="J86" s="236">
        <v>335158.6519999999</v>
      </c>
    </row>
    <row r="87">
      <c r="A87" s="187">
        <v>44055.9831977662</v>
      </c>
      <c r="B87" s="283">
        <v>0.22665983067153478</v>
      </c>
      <c r="C87" s="283">
        <v>0.042798997789189865</v>
      </c>
      <c r="D87" s="283">
        <v>0.25183226190387</v>
      </c>
      <c r="E87" s="284">
        <v>-0.004134434315070627</v>
      </c>
      <c r="F87" s="236">
        <v>-3882.3200000001816</v>
      </c>
      <c r="G87" s="236">
        <v>196.47367441881215</v>
      </c>
      <c r="H87" s="236">
        <v>200402.8039999997</v>
      </c>
      <c r="I87" s="236">
        <v>177666.82923100775</v>
      </c>
      <c r="J87" s="236">
        <v>335859.3339999997</v>
      </c>
    </row>
    <row r="88">
      <c r="A88" s="187">
        <v>44054.98316871528</v>
      </c>
      <c r="B88" s="283">
        <v>0.23186459581162697</v>
      </c>
      <c r="C88" s="283">
        <v>0.042859280500759295</v>
      </c>
      <c r="D88" s="283">
        <v>0.2570724826034347</v>
      </c>
      <c r="E88" s="284">
        <v>-0.004638552681747079</v>
      </c>
      <c r="F88" s="236">
        <v>-4373.706000000006</v>
      </c>
      <c r="G88" s="236">
        <v>55.15211067473865</v>
      </c>
      <c r="H88" s="236">
        <v>204285.1239999999</v>
      </c>
      <c r="I88" s="236">
        <v>177470.35555658894</v>
      </c>
      <c r="J88" s="236">
        <v>339741.65399999986</v>
      </c>
    </row>
    <row r="89">
      <c r="A89" s="187">
        <v>44053.98470045139</v>
      </c>
      <c r="B89" s="283">
        <v>0.2377079249596249</v>
      </c>
      <c r="C89" s="283">
        <v>0.042920572673446636</v>
      </c>
      <c r="D89" s="283">
        <v>0.262951861030195</v>
      </c>
      <c r="E89" s="284">
        <v>0.0022729025358764294</v>
      </c>
      <c r="F89" s="236">
        <v>2153.0680000000866</v>
      </c>
      <c r="G89" s="236">
        <v>394.75938389869407</v>
      </c>
      <c r="H89" s="236">
        <v>208658.8299999999</v>
      </c>
      <c r="I89" s="236">
        <v>177415.2034459142</v>
      </c>
      <c r="J89" s="236">
        <v>344115.35999999987</v>
      </c>
    </row>
    <row r="90">
      <c r="A90" s="187">
        <v>44050.98315290509</v>
      </c>
      <c r="B90" s="283">
        <v>0.23560561846374403</v>
      </c>
      <c r="C90" s="283">
        <v>0.0430321668562704</v>
      </c>
      <c r="D90" s="283">
        <v>0.26091518917620216</v>
      </c>
      <c r="E90" s="284">
        <v>0.0035016089881523384</v>
      </c>
      <c r="F90" s="236">
        <v>3309.4539999999106</v>
      </c>
      <c r="G90" s="236">
        <v>95.43891804668237</v>
      </c>
      <c r="H90" s="236">
        <v>206505.7619999998</v>
      </c>
      <c r="I90" s="236">
        <v>177020.4440620155</v>
      </c>
      <c r="J90" s="236">
        <v>341962.2919999998</v>
      </c>
    </row>
    <row r="91">
      <c r="A91" s="187">
        <v>44049.98325348379</v>
      </c>
      <c r="B91" s="283">
        <v>0.23175900819837597</v>
      </c>
      <c r="C91" s="283">
        <v>0.043094422587034394</v>
      </c>
      <c r="D91" s="283">
        <v>0.2571051949107973</v>
      </c>
      <c r="E91" s="284">
        <v>0.006547817001403193</v>
      </c>
      <c r="F91" s="236">
        <v>6166.827999999863</v>
      </c>
      <c r="G91" s="236">
        <v>465.8589036586636</v>
      </c>
      <c r="H91" s="236">
        <v>203196.3079999999</v>
      </c>
      <c r="I91" s="236">
        <v>176925.00514396882</v>
      </c>
      <c r="J91" s="236">
        <v>338652.8379999999</v>
      </c>
    </row>
    <row r="92">
      <c r="A92" s="187">
        <v>44048.983191527775</v>
      </c>
      <c r="B92" s="283">
        <v>0.22427698281663597</v>
      </c>
      <c r="C92" s="283">
        <v>0.043156169296462474</v>
      </c>
      <c r="D92" s="283">
        <v>0.24965948614573505</v>
      </c>
      <c r="E92" s="284">
        <v>-0.004301138958824733</v>
      </c>
      <c r="F92" s="236">
        <v>-4024.349999999744</v>
      </c>
      <c r="G92" s="236">
        <v>215.25356589147123</v>
      </c>
      <c r="H92" s="236">
        <v>197029.48000000004</v>
      </c>
      <c r="I92" s="236">
        <v>176459.14624031016</v>
      </c>
      <c r="J92" s="236">
        <v>332486.01</v>
      </c>
    </row>
    <row r="93">
      <c r="A93" s="187">
        <v>44047.98322415509</v>
      </c>
      <c r="B93" s="283">
        <v>0.2296984982529146</v>
      </c>
      <c r="C93" s="283">
        <v>0.043216788237542866</v>
      </c>
      <c r="D93" s="283">
        <v>0.25511665489644975</v>
      </c>
      <c r="E93" s="284">
        <v>0.001762906875141182</v>
      </c>
      <c r="F93" s="236">
        <v>1656.553999999771</v>
      </c>
      <c r="G93" s="236">
        <v>70.81525807612343</v>
      </c>
      <c r="H93" s="236">
        <v>201053.82999999978</v>
      </c>
      <c r="I93" s="236">
        <v>176243.8926744187</v>
      </c>
      <c r="J93" s="236">
        <v>336510.35999999975</v>
      </c>
    </row>
    <row r="94">
      <c r="A94" s="187">
        <v>44046.983242013885</v>
      </c>
      <c r="B94" s="283">
        <v>0.22792129750703616</v>
      </c>
      <c r="C94" s="283">
        <v>0.043278461610775754</v>
      </c>
      <c r="D94" s="283">
        <v>0.25337572763422195</v>
      </c>
      <c r="E94" s="284">
        <v>0.014407687987047856</v>
      </c>
      <c r="F94" s="236">
        <v>13514.6320000001</v>
      </c>
      <c r="G94" s="236">
        <v>331.86521479219664</v>
      </c>
      <c r="H94" s="236">
        <v>199397.276</v>
      </c>
      <c r="I94" s="236">
        <v>176173.07741634257</v>
      </c>
      <c r="J94" s="236">
        <v>334853.806</v>
      </c>
    </row>
    <row r="95">
      <c r="A95" s="187">
        <v>44043.98371217593</v>
      </c>
      <c r="B95" s="283">
        <v>0.21040987823945764</v>
      </c>
      <c r="C95" s="283">
        <v>0.043389759305867505</v>
      </c>
      <c r="D95" s="283">
        <v>0.2368100095394062</v>
      </c>
      <c r="E95" s="284">
        <v>4.298482480609104E-4</v>
      </c>
      <c r="F95" s="236">
        <v>397.09799999999814</v>
      </c>
      <c r="G95" s="236">
        <v>104.47283720911946</v>
      </c>
      <c r="H95" s="236">
        <v>185882.6439999999</v>
      </c>
      <c r="I95" s="236">
        <v>175841.21220155037</v>
      </c>
      <c r="J95" s="236">
        <v>321339.1739999999</v>
      </c>
    </row>
    <row r="96">
      <c r="A96" s="187">
        <v>44042.98394230324</v>
      </c>
      <c r="B96" s="283">
        <v>0.2101887914036828</v>
      </c>
      <c r="C96" s="283">
        <v>0.04344863233407448</v>
      </c>
      <c r="D96" s="283">
        <v>0.23662474349866583</v>
      </c>
      <c r="E96" s="284">
        <v>-0.002451772790644568</v>
      </c>
      <c r="F96" s="236">
        <v>-2263.997999999905</v>
      </c>
      <c r="G96" s="236">
        <v>105.38010077516083</v>
      </c>
      <c r="H96" s="236">
        <v>185485.54599999991</v>
      </c>
      <c r="I96" s="236">
        <v>175736.73936434125</v>
      </c>
      <c r="J96" s="236">
        <v>320942.0759999999</v>
      </c>
    </row>
    <row r="97">
      <c r="A97" s="187">
        <v>44041.98395645834</v>
      </c>
      <c r="B97" s="283">
        <v>0.21336614723833208</v>
      </c>
      <c r="C97" s="283">
        <v>0.04350759578999728</v>
      </c>
      <c r="D97" s="283">
        <v>0.23983797514832683</v>
      </c>
      <c r="E97" s="284">
        <v>-0.002345183940927108</v>
      </c>
      <c r="F97" s="236">
        <v>-2170.8820000000997</v>
      </c>
      <c r="G97" s="236">
        <v>109.07332558144117</v>
      </c>
      <c r="H97" s="236">
        <v>187749.54399999982</v>
      </c>
      <c r="I97" s="236">
        <v>175631.3592635661</v>
      </c>
      <c r="J97" s="236">
        <v>323206.0739999998</v>
      </c>
    </row>
    <row r="98">
      <c r="A98" s="187">
        <v>44040.983220462964</v>
      </c>
      <c r="B98" s="283">
        <v>0.21643556373788483</v>
      </c>
      <c r="C98" s="283">
        <v>0.04356723006598331</v>
      </c>
      <c r="D98" s="283">
        <v>0.24294367561767322</v>
      </c>
      <c r="E98" s="284">
        <v>0.005310721710109983</v>
      </c>
      <c r="F98" s="236">
        <v>4927.540000000037</v>
      </c>
      <c r="G98" s="236">
        <v>40.3415177508723</v>
      </c>
      <c r="H98" s="236">
        <v>189920.42599999992</v>
      </c>
      <c r="I98" s="236">
        <v>175522.28593798465</v>
      </c>
      <c r="J98" s="236">
        <v>325376.9559999999</v>
      </c>
    </row>
    <row r="99">
      <c r="A99" s="187">
        <v>44039.98330314815</v>
      </c>
      <c r="B99" s="283">
        <v>0.21042310943518464</v>
      </c>
      <c r="C99" s="283">
        <v>0.04362752006439087</v>
      </c>
      <c r="D99" s="283">
        <v>0.23696790425351652</v>
      </c>
      <c r="E99" s="284">
        <v>-0.007832015894821052</v>
      </c>
      <c r="F99" s="236">
        <v>-7228.324000000022</v>
      </c>
      <c r="G99" s="236">
        <v>188.65835821814835</v>
      </c>
      <c r="H99" s="236">
        <v>184992.88599999988</v>
      </c>
      <c r="I99" s="236">
        <v>175481.94442023378</v>
      </c>
      <c r="J99" s="236">
        <v>320449.41599999985</v>
      </c>
    </row>
    <row r="100">
      <c r="A100" s="187">
        <v>44036.98330869213</v>
      </c>
      <c r="B100" s="283">
        <v>0.2202350780319888</v>
      </c>
      <c r="C100" s="283">
        <v>0.043737302166324765</v>
      </c>
      <c r="D100" s="283">
        <v>0.24684666883978462</v>
      </c>
      <c r="E100" s="284">
        <v>-0.01091942208657029</v>
      </c>
      <c r="F100" s="236">
        <v>-10156.68200000003</v>
      </c>
      <c r="G100" s="236">
        <v>97.18160465100664</v>
      </c>
      <c r="H100" s="236">
        <v>192221.2099999999</v>
      </c>
      <c r="I100" s="236">
        <v>175293.28606201563</v>
      </c>
      <c r="J100" s="236">
        <v>327677.7399999999</v>
      </c>
    </row>
    <row r="101">
      <c r="A101" s="187">
        <v>44035.98314776621</v>
      </c>
      <c r="B101" s="283">
        <v>0.23360483994729672</v>
      </c>
      <c r="C101" s="283">
        <v>0.0437985649187449</v>
      </c>
      <c r="D101" s="283">
        <v>0.26025370555757044</v>
      </c>
      <c r="E101" s="284">
        <v>0.0038170827875388612</v>
      </c>
      <c r="F101" s="236">
        <v>3589.222000000067</v>
      </c>
      <c r="G101" s="236">
        <v>207.67128682186012</v>
      </c>
      <c r="H101" s="236">
        <v>202377.89199999993</v>
      </c>
      <c r="I101" s="236">
        <v>175196.10445736462</v>
      </c>
      <c r="J101" s="236">
        <v>337834.4219999999</v>
      </c>
    </row>
    <row r="102">
      <c r="A102" s="187">
        <v>44034.983165196754</v>
      </c>
      <c r="B102" s="283">
        <v>0.22932219959201608</v>
      </c>
      <c r="C102" s="283">
        <v>0.043862262044422826</v>
      </c>
      <c r="D102" s="283">
        <v>0.2560098211785438</v>
      </c>
      <c r="E102" s="284">
        <v>-0.007756397653046919</v>
      </c>
      <c r="F102" s="236">
        <v>-7265.540000000037</v>
      </c>
      <c r="G102" s="236">
        <v>171.13453488372033</v>
      </c>
      <c r="H102" s="236">
        <v>198788.66999999987</v>
      </c>
      <c r="I102" s="236">
        <v>174988.43317054276</v>
      </c>
      <c r="J102" s="236">
        <v>334245.19999999984</v>
      </c>
    </row>
    <row r="103">
      <c r="A103" s="187">
        <v>44033.98384851852</v>
      </c>
      <c r="B103" s="283">
        <v>0.23902251442659336</v>
      </c>
      <c r="C103" s="283">
        <v>0.04392536808081342</v>
      </c>
      <c r="D103" s="283">
        <v>0.265748532346108</v>
      </c>
      <c r="E103" s="284">
        <v>0.005360108241973504</v>
      </c>
      <c r="F103" s="236">
        <v>5059.841999999946</v>
      </c>
      <c r="G103" s="236">
        <v>106.37682242924348</v>
      </c>
      <c r="H103" s="236">
        <v>206054.2099999999</v>
      </c>
      <c r="I103" s="236">
        <v>174817.29863565904</v>
      </c>
      <c r="J103" s="236">
        <v>341510.7399999999</v>
      </c>
    </row>
    <row r="104">
      <c r="A104" s="187">
        <v>44032.983224814816</v>
      </c>
      <c r="B104" s="283">
        <v>0.23284046099236153</v>
      </c>
      <c r="C104" s="283">
        <v>0.04399029067066959</v>
      </c>
      <c r="D104" s="283">
        <v>0.2596059805114231</v>
      </c>
      <c r="E104" s="284">
        <v>0.0011319924362408848</v>
      </c>
      <c r="F104" s="236">
        <v>1062.8520000001881</v>
      </c>
      <c r="G104" s="236">
        <v>359.2116333846934</v>
      </c>
      <c r="H104" s="236">
        <v>200994.36799999996</v>
      </c>
      <c r="I104" s="236">
        <v>174710.9218132298</v>
      </c>
      <c r="J104" s="236">
        <v>336450.8979999999</v>
      </c>
    </row>
    <row r="105">
      <c r="A105" s="187">
        <v>44029.983179629635</v>
      </c>
      <c r="B105" s="283">
        <v>0.23207290398524652</v>
      </c>
      <c r="C105" s="283">
        <v>0.044105314528308015</v>
      </c>
      <c r="D105" s="283">
        <v>0.25890840879560395</v>
      </c>
      <c r="E105" s="284">
        <v>0.0011450851777427785</v>
      </c>
      <c r="F105" s="236">
        <v>1073.9279999999562</v>
      </c>
      <c r="G105" s="236">
        <v>205.17654263562872</v>
      </c>
      <c r="H105" s="236">
        <v>199931.51599999977</v>
      </c>
      <c r="I105" s="236">
        <v>174351.7101798451</v>
      </c>
      <c r="J105" s="236">
        <v>335388.04599999974</v>
      </c>
    </row>
    <row r="106">
      <c r="A106" s="187">
        <v>44028.98360743056</v>
      </c>
      <c r="B106" s="283">
        <v>0.23101732294655827</v>
      </c>
      <c r="C106" s="283">
        <v>0.04416939169384309</v>
      </c>
      <c r="D106" s="283">
        <v>0.2578918149651998</v>
      </c>
      <c r="E106" s="284">
        <v>-0.0011728949181971646</v>
      </c>
      <c r="F106" s="236">
        <v>-1098.7500000001164</v>
      </c>
      <c r="G106" s="236">
        <v>183.47673488379223</v>
      </c>
      <c r="H106" s="236">
        <v>198857.5879999998</v>
      </c>
      <c r="I106" s="236">
        <v>174146.53363720948</v>
      </c>
      <c r="J106" s="236">
        <v>334314.1179999998</v>
      </c>
    </row>
    <row r="107">
      <c r="A107" s="187">
        <v>44027.983152789355</v>
      </c>
      <c r="B107" s="283">
        <v>0.23277927473038412</v>
      </c>
      <c r="C107" s="283">
        <v>0.044233433141804925</v>
      </c>
      <c r="D107" s="283">
        <v>0.2596927322252551</v>
      </c>
      <c r="E107" s="284">
        <v>0.004631223693705903</v>
      </c>
      <c r="F107" s="236">
        <v>4343.547999999952</v>
      </c>
      <c r="G107" s="236">
        <v>265.2129381231789</v>
      </c>
      <c r="H107" s="236">
        <v>199956.33799999993</v>
      </c>
      <c r="I107" s="236">
        <v>173963.05690232568</v>
      </c>
      <c r="J107" s="236">
        <v>335412.8679999999</v>
      </c>
    </row>
    <row r="108">
      <c r="A108" s="187">
        <v>44026.0</v>
      </c>
      <c r="B108" s="281">
        <v>0.22746928188471763</v>
      </c>
      <c r="C108" s="281">
        <v>0.044297927544019275</v>
      </c>
      <c r="D108" s="281">
        <v>0.2544219804519939</v>
      </c>
      <c r="E108" s="282">
        <v>-0.010393349126195127</v>
      </c>
      <c r="F108" s="237">
        <v>-9702.605999999796</v>
      </c>
      <c r="G108" s="237">
        <v>-37.753330739215016</v>
      </c>
      <c r="H108" s="237">
        <v>195612.78999999998</v>
      </c>
      <c r="I108" s="237">
        <v>173697.8439642025</v>
      </c>
      <c r="J108" s="237">
        <v>331069.31999999995</v>
      </c>
    </row>
    <row r="109">
      <c r="A109" s="187">
        <v>44025.98387409722</v>
      </c>
      <c r="B109" s="283">
        <v>0.2404342393804579</v>
      </c>
      <c r="C109" s="283">
        <v>0.044361647191033034</v>
      </c>
      <c r="D109" s="283">
        <v>0.2674257076269041</v>
      </c>
      <c r="E109" s="284">
        <v>0.004110771107581556</v>
      </c>
      <c r="F109" s="236">
        <v>3877.4539999999106</v>
      </c>
      <c r="G109" s="236">
        <v>375.46906703463173</v>
      </c>
      <c r="H109" s="236">
        <v>205315.39599999978</v>
      </c>
      <c r="I109" s="236">
        <v>173735.59729494172</v>
      </c>
      <c r="J109" s="236">
        <v>340771.92599999974</v>
      </c>
    </row>
    <row r="110">
      <c r="A110" s="187">
        <v>44022.98317260417</v>
      </c>
      <c r="B110" s="283">
        <v>0.23600877561529462</v>
      </c>
      <c r="C110" s="283">
        <v>0.04447943140891431</v>
      </c>
      <c r="D110" s="283">
        <v>0.2630719086708311</v>
      </c>
      <c r="E110" s="284">
        <v>0.006060353265732835</v>
      </c>
      <c r="F110" s="236">
        <v>5692.883999999962</v>
      </c>
      <c r="G110" s="236">
        <v>233.01024031016277</v>
      </c>
      <c r="H110" s="236">
        <v>201437.94199999986</v>
      </c>
      <c r="I110" s="236">
        <v>173360.1282279071</v>
      </c>
      <c r="J110" s="236">
        <v>336894.47199999983</v>
      </c>
    </row>
    <row r="111">
      <c r="A111" s="187">
        <v>44021.983304803245</v>
      </c>
      <c r="B111" s="283">
        <v>0.22891097075215297</v>
      </c>
      <c r="C111" s="283">
        <v>0.044544996563532085</v>
      </c>
      <c r="D111" s="283">
        <v>0.25601399637031946</v>
      </c>
      <c r="E111" s="284">
        <v>0.001798271465646556</v>
      </c>
      <c r="F111" s="236">
        <v>1678.9960000000428</v>
      </c>
      <c r="G111" s="236">
        <v>201.63170542634907</v>
      </c>
      <c r="H111" s="236">
        <v>195745.0579999999</v>
      </c>
      <c r="I111" s="236">
        <v>173127.11798759692</v>
      </c>
      <c r="J111" s="236">
        <v>331201.5879999999</v>
      </c>
    </row>
    <row r="112">
      <c r="A112" s="187">
        <v>44020.98318141204</v>
      </c>
      <c r="B112" s="283">
        <v>0.22704318037230362</v>
      </c>
      <c r="C112" s="283">
        <v>0.0446094735244271</v>
      </c>
      <c r="D112" s="283">
        <v>0.25418543645085245</v>
      </c>
      <c r="E112" s="284">
        <v>-0.006042091540581584</v>
      </c>
      <c r="F112" s="236">
        <v>-5631.188000000082</v>
      </c>
      <c r="G112" s="236">
        <v>164.3518294573878</v>
      </c>
      <c r="H112" s="236">
        <v>194066.06199999986</v>
      </c>
      <c r="I112" s="236">
        <v>172925.48628217058</v>
      </c>
      <c r="J112" s="236">
        <v>329522.59199999983</v>
      </c>
    </row>
    <row r="113">
      <c r="A113" s="187">
        <v>44019.98321366898</v>
      </c>
      <c r="B113" s="283">
        <v>0.23475672498645342</v>
      </c>
      <c r="C113" s="283">
        <v>0.04467377166784951</v>
      </c>
      <c r="D113" s="283">
        <v>0.261938102725409</v>
      </c>
      <c r="E113" s="284">
        <v>0.0038845663511191514</v>
      </c>
      <c r="F113" s="236">
        <v>3642.2639999999665</v>
      </c>
      <c r="G113" s="236">
        <v>84.12634065083694</v>
      </c>
      <c r="H113" s="236">
        <v>199697.24999999994</v>
      </c>
      <c r="I113" s="236">
        <v>172761.1344527132</v>
      </c>
      <c r="J113" s="236">
        <v>335153.7799999999</v>
      </c>
    </row>
    <row r="114">
      <c r="A114" s="187">
        <v>44018.98341570602</v>
      </c>
      <c r="B114" s="283">
        <v>0.23031798417722946</v>
      </c>
      <c r="C114" s="283">
        <v>0.0447395703552831</v>
      </c>
      <c r="D114" s="283">
        <v>0.2575393965698775</v>
      </c>
      <c r="E114" s="284">
        <v>0.0029600375011907057</v>
      </c>
      <c r="F114" s="236">
        <v>2764.622000000323</v>
      </c>
      <c r="G114" s="236">
        <v>339.47917872897233</v>
      </c>
      <c r="H114" s="236">
        <v>196054.98599999998</v>
      </c>
      <c r="I114" s="236">
        <v>172677.00811206235</v>
      </c>
      <c r="J114" s="236">
        <v>331511.51599999995</v>
      </c>
    </row>
    <row r="115">
      <c r="A115" s="187">
        <v>44015.98323453704</v>
      </c>
      <c r="B115" s="283">
        <v>0.22728161988320394</v>
      </c>
      <c r="C115" s="283">
        <v>0.04485705388040223</v>
      </c>
      <c r="D115" s="283">
        <v>0.25457451413097976</v>
      </c>
      <c r="E115" s="284">
        <v>-0.0032289536185075678</v>
      </c>
      <c r="F115" s="236">
        <v>-3006.8580000002403</v>
      </c>
      <c r="G115" s="236">
        <v>175.55881395348115</v>
      </c>
      <c r="H115" s="236">
        <v>193290.36399999965</v>
      </c>
      <c r="I115" s="236">
        <v>172337.52893333338</v>
      </c>
      <c r="J115" s="236">
        <v>328746.8939999996</v>
      </c>
    </row>
    <row r="116">
      <c r="A116" s="187">
        <v>44014.98316203704</v>
      </c>
      <c r="B116" s="283">
        <v>0.23157612135271818</v>
      </c>
      <c r="C116" s="283">
        <v>0.044921901866851084</v>
      </c>
      <c r="D116" s="283">
        <v>0.2589084718082299</v>
      </c>
      <c r="E116" s="284">
        <v>0.00889273786215987</v>
      </c>
      <c r="F116" s="236">
        <v>8307.812000000034</v>
      </c>
      <c r="G116" s="236">
        <v>91.38192171455012</v>
      </c>
      <c r="H116" s="236">
        <v>196297.2219999999</v>
      </c>
      <c r="I116" s="236">
        <v>172161.9701193799</v>
      </c>
      <c r="J116" s="236">
        <v>331753.75199999986</v>
      </c>
    </row>
    <row r="117">
      <c r="A117" s="187">
        <v>44013.983109479166</v>
      </c>
      <c r="B117" s="283">
        <v>0.22094136783787463</v>
      </c>
      <c r="C117" s="283">
        <v>0.04498765633056952</v>
      </c>
      <c r="D117" s="283">
        <v>0.2483137260395342</v>
      </c>
      <c r="E117" s="284">
        <v>0.001863530870618053</v>
      </c>
      <c r="F117" s="236">
        <v>1725.4739999999292</v>
      </c>
      <c r="G117" s="236">
        <v>382.849278285692</v>
      </c>
      <c r="H117" s="236">
        <v>187989.40999999986</v>
      </c>
      <c r="I117" s="236">
        <v>172070.58819766535</v>
      </c>
      <c r="J117" s="236">
        <v>323445.9399999998</v>
      </c>
    </row>
    <row r="118">
      <c r="A118" s="187">
        <v>44012.98317060185</v>
      </c>
      <c r="B118" s="283">
        <v>0.21813841582296092</v>
      </c>
      <c r="C118" s="283">
        <v>0.04505168539172018</v>
      </c>
      <c r="D118" s="283">
        <v>0.24638473183217757</v>
      </c>
      <c r="E118" s="284">
        <v>0.006370387807249122</v>
      </c>
      <c r="F118" s="236">
        <v>5883.434000000008</v>
      </c>
      <c r="G118" s="236">
        <v>42.297552842850564</v>
      </c>
      <c r="H118" s="236">
        <v>186263.93599999993</v>
      </c>
      <c r="I118" s="236">
        <v>171687.73891937966</v>
      </c>
      <c r="J118" s="236">
        <v>321720.4659999999</v>
      </c>
    </row>
    <row r="119">
      <c r="A119" s="187">
        <v>44011.983203703705</v>
      </c>
      <c r="B119" s="283">
        <v>0.2106539949885506</v>
      </c>
      <c r="C119" s="283">
        <v>0.04511551225981119</v>
      </c>
      <c r="D119" s="283">
        <v>0.23894032889876926</v>
      </c>
      <c r="E119" s="284">
        <v>0.0012658929234346963</v>
      </c>
      <c r="F119" s="236">
        <v>1161.6800000001676</v>
      </c>
      <c r="G119" s="236">
        <v>404.058540180471</v>
      </c>
      <c r="H119" s="236">
        <v>180380.50199999992</v>
      </c>
      <c r="I119" s="236">
        <v>171645.4413665368</v>
      </c>
      <c r="J119" s="236">
        <v>315837.0319999999</v>
      </c>
    </row>
    <row r="120">
      <c r="A120" s="187">
        <v>44008.983426886574</v>
      </c>
      <c r="B120" s="283">
        <v>0.20965104398706508</v>
      </c>
      <c r="C120" s="283">
        <v>0.0452311221048384</v>
      </c>
      <c r="D120" s="283">
        <v>0.23800986247112424</v>
      </c>
      <c r="E120" s="284">
        <v>0.0034186926796955924</v>
      </c>
      <c r="F120" s="236">
        <v>3133.2820000000065</v>
      </c>
      <c r="G120" s="236">
        <v>192.68953488371335</v>
      </c>
      <c r="H120" s="236">
        <v>179218.82199999975</v>
      </c>
      <c r="I120" s="236">
        <v>171241.38282635633</v>
      </c>
      <c r="J120" s="236">
        <v>314675.3519999997</v>
      </c>
    </row>
    <row r="121">
      <c r="A121" s="187">
        <v>44007.98330918982</v>
      </c>
      <c r="B121" s="283">
        <v>0.21034043226791274</v>
      </c>
      <c r="C121" s="283">
        <v>0.040727992369574535</v>
      </c>
      <c r="D121" s="283">
        <v>0.23417274376128233</v>
      </c>
      <c r="E121" s="284">
        <v>0.0027851933383743763</v>
      </c>
      <c r="F121" s="236">
        <v>2553.5060000001686</v>
      </c>
      <c r="G121" s="236">
        <v>194.91327131789876</v>
      </c>
      <c r="H121" s="236">
        <v>176085.53999999975</v>
      </c>
      <c r="I121" s="236">
        <v>171048.69329147262</v>
      </c>
      <c r="J121" s="236">
        <v>311542.0699999997</v>
      </c>
    </row>
    <row r="122">
      <c r="A122" s="187">
        <v>44006.98320567129</v>
      </c>
      <c r="B122" s="283">
        <v>0.20722840124568317</v>
      </c>
      <c r="C122" s="283">
        <v>0.04078385132048517</v>
      </c>
      <c r="D122" s="283">
        <v>0.23109339905233126</v>
      </c>
      <c r="E122" s="284">
        <v>-0.010325535836740082</v>
      </c>
      <c r="F122" s="236">
        <v>-9440.236000000266</v>
      </c>
      <c r="G122" s="236">
        <v>142.26410077509354</v>
      </c>
      <c r="H122" s="236">
        <v>173532.03399999958</v>
      </c>
      <c r="I122" s="236">
        <v>170853.78002015472</v>
      </c>
      <c r="J122" s="236">
        <v>308988.56399999955</v>
      </c>
    </row>
    <row r="123">
      <c r="A123" s="187">
        <v>44005.98317166667</v>
      </c>
      <c r="B123" s="283">
        <v>0.22009903207975418</v>
      </c>
      <c r="C123" s="283">
        <v>0.040839335468253794</v>
      </c>
      <c r="D123" s="283">
        <v>0.24399649688061512</v>
      </c>
      <c r="E123" s="284">
        <v>-6.518340516461513E-4</v>
      </c>
      <c r="F123" s="236">
        <v>-602.0999999998603</v>
      </c>
      <c r="G123" s="236">
        <v>21.41141665604664</v>
      </c>
      <c r="H123" s="236">
        <v>182972.26999999984</v>
      </c>
      <c r="I123" s="236">
        <v>170711.51591937963</v>
      </c>
      <c r="J123" s="236">
        <v>318428.7999999998</v>
      </c>
    </row>
    <row r="124">
      <c r="A124" s="187">
        <v>44004.98319782407</v>
      </c>
      <c r="B124" s="283">
        <v>0.2212138824635682</v>
      </c>
      <c r="C124" s="283">
        <v>0.0408970055465188</v>
      </c>
      <c r="D124" s="283">
        <v>0.24514509337340962</v>
      </c>
      <c r="E124" s="284">
        <v>-0.007838256929169207</v>
      </c>
      <c r="F124" s="236">
        <v>-7244.928000000073</v>
      </c>
      <c r="G124" s="236">
        <v>334.1101957470528</v>
      </c>
      <c r="H124" s="236">
        <v>183574.3699999997</v>
      </c>
      <c r="I124" s="236">
        <v>170690.10450272358</v>
      </c>
      <c r="J124" s="236">
        <v>319030.8999999997</v>
      </c>
    </row>
    <row r="125">
      <c r="A125" s="187">
        <v>44001.98315118055</v>
      </c>
      <c r="B125" s="283">
        <v>0.23148826323605268</v>
      </c>
      <c r="C125" s="283">
        <v>0.0410031956875171</v>
      </c>
      <c r="D125" s="283">
        <v>0.2554816121588565</v>
      </c>
      <c r="E125" s="284">
        <v>0.007056305485228236</v>
      </c>
      <c r="F125" s="236">
        <v>6573.289999999921</v>
      </c>
      <c r="G125" s="236">
        <v>259.3919961239153</v>
      </c>
      <c r="H125" s="236">
        <v>190819.29799999978</v>
      </c>
      <c r="I125" s="236">
        <v>170355.99430697653</v>
      </c>
      <c r="J125" s="236">
        <v>326275.82799999975</v>
      </c>
    </row>
    <row r="126">
      <c r="A126" s="187">
        <v>44000.98316282408</v>
      </c>
      <c r="B126" s="283">
        <v>0.2230123802219175</v>
      </c>
      <c r="C126" s="283">
        <v>0.0410630148012677</v>
      </c>
      <c r="D126" s="283">
        <v>0.24704073277905783</v>
      </c>
      <c r="E126" s="284">
        <v>0.0019199868232561439</v>
      </c>
      <c r="F126" s="236">
        <v>1775.9400000000605</v>
      </c>
      <c r="G126" s="236">
        <v>198.75771317849285</v>
      </c>
      <c r="H126" s="236">
        <v>184246.00799999986</v>
      </c>
      <c r="I126" s="236">
        <v>170096.6023108526</v>
      </c>
      <c r="J126" s="236">
        <v>319702.5379999998</v>
      </c>
    </row>
    <row r="127">
      <c r="A127" s="187">
        <v>43999.98317890047</v>
      </c>
      <c r="B127" s="283">
        <v>0.2209459750327084</v>
      </c>
      <c r="C127" s="283">
        <v>0.04112160614237573</v>
      </c>
      <c r="D127" s="283">
        <v>0.24500861278317299</v>
      </c>
      <c r="E127" s="284">
        <v>0.003577061321366551</v>
      </c>
      <c r="F127" s="236">
        <v>3302.3399999999674</v>
      </c>
      <c r="G127" s="236">
        <v>234.96760852707666</v>
      </c>
      <c r="H127" s="236">
        <v>182470.0679999998</v>
      </c>
      <c r="I127" s="236">
        <v>169897.84459767412</v>
      </c>
      <c r="J127" s="236">
        <v>317926.59799999977</v>
      </c>
    </row>
    <row r="128">
      <c r="A128" s="187">
        <v>43998.98355042824</v>
      </c>
      <c r="B128" s="283">
        <v>0.21681925290279117</v>
      </c>
      <c r="C128" s="283">
        <v>0.04117999740822518</v>
      </c>
      <c r="D128" s="283">
        <v>0.24091605877093733</v>
      </c>
      <c r="E128" s="284">
        <v>0.014404428562769512</v>
      </c>
      <c r="F128" s="236">
        <v>13250.587999999989</v>
      </c>
      <c r="G128" s="236">
        <v>64.58956813561963</v>
      </c>
      <c r="H128" s="236">
        <v>179167.72799999983</v>
      </c>
      <c r="I128" s="236">
        <v>169662.87698914704</v>
      </c>
      <c r="J128" s="236">
        <v>314624.2579999998</v>
      </c>
    </row>
    <row r="129">
      <c r="A129" s="187">
        <v>43997.983149039355</v>
      </c>
      <c r="B129" s="283">
        <v>0.19928157633541557</v>
      </c>
      <c r="C129" s="283">
        <v>0.04123785400158118</v>
      </c>
      <c r="D129" s="283">
        <v>0.22341223745334407</v>
      </c>
      <c r="E129" s="284">
        <v>-0.0057259202412389245</v>
      </c>
      <c r="F129" s="236">
        <v>-5191.383999999962</v>
      </c>
      <c r="G129" s="236">
        <v>357.97682721330784</v>
      </c>
      <c r="H129" s="236">
        <v>165917.13999999984</v>
      </c>
      <c r="I129" s="236">
        <v>169598.28742101142</v>
      </c>
      <c r="J129" s="236">
        <v>301373.6699999998</v>
      </c>
    </row>
    <row r="130">
      <c r="A130" s="187">
        <v>43994.983169178246</v>
      </c>
      <c r="B130" s="283">
        <v>0.2067919143600617</v>
      </c>
      <c r="C130" s="283">
        <v>0.04134181013200238</v>
      </c>
      <c r="D130" s="283">
        <v>0.23098340624174013</v>
      </c>
      <c r="E130" s="284">
        <v>0.00309268443931504</v>
      </c>
      <c r="F130" s="236">
        <v>2820.0259999999544</v>
      </c>
      <c r="G130" s="236">
        <v>225.78829844947904</v>
      </c>
      <c r="H130" s="236">
        <v>171108.5239999998</v>
      </c>
      <c r="I130" s="236">
        <v>169240.31059379812</v>
      </c>
      <c r="J130" s="236">
        <v>306565.05399999977</v>
      </c>
    </row>
    <row r="131">
      <c r="A131" s="187">
        <v>43993.983202083335</v>
      </c>
      <c r="B131" s="283">
        <v>0.20326270736170343</v>
      </c>
      <c r="C131" s="283">
        <v>0.0413983511806385</v>
      </c>
      <c r="D131" s="283">
        <v>0.2274872846916168</v>
      </c>
      <c r="E131" s="284">
        <v>-0.021322001087618014</v>
      </c>
      <c r="F131" s="236">
        <v>-19382.073999999906</v>
      </c>
      <c r="G131" s="236">
        <v>-102.19462371733971</v>
      </c>
      <c r="H131" s="236">
        <v>168288.49799999985</v>
      </c>
      <c r="I131" s="236">
        <v>169014.52229534864</v>
      </c>
      <c r="J131" s="236">
        <v>303745.0279999998</v>
      </c>
    </row>
    <row r="132">
      <c r="A132" s="187">
        <v>43992.98337318287</v>
      </c>
      <c r="B132" s="283">
        <v>0.22977371828560453</v>
      </c>
      <c r="C132" s="283">
        <v>0.04145444402659398</v>
      </c>
      <c r="D132" s="283">
        <v>0.2540311187943584</v>
      </c>
      <c r="E132" s="284">
        <v>0.0010997742047864165</v>
      </c>
      <c r="F132" s="236">
        <v>1021.0300000000279</v>
      </c>
      <c r="G132" s="236">
        <v>497.8161237172608</v>
      </c>
      <c r="H132" s="236">
        <v>187670.57199999975</v>
      </c>
      <c r="I132" s="236">
        <v>169116.71691906598</v>
      </c>
      <c r="J132" s="236">
        <v>323127.1019999997</v>
      </c>
    </row>
    <row r="133">
      <c r="A133" s="187">
        <v>43991.9838824537</v>
      </c>
      <c r="B133" s="283">
        <v>0.22872514761969528</v>
      </c>
      <c r="C133" s="283">
        <v>0.041514975682100184</v>
      </c>
      <c r="D133" s="283">
        <v>0.2530179687123106</v>
      </c>
      <c r="E133" s="284">
        <v>-7.760778339778234E-4</v>
      </c>
      <c r="F133" s="236">
        <v>-719.7179999998771</v>
      </c>
      <c r="G133" s="236">
        <v>43.40468173008412</v>
      </c>
      <c r="H133" s="236">
        <v>186649.54199999972</v>
      </c>
      <c r="I133" s="236">
        <v>168618.90079534872</v>
      </c>
      <c r="J133" s="236">
        <v>322106.0719999997</v>
      </c>
    </row>
    <row r="134">
      <c r="A134" s="187">
        <v>43990.98435254629</v>
      </c>
      <c r="B134" s="283">
        <v>0.23003553330321375</v>
      </c>
      <c r="C134" s="283">
        <v>0.041575477086038995</v>
      </c>
      <c r="D134" s="283">
        <v>0.2543637572777431</v>
      </c>
      <c r="E134" s="284">
        <v>0.005384498313136543</v>
      </c>
      <c r="F134" s="236">
        <v>4997.343999999808</v>
      </c>
      <c r="G134" s="236">
        <v>548.4489926885581</v>
      </c>
      <c r="H134" s="236">
        <v>187369.2599999996</v>
      </c>
      <c r="I134" s="236">
        <v>168575.49611361863</v>
      </c>
      <c r="J134" s="236">
        <v>322825.7899999996</v>
      </c>
    </row>
    <row r="135">
      <c r="A135" s="187">
        <v>43987.983116145835</v>
      </c>
      <c r="B135" s="283">
        <v>0.22384353079286734</v>
      </c>
      <c r="C135" s="283">
        <v>0.04166773139080485</v>
      </c>
      <c r="D135" s="283">
        <v>0.24823628364489075</v>
      </c>
      <c r="E135" s="284">
        <v>0.009796574742331197</v>
      </c>
      <c r="F135" s="236">
        <v>9043.22800000012</v>
      </c>
      <c r="G135" s="236">
        <v>318.78492635671864</v>
      </c>
      <c r="H135" s="236">
        <v>182371.9159999998</v>
      </c>
      <c r="I135" s="236">
        <v>168027.04712093007</v>
      </c>
      <c r="J135" s="236">
        <v>317828.44599999976</v>
      </c>
    </row>
    <row r="136">
      <c r="A136" s="187">
        <v>43986.98314200231</v>
      </c>
      <c r="B136" s="283">
        <v>0.2118389860623154</v>
      </c>
      <c r="C136" s="283">
        <v>0.04172774727650384</v>
      </c>
      <c r="D136" s="283">
        <v>0.23626687288055653</v>
      </c>
      <c r="E136" s="284">
        <v>-0.009203866760378947</v>
      </c>
      <c r="F136" s="236">
        <v>-8412.866000000038</v>
      </c>
      <c r="G136" s="236">
        <v>220.15113953480613</v>
      </c>
      <c r="H136" s="236">
        <v>173328.68799999967</v>
      </c>
      <c r="I136" s="236">
        <v>167708.26219457336</v>
      </c>
      <c r="J136" s="236">
        <v>308785.21799999964</v>
      </c>
    </row>
    <row r="137">
      <c r="A137" s="187">
        <v>43985.983211956016</v>
      </c>
      <c r="B137" s="283">
        <v>0.22361807909999878</v>
      </c>
      <c r="C137" s="283">
        <v>0.04178593494170056</v>
      </c>
      <c r="D137" s="283">
        <v>0.24808002962386544</v>
      </c>
      <c r="E137" s="284">
        <v>-7.953770721838717E-4</v>
      </c>
      <c r="F137" s="236">
        <v>-733.7120000002906</v>
      </c>
      <c r="G137" s="236">
        <v>287.13526356595685</v>
      </c>
      <c r="H137" s="236">
        <v>181741.5539999997</v>
      </c>
      <c r="I137" s="236">
        <v>167488.11105503855</v>
      </c>
      <c r="J137" s="236">
        <v>317198.0839999997</v>
      </c>
    </row>
    <row r="138">
      <c r="A138" s="187">
        <v>43984.98322386574</v>
      </c>
      <c r="B138" s="283">
        <v>0.22494348936583863</v>
      </c>
      <c r="C138" s="283">
        <v>0.04184618664610751</v>
      </c>
      <c r="D138" s="283">
        <v>0.24944071190681433</v>
      </c>
      <c r="E138" s="284">
        <v>-0.003682887735421471</v>
      </c>
      <c r="F138" s="236">
        <v>-3400.0580000000773</v>
      </c>
      <c r="G138" s="236">
        <v>22.250280966894934</v>
      </c>
      <c r="H138" s="236">
        <v>182475.266</v>
      </c>
      <c r="I138" s="236">
        <v>167200.9757914726</v>
      </c>
      <c r="J138" s="236">
        <v>417931.79600000003</v>
      </c>
    </row>
    <row r="139">
      <c r="A139" s="187">
        <v>43983.98315565972</v>
      </c>
      <c r="B139" s="283">
        <v>0.23004719910024166</v>
      </c>
      <c r="C139" s="283">
        <v>0.041929278147958896</v>
      </c>
      <c r="D139" s="283">
        <v>0.25459306432948264</v>
      </c>
      <c r="E139" s="284">
        <v>0.007066055267032335</v>
      </c>
      <c r="F139" s="236">
        <v>6547.438000000111</v>
      </c>
      <c r="G139" s="236">
        <v>538.5447950020607</v>
      </c>
      <c r="H139" s="236">
        <v>185875.32400000008</v>
      </c>
      <c r="I139" s="236">
        <v>167178.7255105057</v>
      </c>
      <c r="J139" s="236">
        <v>421331.8540000001</v>
      </c>
    </row>
    <row r="140">
      <c r="A140" s="187">
        <v>43980.983122164354</v>
      </c>
      <c r="B140" s="283">
        <v>0.22103888864718313</v>
      </c>
      <c r="C140" s="283">
        <v>0.04206357406790135</v>
      </c>
      <c r="D140" s="283">
        <v>0.24641176762364791</v>
      </c>
      <c r="E140" s="284">
        <v>-0.011169712150220775</v>
      </c>
      <c r="F140" s="236">
        <v>-10270.687999999966</v>
      </c>
      <c r="G140" s="236">
        <v>209.42397364330827</v>
      </c>
      <c r="H140" s="236">
        <v>179327.88599999997</v>
      </c>
      <c r="I140" s="236">
        <v>166640.18071550364</v>
      </c>
      <c r="J140" s="236">
        <v>415184.416</v>
      </c>
    </row>
    <row r="141">
      <c r="A141" s="187">
        <v>43979.98316521991</v>
      </c>
      <c r="B141" s="283">
        <v>0.23561750237145931</v>
      </c>
      <c r="C141" s="283">
        <v>0.042146898318419806</v>
      </c>
      <c r="D141" s="283">
        <v>0.2610406427955319</v>
      </c>
      <c r="E141" s="284">
        <v>0.0030843110239911035</v>
      </c>
      <c r="F141" s="236">
        <v>2867.7399999998743</v>
      </c>
      <c r="G141" s="236">
        <v>289.9907705427613</v>
      </c>
      <c r="H141" s="236">
        <v>189598.57399999994</v>
      </c>
      <c r="I141" s="236">
        <v>166430.75674186033</v>
      </c>
      <c r="J141" s="236">
        <v>425455.104</v>
      </c>
    </row>
    <row r="142">
      <c r="A142" s="187">
        <v>43978.983182372685</v>
      </c>
      <c r="B142" s="283">
        <v>0.2332369122698586</v>
      </c>
      <c r="C142" s="283">
        <v>0.041138061949741594</v>
      </c>
      <c r="D142" s="283">
        <v>0.2576170807284789</v>
      </c>
      <c r="E142" s="284">
        <v>-0.004108709215602466</v>
      </c>
      <c r="F142" s="236">
        <v>-3811.685999999987</v>
      </c>
      <c r="G142" s="236">
        <v>265.93609612391447</v>
      </c>
      <c r="H142" s="236">
        <v>186730.83400000006</v>
      </c>
      <c r="I142" s="236">
        <v>166140.76597131757</v>
      </c>
      <c r="J142" s="236">
        <v>422587.3640000001</v>
      </c>
    </row>
    <row r="143">
      <c r="A143" s="187">
        <v>43977.983150995366</v>
      </c>
      <c r="B143" s="283">
        <v>0.23897984672674227</v>
      </c>
      <c r="C143" s="283">
        <v>0.04122159302658229</v>
      </c>
      <c r="D143" s="283">
        <v>0.2634095192608679</v>
      </c>
      <c r="E143" s="284">
        <v>-0.008077322523079815</v>
      </c>
      <c r="F143" s="236">
        <v>-7524.191999999923</v>
      </c>
      <c r="G143" s="236">
        <v>43.721938229049556</v>
      </c>
      <c r="H143" s="236">
        <v>190542.52000000005</v>
      </c>
      <c r="I143" s="236">
        <v>165874.82987519365</v>
      </c>
      <c r="J143" s="236">
        <v>426399.0500000001</v>
      </c>
    </row>
    <row r="144">
      <c r="A144" s="187">
        <v>43976.98317258102</v>
      </c>
      <c r="B144" s="283">
        <v>0.24989418340089053</v>
      </c>
      <c r="C144" s="283">
        <v>0.04130634886350756</v>
      </c>
      <c r="D144" s="283">
        <v>0.27437408585553635</v>
      </c>
      <c r="E144" s="284">
        <v>0.00895073848408035</v>
      </c>
      <c r="F144" s="236">
        <v>8405.144000000088</v>
      </c>
      <c r="G144" s="236">
        <v>598.8645175849379</v>
      </c>
      <c r="H144" s="236">
        <v>198066.71199999997</v>
      </c>
      <c r="I144" s="236">
        <v>165831.1079369646</v>
      </c>
      <c r="J144" s="236">
        <v>433923.242</v>
      </c>
    </row>
    <row r="145">
      <c r="A145" s="187">
        <v>43973.983142453704</v>
      </c>
      <c r="B145" s="283">
        <v>0.23903745240566224</v>
      </c>
      <c r="C145" s="283">
        <v>0.04144272207147067</v>
      </c>
      <c r="D145" s="283">
        <v>0.2635981754343896</v>
      </c>
      <c r="E145" s="284">
        <v>0.00469320880226266</v>
      </c>
      <c r="F145" s="236">
        <v>4367.685999999871</v>
      </c>
      <c r="G145" s="236">
        <v>293.09888682173914</v>
      </c>
      <c r="H145" s="236">
        <v>189661.56799999988</v>
      </c>
      <c r="I145" s="236">
        <v>165232.24341937967</v>
      </c>
      <c r="J145" s="236">
        <v>425518.09799999994</v>
      </c>
    </row>
    <row r="146">
      <c r="A146" s="187">
        <v>43972.98317396991</v>
      </c>
      <c r="B146" s="283">
        <v>0.2334474952691644</v>
      </c>
      <c r="C146" s="283">
        <v>0.04152818142232483</v>
      </c>
      <c r="D146" s="283">
        <v>0.2580588651507439</v>
      </c>
      <c r="E146" s="284">
        <v>-0.0014654443989503838</v>
      </c>
      <c r="F146" s="236">
        <v>-1357.3999999999069</v>
      </c>
      <c r="G146" s="236">
        <v>250.21567751950352</v>
      </c>
      <c r="H146" s="236">
        <v>185293.882</v>
      </c>
      <c r="I146" s="236">
        <v>164939.14453255793</v>
      </c>
      <c r="J146" s="236">
        <v>421150.41200000007</v>
      </c>
    </row>
    <row r="147">
      <c r="A147" s="187">
        <v>43971.98361809028</v>
      </c>
      <c r="B147" s="283">
        <v>0.23581879146245577</v>
      </c>
      <c r="C147" s="283">
        <v>0.041613032184807164</v>
      </c>
      <c r="D147" s="283">
        <v>0.2604804475214855</v>
      </c>
      <c r="E147" s="284">
        <v>-0.001027759663681827</v>
      </c>
      <c r="F147" s="236">
        <v>-953.3800000001211</v>
      </c>
      <c r="G147" s="236">
        <v>266.3101193799812</v>
      </c>
      <c r="H147" s="236">
        <v>186651.28199999992</v>
      </c>
      <c r="I147" s="236">
        <v>164688.92885503842</v>
      </c>
      <c r="J147" s="236">
        <v>422507.812</v>
      </c>
    </row>
    <row r="148">
      <c r="A148" s="187">
        <v>43970.98323745371</v>
      </c>
      <c r="B148" s="283">
        <v>0.23763675872643295</v>
      </c>
      <c r="C148" s="283">
        <v>0.04169857150861688</v>
      </c>
      <c r="D148" s="283">
        <v>0.26234910903369596</v>
      </c>
      <c r="E148" s="284">
        <v>-0.00543432479318355</v>
      </c>
      <c r="F148" s="236">
        <v>-5046.219999999972</v>
      </c>
      <c r="G148" s="236">
        <v>47.5831255420926</v>
      </c>
      <c r="H148" s="236">
        <v>187604.66200000004</v>
      </c>
      <c r="I148" s="236">
        <v>164422.61873565844</v>
      </c>
      <c r="J148" s="236">
        <v>423461.1920000001</v>
      </c>
    </row>
    <row r="149">
      <c r="A149" s="187">
        <v>43969.98433399305</v>
      </c>
      <c r="B149" s="283">
        <v>0.24519896024586238</v>
      </c>
      <c r="C149" s="283">
        <v>0.04178471339685256</v>
      </c>
      <c r="D149" s="283">
        <v>0.2699623619067136</v>
      </c>
      <c r="E149" s="284">
        <v>0.014666694312197075</v>
      </c>
      <c r="F149" s="236">
        <v>13693.250000000087</v>
      </c>
      <c r="G149" s="236">
        <v>504.55084965151036</v>
      </c>
      <c r="H149" s="236">
        <v>192650.882</v>
      </c>
      <c r="I149" s="236">
        <v>164375.03561011635</v>
      </c>
      <c r="J149" s="236">
        <v>428507.41200000007</v>
      </c>
    </row>
    <row r="150">
      <c r="A150" s="187">
        <v>43966.98318451389</v>
      </c>
      <c r="B150" s="283">
        <v>0.22816303554461728</v>
      </c>
      <c r="C150" s="283">
        <v>0.04186660900355012</v>
      </c>
      <c r="D150" s="283">
        <v>0.2516023017631222</v>
      </c>
      <c r="E150" s="284">
        <v>0.0023911507252376467</v>
      </c>
      <c r="F150" s="236">
        <v>2202.0960000000196</v>
      </c>
      <c r="G150" s="236">
        <v>255.49394883718924</v>
      </c>
      <c r="H150" s="236">
        <v>178957.63199999993</v>
      </c>
      <c r="I150" s="236">
        <v>163870.48476046484</v>
      </c>
      <c r="J150" s="236">
        <v>415614.16199999995</v>
      </c>
    </row>
    <row r="151">
      <c r="A151" s="187">
        <v>43965.98317482639</v>
      </c>
      <c r="B151" s="283">
        <v>0.2255246763119253</v>
      </c>
      <c r="C151" s="283">
        <v>0.04195173818188828</v>
      </c>
      <c r="D151" s="283">
        <v>0.24901160259943317</v>
      </c>
      <c r="E151" s="284">
        <v>0.00173420242997643</v>
      </c>
      <c r="F151" s="236">
        <v>1593.270000000135</v>
      </c>
      <c r="G151" s="236">
        <v>257.15595658909297</v>
      </c>
      <c r="H151" s="236">
        <v>176755.5359999999</v>
      </c>
      <c r="I151" s="236">
        <v>163614.99081162765</v>
      </c>
      <c r="J151" s="236">
        <v>413412.06599999993</v>
      </c>
    </row>
    <row r="152">
      <c r="A152" s="187">
        <v>43964.98316293981</v>
      </c>
      <c r="B152" s="283">
        <v>0.22373246449520856</v>
      </c>
      <c r="C152" s="283">
        <v>0.042036733737841656</v>
      </c>
      <c r="D152" s="283">
        <v>0.24726697604244482</v>
      </c>
      <c r="E152" s="284">
        <v>-0.009506569434317293</v>
      </c>
      <c r="F152" s="236">
        <v>-8718.858000000007</v>
      </c>
      <c r="G152" s="236">
        <v>241.85455038768123</v>
      </c>
      <c r="H152" s="236">
        <v>175162.26599999977</v>
      </c>
      <c r="I152" s="236">
        <v>163357.83485503856</v>
      </c>
      <c r="J152" s="236">
        <v>411818.7959999998</v>
      </c>
    </row>
    <row r="153">
      <c r="A153" s="187">
        <v>43963.98321686343</v>
      </c>
      <c r="B153" s="283">
        <v>0.23651768191638137</v>
      </c>
      <c r="C153" s="283">
        <v>0.04212173370345987</v>
      </c>
      <c r="D153" s="283">
        <v>0.2600997811921227</v>
      </c>
      <c r="E153" s="284">
        <v>-0.005106774533151582</v>
      </c>
      <c r="F153" s="236">
        <v>-4728.154000000213</v>
      </c>
      <c r="G153" s="236">
        <v>43.307508542056894</v>
      </c>
      <c r="H153" s="236">
        <v>183881.12399999978</v>
      </c>
      <c r="I153" s="236">
        <v>163115.98030465088</v>
      </c>
      <c r="J153" s="236">
        <v>420537.6539999998</v>
      </c>
    </row>
    <row r="154">
      <c r="A154" s="187">
        <v>43962.98321101852</v>
      </c>
      <c r="B154" s="283">
        <v>0.24371040167726488</v>
      </c>
      <c r="C154" s="283">
        <v>0.04220915292101515</v>
      </c>
      <c r="D154" s="283">
        <v>0.2673414431138752</v>
      </c>
      <c r="E154" s="284">
        <v>0.0013233535168380181</v>
      </c>
      <c r="F154" s="236">
        <v>1231.4960000001593</v>
      </c>
      <c r="G154" s="236">
        <v>566.9734604500991</v>
      </c>
      <c r="H154" s="236">
        <v>188609.278</v>
      </c>
      <c r="I154" s="236">
        <v>163072.67279610882</v>
      </c>
      <c r="J154" s="236">
        <v>425265.808</v>
      </c>
    </row>
    <row r="155">
      <c r="A155" s="187">
        <v>43959.98385730324</v>
      </c>
      <c r="B155" s="283">
        <v>0.24276728731536898</v>
      </c>
      <c r="C155" s="283">
        <v>0.04234913523772904</v>
      </c>
      <c r="D155" s="283">
        <v>0.266476698671718</v>
      </c>
      <c r="E155" s="284">
        <v>-0.0013535310913455614</v>
      </c>
      <c r="F155" s="236">
        <v>-1257.9120000000112</v>
      </c>
      <c r="G155" s="236">
        <v>270.37996434111847</v>
      </c>
      <c r="H155" s="236">
        <v>187377.78199999983</v>
      </c>
      <c r="I155" s="236">
        <v>162505.69933565872</v>
      </c>
      <c r="J155" s="236">
        <v>424034.31199999986</v>
      </c>
    </row>
    <row r="156">
      <c r="A156" s="187">
        <v>43958.9835503588</v>
      </c>
      <c r="B156" s="283">
        <v>0.24507122785095733</v>
      </c>
      <c r="C156" s="283">
        <v>0.04243831959977423</v>
      </c>
      <c r="D156" s="283">
        <v>0.2688305695946547</v>
      </c>
      <c r="E156" s="284">
        <v>0.012064107362507353</v>
      </c>
      <c r="F156" s="236">
        <v>11227.02399999986</v>
      </c>
      <c r="G156" s="236">
        <v>316.0317782945931</v>
      </c>
      <c r="H156" s="236">
        <v>188635.69399999984</v>
      </c>
      <c r="I156" s="236">
        <v>162235.3193713176</v>
      </c>
      <c r="J156" s="236">
        <v>425292.2239999999</v>
      </c>
    </row>
    <row r="157">
      <c r="A157" s="187">
        <v>43957.98321369213</v>
      </c>
      <c r="B157" s="283">
        <v>0.22955646913866826</v>
      </c>
      <c r="C157" s="283">
        <v>0.04252821285123435</v>
      </c>
      <c r="D157" s="283">
        <v>0.25336613814560394</v>
      </c>
      <c r="E157" s="284">
        <v>-0.007512062035353843</v>
      </c>
      <c r="F157" s="236">
        <v>-6906.489999999874</v>
      </c>
      <c r="G157" s="236">
        <v>191.70449922481203</v>
      </c>
      <c r="H157" s="236">
        <v>177408.66999999998</v>
      </c>
      <c r="I157" s="236">
        <v>161919.287593023</v>
      </c>
      <c r="J157" s="236">
        <v>414065.2</v>
      </c>
    </row>
    <row r="158">
      <c r="A158" s="187">
        <v>43956.98385945601</v>
      </c>
      <c r="B158" s="283">
        <v>0.23991327744491106</v>
      </c>
      <c r="C158" s="283">
        <v>0.04261583901194832</v>
      </c>
      <c r="D158" s="283">
        <v>0.26377200447105503</v>
      </c>
      <c r="E158" s="284">
        <v>0.019885513571728686</v>
      </c>
      <c r="F158" s="236">
        <v>18419.81599999999</v>
      </c>
      <c r="G158" s="236">
        <v>140.46861052981694</v>
      </c>
      <c r="H158" s="236">
        <v>184315.15999999986</v>
      </c>
      <c r="I158" s="236">
        <v>161727.5830937982</v>
      </c>
      <c r="J158" s="236">
        <v>420971.6899999999</v>
      </c>
    </row>
    <row r="159">
      <c r="A159" s="187">
        <v>43955.98329002315</v>
      </c>
      <c r="B159" s="283">
        <v>0.21400220633375738</v>
      </c>
      <c r="C159" s="283">
        <v>0.0427055167902406</v>
      </c>
      <c r="D159" s="283">
        <v>0.23791113998922495</v>
      </c>
      <c r="E159" s="284">
        <v>-0.016952855179197514</v>
      </c>
      <c r="F159" s="236">
        <v>-15391.045999999973</v>
      </c>
      <c r="G159" s="236">
        <v>283.50723753200145</v>
      </c>
      <c r="H159" s="236">
        <v>165895.34399999987</v>
      </c>
      <c r="I159" s="236">
        <v>161587.11448326838</v>
      </c>
      <c r="J159" s="236">
        <v>402551.8739999999</v>
      </c>
    </row>
    <row r="160">
      <c r="A160" s="187">
        <v>43951.98312075232</v>
      </c>
      <c r="B160" s="283">
        <v>0.23596466218173867</v>
      </c>
      <c r="C160" s="283">
        <v>0.04286901598918263</v>
      </c>
      <c r="D160" s="283">
        <v>0.26097885092859463</v>
      </c>
      <c r="E160" s="284">
        <v>-0.0111760179221246</v>
      </c>
      <c r="F160" s="236">
        <v>-10310.54999999993</v>
      </c>
      <c r="G160" s="236">
        <v>181.39612713173847</v>
      </c>
      <c r="H160" s="236">
        <v>181286.38999999984</v>
      </c>
      <c r="I160" s="236">
        <v>161303.60724573638</v>
      </c>
      <c r="J160" s="236">
        <v>418342.91999999987</v>
      </c>
    </row>
    <row r="161">
      <c r="A161" s="187">
        <v>43950.98315702546</v>
      </c>
      <c r="B161" s="283">
        <v>0.2513345646631049</v>
      </c>
      <c r="C161" s="283">
        <v>0.04295907468374588</v>
      </c>
      <c r="D161" s="283">
        <v>0.2764013029059574</v>
      </c>
      <c r="E161" s="284">
        <v>0.008451704046779944</v>
      </c>
      <c r="F161" s="236">
        <v>7884.347999999882</v>
      </c>
      <c r="G161" s="236">
        <v>274.65298759692814</v>
      </c>
      <c r="H161" s="236">
        <v>191596.93999999977</v>
      </c>
      <c r="I161" s="236">
        <v>161122.21111860464</v>
      </c>
      <c r="J161" s="236">
        <v>428653.4699999998</v>
      </c>
    </row>
    <row r="162">
      <c r="A162" s="187">
        <v>43949.98333368056</v>
      </c>
      <c r="B162" s="283">
        <v>0.2404798432729574</v>
      </c>
      <c r="C162" s="283">
        <v>0.043052057991000446</v>
      </c>
      <c r="D162" s="283">
        <v>0.26560083753135644</v>
      </c>
      <c r="E162" s="284">
        <v>0.0030019271784757964</v>
      </c>
      <c r="F162" s="236">
        <v>2776.7419999999693</v>
      </c>
      <c r="G162" s="236">
        <v>77.9402562995383</v>
      </c>
      <c r="H162" s="236">
        <v>183712.5919999999</v>
      </c>
      <c r="I162" s="236">
        <v>160847.5581310077</v>
      </c>
      <c r="J162" s="236">
        <v>420769.1219999999</v>
      </c>
    </row>
    <row r="163">
      <c r="A163" s="187">
        <v>43948.98325770833</v>
      </c>
      <c r="B163" s="283">
        <v>0.23696791840764234</v>
      </c>
      <c r="C163" s="283">
        <v>0.04314355018619601</v>
      </c>
      <c r="D163" s="283">
        <v>0.26214229861359994</v>
      </c>
      <c r="E163" s="284">
        <v>0.005604100551011407</v>
      </c>
      <c r="F163" s="236">
        <v>5168.156000000075</v>
      </c>
      <c r="G163" s="236">
        <v>1778.0867111422995</v>
      </c>
      <c r="H163" s="236">
        <v>180935.84999999992</v>
      </c>
      <c r="I163" s="236">
        <v>160769.61787470817</v>
      </c>
      <c r="J163" s="236">
        <v>417992.37999999995</v>
      </c>
    </row>
    <row r="164">
      <c r="A164" s="187">
        <v>43945.98317368056</v>
      </c>
      <c r="B164" s="283">
        <v>0.2302454290094722</v>
      </c>
      <c r="C164" s="283">
        <v>0.04328741289513534</v>
      </c>
      <c r="D164" s="283">
        <v>0.2555037535018102</v>
      </c>
      <c r="E164" s="284">
        <v>-0.007087307986729836</v>
      </c>
      <c r="F164" s="236">
        <v>-6456.477999999945</v>
      </c>
      <c r="G164" s="236">
        <v>395.87576279079076</v>
      </c>
      <c r="H164" s="236">
        <v>175767.69399999984</v>
      </c>
      <c r="I164" s="236">
        <v>158991.53116356587</v>
      </c>
      <c r="J164" s="236">
        <v>412824.2239999999</v>
      </c>
    </row>
    <row r="165">
      <c r="A165" s="187">
        <v>43944.9836240625</v>
      </c>
      <c r="B165" s="283">
        <v>0.2401319573484522</v>
      </c>
      <c r="C165" s="283">
        <v>0.043377933388721555</v>
      </c>
      <c r="D165" s="283">
        <v>0.26544310079778694</v>
      </c>
      <c r="E165" s="284">
        <v>0.009639900652008532</v>
      </c>
      <c r="F165" s="236">
        <v>8834.430000000168</v>
      </c>
      <c r="G165" s="236">
        <v>268.96420465115807</v>
      </c>
      <c r="H165" s="236">
        <v>182224.1719999998</v>
      </c>
      <c r="I165" s="236">
        <v>158595.65540077508</v>
      </c>
      <c r="J165" s="236">
        <v>419280.7019999998</v>
      </c>
    </row>
    <row r="166">
      <c r="A166" s="187">
        <v>43943.98326761574</v>
      </c>
      <c r="B166" s="283">
        <v>0.227747795583184</v>
      </c>
      <c r="C166" s="283">
        <v>0.04347047040779157</v>
      </c>
      <c r="D166" s="283">
        <v>0.253112934637682</v>
      </c>
      <c r="E166" s="284">
        <v>0.011228787469651277</v>
      </c>
      <c r="F166" s="236">
        <v>10191.356000000029</v>
      </c>
      <c r="G166" s="236">
        <v>76.43298367262469</v>
      </c>
      <c r="H166" s="236">
        <v>173389.74199999962</v>
      </c>
      <c r="I166" s="236">
        <v>158326.69119612392</v>
      </c>
      <c r="J166" s="236">
        <v>410446.27199999965</v>
      </c>
    </row>
    <row r="167">
      <c r="A167" s="187">
        <v>43942.98318570602</v>
      </c>
      <c r="B167" s="283">
        <v>0.21331499740042967</v>
      </c>
      <c r="C167" s="283">
        <v>0.04356123403519021</v>
      </c>
      <c r="D167" s="283">
        <v>0.23873309728117265</v>
      </c>
      <c r="E167" s="284">
        <v>-0.022451529978039148</v>
      </c>
      <c r="F167" s="236">
        <v>-20148.414000000106</v>
      </c>
      <c r="G167" s="236">
        <v>-5966.594297704636</v>
      </c>
      <c r="H167" s="236">
        <v>163198.3859999996</v>
      </c>
      <c r="I167" s="236">
        <v>158250.2582124513</v>
      </c>
      <c r="J167" s="236">
        <v>400254.9159999996</v>
      </c>
    </row>
    <row r="168">
      <c r="A168" s="187">
        <v>43941.98316886574</v>
      </c>
      <c r="B168" s="283">
        <v>0.2432828457758698</v>
      </c>
      <c r="C168" s="283">
        <v>0.043649857946521146</v>
      </c>
      <c r="D168" s="283">
        <v>0.2687526579526468</v>
      </c>
      <c r="E168" s="284">
        <v>0.0013710855631675397</v>
      </c>
      <c r="F168" s="236">
        <v>1414.0080000001471</v>
      </c>
      <c r="G168" s="236">
        <v>270.48638437484624</v>
      </c>
      <c r="H168" s="236">
        <v>183346.7999999997</v>
      </c>
      <c r="I168" s="236">
        <v>164216.85251015594</v>
      </c>
      <c r="J168" s="236">
        <v>420403.3299999997</v>
      </c>
    </row>
    <row r="169">
      <c r="A169" s="187">
        <v>43938.983139814816</v>
      </c>
      <c r="B169" s="283">
        <v>0.24202561879336343</v>
      </c>
      <c r="C169" s="283">
        <v>0.04379742307217386</v>
      </c>
      <c r="D169" s="283">
        <v>0.26758153562685705</v>
      </c>
      <c r="E169" s="284">
        <v>0.00573219838185808</v>
      </c>
      <c r="F169" s="236">
        <v>5903.541999999899</v>
      </c>
      <c r="G169" s="236">
        <v>301.9427921875031</v>
      </c>
      <c r="H169" s="236">
        <v>181932.79199999955</v>
      </c>
      <c r="I169" s="236">
        <v>163946.3661257811</v>
      </c>
      <c r="J169" s="236">
        <v>418989.3219999996</v>
      </c>
    </row>
    <row r="170">
      <c r="A170" s="187">
        <v>43937.983162986115</v>
      </c>
      <c r="B170" s="283">
        <v>0.2338453796114005</v>
      </c>
      <c r="C170" s="283">
        <v>0.043891744075391585</v>
      </c>
      <c r="D170" s="283">
        <v>0.2594563330097147</v>
      </c>
      <c r="E170" s="284">
        <v>0.013316921160073296</v>
      </c>
      <c r="F170" s="236">
        <v>13636.365999999805</v>
      </c>
      <c r="G170" s="236">
        <v>300.4166046876053</v>
      </c>
      <c r="H170" s="236">
        <v>176029.24999999965</v>
      </c>
      <c r="I170" s="236">
        <v>163644.4233335936</v>
      </c>
      <c r="J170" s="236">
        <v>413085.7799999997</v>
      </c>
    </row>
    <row r="171">
      <c r="A171" s="187">
        <v>43936.98324774306</v>
      </c>
      <c r="B171" s="283">
        <v>0.2142003861760218</v>
      </c>
      <c r="C171" s="283">
        <v>0.04398500666899715</v>
      </c>
      <c r="D171" s="283">
        <v>0.2398657585542365</v>
      </c>
      <c r="E171" s="284">
        <v>-0.001973540844582298</v>
      </c>
      <c r="F171" s="236">
        <v>-1993.969999999972</v>
      </c>
      <c r="G171" s="236">
        <v>188.14098749979166</v>
      </c>
      <c r="H171" s="236">
        <v>162392.88399999985</v>
      </c>
      <c r="I171" s="236">
        <v>163344.00672890598</v>
      </c>
      <c r="J171" s="236">
        <v>399449.4139999999</v>
      </c>
    </row>
    <row r="172">
      <c r="A172" s="187">
        <v>43935.98327053241</v>
      </c>
      <c r="B172" s="283">
        <v>0.21759097998947466</v>
      </c>
      <c r="C172" s="283">
        <v>0.04407521862790602</v>
      </c>
      <c r="D172" s="283">
        <v>0.24330899129385322</v>
      </c>
      <c r="E172" s="284">
        <v>0.0015488862342880611</v>
      </c>
      <c r="F172" s="236">
        <v>1568.0080000001471</v>
      </c>
      <c r="G172" s="236">
        <v>1173.7785576854076</v>
      </c>
      <c r="H172" s="236">
        <v>164386.85399999982</v>
      </c>
      <c r="I172" s="236">
        <v>163155.8657414062</v>
      </c>
      <c r="J172" s="236">
        <v>401443.38399999985</v>
      </c>
    </row>
    <row r="173">
      <c r="A173" s="187">
        <v>43930.98317361111</v>
      </c>
      <c r="B173" s="283">
        <v>0.2158344028407546</v>
      </c>
      <c r="C173" s="283">
        <v>0.04468572675606596</v>
      </c>
      <c r="D173" s="283">
        <v>0.24207977084233798</v>
      </c>
      <c r="E173" s="284">
        <v>0.013724760784636247</v>
      </c>
      <c r="F173" s="236">
        <v>13918.16800000018</v>
      </c>
      <c r="G173" s="236">
        <v>234.36766201537102</v>
      </c>
      <c r="H173" s="236">
        <v>162818.84599999967</v>
      </c>
      <c r="I173" s="236">
        <v>161982.08718372078</v>
      </c>
      <c r="J173" s="236">
        <v>399875.3759999997</v>
      </c>
    </row>
    <row r="174">
      <c r="A174" s="187">
        <v>43929.98318899305</v>
      </c>
      <c r="B174" s="283">
        <v>0.20033577222969184</v>
      </c>
      <c r="C174" s="283">
        <v>0.03998599859441791</v>
      </c>
      <c r="D174" s="283">
        <v>0.2218433333165361</v>
      </c>
      <c r="E174" s="284">
        <v>5.436749105201156E-4</v>
      </c>
      <c r="F174" s="236">
        <v>545.5179999999236</v>
      </c>
      <c r="G174" s="236">
        <v>145.0745302325522</v>
      </c>
      <c r="H174" s="236">
        <v>148900.6779999995</v>
      </c>
      <c r="I174" s="236">
        <v>161747.7195217054</v>
      </c>
      <c r="J174" s="236">
        <v>386257.2079999995</v>
      </c>
    </row>
    <row r="175">
      <c r="A175" s="187">
        <v>43928.98328827546</v>
      </c>
      <c r="B175" s="283">
        <v>0.1999201461342099</v>
      </c>
      <c r="C175" s="283">
        <v>0.0400655860611545</v>
      </c>
      <c r="D175" s="283">
        <v>0.22147051551302524</v>
      </c>
      <c r="E175" s="284">
        <v>0.013560440783772892</v>
      </c>
      <c r="F175" s="236">
        <v>13599.013999999966</v>
      </c>
      <c r="G175" s="236">
        <v>416.95610509166727</v>
      </c>
      <c r="H175" s="236">
        <v>148355.15999999957</v>
      </c>
      <c r="I175" s="236">
        <v>161602.64499147286</v>
      </c>
      <c r="J175" s="236">
        <v>385711.6899999996</v>
      </c>
    </row>
    <row r="176">
      <c r="A176" s="187">
        <v>43927.983243043986</v>
      </c>
      <c r="B176" s="283">
        <v>0.17997677420480107</v>
      </c>
      <c r="C176" s="283">
        <v>0.040145392013778036</v>
      </c>
      <c r="D176" s="283">
        <v>0.20157006939418712</v>
      </c>
      <c r="E176" s="284">
        <v>0.02061870416525139</v>
      </c>
      <c r="F176" s="236">
        <v>20462.984000000055</v>
      </c>
      <c r="G176" s="236">
        <v>368.08097087743226</v>
      </c>
      <c r="H176" s="236">
        <v>134756.1459999996</v>
      </c>
      <c r="I176" s="236">
        <v>161185.6888863812</v>
      </c>
      <c r="J176" s="236">
        <v>372112.6759999996</v>
      </c>
    </row>
    <row r="177">
      <c r="A177" s="187">
        <v>43924.983165983795</v>
      </c>
      <c r="B177" s="283">
        <v>0.14988604543811865</v>
      </c>
      <c r="C177" s="283">
        <v>0.040271935810511486</v>
      </c>
      <c r="D177" s="283">
        <v>0.17150015401920274</v>
      </c>
      <c r="E177" s="284">
        <v>0.006330250905753216</v>
      </c>
      <c r="F177" s="236">
        <v>6153.105999999738</v>
      </c>
      <c r="G177" s="236">
        <v>938.6196767440997</v>
      </c>
      <c r="H177" s="236">
        <v>114293.16199999955</v>
      </c>
      <c r="I177" s="236">
        <v>160817.60791550376</v>
      </c>
      <c r="J177" s="236">
        <v>351881.18199999956</v>
      </c>
    </row>
    <row r="178">
      <c r="A178" s="187">
        <v>43923.98313918982</v>
      </c>
      <c r="B178" s="283">
        <v>0.14089985124844162</v>
      </c>
      <c r="C178" s="283">
        <v>0.04034453873892178</v>
      </c>
      <c r="D178" s="283">
        <v>0.16255978085664857</v>
      </c>
      <c r="E178" s="284">
        <v>0.008708569649761782</v>
      </c>
      <c r="F178" s="236">
        <v>8462.728000000177</v>
      </c>
      <c r="G178" s="236">
        <v>2348.314938954165</v>
      </c>
      <c r="H178" s="236">
        <v>108140.05599999981</v>
      </c>
      <c r="I178" s="236">
        <v>159878.98823875966</v>
      </c>
      <c r="J178" s="236">
        <v>345723.5159999998</v>
      </c>
    </row>
    <row r="179">
      <c r="A179" s="187">
        <v>43922.9835022801</v>
      </c>
      <c r="B179" s="283">
        <v>0.12839453762950545</v>
      </c>
      <c r="C179" s="283">
        <v>0.04041596465595434</v>
      </c>
      <c r="D179" s="283">
        <v>0.15010359615656435</v>
      </c>
      <c r="E179" s="284">
        <v>-0.0206254619684986</v>
      </c>
      <c r="F179" s="236">
        <v>-20058.90399999966</v>
      </c>
      <c r="G179" s="236">
        <v>8314.311571400845</v>
      </c>
      <c r="H179" s="236">
        <v>99677.32799999963</v>
      </c>
      <c r="I179" s="236">
        <v>157530.6732998055</v>
      </c>
      <c r="J179" s="236">
        <v>337253.61799999967</v>
      </c>
    </row>
    <row r="180">
      <c r="A180" s="187">
        <v>43921.9831868287</v>
      </c>
      <c r="B180" s="283">
        <v>0.1576420311782398</v>
      </c>
      <c r="C180" s="283">
        <v>0.040485646577048194</v>
      </c>
      <c r="D180" s="283">
        <v>0.18062107685673265</v>
      </c>
      <c r="E180" s="284">
        <v>0.00343205993014727</v>
      </c>
      <c r="F180" s="236">
        <v>3549.978000000003</v>
      </c>
      <c r="G180" s="236">
        <v>-114.83813175157411</v>
      </c>
      <c r="H180" s="236">
        <v>119736.23199999929</v>
      </c>
      <c r="I180" s="236">
        <v>149216.36172840465</v>
      </c>
      <c r="J180" s="236">
        <v>357301.8019999993</v>
      </c>
    </row>
    <row r="181">
      <c r="A181" s="187">
        <v>43920.98325709491</v>
      </c>
      <c r="B181" s="283">
        <v>0.1525680947398839</v>
      </c>
      <c r="C181" s="283">
        <v>0.040560397226304785</v>
      </c>
      <c r="D181" s="283">
        <v>0.17558956776557239</v>
      </c>
      <c r="E181" s="284">
        <v>0.018549707684895233</v>
      </c>
      <c r="F181" s="236">
        <v>19121.18400000001</v>
      </c>
      <c r="G181" s="236">
        <v>459.2519589889562</v>
      </c>
      <c r="H181" s="236">
        <v>116186.25399999929</v>
      </c>
      <c r="I181" s="236">
        <v>149331.19986015622</v>
      </c>
      <c r="J181" s="236">
        <v>353751.8239999993</v>
      </c>
    </row>
    <row r="182">
      <c r="A182" s="187">
        <v>43917.98329224537</v>
      </c>
      <c r="B182" s="283">
        <v>0.12405036738710716</v>
      </c>
      <c r="C182" s="283">
        <v>0.040684918200874935</v>
      </c>
      <c r="D182" s="283">
        <v>0.14714251665004266</v>
      </c>
      <c r="E182" s="284">
        <v>-0.008662862161915407</v>
      </c>
      <c r="F182" s="236">
        <v>-8764.101999999955</v>
      </c>
      <c r="G182" s="236">
        <v>240.71361089494894</v>
      </c>
      <c r="H182" s="236">
        <v>97065.06999999928</v>
      </c>
      <c r="I182" s="236">
        <v>148871.94790116727</v>
      </c>
      <c r="J182" s="236">
        <v>334630.6399999993</v>
      </c>
    </row>
    <row r="183">
      <c r="A183" s="187">
        <v>43916.983238437504</v>
      </c>
      <c r="B183" s="283">
        <v>0.13757229438247087</v>
      </c>
      <c r="C183" s="283">
        <v>0.04075491535031934</v>
      </c>
      <c r="D183" s="283">
        <v>0.16070417297741507</v>
      </c>
      <c r="E183" s="284">
        <v>-0.007461903528447707</v>
      </c>
      <c r="F183" s="236">
        <v>-7607.03600000008</v>
      </c>
      <c r="G183" s="236">
        <v>66.80764202339924</v>
      </c>
      <c r="H183" s="236">
        <v>105829.17199999923</v>
      </c>
      <c r="I183" s="236">
        <v>148631.23429027232</v>
      </c>
      <c r="J183" s="236">
        <v>343394.74199999927</v>
      </c>
    </row>
    <row r="184">
      <c r="A184" s="187">
        <v>43915.98423446759</v>
      </c>
      <c r="B184" s="283">
        <v>0.14938863911735376</v>
      </c>
      <c r="C184" s="283">
        <v>0.040827304730215556</v>
      </c>
      <c r="D184" s="283">
        <v>0.17256160483842567</v>
      </c>
      <c r="E184" s="284">
        <v>0.01993306255493773</v>
      </c>
      <c r="F184" s="236">
        <v>20472.38799999992</v>
      </c>
      <c r="G184" s="236">
        <v>226.72072529178695</v>
      </c>
      <c r="H184" s="236">
        <v>113436.20799999931</v>
      </c>
      <c r="I184" s="236">
        <v>148564.42664824892</v>
      </c>
      <c r="J184" s="236">
        <v>351001.77799999935</v>
      </c>
    </row>
    <row r="185">
      <c r="A185" s="187">
        <v>43914.98395212963</v>
      </c>
      <c r="B185" s="283">
        <v>0.11846144525043567</v>
      </c>
      <c r="C185" s="283">
        <v>0.04090183038840697</v>
      </c>
      <c r="D185" s="283">
        <v>0.14167671061714968</v>
      </c>
      <c r="E185" s="284">
        <v>0.03646130273978803</v>
      </c>
      <c r="F185" s="236">
        <v>36701.380000000005</v>
      </c>
      <c r="G185" s="236">
        <v>-86.48795282424544</v>
      </c>
      <c r="H185" s="236">
        <v>92963.8199999994</v>
      </c>
      <c r="I185" s="236">
        <v>148337.70592295713</v>
      </c>
      <c r="J185" s="236">
        <v>330529.38999999943</v>
      </c>
    </row>
    <row r="186">
      <c r="A186" s="187">
        <v>43913.98316733797</v>
      </c>
      <c r="B186" s="283">
        <v>0.0626353342841489</v>
      </c>
      <c r="C186" s="283">
        <v>0.04097164732200359</v>
      </c>
      <c r="D186" s="283">
        <v>0.08589022669505983</v>
      </c>
      <c r="E186" s="284">
        <v>-0.015720227137486525</v>
      </c>
      <c r="F186" s="236">
        <v>-15246.782000000472</v>
      </c>
      <c r="G186" s="236">
        <v>6898.295474225044</v>
      </c>
      <c r="H186" s="236">
        <v>56262.43999999939</v>
      </c>
      <c r="I186" s="236">
        <v>148424.19387578138</v>
      </c>
      <c r="J186" s="236">
        <v>293828.0099999994</v>
      </c>
    </row>
    <row r="187">
      <c r="A187" s="187">
        <v>43910.98327734954</v>
      </c>
      <c r="B187" s="283">
        <v>0.08614614040379552</v>
      </c>
      <c r="C187" s="283">
        <v>0.04108375523352389</v>
      </c>
      <c r="D187" s="283">
        <v>0.10946466358357271</v>
      </c>
      <c r="E187" s="284">
        <v>0.013930638002420705</v>
      </c>
      <c r="F187" s="236">
        <v>13412.032000000123</v>
      </c>
      <c r="G187" s="236">
        <v>76.9489143967221</v>
      </c>
      <c r="H187" s="236">
        <v>71509.22199999986</v>
      </c>
      <c r="I187" s="236">
        <v>141525.89840155633</v>
      </c>
      <c r="J187" s="236">
        <v>309074.7919999999</v>
      </c>
    </row>
    <row r="188">
      <c r="A188" s="187">
        <v>43909.98352311343</v>
      </c>
      <c r="B188" s="283">
        <v>0.06571934747738066</v>
      </c>
      <c r="C188" s="283">
        <v>0.041148895071341625</v>
      </c>
      <c r="D188" s="283">
        <v>0.08907484305195103</v>
      </c>
      <c r="E188" s="284">
        <v>0.013575971961918162</v>
      </c>
      <c r="F188" s="236">
        <v>12888.487999999896</v>
      </c>
      <c r="G188" s="236">
        <v>2.894256809435319</v>
      </c>
      <c r="H188" s="236">
        <v>58097.18999999974</v>
      </c>
      <c r="I188" s="236">
        <v>141448.9494871596</v>
      </c>
      <c r="J188" s="236">
        <v>295662.7599999998</v>
      </c>
    </row>
    <row r="189">
      <c r="A189" s="187">
        <v>43908.983183460645</v>
      </c>
      <c r="B189" s="283">
        <v>0.04602796971058877</v>
      </c>
      <c r="C189" s="283">
        <v>0.04121094553517255</v>
      </c>
      <c r="D189" s="283">
        <v>0.06941868419762058</v>
      </c>
      <c r="E189" s="284">
        <v>-0.03928257090663429</v>
      </c>
      <c r="F189" s="236">
        <v>-36787.01800000004</v>
      </c>
      <c r="G189" s="236">
        <v>-230.16021789895603</v>
      </c>
      <c r="H189" s="236">
        <v>45208.701999999845</v>
      </c>
      <c r="I189" s="236">
        <v>141446.05523035018</v>
      </c>
      <c r="J189" s="236">
        <v>282774.2719999999</v>
      </c>
    </row>
    <row r="190">
      <c r="A190" s="187">
        <v>43907.9834725463</v>
      </c>
      <c r="B190" s="283">
        <v>0.10266193802528685</v>
      </c>
      <c r="C190" s="283">
        <v>0.04127000500866827</v>
      </c>
      <c r="D190" s="283">
        <v>0.1260861737835332</v>
      </c>
      <c r="E190" s="284">
        <v>0.015726366380443734</v>
      </c>
      <c r="F190" s="236">
        <v>15305.824000000022</v>
      </c>
      <c r="G190" s="236">
        <v>-186.88703690716648</v>
      </c>
      <c r="H190" s="236">
        <v>81995.71999999988</v>
      </c>
      <c r="I190" s="236">
        <v>141676.21544824913</v>
      </c>
      <c r="J190" s="236">
        <v>319561.2899999999</v>
      </c>
    </row>
    <row r="191">
      <c r="A191" s="187">
        <v>43906.98317771991</v>
      </c>
      <c r="B191" s="283">
        <v>0.07925706965954543</v>
      </c>
      <c r="C191" s="283">
        <v>0.04133840949230498</v>
      </c>
      <c r="D191" s="283">
        <v>0.10272013077657939</v>
      </c>
      <c r="E191" s="284">
        <v>-0.01144561332138713</v>
      </c>
      <c r="F191" s="236">
        <v>-10964.358999999647</v>
      </c>
      <c r="G191" s="236">
        <v>5129.5087760123715</v>
      </c>
      <c r="H191" s="236">
        <v>66689.89599999986</v>
      </c>
      <c r="I191" s="236">
        <v>141863.1024851563</v>
      </c>
      <c r="J191" s="236">
        <v>304255.4659999999</v>
      </c>
    </row>
    <row r="192">
      <c r="A192" s="187">
        <v>43903.983156828705</v>
      </c>
      <c r="B192" s="283">
        <v>0.09640220482824725</v>
      </c>
      <c r="C192" s="283">
        <v>0.04145496139542421</v>
      </c>
      <c r="D192" s="283">
        <v>0.11994538231329646</v>
      </c>
      <c r="E192" s="284">
        <v>0.006281563424537967</v>
      </c>
      <c r="F192" s="236">
        <v>6314.819999999949</v>
      </c>
      <c r="G192" s="236">
        <v>100.15038910502335</v>
      </c>
      <c r="H192" s="236">
        <v>77654.25499999951</v>
      </c>
      <c r="I192" s="236">
        <v>136733.59370914393</v>
      </c>
      <c r="J192" s="236">
        <v>315210.78499999957</v>
      </c>
    </row>
    <row r="193">
      <c r="A193" s="187">
        <v>43902.98317790509</v>
      </c>
      <c r="B193" s="283">
        <v>0.08679024525058565</v>
      </c>
      <c r="C193" s="283">
        <v>0.041522879897226035</v>
      </c>
      <c r="D193" s="283">
        <v>0.11037199513538182</v>
      </c>
      <c r="E193" s="284">
        <v>-0.0549817241243773</v>
      </c>
      <c r="F193" s="236">
        <v>-54925.61499999976</v>
      </c>
      <c r="G193" s="236">
        <v>1798.7786653696967</v>
      </c>
      <c r="H193" s="236">
        <v>71339.43499999956</v>
      </c>
      <c r="I193" s="236">
        <v>136633.4433200389</v>
      </c>
      <c r="J193" s="236">
        <v>308895.9649999996</v>
      </c>
    </row>
    <row r="194">
      <c r="A194" s="187">
        <v>43901.9831352662</v>
      </c>
      <c r="B194" s="283">
        <v>0.1720431787625625</v>
      </c>
      <c r="C194" s="283">
        <v>0.04158945303183508</v>
      </c>
      <c r="D194" s="283">
        <v>0.19566273698370923</v>
      </c>
      <c r="E194" s="284">
        <v>-0.005412471075391539</v>
      </c>
      <c r="F194" s="236">
        <v>-5670.376999999979</v>
      </c>
      <c r="G194" s="236">
        <v>645.0197354085685</v>
      </c>
      <c r="H194" s="236">
        <v>126265.04999999932</v>
      </c>
      <c r="I194" s="236">
        <v>134834.6646546692</v>
      </c>
      <c r="J194" s="236">
        <v>363821.5799999994</v>
      </c>
    </row>
    <row r="195">
      <c r="A195" s="187">
        <v>43900.98314306713</v>
      </c>
      <c r="B195" s="283">
        <v>0.1811809768118709</v>
      </c>
      <c r="C195" s="283">
        <v>0.04167015105393302</v>
      </c>
      <c r="D195" s="283">
        <v>0.20484636520130126</v>
      </c>
      <c r="E195" s="284">
        <v>-0.00228228400035518</v>
      </c>
      <c r="F195" s="236">
        <v>-2416.9660000002477</v>
      </c>
      <c r="G195" s="236">
        <v>-31.83060124714393</v>
      </c>
      <c r="H195" s="236">
        <v>131935.4269999993</v>
      </c>
      <c r="I195" s="236">
        <v>134189.64491926064</v>
      </c>
      <c r="J195" s="236">
        <v>369491.95699999935</v>
      </c>
    </row>
    <row r="196">
      <c r="A196" s="187">
        <v>43899.98321179398</v>
      </c>
      <c r="B196" s="283">
        <v>0.18529967742116113</v>
      </c>
      <c r="C196" s="283">
        <v>0.04175263270616035</v>
      </c>
      <c r="D196" s="283">
        <v>0.20901190894135996</v>
      </c>
      <c r="E196" s="284">
        <v>-0.02185166800569041</v>
      </c>
      <c r="F196" s="236">
        <v>-23193.992000000173</v>
      </c>
      <c r="G196" s="236">
        <v>10136.354609029164</v>
      </c>
      <c r="H196" s="236">
        <v>134352.39299999955</v>
      </c>
      <c r="I196" s="236">
        <v>134221.47552050778</v>
      </c>
      <c r="J196" s="236">
        <v>371908.9229999996</v>
      </c>
    </row>
    <row r="197">
      <c r="A197" s="187">
        <v>43896.983179097224</v>
      </c>
      <c r="B197" s="283">
        <v>0.22365653549471257</v>
      </c>
      <c r="C197" s="283">
        <v>0.042158307178609224</v>
      </c>
      <c r="D197" s="283">
        <v>0.24760836565341698</v>
      </c>
      <c r="E197" s="284">
        <v>-0.014770964903814446</v>
      </c>
      <c r="F197" s="236">
        <v>-14905.735999999917</v>
      </c>
      <c r="G197" s="236">
        <v>1219.86335408561</v>
      </c>
      <c r="H197" s="236">
        <v>157546.38499999972</v>
      </c>
      <c r="I197" s="236">
        <v>124085.12091147862</v>
      </c>
      <c r="J197" s="236">
        <v>395105.1949999997</v>
      </c>
    </row>
    <row r="198">
      <c r="A198" s="187">
        <v>43895.98312953704</v>
      </c>
      <c r="B198" s="283">
        <v>0.24761770888379553</v>
      </c>
      <c r="C198" s="283">
        <v>0.04224950867919087</v>
      </c>
      <c r="D198" s="283">
        <v>0.2716213542836314</v>
      </c>
      <c r="E198" s="284">
        <v>-0.003109868947087218</v>
      </c>
      <c r="F198" s="236">
        <v>-3160.8620000001974</v>
      </c>
      <c r="G198" s="236">
        <v>494.8774319066142</v>
      </c>
      <c r="H198" s="236">
        <v>172452.12099999964</v>
      </c>
      <c r="I198" s="236">
        <v>122865.25755739301</v>
      </c>
      <c r="J198" s="236">
        <v>410010.93099999963</v>
      </c>
    </row>
    <row r="199">
      <c r="A199" s="187">
        <v>43894.98317175926</v>
      </c>
      <c r="B199" s="283">
        <v>0.2531673591175454</v>
      </c>
      <c r="C199" s="283">
        <v>0.04234503526985102</v>
      </c>
      <c r="D199" s="283">
        <v>0.27722527701616634</v>
      </c>
      <c r="E199" s="284">
        <v>0.007362420536193176</v>
      </c>
      <c r="F199" s="236">
        <v>7506.414999999921</v>
      </c>
      <c r="G199" s="236">
        <v>554.6826186770777</v>
      </c>
      <c r="H199" s="236">
        <v>175612.98299999983</v>
      </c>
      <c r="I199" s="236">
        <v>122370.3801254864</v>
      </c>
      <c r="J199" s="236">
        <v>413871.79299999983</v>
      </c>
    </row>
    <row r="200">
      <c r="A200" s="187">
        <v>43893.983186666665</v>
      </c>
      <c r="B200" s="283">
        <v>0.24187046853868355</v>
      </c>
      <c r="C200" s="283">
        <v>0.04244204591180626</v>
      </c>
      <c r="D200" s="283">
        <v>0.2659835020853274</v>
      </c>
      <c r="E200" s="284">
        <v>0.008414569818908353</v>
      </c>
      <c r="F200" s="236">
        <v>8515.979000000167</v>
      </c>
      <c r="G200" s="236">
        <v>200.51437302021077</v>
      </c>
      <c r="H200" s="236">
        <v>168106.5679999999</v>
      </c>
      <c r="I200" s="236">
        <v>121815.69750680932</v>
      </c>
      <c r="J200" s="236">
        <v>406365.3779999999</v>
      </c>
    </row>
    <row r="201">
      <c r="A201" s="187">
        <v>43892.983147604165</v>
      </c>
      <c r="B201" s="283">
        <v>0.2289102132662498</v>
      </c>
      <c r="C201" s="283">
        <v>0.042537559692663166</v>
      </c>
      <c r="D201" s="283">
        <v>0.25307751203391426</v>
      </c>
      <c r="E201" s="284">
        <v>0.004287332539866032</v>
      </c>
      <c r="F201" s="236">
        <v>4302.490999999951</v>
      </c>
      <c r="G201" s="236">
        <v>741.5925686140399</v>
      </c>
      <c r="H201" s="236">
        <v>159590.58899999975</v>
      </c>
      <c r="I201" s="236">
        <v>121615.1831337891</v>
      </c>
      <c r="J201" s="236">
        <v>397849.39899999974</v>
      </c>
    </row>
    <row r="202">
      <c r="A202" s="187">
        <v>43889.97557229167</v>
      </c>
      <c r="B202" s="283">
        <v>0.22213479220159044</v>
      </c>
      <c r="C202" s="283">
        <v>0.04268500988507955</v>
      </c>
      <c r="D202" s="283">
        <v>0.24710826087685817</v>
      </c>
      <c r="E202" s="284">
        <v>-0.00744207751533863</v>
      </c>
      <c r="F202" s="236">
        <v>-7429.862000000023</v>
      </c>
      <c r="G202" s="236">
        <v>4807.087346303437</v>
      </c>
      <c r="H202" s="236">
        <v>155288.0979999998</v>
      </c>
      <c r="I202" s="236">
        <v>120873.59056517507</v>
      </c>
      <c r="J202" s="236">
        <v>393546.9079999998</v>
      </c>
    </row>
    <row r="203">
      <c r="A203" s="187">
        <v>43888.975518148145</v>
      </c>
      <c r="B203" s="283">
        <v>0.23446857484190942</v>
      </c>
      <c r="C203" s="283">
        <v>0.04277819018254226</v>
      </c>
      <c r="D203" s="283">
        <v>0.2594965599679429</v>
      </c>
      <c r="E203" s="284">
        <v>-0.017135880205715905</v>
      </c>
      <c r="F203" s="236">
        <v>-12366.68799999985</v>
      </c>
      <c r="G203" s="236">
        <v>609.1256536965957</v>
      </c>
      <c r="H203" s="236">
        <v>162717.95999999982</v>
      </c>
      <c r="I203" s="236">
        <v>116066.50321887163</v>
      </c>
      <c r="J203" s="236">
        <v>400976.76999999984</v>
      </c>
    </row>
    <row r="204">
      <c r="A204" s="187">
        <v>43887.975519224536</v>
      </c>
      <c r="B204" s="283">
        <v>0.25475865569812456</v>
      </c>
      <c r="C204" s="283">
        <v>0.042873804535165344</v>
      </c>
      <c r="D204" s="283">
        <v>0.27984258135331724</v>
      </c>
      <c r="E204" s="284">
        <v>-0.004577171968746254</v>
      </c>
      <c r="F204" s="236">
        <v>-3339.462000000174</v>
      </c>
      <c r="G204" s="236">
        <v>457.34151750960154</v>
      </c>
      <c r="H204" s="236">
        <v>175084.64799999967</v>
      </c>
      <c r="I204" s="236">
        <v>115457.37756517503</v>
      </c>
      <c r="J204" s="236">
        <v>413343.4579999997</v>
      </c>
    </row>
    <row r="205">
      <c r="A205" s="187">
        <v>43886.97634311343</v>
      </c>
      <c r="B205" s="283">
        <v>0.2606992797901145</v>
      </c>
      <c r="C205" s="283">
        <v>0.04297321364631102</v>
      </c>
      <c r="D205" s="283">
        <v>0.28584136615160477</v>
      </c>
      <c r="E205" s="284">
        <v>-0.00584547364903837</v>
      </c>
      <c r="F205" s="236">
        <v>-4278.439999999828</v>
      </c>
      <c r="G205" s="236">
        <v>452.94537743197</v>
      </c>
      <c r="H205" s="236">
        <v>178424.10999999984</v>
      </c>
      <c r="I205" s="236">
        <v>115000.03604766543</v>
      </c>
      <c r="J205" s="236">
        <v>416682.91999999987</v>
      </c>
    </row>
    <row r="206">
      <c r="A206" s="187">
        <v>43885.975562164356</v>
      </c>
      <c r="B206" s="283">
        <v>0.2681811568244691</v>
      </c>
      <c r="C206" s="283">
        <v>0.043074027713505415</v>
      </c>
      <c r="D206" s="283">
        <v>0.29338222588166174</v>
      </c>
      <c r="E206" s="284">
        <v>-0.0029553629999721073</v>
      </c>
      <c r="F206" s="236">
        <v>-2172.06700000001</v>
      </c>
      <c r="G206" s="236">
        <v>1218.1226249027968</v>
      </c>
      <c r="H206" s="236">
        <v>182702.54999999967</v>
      </c>
      <c r="I206" s="236">
        <v>114547.09067023346</v>
      </c>
      <c r="J206" s="236">
        <v>420961.3599999997</v>
      </c>
    </row>
    <row r="207">
      <c r="A207" s="187">
        <v>43882.975535474536</v>
      </c>
      <c r="B207" s="283">
        <v>0.2726564905331333</v>
      </c>
      <c r="C207" s="283">
        <v>0.0432311732754526</v>
      </c>
      <c r="D207" s="283">
        <v>0.29795317438563507</v>
      </c>
      <c r="E207" s="284">
        <v>-0.0027085861736125816</v>
      </c>
      <c r="F207" s="236">
        <v>-1977.439000000013</v>
      </c>
      <c r="G207" s="236">
        <v>488.7167665369343</v>
      </c>
      <c r="H207" s="236">
        <v>184874.61699999968</v>
      </c>
      <c r="I207" s="236">
        <v>113328.96804533066</v>
      </c>
      <c r="J207" s="236">
        <v>423131.1469999997</v>
      </c>
    </row>
    <row r="208">
      <c r="A208" s="187">
        <v>43881.97554706018</v>
      </c>
      <c r="B208" s="283">
        <v>0.276453422413606</v>
      </c>
      <c r="C208" s="283">
        <v>0.04332677346603896</v>
      </c>
      <c r="D208" s="283">
        <v>0.30180604663538935</v>
      </c>
      <c r="E208" s="284">
        <v>0.0025213217880738826</v>
      </c>
      <c r="F208" s="236">
        <v>1846.0730000000913</v>
      </c>
      <c r="G208" s="236">
        <v>486.6214435796428</v>
      </c>
      <c r="H208" s="236">
        <v>186852.0559999997</v>
      </c>
      <c r="I208" s="236">
        <v>112840.25127879373</v>
      </c>
      <c r="J208" s="236">
        <v>425108.5859999997</v>
      </c>
    </row>
    <row r="209">
      <c r="A209" s="187">
        <v>43880.975503587964</v>
      </c>
      <c r="B209" s="283">
        <v>0.27408137237547997</v>
      </c>
      <c r="C209" s="283">
        <v>0.043423378086962124</v>
      </c>
      <c r="D209" s="283">
        <v>0.29949052470809234</v>
      </c>
      <c r="E209" s="284">
        <v>0.0036661053456971374</v>
      </c>
      <c r="F209" s="236">
        <v>2677.497999999905</v>
      </c>
      <c r="G209" s="236">
        <v>477.6893696498446</v>
      </c>
      <c r="H209" s="236">
        <v>185005.9829999996</v>
      </c>
      <c r="I209" s="236">
        <v>112353.62983521409</v>
      </c>
      <c r="J209" s="236">
        <v>423262.5129999996</v>
      </c>
    </row>
    <row r="210">
      <c r="A210" s="187">
        <v>43879.97565519676</v>
      </c>
      <c r="B210" s="283">
        <v>0.27034685761994515</v>
      </c>
      <c r="C210" s="283">
        <v>0.04351994246833182</v>
      </c>
      <c r="D210" s="283">
        <v>0.2958125145172464</v>
      </c>
      <c r="E210" s="284">
        <v>0.004132589015158621</v>
      </c>
      <c r="F210" s="236">
        <v>3007.1239999999525</v>
      </c>
      <c r="G210" s="236">
        <v>467.512673151723</v>
      </c>
      <c r="H210" s="236">
        <v>182328.4849999997</v>
      </c>
      <c r="I210" s="236">
        <v>111875.94046556424</v>
      </c>
      <c r="J210" s="236">
        <v>420585.0149999997</v>
      </c>
    </row>
    <row r="211">
      <c r="A211" s="187">
        <v>43878.975490972225</v>
      </c>
      <c r="B211" s="283">
        <v>0.2660554132576888</v>
      </c>
      <c r="C211" s="283">
        <v>0.04361623221058636</v>
      </c>
      <c r="D211" s="283">
        <v>0.29157741401483706</v>
      </c>
      <c r="E211" s="284">
        <v>0.002082101506797954</v>
      </c>
      <c r="F211" s="236">
        <v>1508.8030000001309</v>
      </c>
      <c r="G211" s="236">
        <v>447.5712645914318</v>
      </c>
      <c r="H211" s="236">
        <v>179321.36099999974</v>
      </c>
      <c r="I211" s="236">
        <v>111408.42779241252</v>
      </c>
      <c r="J211" s="236">
        <v>417577.89099999977</v>
      </c>
    </row>
    <row r="212">
      <c r="A212" s="187">
        <v>43875.975535879625</v>
      </c>
      <c r="B212" s="283">
        <v>0.26458395124093864</v>
      </c>
      <c r="C212" s="283">
        <v>0.04376772648843443</v>
      </c>
      <c r="D212" s="283">
        <v>0.2901283210161904</v>
      </c>
      <c r="E212" s="284">
        <v>0.004592497986907084</v>
      </c>
      <c r="F212" s="236">
        <v>3321.228999999934</v>
      </c>
      <c r="G212" s="236">
        <v>463.2046614786814</v>
      </c>
      <c r="H212" s="236">
        <v>177812.5579999996</v>
      </c>
      <c r="I212" s="236">
        <v>110960.85652782109</v>
      </c>
      <c r="J212" s="236">
        <v>416075.4779999997</v>
      </c>
    </row>
    <row r="213">
      <c r="A213" s="187">
        <v>43874.97632726852</v>
      </c>
      <c r="B213" s="283">
        <v>0.25973398074748655</v>
      </c>
      <c r="C213" s="283">
        <v>0.04386383963547743</v>
      </c>
      <c r="D213" s="283">
        <v>0.2853344455033396</v>
      </c>
      <c r="E213" s="284">
        <v>0.006069543651714472</v>
      </c>
      <c r="F213" s="236">
        <v>4369.249000000069</v>
      </c>
      <c r="G213" s="236">
        <v>456.13983657574863</v>
      </c>
      <c r="H213" s="236">
        <v>174491.32899999968</v>
      </c>
      <c r="I213" s="236">
        <v>110497.6518663424</v>
      </c>
      <c r="J213" s="236">
        <v>412754.2489999998</v>
      </c>
    </row>
    <row r="214">
      <c r="A214" s="187">
        <v>43873.97553956018</v>
      </c>
      <c r="B214" s="283">
        <v>0.2531399590537857</v>
      </c>
      <c r="C214" s="283">
        <v>0.04395947767239594</v>
      </c>
      <c r="D214" s="283">
        <v>0.27879624149942156</v>
      </c>
      <c r="E214" s="284">
        <v>0.0014037353846863949</v>
      </c>
      <c r="F214" s="236">
        <v>1004.3660000000382</v>
      </c>
      <c r="G214" s="236">
        <v>433.9707937742205</v>
      </c>
      <c r="H214" s="236">
        <v>170122.0799999996</v>
      </c>
      <c r="I214" s="236">
        <v>110041.51202976666</v>
      </c>
      <c r="J214" s="236">
        <v>408384.9999999997</v>
      </c>
    </row>
    <row r="215">
      <c r="A215" s="187">
        <v>43872.9755089699</v>
      </c>
      <c r="B215" s="283">
        <v>0.2520366821172934</v>
      </c>
      <c r="C215" s="283">
        <v>0.04405433436817839</v>
      </c>
      <c r="D215" s="283">
        <v>0.2777483262348078</v>
      </c>
      <c r="E215" s="284">
        <v>-4.514977128805676E-4</v>
      </c>
      <c r="F215" s="236">
        <v>-322.5910000000149</v>
      </c>
      <c r="G215" s="236">
        <v>422.15190272372274</v>
      </c>
      <c r="H215" s="236">
        <v>169117.71399999957</v>
      </c>
      <c r="I215" s="236">
        <v>109607.54123599244</v>
      </c>
      <c r="J215" s="236">
        <v>407380.63399999967</v>
      </c>
    </row>
    <row r="216">
      <c r="A216" s="187">
        <v>43871.97556304398</v>
      </c>
      <c r="B216" s="283">
        <v>0.2531112309479183</v>
      </c>
      <c r="C216" s="283">
        <v>0.04414935253741937</v>
      </c>
      <c r="D216" s="283">
        <v>0.2788783309788464</v>
      </c>
      <c r="E216" s="284">
        <v>0.004968363250287211</v>
      </c>
      <c r="F216" s="236">
        <v>3551.453000000096</v>
      </c>
      <c r="G216" s="236">
        <v>448.58654863820993</v>
      </c>
      <c r="H216" s="236">
        <v>169440.3049999996</v>
      </c>
      <c r="I216" s="236">
        <v>109185.38933326871</v>
      </c>
      <c r="J216" s="236">
        <v>407703.2249999997</v>
      </c>
    </row>
    <row r="217">
      <c r="A217" s="187">
        <v>43868.975528634255</v>
      </c>
      <c r="B217" s="283">
        <v>0.24811763206343398</v>
      </c>
      <c r="C217" s="283">
        <v>0.044301417361008996</v>
      </c>
      <c r="D217" s="283">
        <v>0.27397348242240593</v>
      </c>
      <c r="E217" s="284">
        <v>0.007131360656284199</v>
      </c>
      <c r="F217" s="236">
        <v>5072.265999999945</v>
      </c>
      <c r="G217" s="236">
        <v>451.90905058367935</v>
      </c>
      <c r="H217" s="236">
        <v>165888.8519999995</v>
      </c>
      <c r="I217" s="236">
        <v>108736.8027846305</v>
      </c>
      <c r="J217" s="236">
        <v>404151.7719999996</v>
      </c>
    </row>
    <row r="218">
      <c r="A218" s="187">
        <v>43867.97553763889</v>
      </c>
      <c r="B218" s="283">
        <v>0.24025544061620016</v>
      </c>
      <c r="C218" s="283">
        <v>0.04439656555369936</v>
      </c>
      <c r="D218" s="283">
        <v>0.26616682277480014</v>
      </c>
      <c r="E218" s="284">
        <v>0.004083648871281568</v>
      </c>
      <c r="F218" s="236">
        <v>2883.8310000000056</v>
      </c>
      <c r="G218" s="236">
        <v>417.25628015566326</v>
      </c>
      <c r="H218" s="236">
        <v>160816.58599999954</v>
      </c>
      <c r="I218" s="236">
        <v>108284.89373404683</v>
      </c>
      <c r="J218" s="236">
        <v>399079.50599999964</v>
      </c>
    </row>
    <row r="219">
      <c r="A219" s="187">
        <v>43866.97552116898</v>
      </c>
      <c r="B219" s="283">
        <v>0.23598170111422367</v>
      </c>
      <c r="C219" s="283">
        <v>0.044490696403940856</v>
      </c>
      <c r="D219" s="283">
        <v>0.2619480213159606</v>
      </c>
      <c r="E219" s="284">
        <v>0.0025798175950246275</v>
      </c>
      <c r="F219" s="236">
        <v>1814.4010000000708</v>
      </c>
      <c r="G219" s="236">
        <v>407.7232256808493</v>
      </c>
      <c r="H219" s="236">
        <v>157932.75499999954</v>
      </c>
      <c r="I219" s="236">
        <v>107867.63745389116</v>
      </c>
      <c r="J219" s="236">
        <v>396195.67499999964</v>
      </c>
    </row>
    <row r="220">
      <c r="A220" s="187">
        <v>43865.975517638886</v>
      </c>
      <c r="B220" s="283">
        <v>0.23346314350466305</v>
      </c>
      <c r="C220" s="283">
        <v>0.0445844275796365</v>
      </c>
      <c r="D220" s="283">
        <v>0.2594841684855497</v>
      </c>
      <c r="E220" s="284">
        <v>0.00188303059239789</v>
      </c>
      <c r="F220" s="236">
        <v>1320.9299999998184</v>
      </c>
      <c r="G220" s="236">
        <v>415.51096498062543</v>
      </c>
      <c r="H220" s="236">
        <v>156118.35399999947</v>
      </c>
      <c r="I220" s="236">
        <v>107459.91422821031</v>
      </c>
      <c r="J220" s="236">
        <v>394381.27399999957</v>
      </c>
    </row>
    <row r="221">
      <c r="A221" s="187">
        <v>43864.97551770833</v>
      </c>
      <c r="B221" s="283">
        <v>0.23174499945666405</v>
      </c>
      <c r="C221" s="283">
        <v>0.04467806227796676</v>
      </c>
      <c r="D221" s="283">
        <v>0.25782900085783866</v>
      </c>
      <c r="E221" s="284">
        <v>-9.454049237389907E-4</v>
      </c>
      <c r="F221" s="236">
        <v>-661.9400000002352</v>
      </c>
      <c r="G221" s="236">
        <v>496.3710350192996</v>
      </c>
      <c r="H221" s="236">
        <v>154797.42399999965</v>
      </c>
      <c r="I221" s="236">
        <v>107044.40326322969</v>
      </c>
      <c r="J221" s="236">
        <v>393360.34399999975</v>
      </c>
    </row>
    <row r="222">
      <c r="A222" s="187">
        <v>43861.97552847222</v>
      </c>
      <c r="B222" s="283">
        <v>0.2330060556848576</v>
      </c>
      <c r="C222" s="283">
        <v>0.044829265109776896</v>
      </c>
      <c r="D222" s="283">
        <v>0.25980781670237324</v>
      </c>
      <c r="E222" s="284">
        <v>-0.00455685221890436</v>
      </c>
      <c r="F222" s="236">
        <v>-3183.043999999878</v>
      </c>
      <c r="G222" s="236">
        <v>469.593451362045</v>
      </c>
      <c r="H222" s="236">
        <v>155459.36399999988</v>
      </c>
      <c r="I222" s="236">
        <v>106548.03222821039</v>
      </c>
      <c r="J222" s="236">
        <v>394022.2839999999</v>
      </c>
    </row>
    <row r="223">
      <c r="A223" s="187">
        <v>43860.97550706018</v>
      </c>
      <c r="B223" s="283">
        <v>0.23882117727889993</v>
      </c>
      <c r="C223" s="283">
        <v>0.04492381432986639</v>
      </c>
      <c r="D223" s="283">
        <v>0.26568658347434043</v>
      </c>
      <c r="E223" s="284">
        <v>-0.0017376387874653613</v>
      </c>
      <c r="F223" s="236">
        <v>-1215.4049999999115</v>
      </c>
      <c r="G223" s="236">
        <v>496.9272607002931</v>
      </c>
      <c r="H223" s="236">
        <v>158642.40799999976</v>
      </c>
      <c r="I223" s="236">
        <v>106078.43877684834</v>
      </c>
      <c r="J223" s="236">
        <v>397201.0779999998</v>
      </c>
    </row>
    <row r="224">
      <c r="A224" s="187">
        <v>43859.97553355324</v>
      </c>
      <c r="B224" s="283">
        <v>0.24136738137244168</v>
      </c>
      <c r="C224" s="283">
        <v>0.045019738902976565</v>
      </c>
      <c r="D224" s="283">
        <v>0.2682937441442116</v>
      </c>
      <c r="E224" s="284">
        <v>0.0023037659135186593</v>
      </c>
      <c r="F224" s="236">
        <v>1607.6490000000922</v>
      </c>
      <c r="G224" s="236">
        <v>449.78868093393976</v>
      </c>
      <c r="H224" s="236">
        <v>159857.81299999967</v>
      </c>
      <c r="I224" s="236">
        <v>105581.51151614805</v>
      </c>
      <c r="J224" s="236">
        <v>398414.3429999997</v>
      </c>
    </row>
    <row r="225">
      <c r="A225" s="187">
        <v>43858.97552258102</v>
      </c>
      <c r="B225" s="283">
        <v>0.23918204064401413</v>
      </c>
      <c r="C225" s="283">
        <v>0.045116471316245466</v>
      </c>
      <c r="D225" s="283">
        <v>0.26616625919449216</v>
      </c>
      <c r="E225" s="284">
        <v>0.0015474767737365567</v>
      </c>
      <c r="F225" s="236">
        <v>1077.3959999999497</v>
      </c>
      <c r="G225" s="236">
        <v>447.2882217898732</v>
      </c>
      <c r="H225" s="236">
        <v>158250.16399999958</v>
      </c>
      <c r="I225" s="236">
        <v>105131.72283521411</v>
      </c>
      <c r="J225" s="236">
        <v>396806.6939999996</v>
      </c>
    </row>
    <row r="226">
      <c r="A226" s="187">
        <v>43857.976126435184</v>
      </c>
      <c r="B226" s="283">
        <v>0.23787873489749528</v>
      </c>
      <c r="C226" s="283">
        <v>0.04521317852508001</v>
      </c>
      <c r="D226" s="283">
        <v>0.26492079415187736</v>
      </c>
      <c r="E226" s="284">
        <v>-6.891604363513256E-4</v>
      </c>
      <c r="F226" s="236">
        <v>-479.0700000001816</v>
      </c>
      <c r="G226" s="236">
        <v>813.7999260700599</v>
      </c>
      <c r="H226" s="236">
        <v>157172.76799999963</v>
      </c>
      <c r="I226" s="236">
        <v>104684.43461342424</v>
      </c>
      <c r="J226" s="236">
        <v>395729.29799999966</v>
      </c>
    </row>
    <row r="227">
      <c r="A227" s="187">
        <v>43854.97551575232</v>
      </c>
      <c r="B227" s="283">
        <v>0.23950568806471784</v>
      </c>
      <c r="C227" s="283">
        <v>0.0453684052728826</v>
      </c>
      <c r="D227" s="283">
        <v>0.26664058863326706</v>
      </c>
      <c r="E227" s="284">
        <v>0.0027515427487206957</v>
      </c>
      <c r="F227" s="236">
        <v>1880.2590000000782</v>
      </c>
      <c r="G227" s="236">
        <v>426.97342412456055</v>
      </c>
      <c r="H227" s="236">
        <v>157651.8379999998</v>
      </c>
      <c r="I227" s="236">
        <v>103870.63468735418</v>
      </c>
      <c r="J227" s="236">
        <v>396208.36799999984</v>
      </c>
    </row>
    <row r="228">
      <c r="A228" s="187">
        <v>43853.97554241898</v>
      </c>
      <c r="B228" s="283">
        <v>0.23683395137903487</v>
      </c>
      <c r="C228" s="283">
        <v>0.04546600369552951</v>
      </c>
      <c r="D228" s="283">
        <v>0.2640272256875964</v>
      </c>
      <c r="E228" s="284">
        <v>0.0065525116626753655</v>
      </c>
      <c r="F228" s="236">
        <v>4465.320000000065</v>
      </c>
      <c r="G228" s="236">
        <v>446.08577042794786</v>
      </c>
      <c r="H228" s="236">
        <v>155771.57899999974</v>
      </c>
      <c r="I228" s="236">
        <v>103443.66126322962</v>
      </c>
      <c r="J228" s="236">
        <v>394328.10899999976</v>
      </c>
    </row>
    <row r="229">
      <c r="A229" s="187">
        <v>43852.975547951384</v>
      </c>
      <c r="B229" s="283">
        <v>0.22975698467792094</v>
      </c>
      <c r="C229" s="283">
        <v>0.04556349176000755</v>
      </c>
      <c r="D229" s="283">
        <v>0.25700856672113437</v>
      </c>
      <c r="E229" s="284">
        <v>0.001759413839147805</v>
      </c>
      <c r="F229" s="236">
        <v>1191.125999999931</v>
      </c>
      <c r="G229" s="236">
        <v>408.07128793775337</v>
      </c>
      <c r="H229" s="236">
        <v>151306.25899999967</v>
      </c>
      <c r="I229" s="236">
        <v>102997.57549280167</v>
      </c>
      <c r="J229" s="236">
        <v>389862.7889999997</v>
      </c>
    </row>
    <row r="230">
      <c r="A230" s="187">
        <v>43851.97553408565</v>
      </c>
      <c r="B230" s="283">
        <v>0.22821649824335927</v>
      </c>
      <c r="C230" s="283">
        <v>0.04566007890640154</v>
      </c>
      <c r="D230" s="283">
        <v>0.25552584918097926</v>
      </c>
      <c r="E230" s="284">
        <v>0.0022161789994016154</v>
      </c>
      <c r="F230" s="236">
        <v>1497.7170000000624</v>
      </c>
      <c r="G230" s="236">
        <v>405.2156381322711</v>
      </c>
      <c r="H230" s="236">
        <v>150115.13299999974</v>
      </c>
      <c r="I230" s="236">
        <v>102589.50420486392</v>
      </c>
      <c r="J230" s="236">
        <v>388671.66299999977</v>
      </c>
    </row>
    <row r="231">
      <c r="A231" s="187">
        <v>43850.97556121528</v>
      </c>
      <c r="B231" s="283">
        <v>0.22614486613158208</v>
      </c>
      <c r="C231" s="283">
        <v>0.045756750043600726</v>
      </c>
      <c r="D231" s="283">
        <v>0.25351203619861534</v>
      </c>
      <c r="E231" s="284">
        <v>0.0016906902219318265</v>
      </c>
      <c r="F231" s="236">
        <v>1140.0540000000037</v>
      </c>
      <c r="G231" s="236">
        <v>395.1518754864228</v>
      </c>
      <c r="H231" s="236">
        <v>148617.41599999968</v>
      </c>
      <c r="I231" s="236">
        <v>102184.28856673164</v>
      </c>
      <c r="J231" s="236">
        <v>387173.9459999997</v>
      </c>
    </row>
    <row r="232">
      <c r="A232" s="187">
        <v>43847.975520798616</v>
      </c>
      <c r="B232" s="283">
        <v>0.22496461236040358</v>
      </c>
      <c r="C232" s="283">
        <v>0.045912766527649015</v>
      </c>
      <c r="D232" s="283">
        <v>0.2524250960838513</v>
      </c>
      <c r="E232" s="284">
        <v>0.002468736433273517</v>
      </c>
      <c r="F232" s="236">
        <v>1661.8859999999404</v>
      </c>
      <c r="G232" s="236">
        <v>526.6177120623033</v>
      </c>
      <c r="H232" s="236">
        <v>147477.36199999967</v>
      </c>
      <c r="I232" s="236">
        <v>101789.13669124522</v>
      </c>
      <c r="J232" s="236">
        <v>386033.8919999997</v>
      </c>
    </row>
    <row r="233">
      <c r="A233" s="187">
        <v>43846.9755346875</v>
      </c>
      <c r="B233" s="283">
        <v>0.2225889754607139</v>
      </c>
      <c r="C233" s="283">
        <v>0.04600968500750873</v>
      </c>
      <c r="D233" s="283">
        <v>0.25010742624953297</v>
      </c>
      <c r="E233" s="284">
        <v>6.429312013699427E-4</v>
      </c>
      <c r="F233" s="236">
        <v>432.39300000004005</v>
      </c>
      <c r="G233" s="236">
        <v>396.6186303501163</v>
      </c>
      <c r="H233" s="236">
        <v>145815.47599999973</v>
      </c>
      <c r="I233" s="236">
        <v>101262.51897918292</v>
      </c>
      <c r="J233" s="236">
        <v>384372.00599999976</v>
      </c>
    </row>
    <row r="234">
      <c r="A234" s="187">
        <v>43845.975559976854</v>
      </c>
      <c r="B234" s="283">
        <v>0.22231431189569323</v>
      </c>
      <c r="C234" s="283">
        <v>0.04610653587139387</v>
      </c>
      <c r="D234" s="283">
        <v>0.2498906893086838</v>
      </c>
      <c r="E234" s="284">
        <v>8.389536863721491E-4</v>
      </c>
      <c r="F234" s="236">
        <v>563.8619999999646</v>
      </c>
      <c r="G234" s="236">
        <v>401.0419027238386</v>
      </c>
      <c r="H234" s="236">
        <v>145383.0829999997</v>
      </c>
      <c r="I234" s="236">
        <v>100865.9003488328</v>
      </c>
      <c r="J234" s="236">
        <v>383939.6129999997</v>
      </c>
    </row>
    <row r="235">
      <c r="A235" s="187">
        <v>43844.97557841435</v>
      </c>
      <c r="B235" s="283">
        <v>0.22181157192800563</v>
      </c>
      <c r="C235" s="283">
        <v>0.046203698192634764</v>
      </c>
      <c r="D235" s="283">
        <v>0.24944606224820604</v>
      </c>
      <c r="E235" s="284">
        <v>0.004109707328212549</v>
      </c>
      <c r="F235" s="236">
        <v>2759.822999999975</v>
      </c>
      <c r="G235" s="236">
        <v>422.7921712061943</v>
      </c>
      <c r="H235" s="236">
        <v>144819.22099999973</v>
      </c>
      <c r="I235" s="236">
        <v>100464.85844610896</v>
      </c>
      <c r="J235" s="236">
        <v>383375.75099999976</v>
      </c>
    </row>
    <row r="236">
      <c r="A236" s="187">
        <v>43843.97552636574</v>
      </c>
      <c r="B236" s="283">
        <v>0.21751560296283887</v>
      </c>
      <c r="C236" s="283">
        <v>0.0463011322000575</v>
      </c>
      <c r="D236" s="283">
        <v>0.24520836868609808</v>
      </c>
      <c r="E236" s="284">
        <v>-0.005143547099138234</v>
      </c>
      <c r="F236" s="236">
        <v>-3439.890000000014</v>
      </c>
      <c r="G236" s="236">
        <v>384.70228015563043</v>
      </c>
      <c r="H236" s="236">
        <v>142059.39799999975</v>
      </c>
      <c r="I236" s="236">
        <v>100042.06627490277</v>
      </c>
      <c r="J236" s="236">
        <v>381915.9279999998</v>
      </c>
    </row>
    <row r="237">
      <c r="A237" s="187">
        <v>43840.97553277778</v>
      </c>
      <c r="B237" s="283">
        <v>0.22421455740870525</v>
      </c>
      <c r="C237" s="283">
        <v>0.04645889341408529</v>
      </c>
      <c r="D237" s="283">
        <v>0.2520016803135861</v>
      </c>
      <c r="E237" s="284">
        <v>0.0064388786639271965</v>
      </c>
      <c r="F237" s="236">
        <v>4328.328000000096</v>
      </c>
      <c r="G237" s="236">
        <v>438.18228793768503</v>
      </c>
      <c r="H237" s="236">
        <v>145499.28799999977</v>
      </c>
      <c r="I237" s="236">
        <v>99657.36399474714</v>
      </c>
      <c r="J237" s="236">
        <v>385355.8179999998</v>
      </c>
    </row>
    <row r="238">
      <c r="A238" s="187">
        <v>43839.975477245374</v>
      </c>
      <c r="B238" s="283">
        <v>0.21718038731241163</v>
      </c>
      <c r="C238" s="283">
        <v>0.04655802082928438</v>
      </c>
      <c r="D238" s="283">
        <v>0.24502679844968386</v>
      </c>
      <c r="E238" s="284">
        <v>-0.0032044410231192757</v>
      </c>
      <c r="F238" s="236">
        <v>-2140.2120000000577</v>
      </c>
      <c r="G238" s="236">
        <v>823.9181789883733</v>
      </c>
      <c r="H238" s="236">
        <v>141170.95999999967</v>
      </c>
      <c r="I238" s="236">
        <v>99219.18170680945</v>
      </c>
      <c r="J238" s="236">
        <v>381027.4899999997</v>
      </c>
    </row>
    <row r="239">
      <c r="A239" s="187">
        <v>43838.97552744213</v>
      </c>
      <c r="B239" s="283">
        <v>0.22136108466503412</v>
      </c>
      <c r="C239" s="283">
        <v>0.04665623672581874</v>
      </c>
      <c r="D239" s="283">
        <v>0.24926623885423155</v>
      </c>
      <c r="E239" s="284">
        <v>0.0012506484356518772</v>
      </c>
      <c r="F239" s="236">
        <v>842.7960000000894</v>
      </c>
      <c r="G239" s="236">
        <v>410.76898832684674</v>
      </c>
      <c r="H239" s="236">
        <v>143311.17199999973</v>
      </c>
      <c r="I239" s="236">
        <v>98395.26352782108</v>
      </c>
      <c r="J239" s="236">
        <v>383167.70199999976</v>
      </c>
    </row>
    <row r="240">
      <c r="A240" s="187">
        <v>43837.97553430556</v>
      </c>
      <c r="B240" s="283">
        <v>0.22036343387092475</v>
      </c>
      <c r="C240" s="283">
        <v>0.046755588550695205</v>
      </c>
      <c r="D240" s="283">
        <v>0.2483280105122254</v>
      </c>
      <c r="E240" s="284">
        <v>0.004222401806206985</v>
      </c>
      <c r="F240" s="236">
        <v>2841.863999999943</v>
      </c>
      <c r="G240" s="236">
        <v>416.0291556420125</v>
      </c>
      <c r="H240" s="236">
        <v>142468.37599999964</v>
      </c>
      <c r="I240" s="236">
        <v>97984.49453949423</v>
      </c>
      <c r="J240" s="236">
        <v>382324.90599999967</v>
      </c>
    </row>
    <row r="241">
      <c r="A241" s="187">
        <v>43836.97554234954</v>
      </c>
      <c r="B241" s="283">
        <v>0.21578034728276346</v>
      </c>
      <c r="C241" s="283">
        <v>0.04683598419409615</v>
      </c>
      <c r="D241" s="283">
        <v>0.24379300866005404</v>
      </c>
      <c r="E241" s="284">
        <v>-8.86706547683905E-4</v>
      </c>
      <c r="F241" s="236">
        <v>-594.2729999999283</v>
      </c>
      <c r="G241" s="236">
        <v>467.65983268487616</v>
      </c>
      <c r="H241" s="236">
        <v>139626.5119999997</v>
      </c>
      <c r="I241" s="236">
        <v>97568.46538385222</v>
      </c>
      <c r="J241" s="236">
        <v>379483.0419999997</v>
      </c>
    </row>
    <row r="242">
      <c r="A242" s="187">
        <v>43833.97552361111</v>
      </c>
      <c r="B242" s="283">
        <v>0.217560140970315</v>
      </c>
      <c r="C242" s="283">
        <v>0.046996304487998984</v>
      </c>
      <c r="D242" s="283">
        <v>0.24566869011813683</v>
      </c>
      <c r="E242" s="284">
        <v>0.0077729230763409225</v>
      </c>
      <c r="F242" s="236">
        <v>5219.2619999998715</v>
      </c>
      <c r="G242" s="236">
        <v>421.5080544746306</v>
      </c>
      <c r="H242" s="236">
        <v>140220.78499999963</v>
      </c>
      <c r="I242" s="236">
        <v>97100.80555116734</v>
      </c>
      <c r="J242" s="236">
        <v>380077.31499999965</v>
      </c>
    </row>
    <row r="243">
      <c r="A243" s="187">
        <v>43832.97551805555</v>
      </c>
      <c r="B243" s="283">
        <v>0.20885863378039612</v>
      </c>
      <c r="C243" s="283">
        <v>0.04709613234932768</v>
      </c>
      <c r="D243" s="283">
        <v>0.2370268900983252</v>
      </c>
      <c r="E243" s="284">
        <v>0.005846870887261459</v>
      </c>
      <c r="F243" s="236">
        <v>3895.4650000000256</v>
      </c>
      <c r="G243" s="236">
        <v>391.770389105106</v>
      </c>
      <c r="H243" s="236">
        <v>135001.52299999975</v>
      </c>
      <c r="I243" s="236">
        <v>96679.29749669271</v>
      </c>
      <c r="J243" s="236">
        <v>374858.053</v>
      </c>
    </row>
    <row r="244">
      <c r="A244" s="187">
        <v>43830.975504375005</v>
      </c>
      <c r="B244" s="283">
        <v>0.2020434479816019</v>
      </c>
      <c r="C244" s="283">
        <v>0.047245062465907775</v>
      </c>
      <c r="D244" s="283">
        <v>0.23091539830939461</v>
      </c>
      <c r="E244" s="284">
        <v>5.634110053342113E-5</v>
      </c>
      <c r="F244" s="236">
        <v>37.2980000001844</v>
      </c>
      <c r="G244" s="236">
        <v>118.07819879846647</v>
      </c>
      <c r="H244" s="236">
        <v>131106.05799999973</v>
      </c>
      <c r="I244" s="236">
        <v>96287.52710758761</v>
      </c>
      <c r="J244" s="236">
        <v>370562.588</v>
      </c>
    </row>
    <row r="245">
      <c r="A245" s="187">
        <v>43829.975571724535</v>
      </c>
      <c r="B245" s="283">
        <v>0.2023959331159585</v>
      </c>
      <c r="C245" s="283">
        <v>0.04734287931519133</v>
      </c>
      <c r="D245" s="283">
        <v>0.23132766034034807</v>
      </c>
      <c r="E245" s="284">
        <v>-0.009498776447918092</v>
      </c>
      <c r="F245" s="236">
        <v>-6287.868000000191</v>
      </c>
      <c r="G245" s="236">
        <v>632.4200035361573</v>
      </c>
      <c r="H245" s="236">
        <v>131068.75999999954</v>
      </c>
      <c r="I245" s="236">
        <v>96169.44890878914</v>
      </c>
      <c r="J245" s="236">
        <v>341025.28999999963</v>
      </c>
    </row>
    <row r="246">
      <c r="A246" s="187">
        <v>43826.975597199074</v>
      </c>
      <c r="B246" s="283">
        <v>0.2139090877066315</v>
      </c>
      <c r="C246" s="281">
        <v>0.0474242282043736</v>
      </c>
      <c r="D246" s="281">
        <v>0.2428418874341774</v>
      </c>
      <c r="E246" s="284">
        <v>0.004566832594240918</v>
      </c>
      <c r="F246" s="236">
        <v>3051.7990000000573</v>
      </c>
      <c r="G246" s="236">
        <v>562.4866995887423</v>
      </c>
      <c r="H246" s="237">
        <v>137356.62799999974</v>
      </c>
      <c r="I246" s="237">
        <v>95537.02890525298</v>
      </c>
      <c r="J246" s="236">
        <v>343651.27799999976</v>
      </c>
    </row>
    <row r="247">
      <c r="A247" s="187">
        <v>43823.975529143514</v>
      </c>
      <c r="B247" s="283">
        <v>0.21603472117527964</v>
      </c>
      <c r="C247" s="283">
        <v>0.04115889494866326</v>
      </c>
      <c r="D247" s="283">
        <v>0.23865681449930765</v>
      </c>
      <c r="E247" s="284">
        <v>0.0011920494175043002</v>
      </c>
      <c r="F247" s="236">
        <v>797.3190000000177</v>
      </c>
      <c r="G247" s="236">
        <v>434.0209453125135</v>
      </c>
      <c r="H247" s="236">
        <v>134304.82899999968</v>
      </c>
      <c r="I247" s="236">
        <v>94974.54220566424</v>
      </c>
      <c r="J247" s="236">
        <v>344261.35899999976</v>
      </c>
    </row>
    <row r="248">
      <c r="A248" s="187">
        <v>43822.97559078704</v>
      </c>
      <c r="B248" s="283">
        <v>0.2150713092993525</v>
      </c>
      <c r="C248" s="283">
        <v>0.04124584822515931</v>
      </c>
      <c r="D248" s="283">
        <v>0.23774119460463208</v>
      </c>
      <c r="E248" s="284">
        <v>-4.435425185746161E-4</v>
      </c>
      <c r="F248" s="236">
        <v>-296.31600000010803</v>
      </c>
      <c r="G248" s="236">
        <v>407.79076562494447</v>
      </c>
      <c r="H248" s="236">
        <v>133507.50999999966</v>
      </c>
      <c r="I248" s="236">
        <v>94540.52126035173</v>
      </c>
      <c r="J248" s="236">
        <v>343464.03999999975</v>
      </c>
    </row>
    <row r="249">
      <c r="A249" s="187">
        <v>43819.975599247686</v>
      </c>
      <c r="B249" s="283">
        <v>0.2163392332138586</v>
      </c>
      <c r="C249" s="283">
        <v>0.04138746684961032</v>
      </c>
      <c r="D249" s="283">
        <v>0.23908695612247388</v>
      </c>
      <c r="E249" s="284">
        <v>0.006150925046804717</v>
      </c>
      <c r="F249" s="236">
        <v>4111.051000000094</v>
      </c>
      <c r="G249" s="236">
        <v>1003.4039648437902</v>
      </c>
      <c r="H249" s="236">
        <v>133803.82599999977</v>
      </c>
      <c r="I249" s="236">
        <v>94132.73049472678</v>
      </c>
      <c r="J249" s="236">
        <v>343760.35599999985</v>
      </c>
    </row>
    <row r="250">
      <c r="A250" s="187">
        <v>43818.97548230324</v>
      </c>
      <c r="B250" s="283">
        <v>0.20943660236815057</v>
      </c>
      <c r="C250" s="283">
        <v>0.04147523243670381</v>
      </c>
      <c r="D250" s="283">
        <v>0.23223256372690756</v>
      </c>
      <c r="E250" s="284">
        <v>0.0014632600709655987</v>
      </c>
      <c r="F250" s="236">
        <v>981.5039999999572</v>
      </c>
      <c r="G250" s="236">
        <v>383.06102734376327</v>
      </c>
      <c r="H250" s="236">
        <v>129692.77499999967</v>
      </c>
      <c r="I250" s="236">
        <v>93129.326529883</v>
      </c>
      <c r="J250" s="236">
        <v>339649.30499999976</v>
      </c>
    </row>
    <row r="251">
      <c r="A251" s="187">
        <v>43817.97549996528</v>
      </c>
      <c r="B251" s="283">
        <v>0.2081146028156298</v>
      </c>
      <c r="C251" s="283">
        <v>0.04156220877322641</v>
      </c>
      <c r="D251" s="283">
        <v>0.23095836883008153</v>
      </c>
      <c r="E251" s="284">
        <v>-8.694537719450301E-4</v>
      </c>
      <c r="F251" s="236">
        <v>-582.3459999999031</v>
      </c>
      <c r="G251" s="236">
        <v>500.37110546865733</v>
      </c>
      <c r="H251" s="236">
        <v>128711.27099999972</v>
      </c>
      <c r="I251" s="236">
        <v>92746.26550253923</v>
      </c>
      <c r="J251" s="236">
        <v>338667.8009999998</v>
      </c>
    </row>
    <row r="252">
      <c r="A252" s="187">
        <v>43816.97597165509</v>
      </c>
      <c r="B252" s="283">
        <v>0.20959782831018975</v>
      </c>
      <c r="C252" s="283">
        <v>0.04164929743673085</v>
      </c>
      <c r="D252" s="283">
        <v>0.2324894607184239</v>
      </c>
      <c r="E252" s="284">
        <v>-8.596613028473832E-4</v>
      </c>
      <c r="F252" s="236">
        <v>-577.4110000001965</v>
      </c>
      <c r="G252" s="236">
        <v>464.9000585938338</v>
      </c>
      <c r="H252" s="236">
        <v>129293.61699999962</v>
      </c>
      <c r="I252" s="236">
        <v>92245.89439707057</v>
      </c>
      <c r="J252" s="236">
        <v>339250.1469999997</v>
      </c>
    </row>
    <row r="253">
      <c r="A253" s="187">
        <v>43815.9755720949</v>
      </c>
      <c r="B253" s="283">
        <v>0.21107942564836454</v>
      </c>
      <c r="C253" s="283">
        <v>0.04173695657615913</v>
      </c>
      <c r="D253" s="283">
        <v>0.23401923800009147</v>
      </c>
      <c r="E253" s="284">
        <v>-0.0021445043907476103</v>
      </c>
      <c r="F253" s="236">
        <v>-1443.854999999865</v>
      </c>
      <c r="G253" s="236">
        <v>347.1834687500668</v>
      </c>
      <c r="H253" s="236">
        <v>129871.02799999982</v>
      </c>
      <c r="I253" s="236">
        <v>91780.99433847674</v>
      </c>
      <c r="J253" s="236">
        <v>339827.5579999999</v>
      </c>
    </row>
    <row r="254">
      <c r="A254" s="187">
        <v>43812.97556849537</v>
      </c>
      <c r="B254" s="283">
        <v>0.21441650821819405</v>
      </c>
      <c r="C254" s="283">
        <v>0.041880587481956465</v>
      </c>
      <c r="D254" s="283">
        <v>0.23743526418002553</v>
      </c>
      <c r="E254" s="284">
        <v>0.0073607585954243914</v>
      </c>
      <c r="F254" s="236">
        <v>4966.489999999991</v>
      </c>
      <c r="G254" s="236">
        <v>382.8357109374192</v>
      </c>
      <c r="H254" s="236">
        <v>131314.88299999968</v>
      </c>
      <c r="I254" s="236">
        <v>91433.81086972667</v>
      </c>
      <c r="J254" s="236">
        <v>341271.41299999977</v>
      </c>
    </row>
    <row r="255">
      <c r="A255" s="187">
        <v>43811.97554490741</v>
      </c>
      <c r="B255" s="283">
        <v>0.20587408542741567</v>
      </c>
      <c r="C255" s="283">
        <v>0.04196981161784379</v>
      </c>
      <c r="D255" s="283">
        <v>0.228941881499078</v>
      </c>
      <c r="E255" s="284">
        <v>-0.01242632864655314</v>
      </c>
      <c r="F255" s="236">
        <v>-8322.64300000004</v>
      </c>
      <c r="G255" s="236">
        <v>291.48374609375605</v>
      </c>
      <c r="H255" s="236">
        <v>126348.39299999969</v>
      </c>
      <c r="I255" s="236">
        <v>91050.97515878925</v>
      </c>
      <c r="J255" s="236">
        <v>336304.9229999998</v>
      </c>
    </row>
    <row r="256">
      <c r="A256" s="187">
        <v>43810.975510000004</v>
      </c>
      <c r="B256" s="283">
        <v>0.22141874883493146</v>
      </c>
      <c r="C256" s="283">
        <v>0.04205797144148664</v>
      </c>
      <c r="D256" s="283">
        <v>0.24453500004029852</v>
      </c>
      <c r="E256" s="284">
        <v>0.0030314853947501184</v>
      </c>
      <c r="F256" s="236">
        <v>2055.594000000041</v>
      </c>
      <c r="G256" s="236">
        <v>176.4753277934651</v>
      </c>
      <c r="H256" s="236">
        <v>134671.03599999973</v>
      </c>
      <c r="I256" s="236">
        <v>90759.4914126955</v>
      </c>
      <c r="J256" s="236">
        <v>344727.5659999998</v>
      </c>
    </row>
    <row r="257">
      <c r="A257" s="187">
        <v>43809.97550876158</v>
      </c>
      <c r="B257" s="283">
        <v>0.2181576638431393</v>
      </c>
      <c r="C257" s="283">
        <v>0.04214905820295639</v>
      </c>
      <c r="D257" s="283">
        <v>0.24132397891006346</v>
      </c>
      <c r="E257" s="284">
        <v>-0.0030491762909682987</v>
      </c>
      <c r="F257" s="236">
        <v>-2061.3220000000438</v>
      </c>
      <c r="G257" s="236">
        <v>534.473722987881</v>
      </c>
      <c r="H257" s="236">
        <v>132615.4419999997</v>
      </c>
      <c r="I257" s="236">
        <v>90583.01608490203</v>
      </c>
      <c r="J257" s="236">
        <v>342671.9719999998</v>
      </c>
    </row>
    <row r="258">
      <c r="A258" s="187">
        <v>43808.975557638885</v>
      </c>
      <c r="B258" s="283">
        <v>0.22238728282444162</v>
      </c>
      <c r="C258" s="283">
        <v>0.04223995802844319</v>
      </c>
      <c r="D258" s="283">
        <v>0.245603559007617</v>
      </c>
      <c r="E258" s="284">
        <v>-6.988024816998613E-4</v>
      </c>
      <c r="F258" s="236">
        <v>-473.84900000004563</v>
      </c>
      <c r="G258" s="236">
        <v>451.47872812498827</v>
      </c>
      <c r="H258" s="236">
        <v>134676.76399999973</v>
      </c>
      <c r="I258" s="236">
        <v>90048.54236191415</v>
      </c>
      <c r="J258" s="236">
        <v>344733.2939999998</v>
      </c>
    </row>
    <row r="259">
      <c r="A259" s="187">
        <v>43805.975519803236</v>
      </c>
      <c r="B259" s="283">
        <v>0.22489112127600042</v>
      </c>
      <c r="C259" s="283">
        <v>0.04238823936207761</v>
      </c>
      <c r="D259" s="283">
        <v>0.2473329076604907</v>
      </c>
      <c r="E259" s="284">
        <v>0.005956321997635396</v>
      </c>
      <c r="F259" s="236">
        <v>4049.9930000000168</v>
      </c>
      <c r="G259" s="236">
        <v>388.52253124988056</v>
      </c>
      <c r="H259" s="236">
        <v>135150.61299999978</v>
      </c>
      <c r="I259" s="236">
        <v>89597.06363378916</v>
      </c>
      <c r="J259" s="236">
        <v>345774.88299999986</v>
      </c>
    </row>
    <row r="260">
      <c r="A260" s="187">
        <v>43804.97555787037</v>
      </c>
      <c r="B260" s="283">
        <v>0.21795588047593997</v>
      </c>
      <c r="C260" s="283">
        <v>0.042481105625386685</v>
      </c>
      <c r="D260" s="283">
        <v>0.24044683344236134</v>
      </c>
      <c r="E260" s="284">
        <v>-0.002121576986750759</v>
      </c>
      <c r="F260" s="236">
        <v>-1433.971000000136</v>
      </c>
      <c r="G260" s="236">
        <v>334.8030429688224</v>
      </c>
      <c r="H260" s="236">
        <v>131100.61999999976</v>
      </c>
      <c r="I260" s="236">
        <v>89208.54110253928</v>
      </c>
      <c r="J260" s="236">
        <v>341724.88999999984</v>
      </c>
    </row>
    <row r="261">
      <c r="A261" s="187">
        <v>43803.97555159722</v>
      </c>
      <c r="B261" s="283">
        <v>0.2210639744667804</v>
      </c>
      <c r="C261" s="283">
        <v>0.04257317967603836</v>
      </c>
      <c r="D261" s="283">
        <v>0.24360367459060617</v>
      </c>
      <c r="E261" s="284">
        <v>-0.0021439496289067635</v>
      </c>
      <c r="F261" s="236">
        <v>-1452.1669999998994</v>
      </c>
      <c r="G261" s="236">
        <v>329.67222656245576</v>
      </c>
      <c r="H261" s="236">
        <v>132534.5909999999</v>
      </c>
      <c r="I261" s="236">
        <v>88873.73805957046</v>
      </c>
      <c r="J261" s="236">
        <v>343158.861</v>
      </c>
    </row>
    <row r="262">
      <c r="A262" s="187">
        <v>43802.97553322917</v>
      </c>
      <c r="B262" s="283">
        <v>0.2242215917044538</v>
      </c>
      <c r="C262" s="283">
        <v>0.04266613006943523</v>
      </c>
      <c r="D262" s="283">
        <v>0.24681050295156187</v>
      </c>
      <c r="E262" s="284">
        <v>0.006188634654385493</v>
      </c>
      <c r="F262" s="236">
        <v>4200.751000000164</v>
      </c>
      <c r="G262" s="236">
        <v>370.2599999999802</v>
      </c>
      <c r="H262" s="236">
        <v>133986.7579999998</v>
      </c>
      <c r="I262" s="236">
        <v>88544.065833008</v>
      </c>
      <c r="J262" s="236">
        <v>344611.0279999999</v>
      </c>
    </row>
    <row r="263">
      <c r="A263" s="187">
        <v>43801.97558643519</v>
      </c>
      <c r="B263" s="283">
        <v>0.21695973540805566</v>
      </c>
      <c r="C263" s="283">
        <v>0.042759971768312664</v>
      </c>
      <c r="D263" s="283">
        <v>0.23959832966610867</v>
      </c>
      <c r="E263" s="284">
        <v>-0.01190332216389714</v>
      </c>
      <c r="F263" s="236">
        <v>-8029.791000000085</v>
      </c>
      <c r="G263" s="236">
        <v>316.4172265625093</v>
      </c>
      <c r="H263" s="236">
        <v>129786.00699999963</v>
      </c>
      <c r="I263" s="236">
        <v>88173.80583300802</v>
      </c>
      <c r="J263" s="236">
        <v>340410.2769999997</v>
      </c>
    </row>
    <row r="264">
      <c r="A264" s="187">
        <v>43798.97552765046</v>
      </c>
      <c r="B264" s="283">
        <v>0.23414695542095798</v>
      </c>
      <c r="C264" s="283">
        <v>0.0406535568754653</v>
      </c>
      <c r="D264" s="283">
        <v>0.25531632937103194</v>
      </c>
      <c r="E264" s="284">
        <v>-0.003326492899490551</v>
      </c>
      <c r="F264" s="236">
        <v>-2273.491000000038</v>
      </c>
      <c r="G264" s="236">
        <v>390.2665820312395</v>
      </c>
      <c r="H264" s="236">
        <v>137815.79799999972</v>
      </c>
      <c r="I264" s="236">
        <v>87857.38860644551</v>
      </c>
      <c r="J264" s="236">
        <v>348440.0679999998</v>
      </c>
    </row>
    <row r="265">
      <c r="A265" s="187">
        <v>43797.975504525464</v>
      </c>
      <c r="B265" s="283">
        <v>0.23889261903694226</v>
      </c>
      <c r="C265" s="283">
        <v>0.04074460217714222</v>
      </c>
      <c r="D265" s="283">
        <v>0.260109402664932</v>
      </c>
      <c r="E265" s="284">
        <v>-0.0011073052045353219</v>
      </c>
      <c r="F265" s="236">
        <v>-759.3049999999348</v>
      </c>
      <c r="G265" s="236">
        <v>400.71557421883335</v>
      </c>
      <c r="H265" s="236">
        <v>140089.28899999976</v>
      </c>
      <c r="I265" s="236">
        <v>87467.12202441428</v>
      </c>
      <c r="J265" s="236">
        <v>350713.55899999983</v>
      </c>
    </row>
    <row r="266">
      <c r="A266" s="187">
        <v>43796.97553082176</v>
      </c>
      <c r="B266" s="283">
        <v>0.2408460189167272</v>
      </c>
      <c r="C266" s="283">
        <v>0.040836767091548834</v>
      </c>
      <c r="D266" s="283">
        <v>0.2621107952343634</v>
      </c>
      <c r="E266" s="284">
        <v>1.3955196628552476E-4</v>
      </c>
      <c r="F266" s="236">
        <v>95.80000000004657</v>
      </c>
      <c r="G266" s="236">
        <v>415.0710625000356</v>
      </c>
      <c r="H266" s="236">
        <v>140848.5939999997</v>
      </c>
      <c r="I266" s="236">
        <v>87066.40645019544</v>
      </c>
      <c r="J266" s="236">
        <v>351472.86399999977</v>
      </c>
    </row>
    <row r="267">
      <c r="A267" s="187">
        <v>43795.975543831024</v>
      </c>
      <c r="B267" s="283">
        <v>0.2412149223236665</v>
      </c>
      <c r="C267" s="283">
        <v>0.04092961344507023</v>
      </c>
      <c r="D267" s="283">
        <v>0.26252804617417946</v>
      </c>
      <c r="E267" s="284">
        <v>0.002785857672582564</v>
      </c>
      <c r="F267" s="236">
        <v>1912.1759999999776</v>
      </c>
      <c r="G267" s="236">
        <v>560.309328125004</v>
      </c>
      <c r="H267" s="236">
        <v>140752.79399999965</v>
      </c>
      <c r="I267" s="236">
        <v>86651.3353876954</v>
      </c>
      <c r="J267" s="236">
        <v>351377.0639999997</v>
      </c>
    </row>
    <row r="268">
      <c r="A268" s="187">
        <v>43794.97557513889</v>
      </c>
      <c r="B268" s="283">
        <v>0.2381899867704554</v>
      </c>
      <c r="C268" s="283">
        <v>0.04102289189998186</v>
      </c>
      <c r="D268" s="283">
        <v>0.25955168316037885</v>
      </c>
      <c r="E268" s="284">
        <v>0.004462081081831123</v>
      </c>
      <c r="F268" s="236">
        <v>3059.5000000001164</v>
      </c>
      <c r="G268" s="236">
        <v>428.0516210937931</v>
      </c>
      <c r="H268" s="236">
        <v>138840.61799999967</v>
      </c>
      <c r="I268" s="236">
        <v>86091.0260595704</v>
      </c>
      <c r="J268" s="236">
        <v>349464.88799999974</v>
      </c>
    </row>
    <row r="269">
      <c r="A269" s="187">
        <v>43791.975754733794</v>
      </c>
      <c r="B269" s="283">
        <v>0.23331141375705167</v>
      </c>
      <c r="C269" s="283">
        <v>0.04117128534643645</v>
      </c>
      <c r="D269" s="283">
        <v>0.2547503825088834</v>
      </c>
      <c r="E269" s="284">
        <v>0.0049754199160783824</v>
      </c>
      <c r="F269" s="236">
        <v>3396.256999999867</v>
      </c>
      <c r="G269" s="236">
        <v>433.8119843749446</v>
      </c>
      <c r="H269" s="236">
        <v>135781.11799999955</v>
      </c>
      <c r="I269" s="236">
        <v>85662.97443847661</v>
      </c>
      <c r="J269" s="236">
        <v>346405.3879999996</v>
      </c>
    </row>
    <row r="270">
      <c r="A270" s="187">
        <v>43790.975520567124</v>
      </c>
      <c r="B270" s="283">
        <v>0.22745129277476905</v>
      </c>
      <c r="C270" s="283">
        <v>0.041264150946264636</v>
      </c>
      <c r="D270" s="283">
        <v>0.24893861908153456</v>
      </c>
      <c r="E270" s="284">
        <v>-0.00252461661570241</v>
      </c>
      <c r="F270" s="236">
        <v>-1714.746999999974</v>
      </c>
      <c r="G270" s="236">
        <v>388.62203515629517</v>
      </c>
      <c r="H270" s="236">
        <v>132384.86099999968</v>
      </c>
      <c r="I270" s="236">
        <v>85229.16245410166</v>
      </c>
      <c r="J270" s="236">
        <v>343009.13099999976</v>
      </c>
    </row>
    <row r="271">
      <c r="A271" s="187">
        <v>43789.97557613426</v>
      </c>
      <c r="B271" s="283">
        <v>0.23119165063194774</v>
      </c>
      <c r="C271" s="283">
        <v>0.041356440685499325</v>
      </c>
      <c r="D271" s="283">
        <v>0.2527270346279235</v>
      </c>
      <c r="E271" s="284">
        <v>0.0045482017552231375</v>
      </c>
      <c r="F271" s="236">
        <v>3096.9869999999646</v>
      </c>
      <c r="G271" s="236">
        <v>416.1104609374597</v>
      </c>
      <c r="H271" s="236">
        <v>134099.60799999966</v>
      </c>
      <c r="I271" s="236">
        <v>84840.54041894537</v>
      </c>
      <c r="J271" s="236">
        <v>344723.87799999974</v>
      </c>
    </row>
    <row r="272">
      <c r="A272" s="187">
        <v>43788.975492638885</v>
      </c>
      <c r="B272" s="283">
        <v>0.22586321044222302</v>
      </c>
      <c r="C272" s="283">
        <v>0.04144970556404027</v>
      </c>
      <c r="D272" s="283">
        <v>0.24744715990803678</v>
      </c>
      <c r="E272" s="284">
        <v>0.00198193905981351</v>
      </c>
      <c r="F272" s="236">
        <v>1343.4150000000373</v>
      </c>
      <c r="G272" s="236">
        <v>189.25269036072132</v>
      </c>
      <c r="H272" s="236">
        <v>131002.6209999997</v>
      </c>
      <c r="I272" s="236">
        <v>84424.42995800791</v>
      </c>
      <c r="J272" s="236">
        <v>341626.89099999977</v>
      </c>
    </row>
    <row r="273">
      <c r="A273" s="187">
        <v>43787.97557761574</v>
      </c>
      <c r="B273" s="283">
        <v>0.223825520719652</v>
      </c>
      <c r="C273" s="283">
        <v>0.04154247857396417</v>
      </c>
      <c r="D273" s="283">
        <v>0.24545777952640657</v>
      </c>
      <c r="E273" s="284">
        <v>-0.0019154447246766042</v>
      </c>
      <c r="F273" s="236">
        <v>-1295.7700000000186</v>
      </c>
      <c r="G273" s="236">
        <v>380.1507843136933</v>
      </c>
      <c r="H273" s="236">
        <v>129659.20599999966</v>
      </c>
      <c r="I273" s="236">
        <v>84235.17726764719</v>
      </c>
      <c r="J273" s="236">
        <v>340283.47599999973</v>
      </c>
    </row>
    <row r="274">
      <c r="A274" s="187">
        <v>43784.975760625</v>
      </c>
      <c r="B274" s="281">
        <v>0.22709384831314572</v>
      </c>
      <c r="C274" s="281">
        <v>0.04169216061337267</v>
      </c>
      <c r="D274" s="281">
        <v>0.2488040504859766</v>
      </c>
      <c r="E274" s="284">
        <v>-0.0023817797798707584</v>
      </c>
      <c r="F274" s="236">
        <v>-1614.3250000000698</v>
      </c>
      <c r="G274" s="236">
        <v>376.01590980391484</v>
      </c>
      <c r="H274" s="236">
        <v>130954.97599999967</v>
      </c>
      <c r="I274" s="236">
        <v>83855.0264833335</v>
      </c>
      <c r="J274" s="236">
        <v>341579.24599999975</v>
      </c>
    </row>
    <row r="275">
      <c r="A275" s="187">
        <v>43783.97552518519</v>
      </c>
      <c r="B275" s="281">
        <v>0.2306789810902999</v>
      </c>
      <c r="C275" s="281">
        <v>0.04178600083782827</v>
      </c>
      <c r="D275" s="281">
        <v>0.2524380483306855</v>
      </c>
      <c r="E275" s="284">
        <v>0.001954552846613695</v>
      </c>
      <c r="F275" s="236">
        <v>1327.9139999999898</v>
      </c>
      <c r="G275" s="236">
        <v>385.3144156863127</v>
      </c>
      <c r="H275" s="236">
        <v>132569.30099999974</v>
      </c>
      <c r="I275" s="236">
        <v>83479.01057352958</v>
      </c>
      <c r="J275" s="236">
        <v>343193.5709999998</v>
      </c>
    </row>
    <row r="276">
      <c r="A276" s="187">
        <v>43782.0</v>
      </c>
      <c r="B276" s="281">
        <v>0.22881879492221538</v>
      </c>
      <c r="C276" s="281">
        <v>0.04190842336770422</v>
      </c>
      <c r="D276" s="281">
        <v>0.2506416107866832</v>
      </c>
      <c r="E276" s="284">
        <v>0.005596194609433431</v>
      </c>
      <c r="F276" s="236">
        <v>3794.597000000067</v>
      </c>
      <c r="G276" s="236">
        <v>419.27903137261455</v>
      </c>
      <c r="H276" s="236">
        <v>131241.38699999976</v>
      </c>
      <c r="I276" s="236">
        <v>83093.69615784327</v>
      </c>
      <c r="J276" s="236">
        <v>341865.65699999983</v>
      </c>
    </row>
    <row r="277">
      <c r="A277" s="187">
        <v>43781.0</v>
      </c>
      <c r="B277" s="281">
        <v>0.22207388437045883</v>
      </c>
      <c r="C277" s="281">
        <v>0.042003356626558026</v>
      </c>
      <c r="D277" s="281">
        <v>0.24394613447417737</v>
      </c>
      <c r="E277" s="284">
        <v>0.003969230468042444</v>
      </c>
      <c r="F277" s="236">
        <v>2679.3040000000037</v>
      </c>
      <c r="G277" s="236">
        <v>568.6763725489291</v>
      </c>
      <c r="H277" s="237">
        <v>127446.7908333338</v>
      </c>
      <c r="I277" s="237">
        <v>82674.41712647065</v>
      </c>
      <c r="J277" s="236">
        <v>338071.05999999976</v>
      </c>
    </row>
    <row r="278">
      <c r="A278" s="187">
        <v>43780.0</v>
      </c>
      <c r="B278" s="281">
        <v>0.21743199711140537</v>
      </c>
      <c r="C278" s="281">
        <v>0.042097563344616</v>
      </c>
      <c r="D278" s="281">
        <v>0.23935330312551542</v>
      </c>
      <c r="E278" s="284">
        <v>-0.005627712669354343</v>
      </c>
      <c r="F278" s="236">
        <v>-3795.7570000000997</v>
      </c>
      <c r="G278" s="236">
        <v>308.9961529411812</v>
      </c>
      <c r="H278" s="237">
        <v>124767.4868333338</v>
      </c>
      <c r="I278" s="237">
        <v>82105.74075392172</v>
      </c>
      <c r="J278" s="236">
        <v>335391.75599999976</v>
      </c>
    </row>
    <row r="279">
      <c r="A279" s="187">
        <v>43777.0</v>
      </c>
      <c r="B279" s="281">
        <v>0.22552014394685016</v>
      </c>
      <c r="C279" s="281">
        <v>0.042248630613177816</v>
      </c>
      <c r="D279" s="281">
        <v>0.24752011465220966</v>
      </c>
      <c r="E279" s="284">
        <v>9.118513556575518E-4</v>
      </c>
      <c r="F279" s="236">
        <v>618.4830000001239</v>
      </c>
      <c r="G279" s="236">
        <v>357.8567725489702</v>
      </c>
      <c r="H279" s="237">
        <v>128563.2438333339</v>
      </c>
      <c r="I279" s="237">
        <v>81796.74460098054</v>
      </c>
      <c r="J279" s="236">
        <v>339187.51299999986</v>
      </c>
    </row>
    <row r="280">
      <c r="A280" s="187">
        <v>43776.0</v>
      </c>
      <c r="B280" s="281">
        <v>0.22483728646340298</v>
      </c>
      <c r="C280" s="281">
        <v>0.04234428398214514</v>
      </c>
      <c r="D280" s="281">
        <v>0.24688706638824745</v>
      </c>
      <c r="E280" s="284">
        <v>-0.0036974927766062816</v>
      </c>
      <c r="F280" s="236">
        <v>-2505.6180000000168</v>
      </c>
      <c r="G280" s="236">
        <v>354.24736862753343</v>
      </c>
      <c r="H280" s="237">
        <v>127944.76083333377</v>
      </c>
      <c r="I280" s="237">
        <v>81438.88782843157</v>
      </c>
      <c r="J280" s="236">
        <v>338569.02999999974</v>
      </c>
    </row>
    <row r="281">
      <c r="A281" s="187">
        <v>43775.0</v>
      </c>
      <c r="B281" s="281">
        <v>0.23019253000669246</v>
      </c>
      <c r="C281" s="281">
        <v>0.04244021229076165</v>
      </c>
      <c r="D281" s="281">
        <v>0.2522922623193125</v>
      </c>
      <c r="E281" s="284">
        <v>0.0015549029035143774</v>
      </c>
      <c r="F281" s="236">
        <v>1057.5810000000056</v>
      </c>
      <c r="G281" s="236">
        <v>386.6849490196619</v>
      </c>
      <c r="H281" s="237">
        <v>130450.37883333379</v>
      </c>
      <c r="I281" s="237">
        <v>81084.64045980404</v>
      </c>
      <c r="J281" s="236">
        <v>341074.64799999975</v>
      </c>
    </row>
    <row r="282">
      <c r="A282" s="187">
        <v>43774.0</v>
      </c>
      <c r="B282" s="281">
        <v>0.22866972912693187</v>
      </c>
      <c r="C282" s="281">
        <v>0.042537421536922526</v>
      </c>
      <c r="D282" s="281">
        <v>0.250820080845123</v>
      </c>
      <c r="E282" s="284">
        <v>-7.118378490197473E-5</v>
      </c>
      <c r="F282" s="236">
        <v>-48.34099999978207</v>
      </c>
      <c r="G282" s="236">
        <v>1039.04764652648</v>
      </c>
      <c r="H282" s="237">
        <v>129392.79783333378</v>
      </c>
      <c r="I282" s="237">
        <v>80697.95551078438</v>
      </c>
      <c r="J282" s="236">
        <v>340017.06699999975</v>
      </c>
    </row>
    <row r="283">
      <c r="A283" s="187">
        <v>43773.0</v>
      </c>
      <c r="B283" s="281">
        <v>0.2292869955108192</v>
      </c>
      <c r="C283" s="281">
        <v>0.042634774965709735</v>
      </c>
      <c r="D283" s="281">
        <v>0.2514880417142587</v>
      </c>
      <c r="E283" s="284">
        <v>0.001312365820243272</v>
      </c>
      <c r="F283" s="236">
        <v>899.6034999996773</v>
      </c>
      <c r="G283" s="236">
        <v>902.1403730468301</v>
      </c>
      <c r="H283" s="237">
        <v>129441.13883333356</v>
      </c>
      <c r="I283" s="237">
        <v>79658.9078642579</v>
      </c>
      <c r="J283" s="236">
        <v>340065.40799999953</v>
      </c>
    </row>
    <row r="284">
      <c r="A284" s="187">
        <v>43770.0</v>
      </c>
      <c r="B284" s="281">
        <v>0.2283723497723648</v>
      </c>
      <c r="C284" s="281">
        <v>0.04279088918918703</v>
      </c>
      <c r="D284" s="281">
        <v>0.2506546887489272</v>
      </c>
      <c r="E284" s="284">
        <v>-2.6204116700928775E-5</v>
      </c>
      <c r="F284" s="236">
        <v>-18.178499999805354</v>
      </c>
      <c r="G284" s="236">
        <v>375.16026953121764</v>
      </c>
      <c r="H284" s="237">
        <v>128541.53533333389</v>
      </c>
      <c r="I284" s="237">
        <v>78756.76749121107</v>
      </c>
      <c r="J284" s="236">
        <v>352865.80449999985</v>
      </c>
    </row>
    <row r="285">
      <c r="A285" s="187">
        <v>43769.0</v>
      </c>
      <c r="B285" s="281">
        <v>0.22895601748647848</v>
      </c>
      <c r="C285" s="281">
        <v>0.04289359502483225</v>
      </c>
      <c r="D285" s="281">
        <v>0.2512918380870053</v>
      </c>
      <c r="E285" s="284">
        <v>0.004275463995902609</v>
      </c>
      <c r="F285" s="236">
        <v>2966.0819999999367</v>
      </c>
      <c r="G285" s="236">
        <v>374.2793632812536</v>
      </c>
      <c r="H285" s="237">
        <v>128559.71383333369</v>
      </c>
      <c r="I285" s="237">
        <v>78381.60722167985</v>
      </c>
      <c r="J285" s="236">
        <v>352883.98299999966</v>
      </c>
    </row>
    <row r="286">
      <c r="A286" s="187">
        <v>43768.0</v>
      </c>
      <c r="B286" s="281">
        <v>0.2229711071647154</v>
      </c>
      <c r="C286" s="281">
        <v>0.042996843961601264</v>
      </c>
      <c r="D286" s="281">
        <v>0.2460850536319753</v>
      </c>
      <c r="E286" s="284">
        <v>0.0010121474585980143</v>
      </c>
      <c r="F286" s="236">
        <v>698.7960000000894</v>
      </c>
      <c r="G286" s="236">
        <v>373.1829023437749</v>
      </c>
      <c r="H286" s="237">
        <v>125593.63183333375</v>
      </c>
      <c r="I286" s="237">
        <v>78007.3278583986</v>
      </c>
      <c r="J286" s="236">
        <v>349917.9009999997</v>
      </c>
    </row>
    <row r="287">
      <c r="A287" s="187">
        <v>43767.0</v>
      </c>
      <c r="B287" s="281">
        <v>0.22213177974551385</v>
      </c>
      <c r="C287" s="281">
        <v>0.04309965446328476</v>
      </c>
      <c r="D287" s="281">
        <v>0.245300994372323</v>
      </c>
      <c r="E287" s="284">
        <v>0.0011889118939657128</v>
      </c>
      <c r="F287" s="236">
        <v>820.0050000001211</v>
      </c>
      <c r="G287" s="236">
        <v>364.02444140626176</v>
      </c>
      <c r="H287" s="237">
        <v>124894.83583333367</v>
      </c>
      <c r="I287" s="237">
        <v>77634.14495605482</v>
      </c>
      <c r="J287" s="236">
        <v>349219.10499999963</v>
      </c>
    </row>
    <row r="288">
      <c r="A288" s="187">
        <v>43766.0</v>
      </c>
      <c r="B288" s="281">
        <v>0.22104882928067843</v>
      </c>
      <c r="C288" s="281">
        <v>0.04320276877822077</v>
      </c>
      <c r="D288" s="281">
        <v>0.24427347538886718</v>
      </c>
      <c r="E288" s="284">
        <v>-0.006709821268554398</v>
      </c>
      <c r="F288" s="236">
        <v>-4622.3320000001695</v>
      </c>
      <c r="G288" s="236">
        <v>524.7042539062095</v>
      </c>
      <c r="H288" s="237">
        <v>124074.83083333354</v>
      </c>
      <c r="I288" s="237">
        <v>77270.12051464856</v>
      </c>
      <c r="J288" s="236">
        <v>348399.0999999995</v>
      </c>
    </row>
    <row r="289">
      <c r="A289" s="187">
        <v>43763.0</v>
      </c>
      <c r="B289" s="281">
        <v>0.23101583133699635</v>
      </c>
      <c r="C289" s="281">
        <v>0.043365470694652845</v>
      </c>
      <c r="D289" s="281">
        <v>0.25432794161790184</v>
      </c>
      <c r="E289" s="284">
        <v>5.957944411274104E-4</v>
      </c>
      <c r="F289" s="236">
        <v>414.64300000004005</v>
      </c>
      <c r="G289" s="236">
        <v>370.0838750000403</v>
      </c>
      <c r="H289" s="237">
        <v>128697.16283333371</v>
      </c>
      <c r="I289" s="237">
        <v>76745.41626074235</v>
      </c>
      <c r="J289" s="236">
        <v>353021.4319999997</v>
      </c>
    </row>
    <row r="290">
      <c r="A290" s="187">
        <v>43762.0</v>
      </c>
      <c r="B290" s="281">
        <v>0.23075726438326244</v>
      </c>
      <c r="C290" s="281">
        <v>0.043471124263967216</v>
      </c>
      <c r="D290" s="281">
        <v>0.2541261711803817</v>
      </c>
      <c r="E290" s="284">
        <v>0.003928628364093013</v>
      </c>
      <c r="F290" s="236">
        <v>2732.499000000069</v>
      </c>
      <c r="G290" s="236">
        <v>378.59573437506333</v>
      </c>
      <c r="H290" s="237">
        <v>128282.51983333367</v>
      </c>
      <c r="I290" s="237">
        <v>76375.33238574231</v>
      </c>
      <c r="J290" s="236">
        <v>352606.78899999964</v>
      </c>
    </row>
    <row r="291">
      <c r="A291" s="187">
        <v>43761.0</v>
      </c>
      <c r="B291" s="281">
        <v>0.22589407978488849</v>
      </c>
      <c r="C291" s="281">
        <v>0.04357719845052599</v>
      </c>
      <c r="D291" s="281">
        <v>0.2493200092107353</v>
      </c>
      <c r="E291" s="284">
        <v>0.004808294454765472</v>
      </c>
      <c r="F291" s="236">
        <v>3331.198999999906</v>
      </c>
      <c r="G291" s="236">
        <v>385.18052734370576</v>
      </c>
      <c r="H291" s="237">
        <v>125550.0208333336</v>
      </c>
      <c r="I291" s="237">
        <v>75996.73665136725</v>
      </c>
      <c r="J291" s="236">
        <v>349874.2899999996</v>
      </c>
    </row>
    <row r="292">
      <c r="A292" s="187">
        <v>43760.0</v>
      </c>
      <c r="B292" s="281">
        <v>0.21981084250785918</v>
      </c>
      <c r="C292" s="281">
        <v>0.04368290893637917</v>
      </c>
      <c r="D292" s="281">
        <v>0.24329359904671968</v>
      </c>
      <c r="E292" s="284">
        <v>0.0029821801671381493</v>
      </c>
      <c r="F292" s="236">
        <v>2056.1279999999097</v>
      </c>
      <c r="G292" s="236">
        <v>359.2440195312374</v>
      </c>
      <c r="H292" s="237">
        <v>122218.8218333337</v>
      </c>
      <c r="I292" s="237">
        <v>75611.55612402354</v>
      </c>
      <c r="J292" s="236">
        <v>346543.09099999967</v>
      </c>
    </row>
    <row r="293">
      <c r="A293" s="187">
        <v>43759.0</v>
      </c>
      <c r="B293" s="281">
        <v>0.216237006806599</v>
      </c>
      <c r="C293" s="281">
        <v>0.04378804171628322</v>
      </c>
      <c r="D293" s="281">
        <v>0.23977627989929837</v>
      </c>
      <c r="E293" s="284">
        <v>-0.004243894522235175</v>
      </c>
      <c r="F293" s="236">
        <v>-2917.31799999997</v>
      </c>
      <c r="G293" s="236">
        <v>327.61699999999837</v>
      </c>
      <c r="H293" s="237">
        <v>120162.69383333379</v>
      </c>
      <c r="I293" s="237">
        <v>75252.3121044923</v>
      </c>
      <c r="J293" s="236">
        <v>344486.96299999976</v>
      </c>
    </row>
    <row r="294">
      <c r="A294" s="187">
        <v>43756.0</v>
      </c>
      <c r="B294" s="281">
        <v>0.2228970713971108</v>
      </c>
      <c r="C294" s="281">
        <v>0.04395343814638607</v>
      </c>
      <c r="D294" s="281">
        <v>0.24652525716057938</v>
      </c>
      <c r="E294" s="284">
        <v>-0.0013528087533339688</v>
      </c>
      <c r="F294" s="236">
        <v>-933.8880000000354</v>
      </c>
      <c r="G294" s="236">
        <v>347.5272460937849</v>
      </c>
      <c r="H294" s="237">
        <v>123080.01183333376</v>
      </c>
      <c r="I294" s="237">
        <v>74924.6951044923</v>
      </c>
      <c r="J294" s="236">
        <v>347404.2809999997</v>
      </c>
    </row>
    <row r="295">
      <c r="A295" s="187">
        <v>43755.0</v>
      </c>
      <c r="B295" s="281">
        <v>0.22531336960762982</v>
      </c>
      <c r="C295" s="281">
        <v>0.04406016006044262</v>
      </c>
      <c r="D295" s="281">
        <v>0.24899892620070135</v>
      </c>
      <c r="E295" s="284">
        <v>-0.004572339323201704</v>
      </c>
      <c r="F295" s="236">
        <v>-3160.704999999958</v>
      </c>
      <c r="G295" s="236">
        <v>340.22657812500256</v>
      </c>
      <c r="H295" s="237">
        <v>124013.8998333338</v>
      </c>
      <c r="I295" s="237">
        <v>74577.16785839852</v>
      </c>
      <c r="J295" s="236">
        <v>348338.16899999976</v>
      </c>
    </row>
    <row r="296">
      <c r="A296" s="187">
        <v>43754.0</v>
      </c>
      <c r="B296" s="281">
        <v>0.23222532492807418</v>
      </c>
      <c r="C296" s="281">
        <v>0.04416777055520436</v>
      </c>
      <c r="D296" s="281">
        <v>0.2559687300278282</v>
      </c>
      <c r="E296" s="284">
        <v>-0.004259932472993851</v>
      </c>
      <c r="F296" s="236">
        <v>-2958.2129999998724</v>
      </c>
      <c r="G296" s="236">
        <v>364.1171562500822</v>
      </c>
      <c r="H296" s="237">
        <v>127174.60483333375</v>
      </c>
      <c r="I296" s="237">
        <v>74236.94128027352</v>
      </c>
      <c r="J296" s="236">
        <v>351498.8739999997</v>
      </c>
    </row>
    <row r="297">
      <c r="A297" s="187">
        <v>43753.0</v>
      </c>
      <c r="B297" s="281">
        <v>0.23876875520865715</v>
      </c>
      <c r="C297" s="281">
        <v>0.04427705583685754</v>
      </c>
      <c r="D297" s="281">
        <v>0.2625709091354657</v>
      </c>
      <c r="E297" s="284">
        <v>-0.001801736841449548</v>
      </c>
      <c r="F297" s="236">
        <v>-1256.5050000000047</v>
      </c>
      <c r="G297" s="236">
        <v>388.9077617186704</v>
      </c>
      <c r="H297" s="237">
        <v>130132.81783333363</v>
      </c>
      <c r="I297" s="237">
        <v>73872.82412402343</v>
      </c>
      <c r="J297" s="236">
        <v>354657.0869999996</v>
      </c>
    </row>
    <row r="298">
      <c r="A298" s="187">
        <v>43752.0</v>
      </c>
      <c r="B298" s="281">
        <v>0.24190885708280777</v>
      </c>
      <c r="C298" s="281">
        <v>0.04438803712797718</v>
      </c>
      <c r="D298" s="281">
        <v>0.26577067156572826</v>
      </c>
      <c r="E298" s="284">
        <v>0.0032015141475177766</v>
      </c>
      <c r="F298" s="236">
        <v>2236.7119999999413</v>
      </c>
      <c r="G298" s="236">
        <v>406.0349453125964</v>
      </c>
      <c r="H298" s="237">
        <v>131389.32283333363</v>
      </c>
      <c r="I298" s="237">
        <v>73483.91636230476</v>
      </c>
      <c r="J298" s="236">
        <v>355913.5919999996</v>
      </c>
    </row>
    <row r="299">
      <c r="A299" s="187">
        <v>43749.0</v>
      </c>
      <c r="B299" s="281">
        <v>0.23831278688178276</v>
      </c>
      <c r="C299" s="281">
        <v>0.04456161591237542</v>
      </c>
      <c r="D299" s="281">
        <v>0.2622679126489923</v>
      </c>
      <c r="E299" s="284">
        <v>-0.004070193553848115</v>
      </c>
      <c r="F299" s="236">
        <v>-2834.5040000000736</v>
      </c>
      <c r="G299" s="236">
        <v>381.10113671876024</v>
      </c>
      <c r="H299" s="237">
        <v>129152.61083333369</v>
      </c>
      <c r="I299" s="237">
        <v>73077.88141699217</v>
      </c>
      <c r="J299" s="236">
        <v>353676.87999999966</v>
      </c>
    </row>
    <row r="300">
      <c r="A300" s="187">
        <v>43748.0</v>
      </c>
      <c r="B300" s="281">
        <v>0.2446824719362506</v>
      </c>
      <c r="C300" s="281">
        <v>0.044673665588948766</v>
      </c>
      <c r="D300" s="281">
        <v>0.26869783259484664</v>
      </c>
      <c r="E300" s="284">
        <v>-0.007194688592879807</v>
      </c>
      <c r="F300" s="236">
        <v>-5030.811999999918</v>
      </c>
      <c r="G300" s="236">
        <v>366.2256718749413</v>
      </c>
      <c r="H300" s="237">
        <v>131987.11483333376</v>
      </c>
      <c r="I300" s="237">
        <v>72696.78028027341</v>
      </c>
      <c r="J300" s="236">
        <v>356511.3839999997</v>
      </c>
    </row>
    <row r="301">
      <c r="A301" s="187">
        <v>43747.0</v>
      </c>
      <c r="B301" s="281">
        <v>0.2555728050911905</v>
      </c>
      <c r="C301" s="281">
        <v>0.04478733950935568</v>
      </c>
      <c r="D301" s="281">
        <v>0.2796492737909571</v>
      </c>
      <c r="E301" s="284">
        <v>-0.003277039024162242</v>
      </c>
      <c r="F301" s="236">
        <v>-2307.922000000137</v>
      </c>
      <c r="G301" s="236">
        <v>367.0771171875822</v>
      </c>
      <c r="H301" s="237">
        <v>137017.92683333368</v>
      </c>
      <c r="I301" s="237">
        <v>72330.55460839847</v>
      </c>
      <c r="J301" s="236">
        <v>361542.19599999965</v>
      </c>
    </row>
    <row r="302">
      <c r="A302" s="187">
        <v>43746.0</v>
      </c>
      <c r="B302" s="281">
        <v>0.2626392529429806</v>
      </c>
      <c r="C302" s="281">
        <v>0.04322215834481098</v>
      </c>
      <c r="D302" s="281">
        <v>0.28509684923008954</v>
      </c>
      <c r="E302" s="284">
        <v>-6.472843405420186E-4</v>
      </c>
      <c r="F302" s="236">
        <v>-457.88899999985006</v>
      </c>
      <c r="G302" s="236">
        <v>398.30607031252293</v>
      </c>
      <c r="H302" s="237">
        <v>139325.84883333382</v>
      </c>
      <c r="I302" s="237">
        <v>71963.47749121088</v>
      </c>
      <c r="J302" s="236">
        <v>363850.1179999998</v>
      </c>
    </row>
    <row r="303">
      <c r="A303" s="187">
        <v>43745.0</v>
      </c>
      <c r="B303" s="281">
        <v>0.26426647197728687</v>
      </c>
      <c r="C303" s="281">
        <v>0.04333534950186961</v>
      </c>
      <c r="D303" s="281">
        <v>0.286782880720919</v>
      </c>
      <c r="E303" s="284">
        <v>-8.568823393875638E-4</v>
      </c>
      <c r="F303" s="236">
        <v>-606.5509999999776</v>
      </c>
      <c r="G303" s="236">
        <v>400.0424492187449</v>
      </c>
      <c r="H303" s="237">
        <v>139783.73783333367</v>
      </c>
      <c r="I303" s="237">
        <v>71565.17142089836</v>
      </c>
      <c r="J303" s="236">
        <v>364308.00699999963</v>
      </c>
    </row>
    <row r="304">
      <c r="A304" s="187">
        <v>43742.0</v>
      </c>
      <c r="B304" s="281">
        <v>0.26657931017263187</v>
      </c>
      <c r="C304" s="281">
        <v>0.04350973278336989</v>
      </c>
      <c r="D304" s="281">
        <v>0.2891863258985417</v>
      </c>
      <c r="E304" s="284">
        <v>0.008389780656750948</v>
      </c>
      <c r="F304" s="236">
        <v>5943.862000000081</v>
      </c>
      <c r="G304" s="236">
        <v>416.0781132812408</v>
      </c>
      <c r="H304" s="237">
        <v>140390.28883333365</v>
      </c>
      <c r="I304" s="237">
        <v>71165.12897167962</v>
      </c>
      <c r="J304" s="236">
        <v>364914.5579999996</v>
      </c>
    </row>
    <row r="305">
      <c r="A305" s="187">
        <v>43741.0</v>
      </c>
      <c r="B305" s="281">
        <v>0.255008291309748</v>
      </c>
      <c r="C305" s="281">
        <v>0.043624793932178926</v>
      </c>
      <c r="D305" s="281">
        <v>0.27767509111232686</v>
      </c>
      <c r="E305" s="284">
        <v>-4.1155515225381944E-4</v>
      </c>
      <c r="F305" s="236">
        <v>-289.1260000000475</v>
      </c>
      <c r="G305" s="236">
        <v>341.9794960937579</v>
      </c>
      <c r="H305" s="237">
        <v>134446.42683333356</v>
      </c>
      <c r="I305" s="237">
        <v>70749.05085839838</v>
      </c>
      <c r="J305" s="236">
        <v>358970.69599999953</v>
      </c>
    </row>
    <row r="306">
      <c r="A306" s="187">
        <v>43740.0</v>
      </c>
      <c r="B306" s="281">
        <v>0.25627115299074843</v>
      </c>
      <c r="C306" s="281">
        <v>0.04373841457252651</v>
      </c>
      <c r="D306" s="281">
        <v>0.2789969884030359</v>
      </c>
      <c r="E306" s="284">
        <v>-0.007364453444984002</v>
      </c>
      <c r="F306" s="236">
        <v>-5175.8099999999395</v>
      </c>
      <c r="G306" s="236">
        <v>328.68926953124173</v>
      </c>
      <c r="H306" s="237">
        <v>134735.5528333336</v>
      </c>
      <c r="I306" s="237">
        <v>70407.07136230462</v>
      </c>
      <c r="J306" s="236">
        <v>359259.8219999996</v>
      </c>
    </row>
    <row r="307">
      <c r="A307" s="187">
        <v>43739.0</v>
      </c>
      <c r="B307" s="281">
        <v>0.26768682371984365</v>
      </c>
      <c r="C307" s="281">
        <v>0.04385278109968562</v>
      </c>
      <c r="D307" s="281">
        <v>0.29047208229363103</v>
      </c>
      <c r="E307" s="284">
        <v>8.361243472055087E-4</v>
      </c>
      <c r="F307" s="236">
        <v>591.9639999999199</v>
      </c>
      <c r="G307" s="236">
        <v>380.17816015623976</v>
      </c>
      <c r="H307" s="237">
        <v>139911.36283333355</v>
      </c>
      <c r="I307" s="237">
        <v>70078.38209277338</v>
      </c>
      <c r="J307" s="236">
        <v>364835.6319999995</v>
      </c>
    </row>
    <row r="308">
      <c r="A308" s="187">
        <v>43738.0</v>
      </c>
      <c r="B308" s="281">
        <v>0.2671688098045196</v>
      </c>
      <c r="C308" s="281">
        <v>0.04396979051116148</v>
      </c>
      <c r="D308" s="281">
        <v>0.290014864743536</v>
      </c>
      <c r="E308" s="284">
        <v>0.001553707779748546</v>
      </c>
      <c r="F308" s="236">
        <v>1099.0829999999842</v>
      </c>
      <c r="G308" s="236">
        <v>392.2856640624814</v>
      </c>
      <c r="H308" s="237">
        <v>139319.39883333363</v>
      </c>
      <c r="I308" s="237">
        <v>69698.20393261714</v>
      </c>
      <c r="J308" s="236">
        <v>364243.6679999996</v>
      </c>
    </row>
    <row r="309">
      <c r="A309" s="187">
        <v>43735.0</v>
      </c>
      <c r="B309" s="281">
        <v>0.2651876317661717</v>
      </c>
      <c r="C309" s="281">
        <v>0.04414883941224757</v>
      </c>
      <c r="D309" s="281">
        <v>0.2888986033501678</v>
      </c>
      <c r="E309" s="284">
        <v>-2.8699497337137254E-4</v>
      </c>
      <c r="F309" s="236">
        <v>-202.59700000006706</v>
      </c>
      <c r="G309" s="236">
        <v>400.1107500000071</v>
      </c>
      <c r="H309" s="237">
        <v>138220.31583333365</v>
      </c>
      <c r="I309" s="237">
        <v>69305.91826855465</v>
      </c>
      <c r="J309" s="236">
        <v>363144.5849999996</v>
      </c>
    </row>
    <row r="310">
      <c r="A310" s="187">
        <v>43734.0</v>
      </c>
      <c r="B310" s="281">
        <v>0.2663208025264301</v>
      </c>
      <c r="C310" s="281">
        <v>0.0442668057119735</v>
      </c>
      <c r="D310" s="281">
        <v>0.2900951301491785</v>
      </c>
      <c r="E310" s="284">
        <v>-6.604427202930816E-4</v>
      </c>
      <c r="F310" s="236">
        <v>-466.35699999995995</v>
      </c>
      <c r="G310" s="236">
        <v>414.4111093749816</v>
      </c>
      <c r="H310" s="237">
        <v>138422.9128333337</v>
      </c>
      <c r="I310" s="237">
        <v>68905.80751855465</v>
      </c>
      <c r="J310" s="236">
        <v>363347.1819999997</v>
      </c>
    </row>
    <row r="311">
      <c r="A311" s="187">
        <v>43733.0</v>
      </c>
      <c r="B311" s="281">
        <v>0.2680150529146242</v>
      </c>
      <c r="C311" s="281">
        <v>0.04438553008880928</v>
      </c>
      <c r="D311" s="281">
        <v>0.2918531437158153</v>
      </c>
      <c r="E311" s="284">
        <v>-9.308680864441088E-4</v>
      </c>
      <c r="F311" s="236">
        <v>-657.7460000000428</v>
      </c>
      <c r="G311" s="236">
        <v>419.6250546875526</v>
      </c>
      <c r="H311" s="237">
        <v>138889.26983333367</v>
      </c>
      <c r="I311" s="237">
        <v>68491.39640917967</v>
      </c>
      <c r="J311" s="236">
        <v>363813.53899999964</v>
      </c>
    </row>
    <row r="312">
      <c r="A312" s="187">
        <v>43732.0</v>
      </c>
      <c r="B312" s="281">
        <v>0.27012302627961166</v>
      </c>
      <c r="C312" s="281">
        <v>0.044505116468931155</v>
      </c>
      <c r="D312" s="281">
        <v>0.29402534321446</v>
      </c>
      <c r="E312" s="284">
        <v>7.809635525845739E-4</v>
      </c>
      <c r="F312" s="236">
        <v>552.3379999999888</v>
      </c>
      <c r="G312" s="236">
        <v>586.6423789062537</v>
      </c>
      <c r="H312" s="237">
        <v>139547.01583333372</v>
      </c>
      <c r="I312" s="237">
        <v>68071.77135449211</v>
      </c>
      <c r="J312" s="236">
        <v>364471.2849999997</v>
      </c>
    </row>
    <row r="313">
      <c r="A313" s="187">
        <v>43731.0</v>
      </c>
      <c r="B313" s="281">
        <v>0.2696876416397494</v>
      </c>
      <c r="C313" s="281">
        <v>0.04462564443360919</v>
      </c>
      <c r="D313" s="281">
        <v>0.2936546904041</v>
      </c>
      <c r="E313" s="284">
        <v>0.005983587848744338</v>
      </c>
      <c r="F313" s="236">
        <v>4234.915999999968</v>
      </c>
      <c r="G313" s="236">
        <v>432.78105859368225</v>
      </c>
      <c r="H313" s="237">
        <v>138994.67783333373</v>
      </c>
      <c r="I313" s="237">
        <v>67485.12897558586</v>
      </c>
      <c r="J313" s="236">
        <v>363918.9469999997</v>
      </c>
    </row>
    <row r="314">
      <c r="A314" s="187">
        <v>43728.0</v>
      </c>
      <c r="B314" s="281">
        <v>0.2618146291280469</v>
      </c>
      <c r="C314" s="281">
        <v>0.04480947862954198</v>
      </c>
      <c r="D314" s="281">
        <v>0.28588040953413396</v>
      </c>
      <c r="E314" s="284">
        <v>0.004758123696824419</v>
      </c>
      <c r="F314" s="236">
        <v>3347.437000000151</v>
      </c>
      <c r="G314" s="236">
        <v>584.4435742187488</v>
      </c>
      <c r="H314" s="237">
        <v>134759.76183333376</v>
      </c>
      <c r="I314" s="237">
        <v>67052.34791699218</v>
      </c>
      <c r="J314" s="236">
        <v>359684.0309999997</v>
      </c>
    </row>
    <row r="315">
      <c r="A315" s="187">
        <v>43727.0</v>
      </c>
      <c r="B315" s="281">
        <v>0.2553976328993045</v>
      </c>
      <c r="C315" s="281">
        <v>0.044929858468677183</v>
      </c>
      <c r="D315" s="281">
        <v>0.2795280655812616</v>
      </c>
      <c r="E315" s="284">
        <v>0.0024524354496136555</v>
      </c>
      <c r="F315" s="236">
        <v>1721.7229999999981</v>
      </c>
      <c r="G315" s="236">
        <v>393.47895312508626</v>
      </c>
      <c r="H315" s="237">
        <v>131412.3248333336</v>
      </c>
      <c r="I315" s="237">
        <v>66467.90434277343</v>
      </c>
      <c r="J315" s="236">
        <v>356336.5939999996</v>
      </c>
    </row>
    <row r="316">
      <c r="A316" s="187">
        <v>43726.0</v>
      </c>
      <c r="B316" s="281">
        <v>0.252406713365383</v>
      </c>
      <c r="C316" s="281">
        <v>0.045049684832725895</v>
      </c>
      <c r="D316" s="281">
        <v>0.276601501068917</v>
      </c>
      <c r="E316" s="284">
        <v>0.0011413894854958215</v>
      </c>
      <c r="F316" s="236">
        <v>799.3429999998771</v>
      </c>
      <c r="G316" s="236">
        <v>381.59346875002666</v>
      </c>
      <c r="H316" s="237">
        <v>129690.60183333361</v>
      </c>
      <c r="I316" s="237">
        <v>66074.42538964834</v>
      </c>
      <c r="J316" s="236">
        <v>354614.8709999996</v>
      </c>
    </row>
    <row r="317">
      <c r="A317" s="187">
        <v>43725.0</v>
      </c>
      <c r="B317" s="281">
        <v>0.2513689741983401</v>
      </c>
      <c r="C317" s="281">
        <v>0.045169555887314534</v>
      </c>
      <c r="D317" s="281">
        <v>0.27562814092535315</v>
      </c>
      <c r="E317" s="284">
        <v>-0.0015659094136728476</v>
      </c>
      <c r="F317" s="236">
        <v>-1095.3929999999236</v>
      </c>
      <c r="G317" s="236">
        <v>364.6477539061598</v>
      </c>
      <c r="H317" s="237">
        <v>128891.25883333373</v>
      </c>
      <c r="I317" s="237">
        <v>65692.83192089832</v>
      </c>
      <c r="J317" s="236">
        <v>353815.5279999997</v>
      </c>
    </row>
    <row r="318">
      <c r="A318" s="187">
        <v>43724.0</v>
      </c>
      <c r="B318" s="281">
        <v>0.25438691164068394</v>
      </c>
      <c r="C318" s="281">
        <v>0.04528981667462253</v>
      </c>
      <c r="D318" s="281">
        <v>0.27871066670452516</v>
      </c>
      <c r="E318" s="284">
        <v>0.010668845202752589</v>
      </c>
      <c r="F318" s="236">
        <v>7474.8120000000345</v>
      </c>
      <c r="G318" s="236">
        <v>728.3184179687523</v>
      </c>
      <c r="H318" s="237">
        <v>129986.65183333366</v>
      </c>
      <c r="I318" s="237">
        <v>65328.184166992156</v>
      </c>
      <c r="J318" s="236">
        <v>354910.9209999996</v>
      </c>
    </row>
    <row r="319">
      <c r="A319" s="187">
        <v>43721.0</v>
      </c>
      <c r="B319" s="281">
        <v>0.2392985303173215</v>
      </c>
      <c r="C319" s="281">
        <v>0.04549756645743234</v>
      </c>
      <c r="D319" s="281">
        <v>0.26375903033798986</v>
      </c>
      <c r="E319" s="284">
        <v>-0.009778628614318153</v>
      </c>
      <c r="F319" s="236">
        <v>-6919.137000000221</v>
      </c>
      <c r="G319" s="236">
        <v>743.5549335936812</v>
      </c>
      <c r="H319" s="237">
        <v>122511.83983333362</v>
      </c>
      <c r="I319" s="237">
        <v>64599.8657490234</v>
      </c>
      <c r="J319" s="236">
        <v>347436.1089999996</v>
      </c>
    </row>
    <row r="320">
      <c r="A320" s="187">
        <v>43720.0</v>
      </c>
      <c r="B320" s="281">
        <v>0.2548624920732134</v>
      </c>
      <c r="C320" s="281">
        <v>0.0456170520166057</v>
      </c>
      <c r="D320" s="281">
        <v>0.2793872301784695</v>
      </c>
      <c r="E320" s="284">
        <v>-0.005320247360021537</v>
      </c>
      <c r="F320" s="236">
        <v>-3828.0149999998976</v>
      </c>
      <c r="G320" s="236">
        <v>342.23477734369953</v>
      </c>
      <c r="H320" s="237">
        <v>129430.97683333384</v>
      </c>
      <c r="I320" s="237">
        <v>63856.31081542972</v>
      </c>
      <c r="J320" s="236">
        <v>354355.2459999998</v>
      </c>
    </row>
    <row r="321">
      <c r="A321" s="187">
        <v>43719.0</v>
      </c>
      <c r="B321" s="281">
        <v>0.26383414099526803</v>
      </c>
      <c r="C321" s="281">
        <v>0.045739893852120656</v>
      </c>
      <c r="D321" s="281">
        <v>0.2884249215936532</v>
      </c>
      <c r="E321" s="284">
        <v>0.003026748938631964</v>
      </c>
      <c r="F321" s="236">
        <v>2189.3874999999534</v>
      </c>
      <c r="G321" s="236">
        <v>377.35740039073426</v>
      </c>
      <c r="H321" s="237">
        <v>133258.99183333374</v>
      </c>
      <c r="I321" s="237">
        <v>63514.07603808602</v>
      </c>
      <c r="J321" s="236">
        <v>358183.2609999997</v>
      </c>
    </row>
    <row r="322">
      <c r="A322" s="187">
        <v>43718.0</v>
      </c>
      <c r="B322" s="281">
        <v>0.2598037853059237</v>
      </c>
      <c r="C322" s="281">
        <v>0.04586494210796947</v>
      </c>
      <c r="D322" s="281">
        <v>0.2844617946179069</v>
      </c>
      <c r="E322" s="284">
        <v>-0.004637014033127551</v>
      </c>
      <c r="F322" s="236">
        <v>-3344.014499999932</v>
      </c>
      <c r="G322" s="236">
        <v>347.9440859374299</v>
      </c>
      <c r="H322" s="237">
        <v>131069.60433333379</v>
      </c>
      <c r="I322" s="237">
        <v>63136.71863769529</v>
      </c>
      <c r="J322" s="236">
        <v>356393.87349999975</v>
      </c>
    </row>
    <row r="323">
      <c r="A323" s="187">
        <v>43717.0</v>
      </c>
      <c r="B323" s="281">
        <v>0.26778971124144596</v>
      </c>
      <c r="C323" s="281">
        <v>0.04599003271420753</v>
      </c>
      <c r="D323" s="281">
        <v>0.292514972035535</v>
      </c>
      <c r="E323" s="284">
        <v>-0.005139503772577939</v>
      </c>
      <c r="F323" s="236">
        <v>-3723.5749999999534</v>
      </c>
      <c r="G323" s="236">
        <v>356.91529687504226</v>
      </c>
      <c r="H323" s="237">
        <v>134413.61883333372</v>
      </c>
      <c r="I323" s="237">
        <v>62788.77455175786</v>
      </c>
      <c r="J323" s="236">
        <v>359737.8879999997</v>
      </c>
    </row>
    <row r="324">
      <c r="A324" s="187">
        <v>43714.0</v>
      </c>
      <c r="B324" s="281">
        <v>0.27704795625700696</v>
      </c>
      <c r="C324" s="281">
        <v>0.0461825470569042</v>
      </c>
      <c r="D324" s="281">
        <v>0.3018767170281314</v>
      </c>
      <c r="E324" s="284">
        <v>0.002476807789831265</v>
      </c>
      <c r="F324" s="236">
        <v>1803.6720000000205</v>
      </c>
      <c r="G324" s="236">
        <v>666.5376562499878</v>
      </c>
      <c r="H324" s="237">
        <v>138137.19383333367</v>
      </c>
      <c r="I324" s="237">
        <v>62431.85925488282</v>
      </c>
      <c r="J324" s="236">
        <v>363461.5629999996</v>
      </c>
    </row>
    <row r="325">
      <c r="A325" s="187">
        <v>43713.0</v>
      </c>
      <c r="B325" s="281">
        <v>0.2738727958996158</v>
      </c>
      <c r="C325" s="281">
        <v>0.046312158897287424</v>
      </c>
      <c r="D325" s="281">
        <v>0.2987712388685197</v>
      </c>
      <c r="E325" s="284">
        <v>-0.005738150217313283</v>
      </c>
      <c r="F325" s="236">
        <v>-4187.198000000091</v>
      </c>
      <c r="G325" s="236">
        <v>365.36322656248376</v>
      </c>
      <c r="H325" s="237">
        <v>136333.52183333365</v>
      </c>
      <c r="I325" s="237">
        <v>61765.32159863283</v>
      </c>
      <c r="J325" s="236">
        <v>361657.7909999996</v>
      </c>
    </row>
    <row r="326">
      <c r="A326" s="187">
        <v>43712.0</v>
      </c>
      <c r="B326" s="281">
        <v>0.28384151059026747</v>
      </c>
      <c r="C326" s="281">
        <v>0.046441840488790895</v>
      </c>
      <c r="D326" s="281">
        <v>0.30880967325669895</v>
      </c>
      <c r="E326" s="284">
        <v>-0.0042666653922561635</v>
      </c>
      <c r="F326" s="236">
        <v>-3131.30299999984</v>
      </c>
      <c r="G326" s="236">
        <v>369.4322382811806</v>
      </c>
      <c r="H326" s="237">
        <v>140520.71983333374</v>
      </c>
      <c r="I326" s="237">
        <v>61399.958372070345</v>
      </c>
      <c r="J326" s="236">
        <v>365944.9889999997</v>
      </c>
    </row>
    <row r="327">
      <c r="A327" s="187">
        <v>43711.0</v>
      </c>
      <c r="B327" s="281">
        <v>0.2915503775704636</v>
      </c>
      <c r="C327" s="281">
        <v>0.046574028074238404</v>
      </c>
      <c r="D327" s="281">
        <v>0.3165896072123034</v>
      </c>
      <c r="E327" s="284">
        <v>0.004203595801685816</v>
      </c>
      <c r="F327" s="236">
        <v>3098.1789999999164</v>
      </c>
      <c r="G327" s="236">
        <v>430.3804648438818</v>
      </c>
      <c r="H327" s="237">
        <v>143652.02283333358</v>
      </c>
      <c r="I327" s="237">
        <v>61030.526133789164</v>
      </c>
      <c r="J327" s="236">
        <v>369076.29199999955</v>
      </c>
    </row>
    <row r="328">
      <c r="A328" s="187">
        <v>43710.0</v>
      </c>
      <c r="B328" s="281">
        <v>0.28554322152473083</v>
      </c>
      <c r="C328" s="281">
        <v>0.04670829384127754</v>
      </c>
      <c r="D328" s="281">
        <v>0.3106546354184583</v>
      </c>
      <c r="E328" s="284">
        <v>0.0010123226666248482</v>
      </c>
      <c r="F328" s="236">
        <v>741.3590000000258</v>
      </c>
      <c r="G328" s="236">
        <v>395.3216757811606</v>
      </c>
      <c r="H328" s="237">
        <v>140553.84383333367</v>
      </c>
      <c r="I328" s="237">
        <v>60600.14566894528</v>
      </c>
      <c r="J328" s="236">
        <v>365978.11299999966</v>
      </c>
    </row>
    <row r="329">
      <c r="A329" s="187">
        <v>43707.0</v>
      </c>
      <c r="B329" s="281">
        <v>0.2840998190424395</v>
      </c>
      <c r="C329" s="281">
        <v>0.04690886746724364</v>
      </c>
      <c r="D329" s="281">
        <v>0.31034303975049593</v>
      </c>
      <c r="E329" s="284">
        <v>0.005839853696739906</v>
      </c>
      <c r="F329" s="236">
        <v>4260.748000000021</v>
      </c>
      <c r="G329" s="236">
        <v>399.2649570312642</v>
      </c>
      <c r="H329" s="237">
        <v>139812.48483333364</v>
      </c>
      <c r="I329" s="237">
        <v>60204.82399316412</v>
      </c>
      <c r="J329" s="236">
        <v>365236.7539999996</v>
      </c>
    </row>
    <row r="330">
      <c r="A330" s="187">
        <v>43706.0</v>
      </c>
      <c r="B330" s="281">
        <v>0.2754303391583667</v>
      </c>
      <c r="C330" s="281">
        <v>0.04704348190437181</v>
      </c>
      <c r="D330" s="281">
        <v>0.3017488700705441</v>
      </c>
      <c r="E330" s="284">
        <v>0.0023340563676931703</v>
      </c>
      <c r="F330" s="236">
        <v>1692.9790000000503</v>
      </c>
      <c r="G330" s="236">
        <v>385.00080859372974</v>
      </c>
      <c r="H330" s="237">
        <v>135551.73683333362</v>
      </c>
      <c r="I330" s="237">
        <v>59805.55903613286</v>
      </c>
      <c r="J330" s="236">
        <v>360976.0059999996</v>
      </c>
    </row>
    <row r="331">
      <c r="A331" s="187">
        <v>43705.0</v>
      </c>
      <c r="B331" s="281">
        <v>0.27243370435872616</v>
      </c>
      <c r="C331" s="281">
        <v>0.04717718082658843</v>
      </c>
      <c r="D331" s="281">
        <v>0.2988270332891378</v>
      </c>
      <c r="E331" s="284">
        <v>0.0046004400446406</v>
      </c>
      <c r="F331" s="236">
        <v>3329.0839999999152</v>
      </c>
      <c r="G331" s="236">
        <v>388.8933476562961</v>
      </c>
      <c r="H331" s="237">
        <v>133858.75783333357</v>
      </c>
      <c r="I331" s="237">
        <v>59420.55822753913</v>
      </c>
      <c r="J331" s="236">
        <v>359283.02699999954</v>
      </c>
    </row>
    <row r="332">
      <c r="A332" s="187">
        <v>43704.0</v>
      </c>
      <c r="B332" s="281">
        <v>0.2657535388405501</v>
      </c>
      <c r="C332" s="281">
        <v>0.0473110028786815</v>
      </c>
      <c r="D332" s="281">
        <v>0.29222173467434914</v>
      </c>
      <c r="E332" s="284">
        <v>0.006609219590225033</v>
      </c>
      <c r="F332" s="236">
        <v>4760.724000000046</v>
      </c>
      <c r="G332" s="236">
        <v>367.90328515624424</v>
      </c>
      <c r="H332" s="237">
        <v>130529.67383333365</v>
      </c>
      <c r="I332" s="237">
        <v>59031.66487988283</v>
      </c>
      <c r="J332" s="236">
        <v>355953.9429999996</v>
      </c>
    </row>
    <row r="333">
      <c r="A333" s="187">
        <v>43703.0</v>
      </c>
      <c r="B333" s="281">
        <v>0.2558140449303893</v>
      </c>
      <c r="C333" s="281">
        <v>0.047444262300758606</v>
      </c>
      <c r="D333" s="281">
        <v>0.282356792903556</v>
      </c>
      <c r="E333" s="284">
        <v>0.005405845322305642</v>
      </c>
      <c r="F333" s="236">
        <v>3868.1790000000037</v>
      </c>
      <c r="G333" s="236">
        <v>512.7585976562914</v>
      </c>
      <c r="H333" s="237">
        <v>125768.94983333361</v>
      </c>
      <c r="I333" s="237">
        <v>58663.76159472659</v>
      </c>
      <c r="J333" s="236">
        <v>351193.2189999996</v>
      </c>
    </row>
    <row r="334">
      <c r="A334" s="187">
        <v>43700.0</v>
      </c>
      <c r="B334" s="281">
        <v>0.24817258605142029</v>
      </c>
      <c r="C334" s="281">
        <v>0.04764445488253073</v>
      </c>
      <c r="D334" s="281">
        <v>0.27482733199834386</v>
      </c>
      <c r="E334" s="284">
        <v>-0.005495285993900272</v>
      </c>
      <c r="F334" s="236">
        <v>-3916.703000000096</v>
      </c>
      <c r="G334" s="236">
        <v>292.1078867186661</v>
      </c>
      <c r="H334" s="237">
        <v>121900.7708333336</v>
      </c>
      <c r="I334" s="237">
        <v>58151.002997070296</v>
      </c>
      <c r="J334" s="236">
        <v>347325.0399999996</v>
      </c>
    </row>
    <row r="335">
      <c r="A335" s="187">
        <v>43699.0</v>
      </c>
      <c r="B335" s="281">
        <v>0.2577121202774639</v>
      </c>
      <c r="C335" s="281">
        <v>0.047775941295045775</v>
      </c>
      <c r="D335" s="281">
        <v>0.28444042645148426</v>
      </c>
      <c r="E335" s="284">
        <v>-0.003041818966744238</v>
      </c>
      <c r="F335" s="236">
        <v>-2179.935999999987</v>
      </c>
      <c r="G335" s="236">
        <v>316.89430078132864</v>
      </c>
      <c r="H335" s="237">
        <v>125817.4738333337</v>
      </c>
      <c r="I335" s="237">
        <v>57858.89511035163</v>
      </c>
      <c r="J335" s="236">
        <v>351241.74299999967</v>
      </c>
    </row>
    <row r="336">
      <c r="A336" s="187">
        <v>43698.0</v>
      </c>
      <c r="B336" s="281">
        <v>0.26337667347601124</v>
      </c>
      <c r="C336" s="281">
        <v>0.047909876653056634</v>
      </c>
      <c r="D336" s="281">
        <v>0.2901799099425471</v>
      </c>
      <c r="E336" s="284">
        <v>9.595493735184957E-4</v>
      </c>
      <c r="F336" s="236">
        <v>689.7580000000307</v>
      </c>
      <c r="G336" s="236">
        <v>324.8943554687503</v>
      </c>
      <c r="H336" s="237">
        <v>127997.40983333369</v>
      </c>
      <c r="I336" s="237">
        <v>57542.0008095703</v>
      </c>
      <c r="J336" s="236">
        <v>353421.67899999965</v>
      </c>
    </row>
    <row r="337">
      <c r="A337" s="187">
        <v>43697.0</v>
      </c>
      <c r="B337" s="281">
        <v>0.2625543897320122</v>
      </c>
      <c r="C337" s="281">
        <v>0.04804555671199594</v>
      </c>
      <c r="D337" s="281">
        <v>0.2894335325660364</v>
      </c>
      <c r="E337" s="284">
        <v>9.43090115893988E-4</v>
      </c>
      <c r="F337" s="236">
        <v>677.2759999999544</v>
      </c>
      <c r="G337" s="236">
        <v>403.5480937499451</v>
      </c>
      <c r="H337" s="237">
        <v>127307.65183333366</v>
      </c>
      <c r="I337" s="237">
        <v>57217.10645410155</v>
      </c>
      <c r="J337" s="236">
        <v>352731.9209999996</v>
      </c>
    </row>
    <row r="338">
      <c r="A338" s="187">
        <v>43696.0</v>
      </c>
      <c r="B338" s="281">
        <v>0.26175462524158444</v>
      </c>
      <c r="C338" s="281">
        <v>0.048181773943971995</v>
      </c>
      <c r="D338" s="281">
        <v>0.2887099749651798</v>
      </c>
      <c r="E338" s="284">
        <v>3.4246278831201975E-4</v>
      </c>
      <c r="F338" s="236">
        <v>246.25600000005215</v>
      </c>
      <c r="G338" s="236">
        <v>305.4306640624927</v>
      </c>
      <c r="H338" s="237">
        <v>126630.3758333337</v>
      </c>
      <c r="I338" s="237">
        <v>56813.558360351606</v>
      </c>
      <c r="J338" s="236">
        <v>352054.64499999967</v>
      </c>
    </row>
    <row r="339">
      <c r="A339" s="187">
        <v>43693.0</v>
      </c>
      <c r="B339" s="281">
        <v>0.26231144784468585</v>
      </c>
      <c r="C339" s="281">
        <v>0.04838805932812517</v>
      </c>
      <c r="D339" s="281">
        <v>0.28938220416744836</v>
      </c>
      <c r="E339" s="284">
        <v>0.002930666995621458</v>
      </c>
      <c r="F339" s="236">
        <v>2106.643999999971</v>
      </c>
      <c r="G339" s="236">
        <v>533.3460351562098</v>
      </c>
      <c r="H339" s="237">
        <v>126384.11983333365</v>
      </c>
      <c r="I339" s="237">
        <v>56508.12769628911</v>
      </c>
      <c r="J339" s="236">
        <v>351808.3889999996</v>
      </c>
    </row>
    <row r="340">
      <c r="A340" s="187">
        <v>43692.0</v>
      </c>
      <c r="B340" s="281">
        <v>0.25822084236701853</v>
      </c>
      <c r="C340" s="281">
        <v>0.048525804618860434</v>
      </c>
      <c r="D340" s="281">
        <v>0.28536866045361037</v>
      </c>
      <c r="E340" s="284">
        <v>0.00453363333706794</v>
      </c>
      <c r="F340" s="236">
        <v>3259.625</v>
      </c>
      <c r="G340" s="236">
        <v>2497.0486542968356</v>
      </c>
      <c r="H340" s="237">
        <v>124277.47583333368</v>
      </c>
      <c r="I340" s="237">
        <v>55974.7816611329</v>
      </c>
      <c r="J340" s="236">
        <v>349701.74499999965</v>
      </c>
    </row>
    <row r="341">
      <c r="A341" s="187">
        <v>43691.0</v>
      </c>
      <c r="B341" s="281">
        <v>0.251405385956295</v>
      </c>
      <c r="C341" s="281">
        <v>0.04866347807321513</v>
      </c>
      <c r="D341" s="281">
        <v>0.27867222753232296</v>
      </c>
      <c r="E341" s="284">
        <v>0.006538044782980005</v>
      </c>
      <c r="F341" s="236">
        <v>4768.623000000021</v>
      </c>
      <c r="G341" s="236">
        <v>1372.595343749963</v>
      </c>
      <c r="H341" s="237">
        <v>121017.85083333368</v>
      </c>
      <c r="I341" s="237">
        <v>53477.73300683607</v>
      </c>
      <c r="J341" s="236">
        <v>346442.11999999965</v>
      </c>
    </row>
    <row r="342">
      <c r="A342" s="187">
        <v>43690.0</v>
      </c>
      <c r="B342" s="281">
        <v>0.24107573330208473</v>
      </c>
      <c r="C342" s="281">
        <v>0.048800563496449297</v>
      </c>
      <c r="D342" s="281">
        <v>0.26844543383767194</v>
      </c>
      <c r="E342" s="284">
        <v>0.006939630517009055</v>
      </c>
      <c r="F342" s="236">
        <v>5073.175999999861</v>
      </c>
      <c r="G342" s="236">
        <v>303.90673828135186</v>
      </c>
      <c r="H342" s="237">
        <v>116249.22783333366</v>
      </c>
      <c r="I342" s="237">
        <v>52105.137663086105</v>
      </c>
      <c r="J342" s="236">
        <v>341673.4969999996</v>
      </c>
    </row>
    <row r="343">
      <c r="A343" s="187">
        <v>43689.0</v>
      </c>
      <c r="B343" s="281">
        <v>0.2299989447492889</v>
      </c>
      <c r="C343" s="281">
        <v>0.04893637490772435</v>
      </c>
      <c r="D343" s="281">
        <v>0.2574448148491104</v>
      </c>
      <c r="E343" s="284">
        <v>-2.273947795443127E-5</v>
      </c>
      <c r="F343" s="236">
        <v>-16.508199999982025</v>
      </c>
      <c r="G343" s="236">
        <v>252.73865156244574</v>
      </c>
      <c r="H343" s="237">
        <v>111176.0518333338</v>
      </c>
      <c r="I343" s="237">
        <v>51801.23092480475</v>
      </c>
      <c r="J343" s="236">
        <v>336600.32099999976</v>
      </c>
    </row>
    <row r="344">
      <c r="A344" s="187">
        <v>43686.0</v>
      </c>
      <c r="B344" s="281">
        <v>0.23100239822853894</v>
      </c>
      <c r="C344" s="281">
        <v>0.049141709872011864</v>
      </c>
      <c r="D344" s="281">
        <v>0.2585634300412461</v>
      </c>
      <c r="E344" s="284">
        <v>0.005627239225808386</v>
      </c>
      <c r="F344" s="236">
        <v>4085.3049999997893</v>
      </c>
      <c r="G344" s="237">
        <v>309.5959187500048</v>
      </c>
      <c r="H344" s="237">
        <v>111192.56003333378</v>
      </c>
      <c r="I344" s="237">
        <v>51548.49227324231</v>
      </c>
      <c r="J344" s="236">
        <v>336616.82919999975</v>
      </c>
    </row>
    <row r="345">
      <c r="A345" s="187">
        <v>43685.0</v>
      </c>
      <c r="B345" s="281">
        <v>0.2221130004384178</v>
      </c>
      <c r="C345" s="281">
        <v>0.04927713813184793</v>
      </c>
      <c r="D345" s="281">
        <v>0.24974998692562458</v>
      </c>
      <c r="E345" s="284">
        <v>-5.339031169126599E-4</v>
      </c>
      <c r="F345" s="236">
        <v>-385.425800000201</v>
      </c>
      <c r="G345" s="236">
        <v>572.1963544923055</v>
      </c>
      <c r="H345" s="237">
        <v>107107.25503333399</v>
      </c>
      <c r="I345" s="237">
        <v>51238.8963544923</v>
      </c>
      <c r="J345" s="236">
        <v>332531.5242</v>
      </c>
    </row>
    <row r="346">
      <c r="A346" s="187">
        <v>43684.0</v>
      </c>
      <c r="B346" s="285">
        <v>0.22361995441938803</v>
      </c>
      <c r="C346" s="285">
        <v>0.04941153343216494</v>
      </c>
      <c r="D346" s="285">
        <v>0.2513323162477696</v>
      </c>
      <c r="E346" s="284">
        <v>0.00723904201529853</v>
      </c>
      <c r="F346" s="286">
        <v>5228.67</v>
      </c>
      <c r="G346" s="286">
        <v>1984.53</v>
      </c>
      <c r="H346" s="237">
        <v>107492.68083333419</v>
      </c>
      <c r="I346" s="287">
        <v>50666.7</v>
      </c>
      <c r="J346" s="236">
        <v>332916.9500000002</v>
      </c>
    </row>
    <row r="347">
      <c r="A347" s="187">
        <v>43683.0</v>
      </c>
      <c r="B347" s="281">
        <v>0.2119214947634111</v>
      </c>
      <c r="C347" s="281">
        <v>0.04954690026839012</v>
      </c>
      <c r="D347" s="281">
        <v>0.23976203660761855</v>
      </c>
      <c r="E347" s="284">
        <v>0.0022129536946411976</v>
      </c>
      <c r="F347" s="236">
        <v>1616.7930000000633</v>
      </c>
      <c r="G347" s="236">
        <v>273.6976757812663</v>
      </c>
      <c r="H347" s="237">
        <v>102264.01083333419</v>
      </c>
      <c r="I347" s="237">
        <v>48682.170926367304</v>
      </c>
      <c r="J347" s="236">
        <v>327688.2800000002</v>
      </c>
    </row>
    <row r="348">
      <c r="A348" s="187">
        <v>43682.0</v>
      </c>
      <c r="B348" s="281">
        <v>0.2086928514826409</v>
      </c>
      <c r="C348" s="281">
        <v>0.04968068614208998</v>
      </c>
      <c r="D348" s="281">
        <v>0.23660856798348137</v>
      </c>
      <c r="E348" s="284">
        <v>-0.005194330632642836</v>
      </c>
      <c r="F348" s="236">
        <v>-3786.600999999908</v>
      </c>
      <c r="G348" s="236">
        <v>1738.5018923828102</v>
      </c>
      <c r="H348" s="237">
        <v>100647.21783333413</v>
      </c>
      <c r="I348" s="237">
        <v>48408.47325058604</v>
      </c>
      <c r="J348" s="236">
        <v>326071.48700000014</v>
      </c>
    </row>
    <row r="349">
      <c r="A349" s="187">
        <v>43679.0</v>
      </c>
      <c r="B349" s="281">
        <v>0.21847536949212223</v>
      </c>
      <c r="C349" s="281">
        <v>0.04988692023282802</v>
      </c>
      <c r="D349" s="281">
        <v>0.2465295371219056</v>
      </c>
      <c r="E349" s="284">
        <v>-0.0064348804850279774</v>
      </c>
      <c r="F349" s="236">
        <v>-4786.959000000032</v>
      </c>
      <c r="G349" s="236">
        <v>2485.055761914089</v>
      </c>
      <c r="H349" s="237">
        <v>104433.81883333404</v>
      </c>
      <c r="I349" s="237">
        <v>46669.97135820323</v>
      </c>
      <c r="J349" s="236">
        <v>330258.08800000005</v>
      </c>
    </row>
    <row r="350">
      <c r="A350" s="187">
        <v>43678.0</v>
      </c>
      <c r="B350" s="281">
        <v>0.23039164937876724</v>
      </c>
      <c r="C350" s="281">
        <v>0.050023718031139856</v>
      </c>
      <c r="D350" s="281">
        <v>0.25853678287619314</v>
      </c>
      <c r="E350" s="284">
        <v>0.009279007234070453</v>
      </c>
      <c r="F350" s="236">
        <v>6984.116000000067</v>
      </c>
      <c r="G350" s="237">
        <v>404.13890624997293</v>
      </c>
      <c r="H350" s="237">
        <v>109220.77783333407</v>
      </c>
      <c r="I350" s="237">
        <v>44184.91559628914</v>
      </c>
      <c r="J350" s="236">
        <v>335045.0470000001</v>
      </c>
    </row>
    <row r="351">
      <c r="A351" s="187">
        <v>43677.0</v>
      </c>
      <c r="B351" s="281">
        <v>0.21423734704732167</v>
      </c>
      <c r="C351" s="281">
        <v>0.05016355753329435</v>
      </c>
      <c r="D351" s="281">
        <v>0.24268117933176242</v>
      </c>
      <c r="E351" s="284">
        <v>0.004628360058306877</v>
      </c>
      <c r="F351" s="236">
        <v>3439.055000000051</v>
      </c>
      <c r="G351" s="237">
        <v>337.1064453125364</v>
      </c>
      <c r="H351" s="237">
        <v>102236.661833334</v>
      </c>
      <c r="I351" s="237">
        <v>43780.776690039165</v>
      </c>
      <c r="J351" s="236">
        <v>328060.931</v>
      </c>
    </row>
    <row r="352">
      <c r="A352" s="187">
        <v>43676.0</v>
      </c>
      <c r="B352" s="281">
        <v>0.20556704335344403</v>
      </c>
      <c r="C352" s="281">
        <v>0.05030097820242132</v>
      </c>
      <c r="D352" s="281">
        <v>0.23516027707402642</v>
      </c>
      <c r="E352" s="284">
        <v>-9.974383741597145E-4</v>
      </c>
      <c r="F352" s="236">
        <v>-737.2570000000997</v>
      </c>
      <c r="G352" s="237">
        <v>316.99673828123923</v>
      </c>
      <c r="H352" s="237">
        <v>98797.60683333395</v>
      </c>
      <c r="I352" s="237">
        <v>43443.67024472663</v>
      </c>
      <c r="J352" s="236">
        <v>324621.87599999993</v>
      </c>
    </row>
    <row r="353">
      <c r="A353" s="187">
        <v>43675.0</v>
      </c>
      <c r="B353" s="281">
        <v>0.20788497870673264</v>
      </c>
      <c r="C353" s="281">
        <v>0.05043759893519599</v>
      </c>
      <c r="D353" s="281">
        <v>0.23755858957743342</v>
      </c>
      <c r="E353" s="284">
        <v>-0.0017365514091854974</v>
      </c>
      <c r="F353" s="236">
        <v>-1284.85299999977</v>
      </c>
      <c r="G353" s="237">
        <v>295.61139062503935</v>
      </c>
      <c r="H353" s="237">
        <v>99534.86383333405</v>
      </c>
      <c r="I353" s="237">
        <v>43126.67350644539</v>
      </c>
      <c r="J353" s="236">
        <v>325359.13300000003</v>
      </c>
    </row>
    <row r="354">
      <c r="A354" s="187">
        <v>43672.0</v>
      </c>
      <c r="B354" s="281">
        <v>0.21183678682478002</v>
      </c>
      <c r="C354" s="281">
        <v>0.05064926218365119</v>
      </c>
      <c r="D354" s="281">
        <v>0.24163492410044227</v>
      </c>
      <c r="E354" s="284">
        <v>0.004761212571470798</v>
      </c>
      <c r="F354" s="236">
        <v>3528.879999999772</v>
      </c>
      <c r="G354" s="237">
        <v>320.1767265625531</v>
      </c>
      <c r="H354" s="237">
        <v>100819.71683333382</v>
      </c>
      <c r="I354" s="237">
        <v>42831.06211582035</v>
      </c>
      <c r="J354" s="236">
        <v>326643.9859999998</v>
      </c>
    </row>
    <row r="355">
      <c r="A355" s="187">
        <v>43671.0</v>
      </c>
      <c r="B355" s="281">
        <v>0.20393911938895273</v>
      </c>
      <c r="C355" s="281">
        <v>0.050788726344115596</v>
      </c>
      <c r="D355" s="281">
        <v>0.23381930666928208</v>
      </c>
      <c r="E355" s="284">
        <v>-0.0032377462720316976</v>
      </c>
      <c r="F355" s="236">
        <v>-2388.3029999999562</v>
      </c>
      <c r="G355" s="237">
        <v>284.7817812499925</v>
      </c>
      <c r="H355" s="237">
        <v>97290.83683333405</v>
      </c>
      <c r="I355" s="237">
        <v>42510.8853892578</v>
      </c>
      <c r="J355" s="236">
        <v>323115.106</v>
      </c>
    </row>
    <row r="356">
      <c r="A356" s="187">
        <v>43670.0</v>
      </c>
      <c r="B356" s="281">
        <v>0.2102511653281029</v>
      </c>
      <c r="C356" s="281">
        <v>0.05092733305930183</v>
      </c>
      <c r="D356" s="281">
        <v>0.24021289815812794</v>
      </c>
      <c r="E356" s="284">
        <v>0.003599732369126286</v>
      </c>
      <c r="F356" s="236">
        <v>2663.917000000016</v>
      </c>
      <c r="G356" s="237">
        <v>328.4107343749565</v>
      </c>
      <c r="H356" s="237">
        <v>99679.139833334</v>
      </c>
      <c r="I356" s="237">
        <v>42226.103608007805</v>
      </c>
      <c r="J356" s="236">
        <v>325503.409</v>
      </c>
    </row>
    <row r="357">
      <c r="A357" s="187">
        <v>43669.0</v>
      </c>
      <c r="B357" s="281">
        <v>0.20439415617425769</v>
      </c>
      <c r="C357" s="281">
        <v>0.05106791406448696</v>
      </c>
      <c r="D357" s="281">
        <v>0.23443859607463782</v>
      </c>
      <c r="E357" s="284">
        <v>0.0038078175848404454</v>
      </c>
      <c r="F357" s="236">
        <v>2807.763000000152</v>
      </c>
      <c r="G357" s="237">
        <v>335.8918515625046</v>
      </c>
      <c r="H357" s="237">
        <v>97015.22283333399</v>
      </c>
      <c r="I357" s="237">
        <v>41897.69287363285</v>
      </c>
      <c r="J357" s="236">
        <v>322839.49199999997</v>
      </c>
    </row>
    <row r="358">
      <c r="A358" s="187">
        <v>43668.0</v>
      </c>
      <c r="B358" s="281">
        <v>0.19814607496531272</v>
      </c>
      <c r="C358" s="281">
        <v>0.051208046328510025</v>
      </c>
      <c r="D358" s="281">
        <v>0.22827828884911652</v>
      </c>
      <c r="E358" s="284">
        <v>1.5952658392858436E-4</v>
      </c>
      <c r="F358" s="236">
        <v>117.02099999994971</v>
      </c>
      <c r="G358" s="237">
        <v>293.70890859374776</v>
      </c>
      <c r="H358" s="237">
        <v>94207.45983333384</v>
      </c>
      <c r="I358" s="237">
        <v>41561.80102207034</v>
      </c>
      <c r="J358" s="236">
        <v>320031.7289999998</v>
      </c>
    </row>
    <row r="359">
      <c r="A359" s="187">
        <v>43665.0</v>
      </c>
      <c r="B359" s="281">
        <v>0.1986932492880574</v>
      </c>
      <c r="C359" s="281">
        <v>0.05142304521117401</v>
      </c>
      <c r="D359" s="281">
        <v>0.2289519743899547</v>
      </c>
      <c r="E359" s="284">
        <v>0.00452325749692081</v>
      </c>
      <c r="F359" s="236">
        <v>3317.5139999997336</v>
      </c>
      <c r="G359" s="237">
        <v>425.8114257812704</v>
      </c>
      <c r="H359" s="237">
        <v>94090.43883333389</v>
      </c>
      <c r="I359" s="237">
        <v>41268.092113476596</v>
      </c>
      <c r="J359" s="236">
        <v>319914.70799999987</v>
      </c>
    </row>
    <row r="360">
      <c r="A360" s="187">
        <v>43664.0</v>
      </c>
      <c r="B360" s="281">
        <v>0.1911419874363531</v>
      </c>
      <c r="C360" s="281">
        <v>0.05156367582231245</v>
      </c>
      <c r="D360" s="281">
        <v>0.22148346343302677</v>
      </c>
      <c r="E360" s="284">
        <v>-0.0023903800611564715</v>
      </c>
      <c r="F360" s="236">
        <v>-1748.169999999809</v>
      </c>
      <c r="G360" s="237">
        <v>261.5560781249296</v>
      </c>
      <c r="H360" s="237">
        <v>90772.92483333415</v>
      </c>
      <c r="I360" s="237">
        <v>40842.280687695325</v>
      </c>
      <c r="J360" s="236">
        <v>316597.19400000013</v>
      </c>
    </row>
    <row r="361">
      <c r="A361" s="187">
        <v>43663.0</v>
      </c>
      <c r="B361" s="281">
        <v>0.19593188835587694</v>
      </c>
      <c r="C361" s="281">
        <v>0.051703503063504734</v>
      </c>
      <c r="D361" s="281">
        <v>0.22636112288258223</v>
      </c>
      <c r="E361" s="284">
        <v>0.0017196657798106058</v>
      </c>
      <c r="F361" s="236">
        <v>1258.6138999999966</v>
      </c>
      <c r="G361" s="237">
        <v>301.8291753905796</v>
      </c>
      <c r="H361" s="237">
        <v>92521.09483333396</v>
      </c>
      <c r="I361" s="237">
        <v>40580.724609570396</v>
      </c>
      <c r="J361" s="236">
        <v>318345.36399999994</v>
      </c>
    </row>
    <row r="362">
      <c r="A362" s="187">
        <v>43662.0</v>
      </c>
      <c r="B362" s="281">
        <v>0.19337394585757242</v>
      </c>
      <c r="C362" s="281">
        <v>0.05184502427463293</v>
      </c>
      <c r="D362" s="281">
        <v>0.22389297154113438</v>
      </c>
      <c r="E362" s="284">
        <v>8.00159497954028E-4</v>
      </c>
      <c r="F362" s="236">
        <v>581.998099999968</v>
      </c>
      <c r="G362" s="237">
        <v>278.6370750000133</v>
      </c>
      <c r="H362" s="237">
        <v>91262.48093333397</v>
      </c>
      <c r="I362" s="237">
        <v>40278.895434179816</v>
      </c>
      <c r="J362" s="236">
        <v>317086.75009999995</v>
      </c>
    </row>
    <row r="363">
      <c r="A363" s="187">
        <v>43661.0</v>
      </c>
      <c r="B363" s="281">
        <v>0.192470882288447</v>
      </c>
      <c r="C363" s="281">
        <v>0.051986758715109764</v>
      </c>
      <c r="D363" s="281">
        <v>0.22307334118647223</v>
      </c>
      <c r="E363" s="284">
        <v>0.0028328223013497837</v>
      </c>
      <c r="F363" s="236">
        <v>2058.811999999918</v>
      </c>
      <c r="G363" s="237">
        <v>275.5113906250699</v>
      </c>
      <c r="H363" s="237">
        <v>90680.482833334</v>
      </c>
      <c r="I363" s="237">
        <v>40000.2583591798</v>
      </c>
      <c r="J363" s="236">
        <v>316504.752</v>
      </c>
    </row>
    <row r="364">
      <c r="A364" s="187">
        <v>43658.0</v>
      </c>
      <c r="B364" s="281">
        <v>0.18819651054795575</v>
      </c>
      <c r="C364" s="281">
        <v>0.05220598661919539</v>
      </c>
      <c r="D364" s="281">
        <v>0.21892801986362379</v>
      </c>
      <c r="E364" s="284">
        <v>-0.002680728478070335</v>
      </c>
      <c r="F364" s="236">
        <v>-1949.4349999999395</v>
      </c>
      <c r="G364" s="237">
        <v>883.3359765624555</v>
      </c>
      <c r="H364" s="237">
        <v>88621.67083333408</v>
      </c>
      <c r="I364" s="237">
        <v>39724.74696855473</v>
      </c>
      <c r="J364" s="236">
        <v>314445.94000000006</v>
      </c>
    </row>
    <row r="365">
      <c r="A365" s="187">
        <v>43657.0</v>
      </c>
      <c r="B365" s="281">
        <v>0.19353864298564805</v>
      </c>
      <c r="C365" s="281">
        <v>0.0523483438541148</v>
      </c>
      <c r="D365" s="281">
        <v>0.22435395212915937</v>
      </c>
      <c r="E365" s="284">
        <v>-9.83811914625709E-4</v>
      </c>
      <c r="F365" s="236">
        <v>-721.1900000000605</v>
      </c>
      <c r="G365" s="237">
        <v>623.0845507812264</v>
      </c>
      <c r="H365" s="237">
        <v>90571.10583333402</v>
      </c>
      <c r="I365" s="237">
        <v>38841.41099199228</v>
      </c>
      <c r="J365" s="236">
        <v>316395.375</v>
      </c>
    </row>
    <row r="366">
      <c r="A366" s="187">
        <v>43656.0</v>
      </c>
      <c r="B366" s="281">
        <v>0.19559553972822613</v>
      </c>
      <c r="C366" s="281">
        <v>0.05276013213995488</v>
      </c>
      <c r="D366" s="281">
        <v>0.22676332383548872</v>
      </c>
      <c r="E366" s="284">
        <v>-7.317033817969184E-4</v>
      </c>
      <c r="F366" s="236">
        <v>-536.829000000027</v>
      </c>
      <c r="G366" s="237">
        <v>276.48509374995047</v>
      </c>
      <c r="H366" s="237">
        <v>91292.29583333408</v>
      </c>
      <c r="I366" s="237">
        <v>38218.32644121105</v>
      </c>
      <c r="J366" s="236">
        <v>317116.56500000006</v>
      </c>
    </row>
    <row r="367">
      <c r="A367" s="187">
        <v>43655.0</v>
      </c>
      <c r="B367" s="281">
        <v>0.19990566960145578</v>
      </c>
      <c r="C367" s="281">
        <v>0.05047519865075884</v>
      </c>
      <c r="D367" s="281">
        <v>0.22872869956351793</v>
      </c>
      <c r="E367" s="284">
        <v>-0.0014793906345909149</v>
      </c>
      <c r="F367" s="236">
        <v>-1087.622999999905</v>
      </c>
      <c r="G367" s="237">
        <v>289.0807617188111</v>
      </c>
      <c r="H367" s="237">
        <v>91829.1248333341</v>
      </c>
      <c r="I367" s="237">
        <v>37941.8413474611</v>
      </c>
      <c r="J367" s="236">
        <v>317653.3940000001</v>
      </c>
    </row>
    <row r="368">
      <c r="A368" s="187">
        <v>43654.0</v>
      </c>
      <c r="B368" s="281">
        <v>0.20317895122064572</v>
      </c>
      <c r="C368" s="281">
        <v>0.05061575707101108</v>
      </c>
      <c r="D368" s="281">
        <v>0.23208224475108694</v>
      </c>
      <c r="E368" s="284">
        <v>0.002168486318474699</v>
      </c>
      <c r="F368" s="236">
        <v>1596.5929999999935</v>
      </c>
      <c r="G368" s="237">
        <v>307.22545312500733</v>
      </c>
      <c r="H368" s="237">
        <v>92916.74783333401</v>
      </c>
      <c r="I368" s="237">
        <v>37652.76058574229</v>
      </c>
      <c r="J368" s="236">
        <v>318741.017</v>
      </c>
    </row>
    <row r="369">
      <c r="A369" s="187">
        <v>43651.0</v>
      </c>
      <c r="B369" s="281">
        <v>0.2000460600542281</v>
      </c>
      <c r="C369" s="281">
        <v>0.050833015468041025</v>
      </c>
      <c r="D369" s="281">
        <v>0.2290734154101696</v>
      </c>
      <c r="E369" s="284">
        <v>-0.004444069615627133</v>
      </c>
      <c r="F369" s="236">
        <v>-3264.94299999997</v>
      </c>
      <c r="G369" s="237">
        <v>421.6874765625471</v>
      </c>
      <c r="H369" s="237">
        <v>91320.15483333402</v>
      </c>
      <c r="I369" s="237">
        <v>37345.53513261728</v>
      </c>
      <c r="J369" s="236">
        <v>317144.424</v>
      </c>
    </row>
    <row r="370">
      <c r="A370" s="187">
        <v>43650.0</v>
      </c>
      <c r="B370" s="281">
        <v>0.2088189167076476</v>
      </c>
      <c r="C370" s="281">
        <v>0.05097529917204966</v>
      </c>
      <c r="D370" s="281">
        <v>0.23792752082681098</v>
      </c>
      <c r="E370" s="284">
        <v>0.0018705550185983378</v>
      </c>
      <c r="F370" s="236">
        <v>1383.9359999998705</v>
      </c>
      <c r="G370" s="237">
        <v>109.07911328123737</v>
      </c>
      <c r="H370" s="237">
        <v>94585.09783333399</v>
      </c>
      <c r="I370" s="237">
        <v>36923.847656054735</v>
      </c>
      <c r="J370" s="236">
        <v>320409.36699999997</v>
      </c>
    </row>
    <row r="371">
      <c r="A371" s="187">
        <v>43649.0</v>
      </c>
      <c r="B371" s="281">
        <v>0.20592090331795732</v>
      </c>
      <c r="C371" s="281">
        <v>0.0511200937952237</v>
      </c>
      <c r="D371" s="281">
        <v>0.23511219001933237</v>
      </c>
      <c r="E371" s="284">
        <v>0.009487237900520185</v>
      </c>
      <c r="F371" s="236">
        <v>7006.033000000098</v>
      </c>
      <c r="G371" s="237">
        <v>126.8485427734995</v>
      </c>
      <c r="H371" s="237">
        <v>93201.16183333412</v>
      </c>
      <c r="I371" s="237">
        <v>36814.7685427735</v>
      </c>
      <c r="J371" s="236">
        <v>319025.4310000001</v>
      </c>
    </row>
    <row r="372">
      <c r="A372" s="187">
        <v>43648.0</v>
      </c>
      <c r="B372" s="281">
        <v>0.1887811689461466</v>
      </c>
      <c r="C372" s="281">
        <v>0.05126508020508347</v>
      </c>
      <c r="D372" s="281">
        <v>0.21805524774635804</v>
      </c>
      <c r="E372" s="284">
        <v>0.0016862987127122292</v>
      </c>
      <c r="F372" s="237">
        <v>1233.4654000000592</v>
      </c>
      <c r="G372" s="237">
        <v>46.05999999999767</v>
      </c>
      <c r="H372" s="237">
        <v>86195.12883333402</v>
      </c>
      <c r="I372" s="237">
        <v>36687.92</v>
      </c>
      <c r="J372" s="236">
        <v>312519.398</v>
      </c>
    </row>
    <row r="373">
      <c r="A373" s="187">
        <v>43647.0</v>
      </c>
      <c r="B373" s="281">
        <v>0.18617706460852151</v>
      </c>
      <c r="C373" s="281">
        <v>0.05140764199427437</v>
      </c>
      <c r="D373" s="281">
        <v>0.21553255096791316</v>
      </c>
      <c r="E373" s="284">
        <v>0.0054990458223214515</v>
      </c>
      <c r="F373" s="236">
        <v>4015.5666000001074</v>
      </c>
      <c r="G373" s="237">
        <v>139.66560410161037</v>
      </c>
      <c r="H373" s="237">
        <v>84961.66343333396</v>
      </c>
      <c r="I373" s="237">
        <v>36641.86</v>
      </c>
      <c r="J373" s="236">
        <v>311285.93259999994</v>
      </c>
    </row>
    <row r="374">
      <c r="A374" s="187">
        <v>43644.0</v>
      </c>
      <c r="B374" s="281">
        <v>0.1754791237689862</v>
      </c>
      <c r="C374" s="281">
        <v>0.05162731685433145</v>
      </c>
      <c r="D374" s="281">
        <v>0.2062232588636593</v>
      </c>
      <c r="E374" s="284">
        <v>0.002469025492574756</v>
      </c>
      <c r="F374" s="236">
        <v>1791.8169999996899</v>
      </c>
      <c r="G374" s="237">
        <v>228.98830468747474</v>
      </c>
      <c r="H374" s="237">
        <v>80946.09683333385</v>
      </c>
      <c r="I374" s="237">
        <v>36502.19439589839</v>
      </c>
      <c r="J374" s="236">
        <v>307270.3659999998</v>
      </c>
    </row>
    <row r="375">
      <c r="A375" s="187">
        <v>43643.0</v>
      </c>
      <c r="B375" s="281">
        <v>0.17138378303065901</v>
      </c>
      <c r="C375" s="281">
        <v>0.051769167690244</v>
      </c>
      <c r="D375" s="281">
        <v>0.20221239048470135</v>
      </c>
      <c r="E375" s="284">
        <v>0.005020455876448123</v>
      </c>
      <c r="F375" s="236">
        <v>3634.4410000002244</v>
      </c>
      <c r="G375" s="237">
        <v>211.74766015623754</v>
      </c>
      <c r="H375" s="237">
        <v>79154.27983333416</v>
      </c>
      <c r="I375" s="237">
        <v>36273.206091210915</v>
      </c>
      <c r="J375" s="236">
        <v>305478.5490000001</v>
      </c>
    </row>
    <row r="376">
      <c r="A376" s="187">
        <v>43642.0</v>
      </c>
      <c r="B376" s="281">
        <v>0.1625429177824489</v>
      </c>
      <c r="C376" s="281">
        <v>0.05191093533842792</v>
      </c>
      <c r="D376" s="281">
        <v>0.1934559480574586</v>
      </c>
      <c r="E376" s="284">
        <v>-0.004133523346290391</v>
      </c>
      <c r="F376" s="236">
        <v>-2977.3439999999246</v>
      </c>
      <c r="G376" s="237">
        <v>230.16992187495634</v>
      </c>
      <c r="H376" s="237">
        <v>75519.83883333394</v>
      </c>
      <c r="I376" s="237">
        <v>36061.45843105468</v>
      </c>
      <c r="J376" s="236">
        <v>299844.1079999999</v>
      </c>
    </row>
    <row r="377">
      <c r="A377" s="187">
        <v>43641.0</v>
      </c>
      <c r="B377" s="281">
        <v>0.17980890146398676</v>
      </c>
      <c r="C377" s="281">
        <v>0.04286939958966371</v>
      </c>
      <c r="D377" s="281">
        <v>0.20162390069964023</v>
      </c>
      <c r="E377" s="284">
        <v>0.002863795247421918</v>
      </c>
      <c r="F377" s="236">
        <v>2081.53199999989</v>
      </c>
      <c r="G377" s="237">
        <v>395.2349140625083</v>
      </c>
      <c r="H377" s="237">
        <v>78497.18283333386</v>
      </c>
      <c r="I377" s="237">
        <v>35831.28850917972</v>
      </c>
      <c r="J377" s="236">
        <v>302821.4519999998</v>
      </c>
    </row>
    <row r="378">
      <c r="A378" s="187">
        <v>43640.0</v>
      </c>
      <c r="B378" s="281">
        <v>0.17493850859851848</v>
      </c>
      <c r="C378" s="281">
        <v>0.04298639443065921</v>
      </c>
      <c r="D378" s="281">
        <v>0.19681304312954165</v>
      </c>
      <c r="E378" s="284">
        <v>-0.003138166151337567</v>
      </c>
      <c r="F378" s="236">
        <v>-2277.8087499999674</v>
      </c>
      <c r="G378" s="237">
        <v>747.3893017578084</v>
      </c>
      <c r="H378" s="237">
        <v>76415.65083333397</v>
      </c>
      <c r="I378" s="237">
        <v>35436.05359511721</v>
      </c>
      <c r="J378" s="236">
        <v>300739.9199999999</v>
      </c>
    </row>
    <row r="379">
      <c r="A379" s="187">
        <v>43637.0</v>
      </c>
      <c r="B379" s="281">
        <v>0.18156815244237023</v>
      </c>
      <c r="C379" s="281">
        <v>0.043167800475439444</v>
      </c>
      <c r="D379" s="281">
        <v>0.20353499926995233</v>
      </c>
      <c r="E379" s="284">
        <v>-0.006874718632306387</v>
      </c>
      <c r="F379" s="236">
        <v>-4976.366000000038</v>
      </c>
      <c r="G379" s="237">
        <v>218.57705371092743</v>
      </c>
      <c r="H379" s="237">
        <v>78693.45958333394</v>
      </c>
      <c r="I379" s="237">
        <v>34688.664293359405</v>
      </c>
      <c r="J379" s="236">
        <v>303017.7287499999</v>
      </c>
    </row>
    <row r="380">
      <c r="A380" s="187">
        <v>43636.0</v>
      </c>
      <c r="B380" s="281">
        <v>0.19497381649576712</v>
      </c>
      <c r="C380" s="281">
        <v>0.04328649904144971</v>
      </c>
      <c r="D380" s="281">
        <v>0.2170010655951695</v>
      </c>
      <c r="E380" s="284">
        <v>0.005912131357189428</v>
      </c>
      <c r="F380" s="236">
        <v>4309.003999999957</v>
      </c>
      <c r="G380" s="237">
        <v>262.82312011717295</v>
      </c>
      <c r="H380" s="237">
        <v>83669.82558333398</v>
      </c>
      <c r="I380" s="237">
        <v>34470.08723964848</v>
      </c>
      <c r="J380" s="236">
        <v>307994.09474999993</v>
      </c>
    </row>
    <row r="381">
      <c r="A381" s="187">
        <v>43635.0</v>
      </c>
      <c r="B381" s="281">
        <v>0.18431458546821705</v>
      </c>
      <c r="C381" s="281">
        <v>0.0434081038397644</v>
      </c>
      <c r="D381" s="281">
        <v>0.20640371573711744</v>
      </c>
      <c r="E381" s="284">
        <v>-0.0053010992331086184</v>
      </c>
      <c r="F381" s="236">
        <v>-3840.8162500000326</v>
      </c>
      <c r="G381" s="237">
        <v>210.17479492190614</v>
      </c>
      <c r="H381" s="237">
        <v>79360.82158333402</v>
      </c>
      <c r="I381" s="237">
        <v>34207.264119531304</v>
      </c>
      <c r="J381" s="236">
        <v>303685.09075</v>
      </c>
    </row>
    <row r="382">
      <c r="A382" s="187">
        <v>43634.0</v>
      </c>
      <c r="B382" s="281">
        <v>0.1948429739532524</v>
      </c>
      <c r="C382" s="281">
        <v>0.043528538789798815</v>
      </c>
      <c r="D382" s="281">
        <v>0.21699339008965024</v>
      </c>
      <c r="E382" s="284">
        <v>0.009717672993822028</v>
      </c>
      <c r="F382" s="236">
        <v>7078.089249999961</v>
      </c>
      <c r="G382" s="237">
        <v>272.2773876952924</v>
      </c>
      <c r="H382" s="237">
        <v>83201.63783333405</v>
      </c>
      <c r="I382" s="237">
        <v>33997.0893246094</v>
      </c>
      <c r="J382" s="236">
        <v>307525.907</v>
      </c>
    </row>
    <row r="383">
      <c r="A383" s="187">
        <v>43633.0</v>
      </c>
      <c r="B383" s="281">
        <v>0.17688093084454753</v>
      </c>
      <c r="C383" s="281">
        <v>0.04365141583968449</v>
      </c>
      <c r="D383" s="281">
        <v>0.19909387556252087</v>
      </c>
      <c r="E383" s="284">
        <v>-4.84295762585271E-4</v>
      </c>
      <c r="F383" s="236">
        <v>-349.31999999983236</v>
      </c>
      <c r="G383" s="237">
        <v>214.3337691405759</v>
      </c>
      <c r="H383" s="237">
        <v>76123.5485833341</v>
      </c>
      <c r="I383" s="237">
        <v>33724.811936914106</v>
      </c>
      <c r="J383" s="236">
        <v>300447.81775000005</v>
      </c>
    </row>
    <row r="384">
      <c r="A384" s="187">
        <v>43630.0</v>
      </c>
      <c r="B384" s="281">
        <v>0.17855385576550684</v>
      </c>
      <c r="C384" s="281">
        <v>0.04383783908138204</v>
      </c>
      <c r="D384" s="281">
        <v>0.20086166588663643</v>
      </c>
      <c r="E384" s="284">
        <v>0.007794590489949465</v>
      </c>
      <c r="F384" s="236">
        <v>5624.9201499999035</v>
      </c>
      <c r="G384" s="237">
        <v>238.1198902343749</v>
      </c>
      <c r="H384" s="237">
        <v>76472.86858333393</v>
      </c>
      <c r="I384" s="237">
        <v>33510.47816777353</v>
      </c>
      <c r="J384" s="236">
        <v>300797.1377499999</v>
      </c>
    </row>
    <row r="385">
      <c r="A385" s="187">
        <v>43629.0</v>
      </c>
      <c r="B385" s="281">
        <v>0.1642337610687385</v>
      </c>
      <c r="C385" s="281">
        <v>0.043959405376588774</v>
      </c>
      <c r="D385" s="281">
        <v>0.18660343276624658</v>
      </c>
      <c r="E385" s="284">
        <v>0.001573343144520725</v>
      </c>
      <c r="F385" s="236">
        <v>1126.5438500000164</v>
      </c>
      <c r="G385" s="237">
        <v>214.66358769523504</v>
      </c>
      <c r="H385" s="237">
        <v>70847.94843333402</v>
      </c>
      <c r="I385" s="237">
        <v>33272.358277539155</v>
      </c>
      <c r="J385" s="236">
        <v>295172.2176</v>
      </c>
    </row>
    <row r="386">
      <c r="A386" s="187">
        <v>43628.0</v>
      </c>
      <c r="B386" s="281">
        <v>0.16170587501559044</v>
      </c>
      <c r="C386" s="281">
        <v>0.044079145399572896</v>
      </c>
      <c r="D386" s="281">
        <v>0.18413647895229196</v>
      </c>
      <c r="E386" s="284">
        <v>4.6770065671731175E-4</v>
      </c>
      <c r="F386" s="236">
        <v>334.3557499999879</v>
      </c>
      <c r="G386" s="237">
        <v>371.0246898439218</v>
      </c>
      <c r="H386" s="237">
        <v>69721.404583334</v>
      </c>
      <c r="I386" s="237">
        <v>33057.69468984392</v>
      </c>
      <c r="J386" s="236">
        <v>294045.67374999996</v>
      </c>
    </row>
    <row r="387">
      <c r="A387" s="187">
        <v>43627.0</v>
      </c>
      <c r="B387" s="177">
        <v>0.16126041322763854</v>
      </c>
      <c r="C387" s="177">
        <v>0.04419908026275259</v>
      </c>
      <c r="D387" s="177">
        <v>0.18375204855208135</v>
      </c>
      <c r="E387" s="284">
        <v>-0.004494804888681698</v>
      </c>
      <c r="F387" s="288">
        <v>-3211.8</v>
      </c>
      <c r="G387" s="237">
        <v>1156.8482505880966</v>
      </c>
      <c r="H387" s="237">
        <v>69387.04883333402</v>
      </c>
      <c r="I387" s="289">
        <v>32686.67</v>
      </c>
      <c r="J387" s="236">
        <v>293711.31799999997</v>
      </c>
    </row>
    <row r="388">
      <c r="A388" s="187">
        <v>43626.0</v>
      </c>
      <c r="B388" s="177">
        <v>0.1702287626358815</v>
      </c>
      <c r="C388" s="177">
        <v>0.04431957217475749</v>
      </c>
      <c r="D388" s="177">
        <v>0.19278171281412326</v>
      </c>
      <c r="E388" s="284">
        <v>0.0022393895745728043</v>
      </c>
      <c r="F388" s="288">
        <v>1574.6530000001658</v>
      </c>
      <c r="G388" s="237">
        <v>295.6568460784256</v>
      </c>
      <c r="H388" s="237">
        <v>72598.84883333402</v>
      </c>
      <c r="I388" s="289">
        <v>31529.8217494119</v>
      </c>
      <c r="J388" s="236">
        <v>296923.11799999996</v>
      </c>
    </row>
    <row r="389">
      <c r="A389" s="187">
        <v>43623.0</v>
      </c>
      <c r="B389" s="177">
        <v>0.16675934056153568</v>
      </c>
      <c r="C389" s="177">
        <v>0.044509603713058496</v>
      </c>
      <c r="D389" s="177">
        <v>0.18940899230085523</v>
      </c>
      <c r="E389" s="284">
        <v>0.002032565347897862</v>
      </c>
      <c r="F389" s="288">
        <v>1428.8839999999618</v>
      </c>
      <c r="G389" s="237">
        <v>289.0780225490489</v>
      </c>
      <c r="H389" s="237">
        <v>71024.19583333386</v>
      </c>
      <c r="I389" s="289">
        <v>31234.164903333476</v>
      </c>
      <c r="J389" s="236">
        <v>295348.4649999998</v>
      </c>
    </row>
    <row r="390">
      <c r="A390" s="187">
        <v>43622.0</v>
      </c>
      <c r="B390" s="177">
        <v>0.16339883294876015</v>
      </c>
      <c r="C390" s="177">
        <v>0.04463254177875474</v>
      </c>
      <c r="D390" s="177">
        <v>0.18611104431883885</v>
      </c>
      <c r="E390" s="284">
        <v>0.002462369958865518</v>
      </c>
      <c r="F390" s="288">
        <v>1730.255000000121</v>
      </c>
      <c r="G390" s="237">
        <v>336.1546774509734</v>
      </c>
      <c r="H390" s="237">
        <v>69595.3118333339</v>
      </c>
      <c r="I390" s="289">
        <v>30945.086880784427</v>
      </c>
      <c r="J390" s="236">
        <v>293919.58099999983</v>
      </c>
    </row>
    <row r="391">
      <c r="A391" s="187">
        <v>43621.0</v>
      </c>
      <c r="B391" s="177">
        <v>0.1592093772665653</v>
      </c>
      <c r="C391" s="177">
        <v>0.044755548722681664</v>
      </c>
      <c r="D391" s="177">
        <v>0.18198418331754532</v>
      </c>
      <c r="E391" s="284">
        <v>7.907185629264851E-4</v>
      </c>
      <c r="F391" s="288">
        <v>556.4552499998827</v>
      </c>
      <c r="G391" s="237">
        <v>196.4040696078082</v>
      </c>
      <c r="H391" s="237">
        <v>67865.05683333377</v>
      </c>
      <c r="I391" s="289">
        <v>30608.932203333454</v>
      </c>
      <c r="J391" s="236">
        <v>292189.3259999997</v>
      </c>
    </row>
    <row r="392">
      <c r="A392" s="187">
        <v>43620.0</v>
      </c>
      <c r="B392" s="177">
        <v>0.1581504062698564</v>
      </c>
      <c r="C392" s="177">
        <v>0.04487847736063775</v>
      </c>
      <c r="D392" s="177">
        <v>0.1809877671540909</v>
      </c>
      <c r="E392" s="284">
        <v>-0.001921591080298638</v>
      </c>
      <c r="F392" s="288">
        <v>-1351.21900000007</v>
      </c>
      <c r="G392" s="237">
        <v>263.8274215686906</v>
      </c>
      <c r="H392" s="237">
        <v>67308.60158333389</v>
      </c>
      <c r="I392" s="289">
        <v>30412.528133725646</v>
      </c>
      <c r="J392" s="236">
        <v>291732.8707499998</v>
      </c>
    </row>
    <row r="393">
      <c r="A393" s="187">
        <v>43619.0</v>
      </c>
      <c r="B393" s="177">
        <v>0.1622287519422483</v>
      </c>
      <c r="C393" s="177">
        <v>0.045001924837413505</v>
      </c>
      <c r="D393" s="177">
        <v>0.18512893168182679</v>
      </c>
      <c r="E393" s="284">
        <v>-0.0016348372863995218</v>
      </c>
      <c r="F393" s="288">
        <v>-1153.443099999975</v>
      </c>
      <c r="G393" s="237">
        <v>1080.5468917646322</v>
      </c>
      <c r="H393" s="237">
        <v>68659.82058333396</v>
      </c>
      <c r="I393" s="289">
        <v>30148.700712156955</v>
      </c>
      <c r="J393" s="236">
        <v>293084.0897499999</v>
      </c>
    </row>
    <row r="394">
      <c r="A394" s="187">
        <v>43616.0</v>
      </c>
      <c r="B394" s="177">
        <v>0.16556681758523475</v>
      </c>
      <c r="C394" s="177">
        <v>0.045664480147116195</v>
      </c>
      <c r="D394" s="177">
        <v>0.18904867392421715</v>
      </c>
      <c r="E394" s="284">
        <v>0.0027314450875562273</v>
      </c>
      <c r="F394" s="288">
        <v>1953.190100000007</v>
      </c>
      <c r="G394" s="237">
        <v>1104.3614909804455</v>
      </c>
      <c r="H394" s="237">
        <v>69813.26368333393</v>
      </c>
      <c r="I394" s="289">
        <v>29068.153820392323</v>
      </c>
      <c r="J394" s="236">
        <v>294237.5328499999</v>
      </c>
    </row>
    <row r="395">
      <c r="A395" s="187">
        <v>43615.0</v>
      </c>
      <c r="B395" s="177">
        <v>0.1634466447036476</v>
      </c>
      <c r="C395" s="177">
        <v>0.04151076985833739</v>
      </c>
      <c r="D395" s="177">
        <v>0.1842734606396833</v>
      </c>
      <c r="E395" s="284">
        <v>-3.491327773060588E-4</v>
      </c>
      <c r="F395" s="288">
        <v>-252.67249999998603</v>
      </c>
      <c r="G395" s="237">
        <v>202.25386078432348</v>
      </c>
      <c r="H395" s="237">
        <v>67860.07358333393</v>
      </c>
      <c r="I395" s="289">
        <v>27963.792329411877</v>
      </c>
      <c r="J395" s="236">
        <v>292284.3427499999</v>
      </c>
    </row>
    <row r="396">
      <c r="A396" s="187">
        <v>43614.0</v>
      </c>
      <c r="B396" s="177">
        <v>0.16458984092386464</v>
      </c>
      <c r="C396" s="177">
        <v>0.041626366322509045</v>
      </c>
      <c r="D396" s="177">
        <v>0.18547465400836027</v>
      </c>
      <c r="E396" s="284">
        <v>0.0031044370113327865</v>
      </c>
      <c r="F396" s="288">
        <v>2247.510899999994</v>
      </c>
      <c r="G396" s="237">
        <v>619.7087898039063</v>
      </c>
      <c r="H396" s="237">
        <v>68112.74608333391</v>
      </c>
      <c r="I396" s="289">
        <v>27761.538468627554</v>
      </c>
      <c r="J396" s="236">
        <v>292537.0152499999</v>
      </c>
    </row>
    <row r="397">
      <c r="A397" s="187">
        <v>43613.0</v>
      </c>
      <c r="B397" s="177">
        <v>0.15890502460182096</v>
      </c>
      <c r="C397" s="177">
        <v>0.04174277633680709</v>
      </c>
      <c r="D397" s="177">
        <v>0.1798561346422601</v>
      </c>
      <c r="E397" s="284">
        <v>0.002942634831804369</v>
      </c>
      <c r="F397" s="288">
        <v>2136.8331999998773</v>
      </c>
      <c r="G397" s="237">
        <v>293.40825529411813</v>
      </c>
      <c r="H397" s="237">
        <v>65865.23518333392</v>
      </c>
      <c r="I397" s="289">
        <v>27141.829678823648</v>
      </c>
      <c r="J397" s="236">
        <v>290289.5043499999</v>
      </c>
    </row>
    <row r="398">
      <c r="A398" s="187">
        <v>43612.0</v>
      </c>
      <c r="B398" s="177">
        <v>0.1534897387126441</v>
      </c>
      <c r="C398" s="177">
        <v>0.0418588872032885</v>
      </c>
      <c r="D398" s="177">
        <v>0.17450520488571447</v>
      </c>
      <c r="E398" s="284">
        <v>0.003780241439283526</v>
      </c>
      <c r="F398" s="288">
        <v>2741.2140000000363</v>
      </c>
      <c r="G398" s="237">
        <v>198.6974741176673</v>
      </c>
      <c r="H398" s="237">
        <v>63728.40198333405</v>
      </c>
      <c r="I398" s="289">
        <v>26848.42142352953</v>
      </c>
      <c r="J398" s="236">
        <v>288152.67115</v>
      </c>
    </row>
    <row r="399">
      <c r="A399" s="187">
        <v>43609.0</v>
      </c>
      <c r="B399" s="177">
        <v>0.14661177759439237</v>
      </c>
      <c r="C399" s="177">
        <v>0.042039017429174146</v>
      </c>
      <c r="D399" s="177">
        <v>0.1677176790590285</v>
      </c>
      <c r="E399" s="284">
        <v>-0.002767288402641749</v>
      </c>
      <c r="F399" s="288">
        <v>-1999.0928999999305</v>
      </c>
      <c r="G399" s="237">
        <v>295.1081400000039</v>
      </c>
      <c r="H399" s="237">
        <v>60987.18798333401</v>
      </c>
      <c r="I399" s="289">
        <v>26649.723949411862</v>
      </c>
      <c r="J399" s="236">
        <v>285411.45715</v>
      </c>
    </row>
    <row r="400">
      <c r="A400" s="187">
        <v>43608.0</v>
      </c>
      <c r="B400" s="177">
        <v>0.15252130954444992</v>
      </c>
      <c r="C400" s="177">
        <v>0.04215454859625171</v>
      </c>
      <c r="D400" s="177">
        <v>0.17369130832416912</v>
      </c>
      <c r="E400" s="284">
        <v>7.347314676032575E-4</v>
      </c>
      <c r="F400" s="288">
        <v>533.0239999999758</v>
      </c>
      <c r="G400" s="237">
        <v>513.3576345098991</v>
      </c>
      <c r="H400" s="237">
        <v>62986.280883333944</v>
      </c>
      <c r="I400" s="289">
        <v>26354.61580941186</v>
      </c>
      <c r="J400" s="236">
        <v>287410.5500499999</v>
      </c>
    </row>
    <row r="401">
      <c r="A401" s="187">
        <v>43607.0</v>
      </c>
      <c r="B401" s="177">
        <v>0.1514526459018498</v>
      </c>
      <c r="C401" s="177">
        <v>0.0422716853602251</v>
      </c>
      <c r="D401" s="177">
        <v>0.17269999801746005</v>
      </c>
      <c r="E401" s="284">
        <v>0.0014773191054943985</v>
      </c>
      <c r="F401" s="288">
        <v>1076.1509999999544</v>
      </c>
      <c r="G401" s="237">
        <v>246.47132078418144</v>
      </c>
      <c r="H401" s="237">
        <v>62453.25688333397</v>
      </c>
      <c r="I401" s="289">
        <v>25841.25817490196</v>
      </c>
      <c r="J401" s="236">
        <v>286877.5260499999</v>
      </c>
    </row>
    <row r="402">
      <c r="A402" s="187">
        <v>43606.0</v>
      </c>
      <c r="B402" s="177">
        <v>0.14888986531920376</v>
      </c>
      <c r="C402" s="177">
        <v>0.0423892860356613</v>
      </c>
      <c r="D402" s="177">
        <v>0.17019632799401538</v>
      </c>
      <c r="E402" s="284">
        <v>9.536091489275275E-4</v>
      </c>
      <c r="F402" s="288">
        <v>693.6289999999572</v>
      </c>
      <c r="G402" s="237">
        <v>243.3094384314063</v>
      </c>
      <c r="H402" s="237">
        <v>61377.105883334014</v>
      </c>
      <c r="I402" s="289">
        <v>25594.786854117778</v>
      </c>
      <c r="J402" s="236">
        <v>285801.37505</v>
      </c>
    </row>
    <row r="403">
      <c r="A403" s="187">
        <v>43605.0</v>
      </c>
      <c r="B403" s="177">
        <v>0.14737493368191093</v>
      </c>
      <c r="C403" s="177">
        <v>0.042507101672760464</v>
      </c>
      <c r="D403" s="177">
        <v>0.16874061496380763</v>
      </c>
      <c r="E403" s="284">
        <v>-0.004109302504500265</v>
      </c>
      <c r="F403" s="288">
        <v>-2986.1429999999236</v>
      </c>
      <c r="G403" s="237">
        <v>245.20157960781216</v>
      </c>
      <c r="H403" s="237">
        <v>60683.47688333406</v>
      </c>
      <c r="I403" s="289">
        <v>25351.47741568637</v>
      </c>
      <c r="J403" s="236">
        <v>285107.74605</v>
      </c>
    </row>
    <row r="404">
      <c r="A404" s="187">
        <v>43602.0</v>
      </c>
      <c r="B404" s="177">
        <v>0.15635168286289552</v>
      </c>
      <c r="C404" s="177">
        <v>0.04269093592227953</v>
      </c>
      <c r="D404" s="177">
        <v>0.17780976621007907</v>
      </c>
      <c r="E404" s="284">
        <v>1.4928769911545604E-5</v>
      </c>
      <c r="F404" s="288">
        <v>10.893000000040047</v>
      </c>
      <c r="G404" s="237">
        <v>563.4177996442777</v>
      </c>
      <c r="H404" s="237">
        <v>63669.61988333398</v>
      </c>
      <c r="I404" s="289">
        <v>25106.27583607856</v>
      </c>
      <c r="J404" s="236">
        <v>288093.88904999994</v>
      </c>
    </row>
    <row r="405">
      <c r="A405" s="187">
        <v>43601.0</v>
      </c>
      <c r="B405" s="177">
        <v>0.15676270190369831</v>
      </c>
      <c r="C405" s="177">
        <v>0.04281149201546999</v>
      </c>
      <c r="D405" s="177">
        <v>0.1782813813151237</v>
      </c>
      <c r="E405" s="284">
        <v>0.0034863782512626874</v>
      </c>
      <c r="F405" s="288">
        <v>2543.8499999998603</v>
      </c>
      <c r="G405" s="237">
        <v>167.11116250422856</v>
      </c>
      <c r="H405" s="237">
        <v>63658.72688333394</v>
      </c>
      <c r="I405" s="289">
        <v>24542.85803643428</v>
      </c>
      <c r="J405" s="236">
        <v>288082.9960499999</v>
      </c>
    </row>
    <row r="406">
      <c r="A406" s="187">
        <v>43600.0</v>
      </c>
      <c r="B406" s="177">
        <v>0.15006239614526395</v>
      </c>
      <c r="C406" s="177">
        <v>0.04293278410100505</v>
      </c>
      <c r="D406" s="177">
        <v>0.17164204155859436</v>
      </c>
      <c r="E406" s="284">
        <v>0.0038401235630699023</v>
      </c>
      <c r="F406" s="288">
        <v>2792.1930000000866</v>
      </c>
      <c r="G406" s="237">
        <v>229.6512887736826</v>
      </c>
      <c r="H406" s="237">
        <v>61114.87688333408</v>
      </c>
      <c r="I406" s="289">
        <v>24375.746873930053</v>
      </c>
      <c r="J406" s="236">
        <v>285539.14605000004</v>
      </c>
    </row>
    <row r="407">
      <c r="A407" s="187">
        <v>43599.0</v>
      </c>
      <c r="B407" s="177">
        <v>0.1426207570531769</v>
      </c>
      <c r="C407" s="177">
        <v>0.043053617508379806</v>
      </c>
      <c r="D407" s="177">
        <v>0.1642611379193747</v>
      </c>
      <c r="E407" s="284">
        <v>0.004328624770721614</v>
      </c>
      <c r="F407" s="288">
        <v>3139.9097999999067</v>
      </c>
      <c r="G407" s="237">
        <v>171.9684355499303</v>
      </c>
      <c r="H407" s="237">
        <v>58322.68388333399</v>
      </c>
      <c r="I407" s="289">
        <v>24146.09558515637</v>
      </c>
      <c r="J407" s="236">
        <v>282746.95304999995</v>
      </c>
    </row>
    <row r="408">
      <c r="A408" s="187">
        <v>43598.0</v>
      </c>
      <c r="B408" s="177">
        <v>0.1341510725248637</v>
      </c>
      <c r="C408" s="177">
        <v>0.04317385914768351</v>
      </c>
      <c r="D408" s="177">
        <v>0.15585189139885494</v>
      </c>
      <c r="E408" s="284">
        <v>0.001482485871938543</v>
      </c>
      <c r="F408" s="288">
        <v>1065.8420000000624</v>
      </c>
      <c r="G408" s="237">
        <v>395.4789606299564</v>
      </c>
      <c r="H408" s="237">
        <v>55182.77408333409</v>
      </c>
      <c r="I408" s="289">
        <v>23974.12714960644</v>
      </c>
      <c r="J408" s="236">
        <v>279607.04325000005</v>
      </c>
    </row>
    <row r="409">
      <c r="A409" s="187">
        <v>43595.0</v>
      </c>
      <c r="B409" s="177">
        <v>0.131700298313205</v>
      </c>
      <c r="C409" s="177">
        <v>0.04336034286871259</v>
      </c>
      <c r="D409" s="177">
        <v>0.15350182872874016</v>
      </c>
      <c r="E409" s="284">
        <v>-1.9824399392563835E-4</v>
      </c>
      <c r="F409" s="288">
        <v>-142.77700000000186</v>
      </c>
      <c r="G409" s="237">
        <v>228.378314960617</v>
      </c>
      <c r="H409" s="237">
        <v>54116.932083334024</v>
      </c>
      <c r="I409" s="289">
        <v>23578.648188976484</v>
      </c>
      <c r="J409" s="236">
        <v>278541.20125</v>
      </c>
    </row>
    <row r="410">
      <c r="A410" s="187">
        <v>43594.0</v>
      </c>
      <c r="B410" s="177">
        <v>0.13247060969498184</v>
      </c>
      <c r="C410" s="177">
        <v>0.043480252450973554</v>
      </c>
      <c r="D410" s="177">
        <v>0.15433243051026527</v>
      </c>
      <c r="E410" s="284">
        <v>-0.007446085719636509</v>
      </c>
      <c r="F410" s="288">
        <v>-5363.7970000000205</v>
      </c>
      <c r="G410" s="237">
        <v>229.0527047244541</v>
      </c>
      <c r="H410" s="237">
        <v>54259.709083334026</v>
      </c>
      <c r="I410" s="289">
        <v>23350.269874015867</v>
      </c>
      <c r="J410" s="236">
        <v>278683.97825</v>
      </c>
    </row>
    <row r="411">
      <c r="A411" s="187">
        <v>43593.0</v>
      </c>
      <c r="B411" s="177">
        <v>0.14813710206612407</v>
      </c>
      <c r="C411" s="177">
        <v>0.04360095426550981</v>
      </c>
      <c r="D411" s="177">
        <v>0.17005961161463062</v>
      </c>
      <c r="E411" s="284">
        <v>-0.0017332988222509389</v>
      </c>
      <c r="F411" s="288">
        <v>-1257.8810000000522</v>
      </c>
      <c r="G411" s="237">
        <v>569.9672874015596</v>
      </c>
      <c r="H411" s="237">
        <v>59623.50608333405</v>
      </c>
      <c r="I411" s="289">
        <v>23121.217169291413</v>
      </c>
      <c r="J411" s="236">
        <v>284047.77525</v>
      </c>
    </row>
    <row r="412">
      <c r="A412" s="187">
        <v>43592.0</v>
      </c>
      <c r="B412" s="177">
        <v>0.15214317315973805</v>
      </c>
      <c r="C412" s="177">
        <v>0.04372501091383737</v>
      </c>
      <c r="D412" s="177">
        <v>0.1741414446375328</v>
      </c>
      <c r="E412" s="284">
        <v>4.979606538928283E-4</v>
      </c>
      <c r="F412" s="288">
        <v>364.29530000011437</v>
      </c>
      <c r="G412" s="237">
        <v>345.4710783464616</v>
      </c>
      <c r="H412" s="237">
        <v>60881.3870833341</v>
      </c>
      <c r="I412" s="289">
        <v>22551.249881889853</v>
      </c>
      <c r="J412" s="236">
        <v>285305.65625000006</v>
      </c>
    </row>
    <row r="413">
      <c r="A413" s="187">
        <v>43591.0</v>
      </c>
      <c r="B413" s="177">
        <v>0.15152826832660404</v>
      </c>
      <c r="C413" s="177">
        <v>0.04385045538548761</v>
      </c>
      <c r="D413" s="177">
        <v>0.17359604840200735</v>
      </c>
      <c r="E413" s="284">
        <v>-5.618312990491552E-4</v>
      </c>
      <c r="F413" s="288">
        <v>-411.4688333332888</v>
      </c>
      <c r="G413" s="237">
        <v>586.3769633858028</v>
      </c>
      <c r="H413" s="237">
        <v>60517.091783333984</v>
      </c>
      <c r="I413" s="289">
        <v>22205.77880354339</v>
      </c>
      <c r="J413" s="236">
        <v>284941.36094999994</v>
      </c>
    </row>
    <row r="414">
      <c r="A414" s="187">
        <v>43588.0</v>
      </c>
      <c r="B414" s="177">
        <v>0.15337792482410473</v>
      </c>
      <c r="C414" s="177">
        <v>0.04404494876654592</v>
      </c>
      <c r="D414" s="177">
        <v>0.17555156497862492</v>
      </c>
      <c r="E414" s="284">
        <v>0.004149428635222605</v>
      </c>
      <c r="F414" s="288">
        <v>3061.0572000000393</v>
      </c>
      <c r="G414" s="237">
        <v>360.62513267714894</v>
      </c>
      <c r="H414" s="237">
        <v>60928.56061666727</v>
      </c>
      <c r="I414" s="289">
        <v>21619.40184015759</v>
      </c>
      <c r="J414" s="236">
        <v>285852.82978333323</v>
      </c>
    </row>
    <row r="415">
      <c r="A415" s="187">
        <v>43587.0</v>
      </c>
      <c r="B415" s="177">
        <v>0.14497029499151662</v>
      </c>
      <c r="C415" s="177">
        <v>0.04417249077445454</v>
      </c>
      <c r="D415" s="177">
        <v>0.16721464551183218</v>
      </c>
      <c r="E415" s="284">
        <v>-0.002542720747627571</v>
      </c>
      <c r="F415" s="288">
        <v>-1871.117366666731</v>
      </c>
      <c r="G415" s="237">
        <v>414.11252434310154</v>
      </c>
      <c r="H415" s="237">
        <v>57867.503416667234</v>
      </c>
      <c r="I415" s="289">
        <v>21258.77670748044</v>
      </c>
      <c r="J415" s="236">
        <v>282791.7725833332</v>
      </c>
    </row>
    <row r="416">
      <c r="A416" s="187">
        <v>43585.0</v>
      </c>
      <c r="B416" s="177">
        <v>0.1509264299057882</v>
      </c>
      <c r="C416" s="177">
        <v>0.04433385398454635</v>
      </c>
      <c r="D416" s="177">
        <v>0.17325203959314264</v>
      </c>
      <c r="E416" s="284">
        <v>-0.003925063303086309</v>
      </c>
      <c r="F416" s="288">
        <v>-2895.6889999998966</v>
      </c>
      <c r="G416" s="237">
        <v>166.04423825540653</v>
      </c>
      <c r="H416" s="237">
        <v>59738.620783333965</v>
      </c>
      <c r="I416" s="289">
        <v>20844.664183137338</v>
      </c>
      <c r="J416" s="236">
        <v>284662.8899499999</v>
      </c>
    </row>
    <row r="417">
      <c r="A417" s="187">
        <v>43584.0</v>
      </c>
      <c r="B417" s="177">
        <v>0.15818589040909753</v>
      </c>
      <c r="C417" s="177">
        <v>0.044462527500365535</v>
      </c>
      <c r="D417" s="177">
        <v>0.1821772410049223</v>
      </c>
      <c r="E417" s="284">
        <v>-0.002215687629262564</v>
      </c>
      <c r="F417" s="288">
        <v>-1639.8050000000512</v>
      </c>
      <c r="G417" s="237">
        <v>422.2977704724617</v>
      </c>
      <c r="H417" s="237">
        <v>62634.30978333386</v>
      </c>
      <c r="I417" s="289">
        <v>20678.61994488193</v>
      </c>
      <c r="J417" s="236">
        <v>287558.5789499998</v>
      </c>
    </row>
    <row r="418">
      <c r="A418" s="187">
        <v>43581.0</v>
      </c>
      <c r="B418" s="177">
        <v>0.1636911373287839</v>
      </c>
      <c r="C418" s="177">
        <v>0.04466327317590613</v>
      </c>
      <c r="D418" s="177">
        <v>0.18779080745013388</v>
      </c>
      <c r="E418" s="284">
        <v>6.980047335302141E-4</v>
      </c>
      <c r="F418" s="288">
        <v>518.6040000000503</v>
      </c>
      <c r="G418" s="237">
        <v>330.4693570866257</v>
      </c>
      <c r="H418" s="237">
        <v>64274.11478333391</v>
      </c>
      <c r="I418" s="289">
        <v>20256.32217440947</v>
      </c>
      <c r="J418" s="236">
        <v>289198.3839499999</v>
      </c>
    </row>
    <row r="419">
      <c r="A419" s="187">
        <v>43580.0</v>
      </c>
      <c r="B419" s="177">
        <v>0.16265849352551567</v>
      </c>
      <c r="C419" s="177">
        <v>0.044796173188116906</v>
      </c>
      <c r="D419" s="177">
        <v>0.18682987461262465</v>
      </c>
      <c r="E419" s="284">
        <v>0.003921016131866889</v>
      </c>
      <c r="F419" s="288">
        <v>2911.205600000103</v>
      </c>
      <c r="G419" s="237">
        <v>670.227791048248</v>
      </c>
      <c r="H419" s="237">
        <v>63755.51078333386</v>
      </c>
      <c r="I419" s="289">
        <v>19925.852817322844</v>
      </c>
      <c r="J419" s="236">
        <v>288679.7799499998</v>
      </c>
    </row>
    <row r="420">
      <c r="A420" s="187">
        <v>43579.0</v>
      </c>
      <c r="B420" s="177">
        <v>0.15457955947920593</v>
      </c>
      <c r="C420" s="177">
        <v>0.04492966492609346</v>
      </c>
      <c r="D420" s="177">
        <v>0.1788301717216105</v>
      </c>
      <c r="E420" s="284">
        <v>0.005806172495841643</v>
      </c>
      <c r="F420" s="288">
        <v>4307.0945000000065</v>
      </c>
      <c r="G420" s="237">
        <v>797.1551892666284</v>
      </c>
      <c r="H420" s="237">
        <v>60844.30518333376</v>
      </c>
      <c r="I420" s="289">
        <v>19255.625026274596</v>
      </c>
      <c r="J420" s="236">
        <v>285768.5743499997</v>
      </c>
    </row>
    <row r="421">
      <c r="A421" s="187">
        <v>43578.0</v>
      </c>
      <c r="B421" s="177">
        <v>0.14232008039840777</v>
      </c>
      <c r="C421" s="177">
        <v>0.04506250942385918</v>
      </c>
      <c r="D421" s="177">
        <v>0.1666623223019065</v>
      </c>
      <c r="E421" s="284">
        <v>0.004397714207570236</v>
      </c>
      <c r="F421" s="288">
        <v>3284.6078000001144</v>
      </c>
      <c r="G421" s="237">
        <v>770.2663057578502</v>
      </c>
      <c r="H421" s="237">
        <v>56537.21068333375</v>
      </c>
      <c r="I421" s="289">
        <v>18458.469837007968</v>
      </c>
      <c r="J421" s="236">
        <v>281461.4798499997</v>
      </c>
    </row>
    <row r="422">
      <c r="A422" s="187">
        <v>43573.0</v>
      </c>
      <c r="B422" s="177">
        <v>0.1334434820426842</v>
      </c>
      <c r="C422" s="177">
        <v>0.04533630064649768</v>
      </c>
      <c r="D422" s="177">
        <v>0.15793362277067655</v>
      </c>
      <c r="E422" s="284">
        <v>0.006390071215886104</v>
      </c>
      <c r="F422" s="288">
        <v>4766.672299999991</v>
      </c>
      <c r="G422" s="237">
        <v>598.5336855469031</v>
      </c>
      <c r="H422" s="237">
        <v>53252.60288333364</v>
      </c>
      <c r="I422" s="289">
        <v>17688.203531250118</v>
      </c>
      <c r="J422" s="236">
        <v>278176.8720499996</v>
      </c>
    </row>
    <row r="423">
      <c r="A423" s="187">
        <v>43572.0</v>
      </c>
      <c r="B423" s="177">
        <v>0.11964360662631415</v>
      </c>
      <c r="C423" s="177">
        <v>0.04546737999568167</v>
      </c>
      <c r="D423" s="177">
        <v>0.14421264503842726</v>
      </c>
      <c r="E423" s="284">
        <v>-7.937621687141975E-4</v>
      </c>
      <c r="F423" s="288">
        <v>-592.1540000000969</v>
      </c>
      <c r="G423" s="237">
        <v>291.0516269531072</v>
      </c>
      <c r="H423" s="237">
        <v>48485.93058333365</v>
      </c>
      <c r="I423" s="289">
        <v>17089.669845703214</v>
      </c>
      <c r="J423" s="236">
        <v>273410.1997499996</v>
      </c>
    </row>
    <row r="424">
      <c r="A424" s="187">
        <v>43571.0</v>
      </c>
      <c r="B424" s="177">
        <v>0.121750312648567</v>
      </c>
      <c r="C424" s="177">
        <v>0.04559675493307121</v>
      </c>
      <c r="D424" s="177">
        <v>0.1463892609126793</v>
      </c>
      <c r="E424" s="284">
        <v>-0.0015810348529351188</v>
      </c>
      <c r="F424" s="288">
        <v>-1180.4030000000494</v>
      </c>
      <c r="G424" s="237">
        <v>382.6089628906193</v>
      </c>
      <c r="H424" s="237">
        <v>49078.084583333744</v>
      </c>
      <c r="I424" s="289">
        <v>16798.618218750107</v>
      </c>
      <c r="J424" s="236">
        <v>274002.3537499997</v>
      </c>
    </row>
    <row r="425">
      <c r="A425" s="187">
        <v>43570.0</v>
      </c>
      <c r="B425" s="177">
        <v>0.12562970972027257</v>
      </c>
      <c r="C425" s="177">
        <v>0.04572724748507429</v>
      </c>
      <c r="D425" s="177">
        <v>0.15033917175762102</v>
      </c>
      <c r="E425" s="284">
        <v>3.9987495033265273E-4</v>
      </c>
      <c r="F425" s="288">
        <v>299.5089999999618</v>
      </c>
      <c r="G425" s="237">
        <v>402.1216933594442</v>
      </c>
      <c r="H425" s="237">
        <v>50258.487583333794</v>
      </c>
      <c r="I425" s="289">
        <v>16416.009255859488</v>
      </c>
      <c r="J425" s="236">
        <v>275182.75674999977</v>
      </c>
    </row>
    <row r="426">
      <c r="A426" s="187">
        <v>43567.0</v>
      </c>
      <c r="B426" s="177">
        <v>0.12529161736707575</v>
      </c>
      <c r="C426" s="177">
        <v>0.045931748955884685</v>
      </c>
      <c r="D426" s="177">
        <v>0.1501115851008631</v>
      </c>
      <c r="E426" s="284">
        <v>-0.002543546808285602</v>
      </c>
      <c r="F426" s="288">
        <v>-1907.474500000244</v>
      </c>
      <c r="G426" s="237">
        <v>79.345421347898</v>
      </c>
      <c r="H426" s="237">
        <v>49958.97858333383</v>
      </c>
      <c r="I426" s="289">
        <v>16013.887562500044</v>
      </c>
      <c r="J426" s="236">
        <v>274883.2477499998</v>
      </c>
    </row>
    <row r="427">
      <c r="A427" s="187">
        <v>43566.0</v>
      </c>
      <c r="B427" s="177">
        <v>0.13120881144024432</v>
      </c>
      <c r="C427" s="177">
        <v>0.046064622645899354</v>
      </c>
      <c r="D427" s="177">
        <v>0.1562937981353028</v>
      </c>
      <c r="E427" s="284">
        <v>-0.0015337293844974477</v>
      </c>
      <c r="F427" s="288">
        <v>-693.9020000000601</v>
      </c>
      <c r="G427" s="290">
        <v>36.5345786521024</v>
      </c>
      <c r="H427" s="237">
        <v>51866.453083334076</v>
      </c>
      <c r="I427" s="289">
        <v>15934.542141152146</v>
      </c>
      <c r="J427" s="236">
        <v>276790.72225000005</v>
      </c>
    </row>
    <row r="428">
      <c r="A428" s="187">
        <v>43565.0</v>
      </c>
      <c r="B428" s="177">
        <v>0.13368973787038269</v>
      </c>
      <c r="C428" s="177">
        <v>0.04619937129190819</v>
      </c>
      <c r="D428" s="177">
        <v>0.15884810339279617</v>
      </c>
      <c r="E428" s="284">
        <v>0.0027297581611137782</v>
      </c>
      <c r="F428" s="288">
        <v>1236.9130000000005</v>
      </c>
      <c r="G428" s="237">
        <v>69.20622845833633</v>
      </c>
      <c r="H428" s="237">
        <v>52560.355083334136</v>
      </c>
      <c r="I428" s="289">
        <v>15898.007562500043</v>
      </c>
      <c r="J428" s="236">
        <v>277484.6242500001</v>
      </c>
    </row>
    <row r="429">
      <c r="A429" s="187">
        <v>43564.0</v>
      </c>
      <c r="B429" s="177">
        <v>0.13328369618917715</v>
      </c>
      <c r="C429" s="177">
        <v>0.04338570357383289</v>
      </c>
      <c r="D429" s="177">
        <v>0.15556646056429968</v>
      </c>
      <c r="E429" s="284">
        <v>-0.0017539425740258582</v>
      </c>
      <c r="F429" s="288">
        <v>-794.286999999953</v>
      </c>
      <c r="G429" s="237">
        <v>20.539011219094824</v>
      </c>
      <c r="H429" s="237">
        <v>51323.442083334136</v>
      </c>
      <c r="I429" s="289">
        <v>15828.801334041706</v>
      </c>
      <c r="J429" s="236">
        <v>276247.7112500001</v>
      </c>
    </row>
    <row r="430">
      <c r="A430" s="187">
        <v>43563.0</v>
      </c>
      <c r="B430" s="177">
        <v>0.13609004134689534</v>
      </c>
      <c r="C430" s="177">
        <v>0.04351320955375387</v>
      </c>
      <c r="D430" s="177">
        <v>0.15843829240249</v>
      </c>
      <c r="E430" s="284">
        <v>-0.0026382891109993168</v>
      </c>
      <c r="F430" s="288">
        <v>-1196.8660000000382</v>
      </c>
      <c r="G430" s="237">
        <v>44.21496721596076</v>
      </c>
      <c r="H430" s="237">
        <v>52117.72908333409</v>
      </c>
      <c r="I430" s="289">
        <v>15808.262322822611</v>
      </c>
      <c r="J430" s="236">
        <v>277041.99825000006</v>
      </c>
    </row>
    <row r="431">
      <c r="A431" s="187">
        <v>43560.0</v>
      </c>
      <c r="B431" s="177">
        <v>0.14036488767853508</v>
      </c>
      <c r="C431" s="177">
        <v>0.04371138144800828</v>
      </c>
      <c r="D431" s="177">
        <v>0.16281491921160723</v>
      </c>
      <c r="E431" s="284">
        <v>0.003815825154273541</v>
      </c>
      <c r="F431" s="288">
        <v>1735.6250000000582</v>
      </c>
      <c r="G431" s="237">
        <v>13.64316850874626</v>
      </c>
      <c r="H431" s="237">
        <v>53314.59508333413</v>
      </c>
      <c r="I431" s="289">
        <v>15764.04735560665</v>
      </c>
      <c r="J431" s="236">
        <v>278238.8642500001</v>
      </c>
    </row>
    <row r="432">
      <c r="A432" s="187">
        <v>43559.0</v>
      </c>
      <c r="B432" s="177">
        <v>0.13546762466217294</v>
      </c>
      <c r="C432" s="177">
        <v>0.04384183156488942</v>
      </c>
      <c r="D432" s="177">
        <v>0.15798465497543596</v>
      </c>
      <c r="E432" s="284">
        <v>-3.687496306069151E-4</v>
      </c>
      <c r="F432" s="288">
        <v>-168.04999999998836</v>
      </c>
      <c r="G432" s="237">
        <v>7.00290058127797</v>
      </c>
      <c r="H432" s="237">
        <v>51578.97008333407</v>
      </c>
      <c r="I432" s="289">
        <v>15750.404187097904</v>
      </c>
      <c r="J432" s="236">
        <v>276503.23925000004</v>
      </c>
    </row>
    <row r="433">
      <c r="A433" s="187">
        <v>43558.0</v>
      </c>
      <c r="B433" s="177">
        <v>0.13638675594661187</v>
      </c>
      <c r="C433" s="177">
        <v>0.04397221338204753</v>
      </c>
      <c r="D433" s="177">
        <v>0.15897074996153737</v>
      </c>
      <c r="E433" s="284">
        <v>-9.524732453363142E-4</v>
      </c>
      <c r="F433" s="288">
        <v>-434.22999999990134</v>
      </c>
      <c r="G433" s="237">
        <v>13.735688830905238</v>
      </c>
      <c r="H433" s="237">
        <v>51747.02008333406</v>
      </c>
      <c r="I433" s="289">
        <v>15743.401286516626</v>
      </c>
      <c r="J433" s="236">
        <v>276671.28925000003</v>
      </c>
    </row>
    <row r="434">
      <c r="A434" s="187">
        <v>43526.0</v>
      </c>
      <c r="B434" s="177">
        <v>0.1394596859811116</v>
      </c>
      <c r="C434" s="177">
        <v>0.04522144169958996</v>
      </c>
      <c r="D434" s="177">
        <v>0.16485891370223468</v>
      </c>
      <c r="E434" s="284">
        <v>0.0020033166158740633</v>
      </c>
      <c r="F434" s="288">
        <v>1542.98</v>
      </c>
      <c r="G434" s="237">
        <v>7.288645570181151</v>
      </c>
      <c r="H434" s="237">
        <v>52181.25008333396</v>
      </c>
      <c r="I434" s="289">
        <v>15729.66559768572</v>
      </c>
      <c r="J434" s="236">
        <v>277105.51924999995</v>
      </c>
    </row>
    <row r="435">
      <c r="A435" s="187">
        <v>43556.0</v>
      </c>
      <c r="B435" s="177">
        <v>0.13377810890177882</v>
      </c>
      <c r="C435" s="177">
        <v>0.044235925326153815</v>
      </c>
      <c r="D435" s="177">
        <v>0.15649754456290066</v>
      </c>
      <c r="E435" s="284">
        <v>0.0038380684321501356</v>
      </c>
      <c r="F435" s="288">
        <v>1761.6066666667175</v>
      </c>
      <c r="G435" s="237">
        <v>45.19783281512932</v>
      </c>
      <c r="H435" s="237">
        <v>50638.270083333955</v>
      </c>
      <c r="I435" s="289">
        <v>15722.37695211554</v>
      </c>
      <c r="J435" s="236">
        <v>276062.53925</v>
      </c>
    </row>
    <row r="436">
      <c r="A436" s="187">
        <v>43553.0</v>
      </c>
      <c r="B436" s="177">
        <v>0.12700321983707796</v>
      </c>
      <c r="C436" s="177">
        <v>0.044439617100300005</v>
      </c>
      <c r="D436" s="177">
        <v>0.15174885055366766</v>
      </c>
      <c r="E436" s="284">
        <v>0.004351962183638856</v>
      </c>
      <c r="F436" s="289">
        <v>1987.115000000049</v>
      </c>
      <c r="G436" s="237">
        <v>14.914566642500853</v>
      </c>
      <c r="H436" s="237">
        <v>48876.66341666724</v>
      </c>
      <c r="I436" s="289">
        <v>15677.17911930041</v>
      </c>
      <c r="J436" s="236">
        <v>274300.9325833332</v>
      </c>
    </row>
    <row r="437">
      <c r="A437" s="187">
        <v>43552.0</v>
      </c>
      <c r="B437" s="177">
        <v>0.12119508487844301</v>
      </c>
      <c r="C437" s="177">
        <v>0.04457250183090363</v>
      </c>
      <c r="D437" s="177">
        <v>0.14601471075264105</v>
      </c>
      <c r="E437" s="284">
        <v>-0.0010738075820519194</v>
      </c>
      <c r="F437" s="289">
        <v>-488.1690000001108</v>
      </c>
      <c r="G437" s="237">
        <v>51.58469308246169</v>
      </c>
      <c r="H437" s="237">
        <v>46889.54841666719</v>
      </c>
      <c r="I437" s="289">
        <v>15662.264552657909</v>
      </c>
      <c r="J437" s="236">
        <v>272313.8175833332</v>
      </c>
    </row>
    <row r="438">
      <c r="A438" s="187">
        <v>43551.0</v>
      </c>
      <c r="B438" s="177">
        <v>0.12308050159184371</v>
      </c>
      <c r="C438" s="177">
        <v>0.044705168129078474</v>
      </c>
      <c r="D438" s="177">
        <v>0.14797400099235414</v>
      </c>
      <c r="E438" s="284">
        <v>2.7070786789373646E-6</v>
      </c>
      <c r="F438" s="289">
        <v>1.2320000000181608</v>
      </c>
      <c r="G438" s="237">
        <v>7.661998495716356</v>
      </c>
      <c r="H438" s="237">
        <v>47377.7174166673</v>
      </c>
      <c r="I438" s="289">
        <v>15610.679859575448</v>
      </c>
      <c r="J438" s="236">
        <v>272801.9865833333</v>
      </c>
    </row>
    <row r="439">
      <c r="A439" s="187">
        <v>43550.0</v>
      </c>
      <c r="B439" s="177">
        <v>0.12344499451620569</v>
      </c>
      <c r="C439" s="177">
        <v>0.044838960666318574</v>
      </c>
      <c r="D439" s="177">
        <v>0.14841299457480475</v>
      </c>
      <c r="E439" s="284">
        <v>0.004453547603024075</v>
      </c>
      <c r="F439" s="289">
        <v>2026.8180000000866</v>
      </c>
      <c r="G439" s="237">
        <v>8.219956572880749</v>
      </c>
      <c r="H439" s="237">
        <v>47376.48541666728</v>
      </c>
      <c r="I439" s="289">
        <v>15603.017861079732</v>
      </c>
      <c r="J439" s="236">
        <v>272800.75458333327</v>
      </c>
    </row>
    <row r="440">
      <c r="A440" s="187">
        <v>43549.0</v>
      </c>
      <c r="B440" s="177">
        <v>0.1174473912865456</v>
      </c>
      <c r="C440" s="177">
        <v>0.04497362315923549</v>
      </c>
      <c r="D440" s="177">
        <v>0.14249037642689225</v>
      </c>
      <c r="E440" s="284">
        <v>-0.008761944831599063</v>
      </c>
      <c r="F440" s="289">
        <v>-3969.818920516758</v>
      </c>
      <c r="G440" s="237">
        <v>53.33924557750277</v>
      </c>
      <c r="H440" s="237">
        <v>45349.667416667195</v>
      </c>
      <c r="I440" s="289">
        <v>15594.797904506851</v>
      </c>
      <c r="J440" s="236">
        <v>270773.9365833332</v>
      </c>
    </row>
    <row r="441">
      <c r="A441" s="187">
        <v>43546.0</v>
      </c>
      <c r="B441" s="177">
        <v>0.13031559847460228</v>
      </c>
      <c r="C441" s="177">
        <v>0.045180619296581834</v>
      </c>
      <c r="D441" s="177">
        <v>0.15567693593911752</v>
      </c>
      <c r="E441" s="284">
        <v>0.008912294014853363</v>
      </c>
      <c r="F441" s="289">
        <v>6755.775326436502</v>
      </c>
      <c r="G441" s="237">
        <v>47.0609872398583</v>
      </c>
      <c r="H441" s="237">
        <v>49319.48633718395</v>
      </c>
      <c r="I441" s="289">
        <v>15541.458658929349</v>
      </c>
      <c r="J441" s="236">
        <v>274743.75550384994</v>
      </c>
    </row>
    <row r="442">
      <c r="A442" s="187">
        <v>43545.0</v>
      </c>
      <c r="B442" s="177">
        <v>0.10932338828828655</v>
      </c>
      <c r="C442" s="177">
        <v>0.04531840732827993</v>
      </c>
      <c r="D442" s="177">
        <v>0.13476207061493234</v>
      </c>
      <c r="E442" s="284">
        <v>0.006980931360423108</v>
      </c>
      <c r="F442" s="289">
        <v>5244.585252995108</v>
      </c>
      <c r="G442" s="237">
        <v>50.11006839277017</v>
      </c>
      <c r="H442" s="237">
        <v>42563.71101074745</v>
      </c>
      <c r="I442" s="289">
        <v>15494.39767168949</v>
      </c>
      <c r="J442" s="236">
        <v>267987.98017741344</v>
      </c>
    </row>
    <row r="443">
      <c r="A443" s="187">
        <v>43544.0</v>
      </c>
      <c r="B443" s="177">
        <v>0.09299436043075253</v>
      </c>
      <c r="C443" s="177">
        <v>0.045453304146220674</v>
      </c>
      <c r="D443" s="177">
        <v>0.11850876468808338</v>
      </c>
      <c r="E443" s="284">
        <v>-0.0021556180629995324</v>
      </c>
      <c r="F443" s="289">
        <v>-1608.1523285183357</v>
      </c>
      <c r="G443" s="237">
        <v>52.73570549965325</v>
      </c>
      <c r="H443" s="237">
        <v>37319.12575775234</v>
      </c>
      <c r="I443" s="289">
        <v>15444.28760329672</v>
      </c>
      <c r="J443" s="236">
        <v>262743.3949244183</v>
      </c>
    </row>
    <row r="444">
      <c r="A444" s="187">
        <v>43543.0</v>
      </c>
      <c r="B444" s="177">
        <v>0.09838774672291095</v>
      </c>
      <c r="C444" s="177">
        <v>0.045586102958917796</v>
      </c>
      <c r="D444" s="177">
        <v>0.1239766952329797</v>
      </c>
      <c r="E444" s="284">
        <v>-9.727523100964795E-5</v>
      </c>
      <c r="F444" s="289">
        <v>-72.72651987185236</v>
      </c>
      <c r="G444" s="237">
        <v>42.42856724014565</v>
      </c>
      <c r="H444" s="237">
        <v>38927.27808627068</v>
      </c>
      <c r="I444" s="289">
        <v>15391.551897797066</v>
      </c>
      <c r="J444" s="236">
        <v>264351.54725293664</v>
      </c>
    </row>
    <row r="445">
      <c r="A445" s="187">
        <v>43542.0</v>
      </c>
      <c r="B445" s="177">
        <v>0.09891047140143527</v>
      </c>
      <c r="C445" s="177">
        <v>0.045720663348269804</v>
      </c>
      <c r="D445" s="177">
        <v>0.1245749529939815</v>
      </c>
      <c r="E445" s="284">
        <v>0.0012449917008225812</v>
      </c>
      <c r="F445" s="289">
        <v>932.1978129070485</v>
      </c>
      <c r="G445" s="237">
        <v>54.98031076234746</v>
      </c>
      <c r="H445" s="237">
        <v>39000.00460614253</v>
      </c>
      <c r="I445" s="289">
        <v>15349.12333055692</v>
      </c>
      <c r="J445" s="236">
        <v>264424.2737728085</v>
      </c>
    </row>
    <row r="446">
      <c r="A446" s="187">
        <v>43539.0</v>
      </c>
      <c r="B446" s="177">
        <v>0.09637275023277717</v>
      </c>
      <c r="C446" s="177">
        <v>0.04593033087082102</v>
      </c>
      <c r="D446" s="177">
        <v>0.12215492496183984</v>
      </c>
      <c r="E446" s="284">
        <v>0.002408453825353748</v>
      </c>
      <c r="F446" s="289">
        <v>1801.104527182877</v>
      </c>
      <c r="G446" s="237">
        <v>53.07794610171752</v>
      </c>
      <c r="H446" s="237">
        <v>38067.80679323548</v>
      </c>
      <c r="I446" s="289">
        <v>15294.143019794574</v>
      </c>
      <c r="J446" s="236">
        <v>263492.07595990144</v>
      </c>
    </row>
    <row r="447">
      <c r="A447" s="187">
        <v>43538.0</v>
      </c>
      <c r="B447" s="177">
        <v>0.09086163578585743</v>
      </c>
      <c r="C447" s="177">
        <v>0.04606641303059963</v>
      </c>
      <c r="D447" s="177">
        <v>0.116720197816174</v>
      </c>
      <c r="E447" s="284">
        <v>-0.0032128115560392267</v>
      </c>
      <c r="F447" s="289">
        <v>-2396.837587733986</v>
      </c>
      <c r="G447" s="237">
        <v>68.21610522642189</v>
      </c>
      <c r="H447" s="237">
        <v>36266.702266052605</v>
      </c>
      <c r="I447" s="289">
        <v>15241.065073692856</v>
      </c>
      <c r="J447" s="236">
        <v>261690.97143271856</v>
      </c>
    </row>
    <row r="448">
      <c r="A448" s="187">
        <v>43537.0</v>
      </c>
      <c r="B448" s="177">
        <v>0.09886641257719332</v>
      </c>
      <c r="C448" s="177">
        <v>0.046202324618491275</v>
      </c>
      <c r="D448" s="177">
        <v>0.1248012661612673</v>
      </c>
      <c r="E448" s="284">
        <v>0.002106064647094487</v>
      </c>
      <c r="F448" s="289">
        <v>1576.224672726239</v>
      </c>
      <c r="G448" s="237">
        <v>3.689090953131048</v>
      </c>
      <c r="H448" s="237">
        <v>38663.53985378659</v>
      </c>
      <c r="I448" s="289">
        <v>15172.848968466435</v>
      </c>
      <c r="J448" s="236">
        <v>264087.80902045255</v>
      </c>
    </row>
    <row r="449">
      <c r="A449" s="187">
        <v>43536.0</v>
      </c>
      <c r="B449" s="177">
        <v>0.09405903330107715</v>
      </c>
      <c r="C449" s="177">
        <v>0.04634051239499303</v>
      </c>
      <c r="D449" s="177">
        <v>0.12007145613692094</v>
      </c>
      <c r="E449" s="284">
        <v>9.609708643499001E-4</v>
      </c>
      <c r="F449" s="289">
        <v>717.6968283079332</v>
      </c>
      <c r="G449" s="237">
        <v>55.12983132064082</v>
      </c>
      <c r="H449" s="237">
        <v>37087.31518106035</v>
      </c>
      <c r="I449" s="289">
        <v>15169.159877513304</v>
      </c>
      <c r="J449" s="236">
        <v>262511.5843477263</v>
      </c>
    </row>
    <row r="450">
      <c r="A450" s="187">
        <v>43535.0</v>
      </c>
      <c r="B450" s="177">
        <v>0.09200896269161267</v>
      </c>
      <c r="C450" s="177">
        <v>0.0464786706829343</v>
      </c>
      <c r="D450" s="177">
        <v>0.11809893822634704</v>
      </c>
      <c r="E450" s="284">
        <v>0.00342613040679135</v>
      </c>
      <c r="F450" s="289">
        <v>2556.331377117778</v>
      </c>
      <c r="G450" s="237">
        <v>52.4727254782338</v>
      </c>
      <c r="H450" s="237">
        <v>36369.61835275242</v>
      </c>
      <c r="I450" s="289">
        <v>15114.030046192664</v>
      </c>
      <c r="J450" s="236">
        <v>261793.88751941838</v>
      </c>
    </row>
    <row r="451">
      <c r="A451" s="187">
        <v>43532.0</v>
      </c>
      <c r="B451" s="177">
        <v>0.08409437649971997</v>
      </c>
      <c r="C451" s="177">
        <v>0.0466931620210311</v>
      </c>
      <c r="D451" s="177">
        <v>0.11030475293407414</v>
      </c>
      <c r="E451" s="284">
        <v>-0.0018492598751190389</v>
      </c>
      <c r="F451" s="289">
        <v>-1375.0570076096337</v>
      </c>
      <c r="G451" s="237">
        <v>4.7695677285625395</v>
      </c>
      <c r="H451" s="237">
        <v>33813.28697563464</v>
      </c>
      <c r="I451" s="289">
        <v>15061.55732071443</v>
      </c>
      <c r="J451" s="236">
        <v>259237.5561423006</v>
      </c>
    </row>
    <row r="452">
      <c r="A452" s="187">
        <v>43531.0</v>
      </c>
      <c r="B452" s="177">
        <v>0.08883346276878015</v>
      </c>
      <c r="C452" s="177">
        <v>0.04683145241105844</v>
      </c>
      <c r="D452" s="177">
        <v>0.11513039816028893</v>
      </c>
      <c r="E452" s="284">
        <v>0.007584153572548607</v>
      </c>
      <c r="F452" s="289">
        <v>5677.675925594522</v>
      </c>
      <c r="G452" s="237">
        <v>38.68730981855362</v>
      </c>
      <c r="H452" s="237">
        <v>35188.343983244275</v>
      </c>
      <c r="I452" s="289">
        <v>15056.787752985867</v>
      </c>
      <c r="J452" s="236">
        <v>260612.61314991023</v>
      </c>
    </row>
    <row r="453">
      <c r="A453" s="187">
        <v>43530.0</v>
      </c>
      <c r="B453" s="177">
        <v>0.07046050003993934</v>
      </c>
      <c r="C453" s="177">
        <v>0.0469714613219188</v>
      </c>
      <c r="D453" s="177">
        <v>0.09684264969440641</v>
      </c>
      <c r="E453" s="284">
        <v>3.515215917057173E-4</v>
      </c>
      <c r="F453" s="289">
        <v>261.17501251993235</v>
      </c>
      <c r="G453" s="237">
        <v>36.71015620348029</v>
      </c>
      <c r="H453" s="237">
        <v>29510.668057649753</v>
      </c>
      <c r="I453" s="289">
        <v>15018.100443167314</v>
      </c>
      <c r="J453" s="236">
        <v>254934.9372243157</v>
      </c>
    </row>
    <row r="454">
      <c r="A454" s="187">
        <v>43529.0</v>
      </c>
      <c r="B454" s="177">
        <v>0.06980715082943817</v>
      </c>
      <c r="C454" s="177">
        <v>0.04710894503080495</v>
      </c>
      <c r="D454" s="177">
        <v>0.09626652004831322</v>
      </c>
      <c r="E454" s="284">
        <v>-3.41404995463574E-5</v>
      </c>
      <c r="F454" s="289">
        <v>-25.391740246413974</v>
      </c>
      <c r="G454" s="237">
        <v>10.253695580609389</v>
      </c>
      <c r="H454" s="237">
        <v>29249.49304512982</v>
      </c>
      <c r="I454" s="289">
        <v>14981.390286963833</v>
      </c>
      <c r="J454" s="236">
        <v>255373.76221179578</v>
      </c>
    </row>
    <row r="455">
      <c r="A455" s="187">
        <v>43528.0</v>
      </c>
      <c r="B455" s="177">
        <v>0.07009638819505516</v>
      </c>
      <c r="C455" s="177">
        <v>0.04724757261473829</v>
      </c>
      <c r="D455" s="177">
        <v>0.09663361945106169</v>
      </c>
      <c r="E455" s="284">
        <v>0.005659810819303734</v>
      </c>
      <c r="F455" s="289">
        <v>4209.585521358924</v>
      </c>
      <c r="G455" s="237">
        <v>61.62036724453847</v>
      </c>
      <c r="H455" s="237">
        <v>29274.884785376235</v>
      </c>
      <c r="I455" s="289">
        <v>14971.136591383223</v>
      </c>
      <c r="J455" s="236">
        <v>255399.1539520422</v>
      </c>
    </row>
    <row r="456">
      <c r="A456" s="187">
        <v>43525.0</v>
      </c>
      <c r="B456" s="177">
        <v>0.056459171900251154</v>
      </c>
      <c r="C456" s="177">
        <v>0.047464661005740164</v>
      </c>
      <c r="D456" s="177">
        <v>0.08311833375535928</v>
      </c>
      <c r="E456" s="284">
        <v>-0.0019339800188333206</v>
      </c>
      <c r="F456" s="289">
        <v>-1437.134361835604</v>
      </c>
      <c r="G456" s="237">
        <v>54.805519832593376</v>
      </c>
      <c r="H456" s="237">
        <v>25065.29926401731</v>
      </c>
      <c r="I456" s="289">
        <v>14909.516224138684</v>
      </c>
      <c r="J456" s="236">
        <v>251189.56843068328</v>
      </c>
    </row>
    <row r="457">
      <c r="A457" s="187">
        <v>43524.0</v>
      </c>
      <c r="B457" s="177">
        <v>0.061402978213428175</v>
      </c>
      <c r="C457" s="177">
        <v>0.04760278416170539</v>
      </c>
      <c r="D457" s="177">
        <v>0.08813971878695104</v>
      </c>
      <c r="E457" s="284">
        <v>-0.00430635627878185</v>
      </c>
      <c r="F457" s="289">
        <v>-3206.2283798358403</v>
      </c>
      <c r="G457" s="237">
        <v>3.3889426662514257</v>
      </c>
      <c r="H457" s="237">
        <v>26502.433625852915</v>
      </c>
      <c r="I457" s="289">
        <v>14854.710704306091</v>
      </c>
      <c r="J457" s="236">
        <v>252626.7027925189</v>
      </c>
    </row>
    <row r="458">
      <c r="A458" s="187">
        <v>43523.0</v>
      </c>
      <c r="B458" s="177">
        <v>0.07049422860739933</v>
      </c>
      <c r="C458" s="177">
        <v>0.04774267622792401</v>
      </c>
      <c r="D458" s="177">
        <v>0.09909309738641688</v>
      </c>
      <c r="E458" s="284">
        <v>-0.005179264926206712</v>
      </c>
      <c r="F458" s="289">
        <v>-3869.974938450847</v>
      </c>
      <c r="G458" s="237">
        <v>12.938863092296792</v>
      </c>
      <c r="H458" s="237">
        <v>29708.662005688755</v>
      </c>
      <c r="I458" s="289">
        <v>14851.32176163984</v>
      </c>
      <c r="J458" s="236">
        <v>255832.93117235473</v>
      </c>
    </row>
    <row r="459">
      <c r="A459" s="187">
        <v>43522.0</v>
      </c>
      <c r="B459" s="177">
        <v>0.0836519579171737</v>
      </c>
      <c r="C459" s="177">
        <v>0.04788546875959052</v>
      </c>
      <c r="D459" s="177">
        <v>0.11233636243064103</v>
      </c>
      <c r="E459" s="284">
        <v>-1.769289822927021E-4</v>
      </c>
      <c r="F459" s="289">
        <v>-132.8870091449935</v>
      </c>
      <c r="G459" s="237">
        <v>12.617621815854653</v>
      </c>
      <c r="H459" s="237">
        <v>33578.6369441396</v>
      </c>
      <c r="I459" s="289">
        <v>14838.382898547543</v>
      </c>
      <c r="J459" s="236">
        <v>259702.90611080558</v>
      </c>
    </row>
    <row r="460">
      <c r="A460" s="187">
        <v>43521.0</v>
      </c>
      <c r="B460" s="177">
        <v>0.08435321017316971</v>
      </c>
      <c r="C460" s="177">
        <v>0.04803162659474117</v>
      </c>
      <c r="D460" s="177">
        <v>0.11312516630876529</v>
      </c>
      <c r="E460" s="284">
        <v>-0.002401913281017447</v>
      </c>
      <c r="F460" s="289">
        <v>-1804.3372020759853</v>
      </c>
      <c r="G460" s="237">
        <v>17.321978954328415</v>
      </c>
      <c r="H460" s="237">
        <v>33711.523953284595</v>
      </c>
      <c r="I460" s="289">
        <v>14825.765276731689</v>
      </c>
      <c r="J460" s="236">
        <v>259835.79311995057</v>
      </c>
    </row>
    <row r="461">
      <c r="A461" s="187">
        <v>43518.0</v>
      </c>
      <c r="B461" s="177">
        <v>0.09083436061895642</v>
      </c>
      <c r="C461" s="177">
        <v>0.048258145780048736</v>
      </c>
      <c r="D461" s="177">
        <v>0.11974200651826811</v>
      </c>
      <c r="E461" s="284">
        <v>0.005251019518996299</v>
      </c>
      <c r="F461" s="289">
        <v>3961.4920050543733</v>
      </c>
      <c r="G461" s="237">
        <v>42.514396601394395</v>
      </c>
      <c r="H461" s="237">
        <v>35515.86115536058</v>
      </c>
      <c r="I461" s="289">
        <v>14808.44329777736</v>
      </c>
      <c r="J461" s="236">
        <v>261640.13032202655</v>
      </c>
    </row>
    <row r="462">
      <c r="A462" s="187">
        <v>43517.0</v>
      </c>
      <c r="B462" s="177">
        <v>0.07771843034632518</v>
      </c>
      <c r="C462" s="177">
        <v>0.04840780148634201</v>
      </c>
      <c r="D462" s="177">
        <v>0.1067157231662636</v>
      </c>
      <c r="E462" s="284">
        <v>-0.002647133613629169</v>
      </c>
      <c r="F462" s="289">
        <v>-1986.572945460095</v>
      </c>
      <c r="G462" s="237">
        <v>26.19082944507171</v>
      </c>
      <c r="H462" s="237">
        <v>31554.369150306207</v>
      </c>
      <c r="I462" s="289">
        <v>14765.928901175965</v>
      </c>
      <c r="J462" s="236">
        <v>257678.63831697218</v>
      </c>
    </row>
    <row r="463">
      <c r="A463" s="187">
        <v>43516.0</v>
      </c>
      <c r="B463" s="177">
        <v>0.08469530707086642</v>
      </c>
      <c r="C463" s="177">
        <v>0.04855591936757428</v>
      </c>
      <c r="D463" s="177">
        <v>0.11378132562182514</v>
      </c>
      <c r="E463" s="284">
        <v>-0.0035476135318535055</v>
      </c>
      <c r="F463" s="289">
        <v>-2669.3964171055704</v>
      </c>
      <c r="G463" s="237">
        <v>23.236169802822133</v>
      </c>
      <c r="H463" s="237">
        <v>33540.9420957663</v>
      </c>
      <c r="I463" s="289">
        <v>14739.738071730893</v>
      </c>
      <c r="J463" s="236">
        <v>259665.21126243228</v>
      </c>
    </row>
    <row r="464">
      <c r="A464" s="187">
        <v>43515.0</v>
      </c>
      <c r="B464" s="177">
        <v>0.09404109931014445</v>
      </c>
      <c r="C464" s="177">
        <v>0.04870630839181669</v>
      </c>
      <c r="D464" s="177">
        <v>0.12321720405462906</v>
      </c>
      <c r="E464" s="284">
        <v>3.404539151474156E-4</v>
      </c>
      <c r="F464" s="289">
        <v>257.0828381375177</v>
      </c>
      <c r="G464" s="237">
        <v>7.352356351835697</v>
      </c>
      <c r="H464" s="237">
        <v>36210.33851287187</v>
      </c>
      <c r="I464" s="289">
        <v>14716.501901928072</v>
      </c>
      <c r="J464" s="236">
        <v>262334.60767953785</v>
      </c>
    </row>
    <row r="465">
      <c r="A465" s="187">
        <v>43514.0</v>
      </c>
      <c r="B465" s="177">
        <v>0.093459222726371</v>
      </c>
      <c r="C465" s="177">
        <v>0.048859448756224104</v>
      </c>
      <c r="D465" s="177">
        <v>0.12272706177509843</v>
      </c>
      <c r="E465" s="284">
        <v>-6.767348657313188E-4</v>
      </c>
      <c r="F465" s="289">
        <v>-510.8406192067778</v>
      </c>
      <c r="G465" s="237">
        <v>34.72246773727891</v>
      </c>
      <c r="H465" s="237">
        <v>35953.255674734355</v>
      </c>
      <c r="I465" s="289">
        <v>14709.149545576236</v>
      </c>
      <c r="J465" s="236">
        <v>262077.52484140033</v>
      </c>
    </row>
    <row r="466">
      <c r="A466" s="187">
        <v>43511.0</v>
      </c>
      <c r="B466" s="177">
        <v>0.09566120918012491</v>
      </c>
      <c r="C466" s="177">
        <v>0.049094615015110615</v>
      </c>
      <c r="D466" s="177">
        <v>0.12506991777179627</v>
      </c>
      <c r="E466" s="284">
        <v>0.004816252744961955</v>
      </c>
      <c r="F466" s="289">
        <v>3638.060716767097</v>
      </c>
      <c r="G466" s="237">
        <v>18.62748784931134</v>
      </c>
      <c r="H466" s="237">
        <v>36464.09629394113</v>
      </c>
      <c r="I466" s="289">
        <v>14674.427077838956</v>
      </c>
      <c r="J466" s="236">
        <v>262588.3654606071</v>
      </c>
    </row>
    <row r="467">
      <c r="A467" s="187">
        <v>43510.0</v>
      </c>
      <c r="B467" s="177">
        <v>0.08344672161358535</v>
      </c>
      <c r="C467" s="177">
        <v>0.049250350140080085</v>
      </c>
      <c r="D467" s="177">
        <v>0.11294871882573587</v>
      </c>
      <c r="E467" s="284">
        <v>0.00108248559798394</v>
      </c>
      <c r="F467" s="289">
        <v>813.7407690832624</v>
      </c>
      <c r="G467" s="237">
        <v>61.6849761045545</v>
      </c>
      <c r="H467" s="237">
        <v>32826.035577174036</v>
      </c>
      <c r="I467" s="289">
        <v>14655.799589989645</v>
      </c>
      <c r="J467" s="236">
        <v>258950.30474384</v>
      </c>
    </row>
    <row r="468">
      <c r="A468" s="187">
        <v>43509.0</v>
      </c>
      <c r="B468" s="177">
        <v>0.08089958633869221</v>
      </c>
      <c r="C468" s="177">
        <v>0.04940473686356064</v>
      </c>
      <c r="D468" s="177">
        <v>0.1104940644504254</v>
      </c>
      <c r="E468" s="284">
        <v>0.003790131084080724</v>
      </c>
      <c r="F468" s="289">
        <v>2846.084607558907</v>
      </c>
      <c r="G468" s="237">
        <v>46.39071926294128</v>
      </c>
      <c r="H468" s="237">
        <v>32012.294808090774</v>
      </c>
      <c r="I468" s="289">
        <v>14594.11461388509</v>
      </c>
      <c r="J468" s="236">
        <v>258136.56397475675</v>
      </c>
    </row>
    <row r="469">
      <c r="A469" s="187">
        <v>43508.0</v>
      </c>
      <c r="B469" s="177">
        <v>0.07129883972716093</v>
      </c>
      <c r="C469" s="177">
        <v>0.04955963028913635</v>
      </c>
      <c r="D469" s="177">
        <v>0.10098610226370568</v>
      </c>
      <c r="E469" s="284">
        <v>-0.0014321877000000533</v>
      </c>
      <c r="F469" s="289">
        <v>-1076.8864652925404</v>
      </c>
      <c r="G469" s="237">
        <v>1.2946312773639146</v>
      </c>
      <c r="H469" s="237">
        <v>29166.210200531867</v>
      </c>
      <c r="I469" s="289">
        <v>14547.72389462215</v>
      </c>
      <c r="J469" s="236">
        <v>255290.47936719784</v>
      </c>
    </row>
    <row r="470">
      <c r="A470" s="187">
        <v>43507.0</v>
      </c>
      <c r="B470" s="177">
        <v>0.07526067184204138</v>
      </c>
      <c r="C470" s="177">
        <v>0.04971365994640121</v>
      </c>
      <c r="D470" s="177">
        <v>0.10504020138798385</v>
      </c>
      <c r="E470" s="284">
        <v>0.005366010946773843</v>
      </c>
      <c r="F470" s="289">
        <v>4049.5872102308786</v>
      </c>
      <c r="G470" s="237">
        <v>20.92287788978674</v>
      </c>
      <c r="H470" s="237">
        <v>30243.096665824407</v>
      </c>
      <c r="I470" s="289">
        <v>14546.429263344786</v>
      </c>
      <c r="J470" s="236">
        <v>256367.36583249038</v>
      </c>
    </row>
    <row r="471">
      <c r="A471" s="187">
        <v>43504.0</v>
      </c>
      <c r="B471" s="177">
        <v>0.06148967537515943</v>
      </c>
      <c r="C471" s="177">
        <v>0.04995250836834609</v>
      </c>
      <c r="D471" s="177">
        <v>0.09141228015728403</v>
      </c>
      <c r="E471" s="284">
        <v>0.004741084821015168</v>
      </c>
      <c r="F471" s="289">
        <v>3558.772476806247</v>
      </c>
      <c r="G471" s="237">
        <v>38.33054705004702</v>
      </c>
      <c r="H471" s="237">
        <v>26193.50945559353</v>
      </c>
      <c r="I471" s="289">
        <v>14525.506385454999</v>
      </c>
      <c r="J471" s="236">
        <v>252317.7786222595</v>
      </c>
    </row>
    <row r="472">
      <c r="A472" s="187">
        <v>43503.0</v>
      </c>
      <c r="B472" s="177">
        <v>0.049204587120360216</v>
      </c>
      <c r="C472" s="177">
        <v>0.050106930768789096</v>
      </c>
      <c r="D472" s="177">
        <v>0.07923677744998048</v>
      </c>
      <c r="E472" s="284">
        <v>-0.002107028212021687</v>
      </c>
      <c r="F472" s="289">
        <v>-1585.460573504155</v>
      </c>
      <c r="G472" s="237">
        <v>60.32695201896919</v>
      </c>
      <c r="H472" s="237">
        <v>22634.73697878728</v>
      </c>
      <c r="I472" s="289">
        <v>14487.175838404952</v>
      </c>
      <c r="J472" s="236">
        <v>248759.00614545326</v>
      </c>
    </row>
    <row r="473">
      <c r="A473" s="187">
        <v>43502.0</v>
      </c>
      <c r="B473" s="177">
        <v>0.054905813500658866</v>
      </c>
      <c r="C473" s="177">
        <v>0.050259939979332896</v>
      </c>
      <c r="D473" s="177">
        <v>0.08504586399891521</v>
      </c>
      <c r="E473" s="284">
        <v>0.0021161747285920835</v>
      </c>
      <c r="F473" s="289">
        <v>1604.5989420762053</v>
      </c>
      <c r="G473" s="237">
        <v>36.18365696045676</v>
      </c>
      <c r="H473" s="237">
        <v>24220.197552291436</v>
      </c>
      <c r="I473" s="289">
        <v>14426.848886385982</v>
      </c>
      <c r="J473" s="236">
        <v>250344.4667189574</v>
      </c>
    </row>
    <row r="474">
      <c r="A474" s="187">
        <v>43501.0</v>
      </c>
      <c r="B474" s="177">
        <v>0.049423561624692657</v>
      </c>
      <c r="C474" s="177">
        <v>0.05041506553242946</v>
      </c>
      <c r="D474" s="177">
        <v>0.07965663833837669</v>
      </c>
      <c r="E474" s="284">
        <v>0.006907614230590621</v>
      </c>
      <c r="F474" s="289">
        <v>5226.645399986446</v>
      </c>
      <c r="G474" s="237">
        <v>25.12101787493141</v>
      </c>
      <c r="H474" s="237">
        <v>22615.59861021523</v>
      </c>
      <c r="I474" s="289">
        <v>14390.665229425525</v>
      </c>
      <c r="J474" s="236">
        <v>249139.8677768812</v>
      </c>
    </row>
    <row r="475">
      <c r="A475" s="187">
        <v>43500.0</v>
      </c>
      <c r="B475" s="177">
        <v>0.031109830218681068</v>
      </c>
      <c r="C475" s="177">
        <v>0.050570392236688175</v>
      </c>
      <c r="D475" s="177">
        <v>0.06143605377480086</v>
      </c>
      <c r="E475" s="284">
        <v>9.269711490308137E-4</v>
      </c>
      <c r="F475" s="289">
        <v>697.6833273308584</v>
      </c>
      <c r="G475" s="237">
        <v>62.672095577102716</v>
      </c>
      <c r="H475" s="237">
        <v>17388.953210228785</v>
      </c>
      <c r="I475" s="289">
        <v>14365.544211550594</v>
      </c>
      <c r="J475" s="236">
        <v>243913.22237689476</v>
      </c>
    </row>
    <row r="476">
      <c r="A476" s="187">
        <v>43497.0</v>
      </c>
      <c r="B476" s="177">
        <v>0.028779498925050925</v>
      </c>
      <c r="C476" s="177">
        <v>0.050808052528330906</v>
      </c>
      <c r="D476" s="177">
        <v>0.05924824340726987</v>
      </c>
      <c r="E476" s="284">
        <v>-0.003579206227042256</v>
      </c>
      <c r="F476" s="289">
        <v>-2691.3865916575887</v>
      </c>
      <c r="G476" s="237">
        <v>8.893645794177322</v>
      </c>
      <c r="H476" s="237">
        <v>16691.269882897926</v>
      </c>
      <c r="I476" s="289">
        <v>14302.87211597349</v>
      </c>
      <c r="J476" s="236">
        <v>243215.5390495639</v>
      </c>
    </row>
    <row r="477">
      <c r="A477" s="187">
        <v>43496.0</v>
      </c>
      <c r="B477" s="177">
        <v>0.038431028046609236</v>
      </c>
      <c r="C477" s="177">
        <v>0.050961588966169875</v>
      </c>
      <c r="D477" s="177">
        <v>0.06900964768476024</v>
      </c>
      <c r="E477" s="284">
        <v>5.163101124013423E-4</v>
      </c>
      <c r="F477" s="289">
        <v>391.20466976371245</v>
      </c>
      <c r="G477" s="237">
        <v>37.622848814774756</v>
      </c>
      <c r="H477" s="237">
        <v>19382.656474555515</v>
      </c>
      <c r="I477" s="289">
        <v>14293.978470179312</v>
      </c>
      <c r="J477" s="236">
        <v>245906.9256412215</v>
      </c>
    </row>
    <row r="478">
      <c r="A478" s="187">
        <v>43495.0</v>
      </c>
      <c r="B478" s="177">
        <v>0.03511986576329391</v>
      </c>
      <c r="C478" s="177">
        <v>0.051118053987111674</v>
      </c>
      <c r="D478" s="177">
        <v>0.06782441067263516</v>
      </c>
      <c r="E478" s="284">
        <v>0.00455596834500677</v>
      </c>
      <c r="F478" s="289">
        <v>3490.7917927453527</v>
      </c>
      <c r="G478" s="237">
        <v>13.880407644635008</v>
      </c>
      <c r="H478" s="237">
        <v>18991.451804791803</v>
      </c>
      <c r="I478" s="289">
        <v>14256.355621364537</v>
      </c>
      <c r="J478" s="236">
        <v>245515.72097145778</v>
      </c>
    </row>
    <row r="479">
      <c r="A479" s="187">
        <v>43494.0</v>
      </c>
      <c r="B479" s="177">
        <v>0.022722834270352953</v>
      </c>
      <c r="C479" s="177">
        <v>0.051275284154520484</v>
      </c>
      <c r="D479" s="177">
        <v>0.055527972623107</v>
      </c>
      <c r="E479" s="284">
        <v>0.0024119855778834765</v>
      </c>
      <c r="F479" s="289">
        <v>1839.6482939199777</v>
      </c>
      <c r="G479" s="237">
        <v>45.57202227940583</v>
      </c>
      <c r="H479" s="237">
        <v>15500.66001204645</v>
      </c>
      <c r="I479" s="289">
        <v>14242.475213719901</v>
      </c>
      <c r="J479" s="236">
        <v>242024.92917871242</v>
      </c>
    </row>
    <row r="480">
      <c r="A480" s="187">
        <v>43493.0</v>
      </c>
      <c r="B480" s="177">
        <v>0.01618167455315913</v>
      </c>
      <c r="C480" s="177">
        <v>0.051431046929700616</v>
      </c>
      <c r="D480" s="177">
        <v>0.04908646753434184</v>
      </c>
      <c r="E480" s="284">
        <v>-0.007639175752967274</v>
      </c>
      <c r="F480" s="289">
        <v>-5812.4311270489125</v>
      </c>
      <c r="G480" s="237">
        <v>10.509225137007638</v>
      </c>
      <c r="H480" s="237">
        <v>13661.011718126472</v>
      </c>
      <c r="I480" s="289">
        <v>14196.903191440495</v>
      </c>
      <c r="J480" s="236">
        <v>240185.28088479245</v>
      </c>
    </row>
    <row r="481">
      <c r="A481" s="187">
        <v>43490.0</v>
      </c>
      <c r="B481" s="177">
        <v>0.03724146550208421</v>
      </c>
      <c r="C481" s="177">
        <v>0.05167342301458248</v>
      </c>
      <c r="D481" s="177">
        <v>0.07030132697540803</v>
      </c>
      <c r="E481" s="284">
        <v>-0.0019226986620508538</v>
      </c>
      <c r="F481" s="289">
        <v>-1474.102171897306</v>
      </c>
      <c r="G481" s="237">
        <v>50.669764094295374</v>
      </c>
      <c r="H481" s="237">
        <v>19473.442845175385</v>
      </c>
      <c r="I481" s="289">
        <v>14186.393966303487</v>
      </c>
      <c r="J481" s="236">
        <v>245997.71201184136</v>
      </c>
    </row>
    <row r="482">
      <c r="A482" s="187">
        <v>43489.0</v>
      </c>
      <c r="B482" s="177">
        <v>0.04269581821972722</v>
      </c>
      <c r="C482" s="177">
        <v>0.051834498980657354</v>
      </c>
      <c r="D482" s="177">
        <v>0.07585873361931435</v>
      </c>
      <c r="E482" s="284">
        <v>0.0075636838077681135</v>
      </c>
      <c r="F482" s="289">
        <v>5810.104491265607</v>
      </c>
      <c r="G482" s="237">
        <v>0.09934167160494001</v>
      </c>
      <c r="H482" s="237">
        <v>20947.54501707269</v>
      </c>
      <c r="I482" s="289">
        <v>14135.724202209192</v>
      </c>
      <c r="J482" s="236">
        <v>247471.81418373866</v>
      </c>
    </row>
    <row r="483">
      <c r="A483" s="187">
        <v>43488.0</v>
      </c>
      <c r="B483" s="177">
        <v>0.021723506147401726</v>
      </c>
      <c r="C483" s="177">
        <v>0.05199775452813686</v>
      </c>
      <c r="D483" s="177">
        <v>0.05499086993591987</v>
      </c>
      <c r="E483" s="284">
        <v>-0.003830641334290064</v>
      </c>
      <c r="F483" s="289">
        <v>-2920.281493782648</v>
      </c>
      <c r="G483" s="237">
        <v>16.349541138689794</v>
      </c>
      <c r="H483" s="237">
        <v>15137.440525807084</v>
      </c>
      <c r="I483" s="289">
        <v>14135.624860537588</v>
      </c>
      <c r="J483" s="236">
        <v>241661.70969247306</v>
      </c>
    </row>
    <row r="484">
      <c r="A484" s="187">
        <v>43487.0</v>
      </c>
      <c r="B484" s="177">
        <v>0.03243174880899743</v>
      </c>
      <c r="C484" s="177">
        <v>0.052157815303694045</v>
      </c>
      <c r="D484" s="177">
        <v>0.06580151702049603</v>
      </c>
      <c r="E484" s="284">
        <v>4.763025871851767E-4</v>
      </c>
      <c r="F484" s="289">
        <v>364.49922927550506</v>
      </c>
      <c r="G484" s="237">
        <v>37.43519742794056</v>
      </c>
      <c r="H484" s="237">
        <v>18057.72201958973</v>
      </c>
      <c r="I484" s="289">
        <v>14119.275319398897</v>
      </c>
      <c r="J484" s="236">
        <v>244581.9911862557</v>
      </c>
    </row>
    <row r="485">
      <c r="A485" s="187">
        <v>43486.0</v>
      </c>
      <c r="B485" s="177">
        <v>0.031200921079626538</v>
      </c>
      <c r="C485" s="177">
        <v>0.052321131009268176</v>
      </c>
      <c r="D485" s="177">
        <v>0.06467517616828006</v>
      </c>
      <c r="E485" s="284">
        <v>-0.0014032997066099726</v>
      </c>
      <c r="F485" s="289">
        <v>-1073.3891557435272</v>
      </c>
      <c r="G485" s="237">
        <v>66.90846104125151</v>
      </c>
      <c r="H485" s="237">
        <v>17693.222790314227</v>
      </c>
      <c r="I485" s="289">
        <v>14081.840121970958</v>
      </c>
      <c r="J485" s="236">
        <v>244217.4919569802</v>
      </c>
    </row>
    <row r="486">
      <c r="A486" s="187">
        <v>43483.0</v>
      </c>
      <c r="B486" s="177">
        <v>0.035286132816070015</v>
      </c>
      <c r="C486" s="177">
        <v>0.05257424352544717</v>
      </c>
      <c r="D486" s="177">
        <v>0.06893066321908282</v>
      </c>
      <c r="E486" s="284">
        <v>0.005179806487977421</v>
      </c>
      <c r="F486" s="289">
        <v>3974.5143220823957</v>
      </c>
      <c r="G486" s="237">
        <v>14.042101200007416</v>
      </c>
      <c r="H486" s="237">
        <v>18766.611946057754</v>
      </c>
      <c r="I486" s="289">
        <v>14014.931660929706</v>
      </c>
      <c r="J486" s="236">
        <v>245290.88111272373</v>
      </c>
    </row>
    <row r="487">
      <c r="A487" s="187">
        <v>43482.0</v>
      </c>
      <c r="B487" s="177">
        <v>0.020753046526853315</v>
      </c>
      <c r="C487" s="177">
        <v>0.05274068878855407</v>
      </c>
      <c r="D487" s="177">
        <v>0.05450409244658159</v>
      </c>
      <c r="E487" s="284">
        <v>0.0016815021746315897</v>
      </c>
      <c r="F487" s="289">
        <v>1283.5493071419187</v>
      </c>
      <c r="G487" s="237">
        <v>39.687121041598</v>
      </c>
      <c r="H487" s="237">
        <v>14792.097623975358</v>
      </c>
      <c r="I487" s="289">
        <v>14000.889559729698</v>
      </c>
      <c r="J487" s="236">
        <v>241316.36679064133</v>
      </c>
    </row>
    <row r="488">
      <c r="A488" s="187">
        <v>43481.0</v>
      </c>
      <c r="B488" s="177">
        <v>0.01607357801033007</v>
      </c>
      <c r="C488" s="177">
        <v>0.05290524531890134</v>
      </c>
      <c r="D488" s="177">
        <v>0.04992993076506023</v>
      </c>
      <c r="E488" s="284">
        <v>0.0019625570627334055</v>
      </c>
      <c r="F488" s="289">
        <v>1495.5692754302872</v>
      </c>
      <c r="G488" s="237">
        <v>52.054121234992884</v>
      </c>
      <c r="H488" s="237">
        <v>13508.54831683344</v>
      </c>
      <c r="I488" s="289">
        <v>13961.2024386881</v>
      </c>
      <c r="J488" s="236">
        <v>240032.8174834994</v>
      </c>
    </row>
    <row r="489">
      <c r="A489" s="187">
        <v>43480.0</v>
      </c>
      <c r="B489" s="177">
        <v>0.010578522792898472</v>
      </c>
      <c r="C489" s="177">
        <v>0.05306993292978209</v>
      </c>
      <c r="D489" s="177">
        <v>0.04454026626672847</v>
      </c>
      <c r="E489" s="284">
        <v>0.0069681327882974015</v>
      </c>
      <c r="F489" s="289">
        <v>5299.653730948805</v>
      </c>
      <c r="G489" s="237">
        <v>40.844892644396324</v>
      </c>
      <c r="H489" s="237">
        <v>12012.979041403152</v>
      </c>
      <c r="I489" s="289">
        <v>13909.148317453108</v>
      </c>
      <c r="J489" s="236">
        <v>238537.24820806913</v>
      </c>
    </row>
    <row r="490">
      <c r="A490" s="187">
        <v>43479.0</v>
      </c>
      <c r="B490" s="177">
        <v>-0.009099032324119176</v>
      </c>
      <c r="C490" s="177">
        <v>0.0532345796689712</v>
      </c>
      <c r="D490" s="177">
        <v>0.024968075713248928</v>
      </c>
      <c r="E490" s="284">
        <v>-0.0013309080117461056</v>
      </c>
      <c r="F490" s="289">
        <v>-1005.1764414050849</v>
      </c>
      <c r="G490" s="237">
        <v>7.693479818490188</v>
      </c>
      <c r="H490" s="237">
        <v>6713.325310454347</v>
      </c>
      <c r="I490" s="289">
        <v>13868.303424808711</v>
      </c>
      <c r="J490" s="236">
        <v>233237.59447712032</v>
      </c>
    </row>
    <row r="491">
      <c r="A491" s="187">
        <v>43476.0</v>
      </c>
      <c r="B491" s="177">
        <v>-0.005386042386884008</v>
      </c>
      <c r="C491" s="177">
        <v>0.05348725431033831</v>
      </c>
      <c r="D491" s="177">
        <v>0.02884276307271008</v>
      </c>
      <c r="E491" s="284">
        <v>0.00469199610460346</v>
      </c>
      <c r="F491" s="289">
        <v>3548.3751288020285</v>
      </c>
      <c r="G491" s="237">
        <v>46.07866444415935</v>
      </c>
      <c r="H491" s="237">
        <v>7718.501751859432</v>
      </c>
      <c r="I491" s="289">
        <v>13860.609944990221</v>
      </c>
      <c r="J491" s="236">
        <v>234242.7709185254</v>
      </c>
    </row>
    <row r="492">
      <c r="A492" s="187">
        <v>43475.0</v>
      </c>
      <c r="B492" s="177">
        <v>-0.018702849987226385</v>
      </c>
      <c r="C492" s="177">
        <v>0.05365110120076633</v>
      </c>
      <c r="D492" s="177">
        <v>0.015630808178118502</v>
      </c>
      <c r="E492" s="284">
        <v>0.0031153515750357696</v>
      </c>
      <c r="F492" s="289">
        <v>2344.9654326584423</v>
      </c>
      <c r="G492" s="237">
        <v>31.90102012256662</v>
      </c>
      <c r="H492" s="237">
        <v>4170.126623057404</v>
      </c>
      <c r="I492" s="289">
        <v>13814.531280546062</v>
      </c>
      <c r="J492" s="236">
        <v>230694.39578972338</v>
      </c>
    </row>
    <row r="493">
      <c r="A493" s="187">
        <v>43474.0</v>
      </c>
      <c r="B493" s="177">
        <v>-0.02757552423643742</v>
      </c>
      <c r="C493" s="177">
        <v>0.05381323816825745</v>
      </c>
      <c r="D493" s="177">
        <v>0.006861892381077441</v>
      </c>
      <c r="E493" s="284">
        <v>-0.006148885624137399</v>
      </c>
      <c r="F493" s="289">
        <v>-4613.926830865792</v>
      </c>
      <c r="G493" s="237">
        <v>24.27810843400919</v>
      </c>
      <c r="H493" s="237">
        <v>1825.1611903989615</v>
      </c>
      <c r="I493" s="289">
        <v>13782.630260423495</v>
      </c>
      <c r="J493" s="236">
        <v>228349.43035706494</v>
      </c>
    </row>
    <row r="494">
      <c r="A494" s="187">
        <v>43473.0</v>
      </c>
      <c r="B494" s="177">
        <v>-0.006511413750870578</v>
      </c>
      <c r="C494" s="177">
        <v>0.05021772585191894</v>
      </c>
      <c r="D494" s="177">
        <v>0.02428103398213508</v>
      </c>
      <c r="E494" s="284">
        <v>7.337664794203282E-5</v>
      </c>
      <c r="F494" s="289">
        <v>55.57760459772544</v>
      </c>
      <c r="G494" s="237">
        <v>4.614058174070333</v>
      </c>
      <c r="H494" s="237">
        <v>6439.0880212647535</v>
      </c>
      <c r="I494" s="289">
        <v>13758.352151989486</v>
      </c>
      <c r="J494" s="236">
        <v>232963.35718793073</v>
      </c>
    </row>
    <row r="495">
      <c r="A495" s="187">
        <v>43472.0</v>
      </c>
      <c r="B495" s="177">
        <v>-0.006796858285736722</v>
      </c>
      <c r="C495" s="177">
        <v>0.05037225380265329</v>
      </c>
      <c r="D495" s="177">
        <v>0.02414552916822349</v>
      </c>
      <c r="E495" s="284">
        <v>0.0010201072762126258</v>
      </c>
      <c r="F495" s="289">
        <v>756.3123805186478</v>
      </c>
      <c r="G495" s="237">
        <v>51.76518324385925</v>
      </c>
      <c r="H495" s="237">
        <v>6383.510416667028</v>
      </c>
      <c r="I495" s="289">
        <v>13753.738093815415</v>
      </c>
      <c r="J495" s="236">
        <v>232907.779583333</v>
      </c>
    </row>
    <row r="496">
      <c r="A496" s="187">
        <v>43469.0</v>
      </c>
      <c r="B496" s="177">
        <v>-0.009704032134441393</v>
      </c>
      <c r="C496" s="177">
        <v>0.050614444980812016</v>
      </c>
      <c r="D496" s="177">
        <v>0.021387127167248287</v>
      </c>
      <c r="E496" s="284">
        <v>8.29696767178929E-4</v>
      </c>
      <c r="F496" s="289">
        <v>614.5136146547156</v>
      </c>
      <c r="G496" s="237">
        <v>18.84470443783041</v>
      </c>
      <c r="H496" s="237">
        <v>5627.19803614838</v>
      </c>
      <c r="I496" s="289">
        <v>13701.972910571556</v>
      </c>
      <c r="J496" s="236">
        <v>233651.46720281435</v>
      </c>
    </row>
    <row r="497">
      <c r="A497" s="187">
        <v>43468.0</v>
      </c>
      <c r="B497" s="177">
        <v>-0.01207705428150812</v>
      </c>
      <c r="C497" s="177">
        <v>0.050771919226074665</v>
      </c>
      <c r="D497" s="177">
        <v>0.01911083742230966</v>
      </c>
      <c r="E497" s="284">
        <v>-0.002760054552418007</v>
      </c>
      <c r="F497" s="289">
        <v>-2042.5340020433068</v>
      </c>
      <c r="G497" s="237">
        <v>50.11543396840141</v>
      </c>
      <c r="H497" s="237">
        <v>5012.684421493665</v>
      </c>
      <c r="I497" s="289">
        <v>13683.128206133726</v>
      </c>
      <c r="J497" s="236">
        <v>233036.95358815964</v>
      </c>
    </row>
    <row r="498">
      <c r="A498" s="187">
        <v>43467.0</v>
      </c>
      <c r="B498" s="177">
        <v>-0.004303258571931364</v>
      </c>
      <c r="C498" s="177">
        <v>0.05092999315264212</v>
      </c>
      <c r="D498" s="177">
        <v>0.02698173390290574</v>
      </c>
      <c r="E498" s="284">
        <v>0.011366770783686054</v>
      </c>
      <c r="F498" s="289">
        <v>8435.013006869878</v>
      </c>
      <c r="G498" s="237">
        <v>38.05105115666082</v>
      </c>
      <c r="H498" s="237">
        <v>7055.218423536971</v>
      </c>
      <c r="I498" s="289">
        <v>13633.012772165324</v>
      </c>
      <c r="J498" s="236">
        <v>235079.48759020295</v>
      </c>
    </row>
    <row r="499">
      <c r="A499" s="187">
        <v>43465.0</v>
      </c>
      <c r="B499" s="177">
        <v>-0.03670876632263612</v>
      </c>
      <c r="C499" s="177">
        <v>0.05113467111724737</v>
      </c>
      <c r="D499" s="177">
        <v>-0.005298045407913918</v>
      </c>
      <c r="E499" s="284">
        <v>0.009347080423062672</v>
      </c>
      <c r="F499" s="289">
        <v>6809.818670859677</v>
      </c>
      <c r="G499" s="237">
        <v>69.75797755393755</v>
      </c>
      <c r="H499" s="237">
        <v>-1379.7945833329068</v>
      </c>
      <c r="I499" s="289">
        <v>13594.961721008664</v>
      </c>
      <c r="J499" s="236">
        <v>226644.47458333307</v>
      </c>
    </row>
    <row r="500">
      <c r="A500" s="187">
        <v>43462.0</v>
      </c>
      <c r="B500" s="177">
        <v>-0.06521945252038464</v>
      </c>
      <c r="C500" s="177">
        <v>0.05137866271155333</v>
      </c>
      <c r="D500" s="177">
        <v>-0.03159598964389223</v>
      </c>
      <c r="E500" s="284">
        <v>0.001083388623082496</v>
      </c>
      <c r="F500" s="289">
        <v>781.3461984310998</v>
      </c>
      <c r="G500" s="237">
        <v>46.51655043926158</v>
      </c>
      <c r="H500" s="237">
        <v>-8189.613254192584</v>
      </c>
      <c r="I500" s="289">
        <v>13525.203743454726</v>
      </c>
      <c r="J500" s="236">
        <v>219834.6559124734</v>
      </c>
    </row>
    <row r="501">
      <c r="A501" s="187">
        <v>43461.0</v>
      </c>
      <c r="B501" s="177">
        <v>-0.051995294460589356</v>
      </c>
      <c r="C501" s="177">
        <v>0.03509030422089737</v>
      </c>
      <c r="D501" s="177">
        <v>-0.034712567606604336</v>
      </c>
      <c r="E501" s="284">
        <v>0.0042773073710906445</v>
      </c>
      <c r="F501" s="289">
        <v>3099.6498084677733</v>
      </c>
      <c r="G501" s="237">
        <v>65.72292135585653</v>
      </c>
      <c r="H501" s="237">
        <v>-8970.959452623683</v>
      </c>
      <c r="I501" s="289">
        <v>13478.687193015465</v>
      </c>
      <c r="J501" s="236">
        <v>219053.3097140423</v>
      </c>
    </row>
    <row r="502">
      <c r="A502" s="187">
        <v>43458.0</v>
      </c>
      <c r="B502" s="177">
        <v>-0.06429999301923986</v>
      </c>
      <c r="C502" s="177">
        <v>0.035254705542195904</v>
      </c>
      <c r="D502" s="177">
        <v>-0.0469252931787206</v>
      </c>
      <c r="E502" s="284">
        <v>-0.0071941685624485685</v>
      </c>
      <c r="F502" s="289">
        <v>-5248.528845272958</v>
      </c>
      <c r="G502" s="237">
        <v>10.479460104518804</v>
      </c>
      <c r="H502" s="237">
        <v>-12070.609261091457</v>
      </c>
      <c r="I502" s="289">
        <v>13412.964271659608</v>
      </c>
      <c r="J502" s="236">
        <v>215953.65990557452</v>
      </c>
    </row>
    <row r="503">
      <c r="A503" s="187">
        <v>43455.0</v>
      </c>
      <c r="B503" s="177">
        <v>-0.0441002854921098</v>
      </c>
      <c r="C503" s="177">
        <v>0.03541878426554163</v>
      </c>
      <c r="D503" s="177">
        <v>-0.026644722160476274</v>
      </c>
      <c r="E503" s="284">
        <v>-0.0032602409205492074</v>
      </c>
      <c r="F503" s="289">
        <v>-2395.6307324855006</v>
      </c>
      <c r="G503" s="237">
        <v>2.6411957369377745</v>
      </c>
      <c r="H503" s="237">
        <v>-6822.080415818498</v>
      </c>
      <c r="I503" s="289">
        <v>13402.484811555089</v>
      </c>
      <c r="J503" s="236">
        <v>221202.18875084748</v>
      </c>
    </row>
    <row r="504">
      <c r="A504" s="187">
        <v>43454.0</v>
      </c>
      <c r="B504" s="177">
        <v>-0.034848161799057774</v>
      </c>
      <c r="C504" s="177">
        <v>0.03552520634880252</v>
      </c>
      <c r="D504" s="177">
        <v>-0.01734015009990498</v>
      </c>
      <c r="E504" s="284">
        <v>-0.00631882185268003</v>
      </c>
      <c r="F504" s="289">
        <v>-4675.418749566423</v>
      </c>
      <c r="G504" s="237">
        <v>19.72304615651365</v>
      </c>
      <c r="H504" s="237">
        <v>-4426.449683332998</v>
      </c>
      <c r="I504" s="289">
        <v>13399.84361581815</v>
      </c>
      <c r="J504" s="236">
        <v>223597.81948333298</v>
      </c>
    </row>
    <row r="505">
      <c r="A505" s="187">
        <v>43453.0</v>
      </c>
      <c r="B505" s="177">
        <v>-0.01661722776954977</v>
      </c>
      <c r="C505" s="177">
        <v>0.03563363114989122</v>
      </c>
      <c r="D505" s="177">
        <v>9.782867741029695E-4</v>
      </c>
      <c r="E505" s="284">
        <v>-5.484628086120089E-4</v>
      </c>
      <c r="F505" s="289">
        <v>-411.12577378045535</v>
      </c>
      <c r="G505" s="237">
        <v>2.9628170731525625</v>
      </c>
      <c r="H505" s="237">
        <v>248.9690662334251</v>
      </c>
      <c r="I505" s="289">
        <v>13380.120569661636</v>
      </c>
      <c r="J505" s="236">
        <v>228273.2382328994</v>
      </c>
    </row>
    <row r="506">
      <c r="A506" s="187">
        <v>43452.0</v>
      </c>
      <c r="B506" s="177">
        <v>-0.015060310284896003</v>
      </c>
      <c r="C506" s="177">
        <v>0.03574534172198292</v>
      </c>
      <c r="D506" s="177">
        <v>0.0026018754452421214</v>
      </c>
      <c r="E506" s="284">
        <v>-0.0035066865447422185</v>
      </c>
      <c r="F506" s="289">
        <v>-2646.2075766524067</v>
      </c>
      <c r="G506" s="237">
        <v>34.105706777226885</v>
      </c>
      <c r="H506" s="237">
        <v>660.0948400138805</v>
      </c>
      <c r="I506" s="289">
        <v>13377.157752588484</v>
      </c>
      <c r="J506" s="236">
        <v>228684.36400667985</v>
      </c>
    </row>
    <row r="507">
      <c r="A507" s="187">
        <v>43451.0</v>
      </c>
      <c r="B507" s="177">
        <v>-0.004644432829983166</v>
      </c>
      <c r="C507" s="177">
        <v>0.03585804181054627</v>
      </c>
      <c r="D507" s="177">
        <v>0.013073439314107599</v>
      </c>
      <c r="E507" s="284">
        <v>-0.006223062615017826</v>
      </c>
      <c r="F507" s="289">
        <v>-4734.547498141648</v>
      </c>
      <c r="G507" s="237">
        <v>20.374859595746067</v>
      </c>
      <c r="H507" s="237">
        <v>3306.302416666287</v>
      </c>
      <c r="I507" s="289">
        <v>13343.052045811257</v>
      </c>
      <c r="J507" s="236">
        <v>231330.57158333226</v>
      </c>
    </row>
    <row r="508">
      <c r="A508" s="187">
        <v>43448.0</v>
      </c>
      <c r="B508" s="177">
        <v>0.014115577506598743</v>
      </c>
      <c r="C508" s="177">
        <v>0.03603582150320427</v>
      </c>
      <c r="D508" s="177">
        <v>0.03195192987921747</v>
      </c>
      <c r="E508" s="284">
        <v>0.0023319107199010086</v>
      </c>
      <c r="F508" s="289">
        <v>1765.2667218117858</v>
      </c>
      <c r="G508" s="237">
        <v>60.154512793388335</v>
      </c>
      <c r="H508" s="237">
        <v>8040.849914807935</v>
      </c>
      <c r="I508" s="289">
        <v>13322.677186215511</v>
      </c>
      <c r="J508" s="236">
        <v>236065.1190814739</v>
      </c>
    </row>
    <row r="509">
      <c r="A509" s="187">
        <v>43447.0</v>
      </c>
      <c r="B509" s="177">
        <v>0.007109606854741917</v>
      </c>
      <c r="C509" s="177">
        <v>0.03615448025260011</v>
      </c>
      <c r="D509" s="177">
        <v>0.025019402003922154</v>
      </c>
      <c r="E509" s="284">
        <v>-0.008791698920552727</v>
      </c>
      <c r="F509" s="289">
        <v>-6713.952874382841</v>
      </c>
      <c r="G509" s="237">
        <v>27.567924919292135</v>
      </c>
      <c r="H509" s="237">
        <v>6275.58319299615</v>
      </c>
      <c r="I509" s="289">
        <v>13262.522673422123</v>
      </c>
      <c r="J509" s="236">
        <v>234299.85235966212</v>
      </c>
    </row>
    <row r="510">
      <c r="A510" s="187">
        <v>43446.0</v>
      </c>
      <c r="B510" s="177">
        <v>0.03398773895785785</v>
      </c>
      <c r="C510" s="177">
        <v>0.036272990956647974</v>
      </c>
      <c r="D510" s="177">
        <v>0.051956240591480775</v>
      </c>
      <c r="E510" s="284">
        <v>0.0036666107098259474</v>
      </c>
      <c r="F510" s="289">
        <v>2824.696450686024</v>
      </c>
      <c r="G510" s="237">
        <v>44.16082469770722</v>
      </c>
      <c r="H510" s="237">
        <v>12989.536067378991</v>
      </c>
      <c r="I510" s="289">
        <v>13234.95474850283</v>
      </c>
      <c r="J510" s="236">
        <v>241013.80523404496</v>
      </c>
    </row>
    <row r="511">
      <c r="A511" s="187">
        <v>43445.0</v>
      </c>
      <c r="B511" s="177">
        <v>0.02276641404178667</v>
      </c>
      <c r="C511" s="177">
        <v>0.036396164159323674</v>
      </c>
      <c r="D511" s="177">
        <v>0.04079593181538387</v>
      </c>
      <c r="E511" s="284">
        <v>0.003680104219369965</v>
      </c>
      <c r="F511" s="289">
        <v>2824.696450686024</v>
      </c>
      <c r="G511" s="237">
        <v>32.28631186948433</v>
      </c>
      <c r="H511" s="237">
        <v>10164.839616692967</v>
      </c>
      <c r="I511" s="289">
        <v>13190.793923805124</v>
      </c>
      <c r="J511" s="236">
        <v>238189.10878335894</v>
      </c>
    </row>
    <row r="512">
      <c r="A512" s="187">
        <v>43444.0</v>
      </c>
      <c r="B512" s="177">
        <v>0.011468133642431145</v>
      </c>
      <c r="C512" s="177">
        <v>0.036518626953263605</v>
      </c>
      <c r="D512" s="177">
        <v>0.029558315641804424</v>
      </c>
      <c r="E512" s="284">
        <v>-0.003678000460441846</v>
      </c>
      <c r="F512" s="289">
        <v>-2812.692457120167</v>
      </c>
      <c r="G512" s="237">
        <v>44.21612259368107</v>
      </c>
      <c r="H512" s="237">
        <v>7340.143166006943</v>
      </c>
      <c r="I512" s="289">
        <v>13158.50761193564</v>
      </c>
      <c r="J512" s="236">
        <v>235364.41233267292</v>
      </c>
    </row>
    <row r="513">
      <c r="A513" s="187">
        <v>43441.0</v>
      </c>
      <c r="B513" s="177">
        <v>0.022910853482567575</v>
      </c>
      <c r="C513" s="177">
        <v>0.036704749242911845</v>
      </c>
      <c r="D513" s="177">
        <v>0.04109323462453693</v>
      </c>
      <c r="E513" s="284">
        <v>-0.0019151225228755408</v>
      </c>
      <c r="F513" s="289">
        <v>-1469.946193961252</v>
      </c>
      <c r="G513" s="237">
        <v>14.438239256425515</v>
      </c>
      <c r="H513" s="237">
        <v>10152.83562312711</v>
      </c>
      <c r="I513" s="289">
        <v>13114.291489341958</v>
      </c>
      <c r="J513" s="236">
        <v>238177.10478979308</v>
      </c>
    </row>
    <row r="514">
      <c r="A514" s="187">
        <v>43440.0</v>
      </c>
      <c r="B514" s="177">
        <v>0.0289583147592419</v>
      </c>
      <c r="C514" s="177">
        <v>0.03682926799383097</v>
      </c>
      <c r="D514" s="177">
        <v>0.04720237858356797</v>
      </c>
      <c r="E514" s="284">
        <v>-0.0027408133303412807</v>
      </c>
      <c r="F514" s="289">
        <v>-2091.4319944336894</v>
      </c>
      <c r="G514" s="237">
        <v>25.042731898614306</v>
      </c>
      <c r="H514" s="237">
        <v>11622.781817088362</v>
      </c>
      <c r="I514" s="289">
        <v>13099.853250085533</v>
      </c>
      <c r="J514" s="236">
        <v>239647.05098375434</v>
      </c>
    </row>
    <row r="515">
      <c r="A515" s="187">
        <v>43439.0</v>
      </c>
      <c r="B515" s="177">
        <v>0.03757104636213792</v>
      </c>
      <c r="C515" s="177">
        <v>0.03695556523126303</v>
      </c>
      <c r="D515" s="177">
        <v>0.05588708740587738</v>
      </c>
      <c r="E515" s="284">
        <v>-0.005454736143825844</v>
      </c>
      <c r="F515" s="289">
        <v>-4124.768616428279</v>
      </c>
      <c r="G515" s="237">
        <v>1.8423045928772208</v>
      </c>
      <c r="H515" s="237">
        <v>13714.213811522051</v>
      </c>
      <c r="I515" s="289">
        <v>13074.810518186918</v>
      </c>
      <c r="J515" s="236">
        <v>241738.48297818803</v>
      </c>
    </row>
    <row r="516">
      <c r="A516" s="187">
        <v>43438.0</v>
      </c>
      <c r="B516" s="177">
        <v>0.05456902550243162</v>
      </c>
      <c r="C516" s="177">
        <v>0.03708403711919484</v>
      </c>
      <c r="D516" s="177">
        <v>0.07294874021365798</v>
      </c>
      <c r="E516" s="284">
        <v>0.006444377671344359</v>
      </c>
      <c r="F516" s="289">
        <v>4899.698445441783</v>
      </c>
      <c r="G516" s="237">
        <v>41.25850242084119</v>
      </c>
      <c r="H516" s="237">
        <v>17838.98242795033</v>
      </c>
      <c r="I516" s="289">
        <v>13072.96821359404</v>
      </c>
      <c r="J516" s="236">
        <v>247363.2515946163</v>
      </c>
    </row>
    <row r="517">
      <c r="A517" s="187">
        <v>43437.0</v>
      </c>
      <c r="B517" s="177">
        <v>0.034656397825284214</v>
      </c>
      <c r="C517" s="177">
        <v>0.03721682384342533</v>
      </c>
      <c r="D517" s="177">
        <v>0.053101924737618836</v>
      </c>
      <c r="E517" s="284">
        <v>0.004015209031078492</v>
      </c>
      <c r="F517" s="289">
        <v>3033.11385251538</v>
      </c>
      <c r="G517" s="237">
        <v>37.81827136457988</v>
      </c>
      <c r="H517" s="237">
        <v>12939.283982508547</v>
      </c>
      <c r="I517" s="289">
        <v>13031.709711173198</v>
      </c>
      <c r="J517" s="236">
        <v>242463.55314917452</v>
      </c>
    </row>
    <row r="518">
      <c r="A518" s="187">
        <v>43434.0</v>
      </c>
      <c r="B518" s="177">
        <v>0.02232622037946754</v>
      </c>
      <c r="C518" s="177">
        <v>0.03741374698013705</v>
      </c>
      <c r="D518" s="177">
        <v>0.040869346996525995</v>
      </c>
      <c r="E518" s="284">
        <v>0.006411471272596643</v>
      </c>
      <c r="F518" s="289">
        <v>4823.818517757929</v>
      </c>
      <c r="G518" s="237">
        <v>23.537006985452678</v>
      </c>
      <c r="H518" s="237">
        <v>9906.170129993166</v>
      </c>
      <c r="I518" s="289">
        <v>12993.891439808618</v>
      </c>
      <c r="J518" s="236">
        <v>239430.43929665914</v>
      </c>
    </row>
    <row r="519">
      <c r="A519" s="187">
        <v>43433.0</v>
      </c>
      <c r="B519" s="177">
        <v>3.594202800492191E-5</v>
      </c>
      <c r="C519" s="177">
        <v>0.0375440813864028</v>
      </c>
      <c r="D519" s="177">
        <v>0.021041025448755506</v>
      </c>
      <c r="E519" s="284">
        <v>0.00254102390945811</v>
      </c>
      <c r="F519" s="289">
        <v>1898.0691673596739</v>
      </c>
      <c r="G519" s="237">
        <v>35.6357372670695</v>
      </c>
      <c r="H519" s="237">
        <v>5082.351612235238</v>
      </c>
      <c r="I519" s="289">
        <v>12970.354432823166</v>
      </c>
      <c r="J519" s="236">
        <v>234606.6207789012</v>
      </c>
    </row>
    <row r="520">
      <c r="A520" s="187">
        <v>43432.0</v>
      </c>
      <c r="B520" s="177">
        <v>-0.0087091745469105</v>
      </c>
      <c r="C520" s="177">
        <v>0.03852352688888412</v>
      </c>
      <c r="D520" s="177">
        <v>0.013228064030858574</v>
      </c>
      <c r="E520" s="284">
        <v>0.001626387875592536</v>
      </c>
      <c r="F520" s="289">
        <v>1213.29762213293</v>
      </c>
      <c r="G520" s="237">
        <v>53.87387440766848</v>
      </c>
      <c r="H520" s="237">
        <v>3184.2824448755637</v>
      </c>
      <c r="I520" s="289">
        <v>12934.718695556096</v>
      </c>
      <c r="J520" s="236">
        <v>232708.55161154154</v>
      </c>
    </row>
    <row r="521">
      <c r="A521" s="187">
        <v>43431.0</v>
      </c>
      <c r="B521" s="177">
        <v>-0.006863723282988801</v>
      </c>
      <c r="C521" s="177">
        <v>0.031722111514494354</v>
      </c>
      <c r="D521" s="177">
        <v>0.008215670628452418</v>
      </c>
      <c r="E521" s="284">
        <v>0.004760480106295384</v>
      </c>
      <c r="F521" s="289">
        <v>3553.495530645945</v>
      </c>
      <c r="G521" s="237">
        <v>66.12407934189086</v>
      </c>
      <c r="H521" s="237">
        <v>1970.9848227426337</v>
      </c>
      <c r="I521" s="289">
        <v>12880.844821148426</v>
      </c>
      <c r="J521" s="236">
        <v>231495.2539894086</v>
      </c>
    </row>
    <row r="522">
      <c r="A522" s="187">
        <v>43430.0</v>
      </c>
      <c r="B522" s="177">
        <v>-0.021749392501512393</v>
      </c>
      <c r="C522" s="177">
        <v>0.03182983471901514</v>
      </c>
      <c r="D522" s="177">
        <v>-0.006618791386110954</v>
      </c>
      <c r="E522" s="284">
        <v>-6.717505881487437E-4</v>
      </c>
      <c r="F522" s="289">
        <v>-499.0461245699553</v>
      </c>
      <c r="G522" s="237">
        <v>13.45301180769042</v>
      </c>
      <c r="H522" s="237">
        <v>-1582.5107079033114</v>
      </c>
      <c r="I522" s="289">
        <v>12814.720741806535</v>
      </c>
      <c r="J522" s="236">
        <v>227941.75845876266</v>
      </c>
    </row>
    <row r="523">
      <c r="A523" s="187">
        <v>43427.0</v>
      </c>
      <c r="B523" s="177">
        <v>-0.01977251665228957</v>
      </c>
      <c r="C523" s="177">
        <v>0.03199332270992037</v>
      </c>
      <c r="D523" s="177">
        <v>-0.004554825238308751</v>
      </c>
      <c r="E523" s="284">
        <v>0.008303543250652294</v>
      </c>
      <c r="F523" s="289">
        <v>6169.489999999874</v>
      </c>
      <c r="G523" s="237">
        <v>64.30038358814194</v>
      </c>
      <c r="H523" s="237">
        <v>-1083.4645833333561</v>
      </c>
      <c r="I523" s="289">
        <v>12801.267729998845</v>
      </c>
      <c r="J523" s="236">
        <v>228440.80458333262</v>
      </c>
    </row>
    <row r="524">
      <c r="A524" s="187">
        <v>43426.0</v>
      </c>
      <c r="B524" s="177">
        <v>-0.0458629297298455</v>
      </c>
      <c r="C524" s="177">
        <v>0.03210126596726527</v>
      </c>
      <c r="D524" s="177">
        <v>-0.030593894877879575</v>
      </c>
      <c r="E524" s="284">
        <v>-0.004515561096302035</v>
      </c>
      <c r="F524" s="289">
        <v>-3327.1799999996438</v>
      </c>
      <c r="G524" s="237">
        <v>46.24984195473832</v>
      </c>
      <c r="H524" s="237">
        <v>-7252.95458333323</v>
      </c>
      <c r="I524" s="289">
        <v>12736.967346410702</v>
      </c>
      <c r="J524" s="236">
        <v>222271.31458333274</v>
      </c>
    </row>
    <row r="525">
      <c r="A525" s="187">
        <v>43425.0</v>
      </c>
      <c r="B525" s="177">
        <v>-0.03195676209564424</v>
      </c>
      <c r="C525" s="177">
        <v>0.03220672611782076</v>
      </c>
      <c r="D525" s="177">
        <v>-0.016613823458666827</v>
      </c>
      <c r="E525" s="284">
        <v>-2.8427626844752183E-4</v>
      </c>
      <c r="F525" s="289">
        <v>-212.70000000006985</v>
      </c>
      <c r="G525" s="237">
        <v>60.43699765851661</v>
      </c>
      <c r="H525" s="237">
        <v>-3925.7745833335866</v>
      </c>
      <c r="I525" s="289">
        <v>12690.717504455963</v>
      </c>
      <c r="J525" s="236">
        <v>225598.4945833324</v>
      </c>
    </row>
    <row r="526">
      <c r="A526" s="187">
        <v>43424.0</v>
      </c>
      <c r="B526" s="177">
        <v>-0.031160754048932097</v>
      </c>
      <c r="C526" s="177">
        <v>0.03231471791895918</v>
      </c>
      <c r="D526" s="177">
        <v>-0.015766369277004418</v>
      </c>
      <c r="E526" s="284">
        <v>9.207559383486892E-4</v>
      </c>
      <c r="F526" s="289">
        <v>689.1199999993896</v>
      </c>
      <c r="G526" s="237">
        <v>52.05716559929072</v>
      </c>
      <c r="H526" s="237">
        <v>-3713.074583333517</v>
      </c>
      <c r="I526" s="289">
        <v>12630.280506797446</v>
      </c>
      <c r="J526" s="236">
        <v>225811.19458333246</v>
      </c>
    </row>
    <row r="527">
      <c r="A527" s="187">
        <v>43423.0</v>
      </c>
      <c r="B527" s="177">
        <v>-0.03420174415859606</v>
      </c>
      <c r="C527" s="177">
        <v>0.03242361123657465</v>
      </c>
      <c r="D527" s="177">
        <v>-0.01875548377894473</v>
      </c>
      <c r="E527" s="284">
        <v>-0.0047312606794350206</v>
      </c>
      <c r="F527" s="289">
        <v>-3537.7499999993943</v>
      </c>
      <c r="G527" s="237">
        <v>22.78369577549386</v>
      </c>
      <c r="H527" s="237">
        <v>-4402.194583332906</v>
      </c>
      <c r="I527" s="289">
        <v>12578.223341198156</v>
      </c>
      <c r="J527" s="236">
        <v>225122.07458333307</v>
      </c>
    </row>
    <row r="528">
      <c r="A528" s="187">
        <v>43420.0</v>
      </c>
      <c r="B528" s="177">
        <v>-0.01922807480849478</v>
      </c>
      <c r="C528" s="177">
        <v>0.03259117902576953</v>
      </c>
      <c r="D528" s="177">
        <v>-0.00370198693263208</v>
      </c>
      <c r="E528" s="284">
        <v>-0.00336628102615499</v>
      </c>
      <c r="F528" s="289">
        <v>-2529.0100000000093</v>
      </c>
      <c r="G528" s="237">
        <v>61.8366582839232</v>
      </c>
      <c r="H528" s="237">
        <v>-864.4445833335121</v>
      </c>
      <c r="I528" s="289">
        <v>12555.439645422663</v>
      </c>
      <c r="J528" s="236">
        <v>228659.82458333246</v>
      </c>
    </row>
    <row r="529">
      <c r="A529" s="187">
        <v>43419.0</v>
      </c>
      <c r="B529" s="177">
        <v>-0.008426517142431263</v>
      </c>
      <c r="C529" s="177">
        <v>0.032703481964022396</v>
      </c>
      <c r="D529" s="177">
        <v>0.007153070647830143</v>
      </c>
      <c r="E529" s="284">
        <v>-0.0026363246202494783</v>
      </c>
      <c r="F529" s="289">
        <v>-1987.2777264205638</v>
      </c>
      <c r="G529" s="237">
        <v>23.366668396612507</v>
      </c>
      <c r="H529" s="237">
        <v>1664.5654166664972</v>
      </c>
      <c r="I529" s="289">
        <v>12493.60298713874</v>
      </c>
      <c r="J529" s="236">
        <v>231188.83458333247</v>
      </c>
    </row>
    <row r="530">
      <c r="A530" s="187">
        <v>43418.0</v>
      </c>
      <c r="B530" s="177">
        <v>1.1372917779422023E-4</v>
      </c>
      <c r="C530" s="177">
        <v>0.032818018550232475</v>
      </c>
      <c r="D530" s="177">
        <v>0.015747880968366657</v>
      </c>
      <c r="E530" s="284">
        <v>-0.002145182113007036</v>
      </c>
      <c r="F530" s="289">
        <v>-1613.0170538490815</v>
      </c>
      <c r="G530" s="237">
        <v>50.667529093917935</v>
      </c>
      <c r="H530" s="237">
        <v>3651.843143087061</v>
      </c>
      <c r="I530" s="289">
        <v>12470.236318742127</v>
      </c>
      <c r="J530" s="236">
        <v>233176.11230975302</v>
      </c>
    </row>
    <row r="531">
      <c r="A531" s="187">
        <v>43417.0</v>
      </c>
      <c r="B531" s="177">
        <v>0.007094657580939429</v>
      </c>
      <c r="C531" s="177">
        <v>0.03293452872641661</v>
      </c>
      <c r="D531" s="177">
        <v>0.02278431356890334</v>
      </c>
      <c r="E531" s="284">
        <v>-0.008319567976317903</v>
      </c>
      <c r="F531" s="289">
        <v>-6269.1146087696925</v>
      </c>
      <c r="G531" s="237">
        <v>0.5621226165661497</v>
      </c>
      <c r="H531" s="237">
        <v>5264.8601969361425</v>
      </c>
      <c r="I531" s="289">
        <v>12419.568789648209</v>
      </c>
      <c r="J531" s="236">
        <v>235089.12936360211</v>
      </c>
    </row>
    <row r="532">
      <c r="A532" s="187">
        <v>43416.0</v>
      </c>
      <c r="B532" s="177">
        <v>0.034348122072383</v>
      </c>
      <c r="C532" s="177">
        <v>0.03305300601196853</v>
      </c>
      <c r="D532" s="177">
        <v>0.05009421936752755</v>
      </c>
      <c r="E532" s="284">
        <v>0.008189766060041851</v>
      </c>
      <c r="F532" s="289">
        <v>6222.646452101801</v>
      </c>
      <c r="G532" s="237">
        <v>37.78490602692047</v>
      </c>
      <c r="H532" s="237">
        <v>11533.974805705835</v>
      </c>
      <c r="I532" s="289">
        <v>12419.006667031643</v>
      </c>
      <c r="J532" s="236">
        <v>241358.2439723718</v>
      </c>
    </row>
    <row r="533">
      <c r="A533" s="187">
        <v>43413.0</v>
      </c>
      <c r="B533" s="177">
        <v>0.007362474354927928</v>
      </c>
      <c r="C533" s="177">
        <v>0.03323571763207085</v>
      </c>
      <c r="D533" s="177">
        <v>0.02319561350478436</v>
      </c>
      <c r="E533" s="284">
        <v>0.0037431794883777876</v>
      </c>
      <c r="F533" s="289">
        <v>2820.803721427445</v>
      </c>
      <c r="G533" s="237">
        <v>21.10898229050664</v>
      </c>
      <c r="H533" s="237">
        <v>5311.328353604034</v>
      </c>
      <c r="I533" s="289">
        <v>12381.221761004723</v>
      </c>
      <c r="J533" s="236">
        <v>235135.59752027</v>
      </c>
    </row>
    <row r="534">
      <c r="A534" s="187">
        <v>43412.0</v>
      </c>
      <c r="B534" s="177">
        <v>-0.004974523621128133</v>
      </c>
      <c r="C534" s="177">
        <v>0.03335637814154066</v>
      </c>
      <c r="D534" s="177">
        <v>0.010916096900350152</v>
      </c>
      <c r="E534" s="284">
        <v>0.004612148643205853</v>
      </c>
      <c r="F534" s="289">
        <v>3462.635831032896</v>
      </c>
      <c r="G534" s="237">
        <v>69.69385004785659</v>
      </c>
      <c r="H534" s="237">
        <v>2490.524632176589</v>
      </c>
      <c r="I534" s="289">
        <v>12360.112778714216</v>
      </c>
      <c r="J534" s="236">
        <v>232314.79379884255</v>
      </c>
    </row>
    <row r="535">
      <c r="A535" s="187">
        <v>43411.0</v>
      </c>
      <c r="B535" s="177">
        <v>-0.02022392382094574</v>
      </c>
      <c r="C535" s="177">
        <v>0.033476370081743916</v>
      </c>
      <c r="D535" s="177">
        <v>-0.004276140427068213</v>
      </c>
      <c r="E535" s="284">
        <v>0.004351036086827473</v>
      </c>
      <c r="F535" s="289">
        <v>3251.535832534395</v>
      </c>
      <c r="G535" s="237">
        <v>68.97513657168172</v>
      </c>
      <c r="H535" s="237">
        <v>-972.111198856307</v>
      </c>
      <c r="I535" s="289">
        <v>12290.418928666359</v>
      </c>
      <c r="J535" s="236">
        <v>228852.15796780965</v>
      </c>
    </row>
    <row r="536">
      <c r="A536" s="187">
        <v>43410.0</v>
      </c>
      <c r="B536" s="177">
        <v>-0.034649497672225464</v>
      </c>
      <c r="C536" s="177">
        <v>0.03359529709842957</v>
      </c>
      <c r="D536" s="177">
        <v>-0.018645058724082297</v>
      </c>
      <c r="E536" s="284">
        <v>-4.0274685451264955E-4</v>
      </c>
      <c r="F536" s="289">
        <v>-299.66378621332933</v>
      </c>
      <c r="G536" s="237">
        <v>0.7492484508081942</v>
      </c>
      <c r="H536" s="237">
        <v>-4223.647031390702</v>
      </c>
      <c r="I536" s="289">
        <v>12221.443792094677</v>
      </c>
      <c r="J536" s="236">
        <v>225600.62213527525</v>
      </c>
    </row>
    <row r="537">
      <c r="A537" s="187">
        <v>43409.0</v>
      </c>
      <c r="B537" s="177">
        <v>-0.03344365602055932</v>
      </c>
      <c r="C537" s="177">
        <v>0.033713248043811546</v>
      </c>
      <c r="D537" s="177">
        <v>-0.017383026508043083</v>
      </c>
      <c r="E537" s="284">
        <v>0.0010659391752275284</v>
      </c>
      <c r="F537" s="289">
        <v>793.431437883346</v>
      </c>
      <c r="G537" s="237">
        <v>6.085105598139614</v>
      </c>
      <c r="H537" s="237">
        <v>-3923.9832451773727</v>
      </c>
      <c r="I537" s="289">
        <v>12220.69454364387</v>
      </c>
      <c r="J537" s="236">
        <v>225900.28592148857</v>
      </c>
    </row>
    <row r="538">
      <c r="A538" s="187">
        <v>43406.0</v>
      </c>
      <c r="B538" s="177">
        <v>-0.03715624718681164</v>
      </c>
      <c r="C538" s="177">
        <v>0.033893619565711845</v>
      </c>
      <c r="D538" s="177">
        <v>-0.02100969061724991</v>
      </c>
      <c r="E538" s="284">
        <v>-0.005540363585952912</v>
      </c>
      <c r="F538" s="289">
        <v>-4119.571724047297</v>
      </c>
      <c r="G538" s="237">
        <v>42.26459200200921</v>
      </c>
      <c r="H538" s="237">
        <v>-4717.414683060719</v>
      </c>
      <c r="I538" s="289">
        <v>12214.609438045729</v>
      </c>
      <c r="J538" s="236">
        <v>225106.85448360522</v>
      </c>
    </row>
    <row r="539">
      <c r="A539" s="187">
        <v>43405.0</v>
      </c>
      <c r="B539" s="177">
        <v>-0.018875586993082075</v>
      </c>
      <c r="C539" s="177">
        <v>0.034013361037511014</v>
      </c>
      <c r="D539" s="177">
        <v>-0.0026719868715804505</v>
      </c>
      <c r="E539" s="284">
        <v>-0.0042085426039435905</v>
      </c>
      <c r="F539" s="289">
        <v>-3146.625361613621</v>
      </c>
      <c r="G539" s="237">
        <v>2.8834733067306018</v>
      </c>
      <c r="H539" s="237">
        <v>-597.8429590134219</v>
      </c>
      <c r="I539" s="289">
        <v>12172.34484604372</v>
      </c>
      <c r="J539" s="236">
        <v>229226.42620765252</v>
      </c>
    </row>
    <row r="540">
      <c r="A540" s="187">
        <v>43404.0</v>
      </c>
      <c r="B540" s="177">
        <v>-0.004847889182859048</v>
      </c>
      <c r="C540" s="177">
        <v>0.034136476936573894</v>
      </c>
      <c r="D540" s="177">
        <v>0.01143270795837582</v>
      </c>
      <c r="E540" s="284">
        <v>0.007910853707849642</v>
      </c>
      <c r="F540" s="289">
        <v>5730.798936119121</v>
      </c>
      <c r="G540" s="237">
        <v>36.73008875096963</v>
      </c>
      <c r="H540" s="237">
        <v>2548.782402600199</v>
      </c>
      <c r="I540" s="289">
        <v>12169.461372736989</v>
      </c>
      <c r="J540" s="236">
        <v>232373.05156926613</v>
      </c>
    </row>
    <row r="541">
      <c r="A541" s="187">
        <v>43403.0</v>
      </c>
      <c r="B541" s="177">
        <v>-0.03316513507858478</v>
      </c>
      <c r="C541" s="177">
        <v>0.03426244986276382</v>
      </c>
      <c r="D541" s="177">
        <v>-0.014325787246797778</v>
      </c>
      <c r="E541" s="284">
        <v>-0.002054128894014207</v>
      </c>
      <c r="F541" s="289">
        <v>-1475.1449621581214</v>
      </c>
      <c r="G541" s="237">
        <v>10.545800537278094</v>
      </c>
      <c r="H541" s="237">
        <v>-3182.016533518922</v>
      </c>
      <c r="I541" s="289">
        <v>12132.731283986019</v>
      </c>
      <c r="J541" s="236">
        <v>226642.252633147</v>
      </c>
    </row>
    <row r="542">
      <c r="A542" s="187">
        <v>43402.0</v>
      </c>
      <c r="B542" s="177">
        <v>-0.02661948405491938</v>
      </c>
      <c r="C542" s="177">
        <v>0.03438595920943559</v>
      </c>
      <c r="D542" s="177">
        <v>-0.007712224105004623</v>
      </c>
      <c r="E542" s="284">
        <v>-3.7509586553821357E-4</v>
      </c>
      <c r="F542" s="289">
        <v>-269.92335786967965</v>
      </c>
      <c r="G542" s="237">
        <v>0.3774141686558663</v>
      </c>
      <c r="H542" s="237">
        <v>-1706.871571360801</v>
      </c>
      <c r="I542" s="289">
        <v>12122.18548344874</v>
      </c>
      <c r="J542" s="236">
        <v>228117.3975953051</v>
      </c>
    </row>
    <row r="543">
      <c r="A543" s="187">
        <v>43399.0</v>
      </c>
      <c r="B543" s="177">
        <v>-0.02553900885664023</v>
      </c>
      <c r="C543" s="177">
        <v>0.03457431121871021</v>
      </c>
      <c r="D543" s="177">
        <v>-0.006528182786037845</v>
      </c>
      <c r="E543" s="284">
        <v>-0.0028673333562460684</v>
      </c>
      <c r="F543" s="289">
        <v>-2064.140472003639</v>
      </c>
      <c r="G543" s="237">
        <v>37.32389481720242</v>
      </c>
      <c r="H543" s="237">
        <v>-1436.9482134911214</v>
      </c>
      <c r="I543" s="289">
        <v>12121.808069280085</v>
      </c>
      <c r="J543" s="236">
        <v>228387.32095317479</v>
      </c>
    </row>
    <row r="544">
      <c r="A544" s="187">
        <v>43398.0</v>
      </c>
      <c r="B544" s="177">
        <v>-0.016220717387209288</v>
      </c>
      <c r="C544" s="177">
        <v>0.03470113204755023</v>
      </c>
      <c r="D544" s="177">
        <v>0.002859841633500361</v>
      </c>
      <c r="E544" s="284">
        <v>-0.004079100643472726</v>
      </c>
      <c r="F544" s="289">
        <v>-2944.88926021708</v>
      </c>
      <c r="G544" s="237">
        <v>36.6385693853832</v>
      </c>
      <c r="H544" s="237">
        <v>627.1922585125176</v>
      </c>
      <c r="I544" s="289">
        <v>12084.484174462883</v>
      </c>
      <c r="J544" s="236">
        <v>224391.46142517842</v>
      </c>
    </row>
    <row r="545">
      <c r="A545" s="187">
        <v>43397.0</v>
      </c>
      <c r="B545" s="177">
        <v>-0.0028028384891698108</v>
      </c>
      <c r="C545" s="177">
        <v>0.03482648033326865</v>
      </c>
      <c r="D545" s="177">
        <v>0.016346643797804393</v>
      </c>
      <c r="E545" s="284">
        <v>0.006340090583865679</v>
      </c>
      <c r="F545" s="289">
        <v>4595.8721404225325</v>
      </c>
      <c r="G545" s="237">
        <v>22.960817609831246</v>
      </c>
      <c r="H545" s="237">
        <v>3572.0815187295975</v>
      </c>
      <c r="I545" s="289">
        <v>12047.8456050775</v>
      </c>
      <c r="J545" s="236">
        <v>227336.3506853955</v>
      </c>
    </row>
    <row r="546">
      <c r="A546" s="187">
        <v>43396.0</v>
      </c>
      <c r="B546" s="177">
        <v>-0.023922295870940125</v>
      </c>
      <c r="C546" s="177">
        <v>0.03495465277074576</v>
      </c>
      <c r="D546" s="177">
        <v>-0.004702337446335626</v>
      </c>
      <c r="E546" s="284">
        <v>-0.0019197027618262827</v>
      </c>
      <c r="F546" s="289">
        <v>-1382.7518005134789</v>
      </c>
      <c r="G546" s="237">
        <v>33.241987730835845</v>
      </c>
      <c r="H546" s="237">
        <v>-1023.7906216929348</v>
      </c>
      <c r="I546" s="289">
        <v>12024.884787467669</v>
      </c>
      <c r="J546" s="236">
        <v>222740.47854497298</v>
      </c>
    </row>
    <row r="547">
      <c r="A547" s="187">
        <v>43395.0</v>
      </c>
      <c r="B547" s="177">
        <v>-0.017634714257761426</v>
      </c>
      <c r="C547" s="177">
        <v>0.03508095033906559</v>
      </c>
      <c r="D547" s="177">
        <v>0.0016546894000186523</v>
      </c>
      <c r="E547" s="284">
        <v>-8.577562484765536E-4</v>
      </c>
      <c r="F547" s="289">
        <v>-619.0233774435162</v>
      </c>
      <c r="G547" s="237">
        <v>26.737069840720164</v>
      </c>
      <c r="H547" s="237">
        <v>358.9611788205441</v>
      </c>
      <c r="I547" s="289">
        <v>11991.642799736832</v>
      </c>
      <c r="J547" s="236">
        <v>224123.23034548646</v>
      </c>
    </row>
    <row r="548">
      <c r="A548" s="187">
        <v>43392.0</v>
      </c>
      <c r="B548" s="177">
        <v>-0.014862474044740445</v>
      </c>
      <c r="C548" s="177">
        <v>0.035273779404874354</v>
      </c>
      <c r="D548" s="177">
        <v>0.0045329574615268495</v>
      </c>
      <c r="E548" s="284">
        <v>-0.002515839621044748</v>
      </c>
      <c r="F548" s="289">
        <v>-1817.182189463174</v>
      </c>
      <c r="G548" s="237">
        <v>49.221626755158425</v>
      </c>
      <c r="H548" s="237">
        <v>977.9845562640603</v>
      </c>
      <c r="I548" s="289">
        <v>11964.905729896112</v>
      </c>
      <c r="J548" s="236">
        <v>224742.25372292998</v>
      </c>
    </row>
    <row r="549">
      <c r="A549" s="187">
        <v>43391.0</v>
      </c>
      <c r="B549" s="177">
        <v>-0.006463547329615148</v>
      </c>
      <c r="C549" s="177">
        <v>0.035403654600144316</v>
      </c>
      <c r="D549" s="177">
        <v>0.013003296582601291</v>
      </c>
      <c r="E549" s="284">
        <v>-7.155676404166996E-4</v>
      </c>
      <c r="F549" s="289">
        <v>-518.1523293737537</v>
      </c>
      <c r="G549" s="237">
        <v>8.88615686672103</v>
      </c>
      <c r="H549" s="237">
        <v>2795.1667457272342</v>
      </c>
      <c r="I549" s="289">
        <v>11915.684103140955</v>
      </c>
      <c r="J549" s="236">
        <v>226559.43591239315</v>
      </c>
    </row>
    <row r="550">
      <c r="A550" s="187">
        <v>43390.0</v>
      </c>
      <c r="B550" s="177">
        <v>-0.004068190602449104</v>
      </c>
      <c r="C550" s="177">
        <v>0.03553574073361293</v>
      </c>
      <c r="D550" s="177">
        <v>0.01547128140910461</v>
      </c>
      <c r="E550" s="284">
        <v>0.006732434728090939</v>
      </c>
      <c r="F550" s="289">
        <v>4878.536625793962</v>
      </c>
      <c r="G550" s="237">
        <v>69.15394971236437</v>
      </c>
      <c r="H550" s="237">
        <v>3313.319075100988</v>
      </c>
      <c r="I550" s="289">
        <v>11906.797946274233</v>
      </c>
      <c r="J550" s="236">
        <v>227077.5882417669</v>
      </c>
    </row>
    <row r="551">
      <c r="A551" s="187">
        <v>43389.0</v>
      </c>
      <c r="B551" s="177">
        <v>-0.02694898756298694</v>
      </c>
      <c r="C551" s="177">
        <v>0.035669232023725385</v>
      </c>
      <c r="D551" s="177">
        <v>-0.0073361148209829625</v>
      </c>
      <c r="E551" s="284">
        <v>0.0035393151297347745</v>
      </c>
      <c r="F551" s="289">
        <v>2547.4337884285533</v>
      </c>
      <c r="G551" s="237">
        <v>44.686966336169114</v>
      </c>
      <c r="H551" s="237">
        <v>-1565.2175506929743</v>
      </c>
      <c r="I551" s="289">
        <v>11837.643996561868</v>
      </c>
      <c r="J551" s="236">
        <v>222199.05161597295</v>
      </c>
    </row>
    <row r="552">
      <c r="A552" s="187">
        <v>43388.0</v>
      </c>
      <c r="B552" s="177">
        <v>-0.0390319443179792</v>
      </c>
      <c r="C552" s="177">
        <v>0.035800606254535884</v>
      </c>
      <c r="D552" s="177">
        <v>-0.019346834919218736</v>
      </c>
      <c r="E552" s="284">
        <v>-0.0014138210049140787</v>
      </c>
      <c r="F552" s="289">
        <v>-1014.0007360986083</v>
      </c>
      <c r="G552" s="237">
        <v>43.87238502493376</v>
      </c>
      <c r="H552" s="237">
        <v>-4112.651339121528</v>
      </c>
      <c r="I552" s="289">
        <v>11792.9570302257</v>
      </c>
      <c r="J552" s="236">
        <v>219651.6178275444</v>
      </c>
    </row>
    <row r="553">
      <c r="A553" s="187">
        <v>43385.0</v>
      </c>
      <c r="B553" s="177">
        <v>-0.03445053781692099</v>
      </c>
      <c r="C553" s="177">
        <v>0.035997760705240855</v>
      </c>
      <c r="D553" s="177">
        <v>-0.014657022239142602</v>
      </c>
      <c r="E553" s="284">
        <v>0.002504791950054665</v>
      </c>
      <c r="F553" s="289">
        <v>1798.9913722827805</v>
      </c>
      <c r="G553" s="237">
        <v>36.31254965301015</v>
      </c>
      <c r="H553" s="237">
        <v>-3098.6506030229193</v>
      </c>
      <c r="I553" s="289">
        <v>11749.084645200766</v>
      </c>
      <c r="J553" s="236">
        <v>220665.61856364302</v>
      </c>
    </row>
    <row r="554">
      <c r="A554" s="187">
        <v>43384.0</v>
      </c>
      <c r="B554" s="177">
        <v>-0.043162539357061505</v>
      </c>
      <c r="C554" s="177">
        <v>0.036130516947785525</v>
      </c>
      <c r="D554" s="177">
        <v>-0.023251922246658594</v>
      </c>
      <c r="E554" s="284">
        <v>-0.006181786885590801</v>
      </c>
      <c r="F554" s="289">
        <v>-4544.819662591174</v>
      </c>
      <c r="G554" s="237">
        <v>59.846230776249186</v>
      </c>
      <c r="H554" s="237">
        <v>-4897.6419753057</v>
      </c>
      <c r="I554" s="289">
        <v>11712.772095547756</v>
      </c>
      <c r="J554" s="236">
        <v>218866.62719136022</v>
      </c>
    </row>
    <row r="555">
      <c r="A555" s="187">
        <v>43383.0</v>
      </c>
      <c r="B555" s="177">
        <v>-0.02166489142544973</v>
      </c>
      <c r="C555" s="177">
        <v>0.036263123560267556</v>
      </c>
      <c r="D555" s="177">
        <v>-0.0016811981536607843</v>
      </c>
      <c r="E555" s="284">
        <v>-0.010776171318431624</v>
      </c>
      <c r="F555" s="289">
        <v>-7971.564515127549</v>
      </c>
      <c r="G555" s="237">
        <v>65.76945478952469</v>
      </c>
      <c r="H555" s="237">
        <v>-352.82231271452565</v>
      </c>
      <c r="I555" s="289">
        <v>11652.925864771507</v>
      </c>
      <c r="J555" s="236">
        <v>223411.4468539514</v>
      </c>
    </row>
    <row r="556">
      <c r="A556" s="187">
        <v>43382.0</v>
      </c>
      <c r="B556" s="177">
        <v>0.020631534298018835</v>
      </c>
      <c r="C556" s="177">
        <v>0.0321494846513948</v>
      </c>
      <c r="D556" s="177">
        <v>0.036440200114169916</v>
      </c>
      <c r="E556" s="284">
        <v>0.00531702982637258</v>
      </c>
      <c r="F556" s="289">
        <v>3980.3294436278793</v>
      </c>
      <c r="G556" s="237">
        <v>67.67742915271504</v>
      </c>
      <c r="H556" s="237">
        <v>7618.742202413024</v>
      </c>
      <c r="I556" s="289">
        <v>11587.156409981983</v>
      </c>
      <c r="J556" s="236">
        <v>231383.01136907894</v>
      </c>
    </row>
    <row r="557">
      <c r="A557" s="187">
        <v>43381.0</v>
      </c>
      <c r="B557" s="177">
        <v>0.0016000209446443599</v>
      </c>
      <c r="C557" s="177">
        <v>0.0322760653643303</v>
      </c>
      <c r="D557" s="177">
        <v>0.01747092950624737</v>
      </c>
      <c r="E557" s="284">
        <v>-0.0014794116733835572</v>
      </c>
      <c r="F557" s="289">
        <v>-1101.5992876103755</v>
      </c>
      <c r="G557" s="237">
        <v>62.24659218756076</v>
      </c>
      <c r="H557" s="237">
        <v>3638.4127587851444</v>
      </c>
      <c r="I557" s="289">
        <v>11519.478980829268</v>
      </c>
      <c r="J557" s="236">
        <v>227402.68192545106</v>
      </c>
    </row>
    <row r="558">
      <c r="A558" s="187">
        <v>43378.0</v>
      </c>
      <c r="B558" s="177">
        <v>0.006929280349802693</v>
      </c>
      <c r="C558" s="177">
        <v>0.03246158036731141</v>
      </c>
      <c r="D558" s="177">
        <v>0.02289141104817745</v>
      </c>
      <c r="E558" s="284">
        <v>-0.005291623244090104</v>
      </c>
      <c r="F558" s="289">
        <v>-3946.0769163490977</v>
      </c>
      <c r="G558" s="237">
        <v>69.80890298612917</v>
      </c>
      <c r="H558" s="237">
        <v>4740.01204639552</v>
      </c>
      <c r="I558" s="289">
        <v>11457.232388641707</v>
      </c>
      <c r="J558" s="236">
        <v>228504.28121306145</v>
      </c>
    </row>
    <row r="559">
      <c r="A559" s="187">
        <v>43377.0</v>
      </c>
      <c r="B559" s="177">
        <v>0.02608833247633182</v>
      </c>
      <c r="C559" s="177">
        <v>0.0325888346864189</v>
      </c>
      <c r="D559" s="177">
        <v>0.0421130371483253</v>
      </c>
      <c r="E559" s="284">
        <v>-0.011363258314965197</v>
      </c>
      <c r="F559" s="289">
        <v>-8528.881351170474</v>
      </c>
      <c r="G559" s="237">
        <v>68.62460608485578</v>
      </c>
      <c r="H559" s="237">
        <v>8686.088962744618</v>
      </c>
      <c r="I559" s="289">
        <v>11387.423485655578</v>
      </c>
      <c r="J559" s="236">
        <v>232450.35812941054</v>
      </c>
    </row>
    <row r="560">
      <c r="A560" s="187">
        <v>43376.0</v>
      </c>
      <c r="B560" s="177">
        <v>0.06769151136757656</v>
      </c>
      <c r="C560" s="177">
        <v>0.03271961648436921</v>
      </c>
      <c r="D560" s="177">
        <v>0.0837988274415997</v>
      </c>
      <c r="E560" s="284">
        <v>-6.267159344653131E-4</v>
      </c>
      <c r="F560" s="289">
        <v>-471.8801288761424</v>
      </c>
      <c r="G560" s="237">
        <v>53.81608974353079</v>
      </c>
      <c r="H560" s="237">
        <v>17214.97031391509</v>
      </c>
      <c r="I560" s="289">
        <v>11318.798879570722</v>
      </c>
      <c r="J560" s="236">
        <v>240979.23948058102</v>
      </c>
    </row>
    <row r="561">
      <c r="A561" s="187">
        <v>43375.0</v>
      </c>
      <c r="B561" s="177">
        <v>0.07028211593305206</v>
      </c>
      <c r="C561" s="177">
        <v>0.032856870711476034</v>
      </c>
      <c r="D561" s="177">
        <v>0.08645699995120319</v>
      </c>
      <c r="E561" s="284">
        <v>0.004017369960942634</v>
      </c>
      <c r="F561" s="289">
        <v>3026.738314251834</v>
      </c>
      <c r="G561" s="237">
        <v>32.46144647595567</v>
      </c>
      <c r="H561" s="237">
        <v>17686.850442791234</v>
      </c>
      <c r="I561" s="289">
        <v>11264.982789827192</v>
      </c>
      <c r="J561" s="236">
        <v>241451.11960945715</v>
      </c>
    </row>
    <row r="562">
      <c r="A562" s="187">
        <v>43374.0</v>
      </c>
      <c r="B562" s="177">
        <v>0.055721177608100296</v>
      </c>
      <c r="C562" s="177">
        <v>0.032995664795962595</v>
      </c>
      <c r="D562" s="177">
        <v>0.07196438761623049</v>
      </c>
      <c r="E562" s="284">
        <v>0.003589952463695833</v>
      </c>
      <c r="F562" s="289">
        <v>2693.8506155570867</v>
      </c>
      <c r="G562" s="237">
        <v>2.5511090117573723</v>
      </c>
      <c r="H562" s="237">
        <v>14660.1121285394</v>
      </c>
      <c r="I562" s="289">
        <v>11232.521343351236</v>
      </c>
      <c r="J562" s="236">
        <v>238424.38129520533</v>
      </c>
    </row>
    <row r="563">
      <c r="A563" s="187">
        <v>43371.0</v>
      </c>
      <c r="B563" s="177">
        <v>0.04027795562907376</v>
      </c>
      <c r="C563" s="177">
        <v>0.033195843020937116</v>
      </c>
      <c r="D563" s="177">
        <v>0.059097029414228404</v>
      </c>
      <c r="E563" s="284">
        <v>0.00677918722612495</v>
      </c>
      <c r="F563" s="289">
        <v>5065.345523592406</v>
      </c>
      <c r="G563" s="237">
        <v>59.62146911847931</v>
      </c>
      <c r="H563" s="237">
        <v>11966.261512982313</v>
      </c>
      <c r="I563" s="289">
        <v>11229.970234339478</v>
      </c>
      <c r="J563" s="236">
        <v>235730.53067964825</v>
      </c>
    </row>
    <row r="564">
      <c r="A564" s="187">
        <v>43370.0</v>
      </c>
      <c r="B564" s="177">
        <v>0.015325478898464208</v>
      </c>
      <c r="C564" s="177">
        <v>0.03333380540055374</v>
      </c>
      <c r="D564" s="177">
        <v>0.034222765012793414</v>
      </c>
      <c r="E564" s="284">
        <v>0.005473921041500007</v>
      </c>
      <c r="F564" s="289">
        <v>4062.3354921025843</v>
      </c>
      <c r="G564" s="237">
        <v>42.12813181168015</v>
      </c>
      <c r="H564" s="237">
        <v>6900.915989389908</v>
      </c>
      <c r="I564" s="289">
        <v>11170.348765220999</v>
      </c>
      <c r="J564" s="236">
        <v>230665.18515605584</v>
      </c>
    </row>
    <row r="565">
      <c r="A565" s="187">
        <v>43369.0</v>
      </c>
      <c r="B565" s="281">
        <v>-0.004839957187520758</v>
      </c>
      <c r="C565" s="281">
        <v>0.033469715301580195</v>
      </c>
      <c r="D565" s="281">
        <v>0.014134377684206681</v>
      </c>
      <c r="E565" s="284">
        <v>0.005504049775378918</v>
      </c>
      <c r="F565" s="289">
        <v>4062.335492102585</v>
      </c>
      <c r="G565" s="237">
        <v>39.9771367922366</v>
      </c>
      <c r="H565" s="237">
        <v>2838.5804972873234</v>
      </c>
      <c r="I565" s="289">
        <v>11128.220633409319</v>
      </c>
      <c r="J565" s="236">
        <v>226602.84966395327</v>
      </c>
    </row>
    <row r="566">
      <c r="A566" s="187">
        <v>43368.0</v>
      </c>
      <c r="B566" s="177">
        <v>-0.025168575408574763</v>
      </c>
      <c r="C566" s="177">
        <v>0.03360416157348079</v>
      </c>
      <c r="D566" s="177">
        <v>-0.006118021526248904</v>
      </c>
      <c r="E566" s="284">
        <v>-0.0017679294970196866</v>
      </c>
      <c r="F566" s="289">
        <v>-1305.1714495637116</v>
      </c>
      <c r="G566" s="237">
        <v>21.198591983339536</v>
      </c>
      <c r="H566" s="237">
        <v>-1223.7549948152614</v>
      </c>
      <c r="I566" s="289">
        <v>11088.243496617082</v>
      </c>
      <c r="J566" s="236">
        <v>222540.5141718507</v>
      </c>
    </row>
    <row r="567">
      <c r="A567" s="187">
        <v>43367.0</v>
      </c>
      <c r="B567" s="177">
        <v>-0.018717271603325272</v>
      </c>
      <c r="C567" s="177">
        <v>0.033737092599600865</v>
      </c>
      <c r="D567" s="177">
        <v>4.0864228077285643E-4</v>
      </c>
      <c r="E567" s="284">
        <v>-0.001507570976524701</v>
      </c>
      <c r="F567" s="289">
        <v>-1114.9297788109961</v>
      </c>
      <c r="G567" s="237">
        <v>50.87592601946111</v>
      </c>
      <c r="H567" s="237">
        <v>81.41645474845018</v>
      </c>
      <c r="I567" s="289">
        <v>11067.044904633743</v>
      </c>
      <c r="J567" s="236">
        <v>223845.6856214144</v>
      </c>
    </row>
    <row r="568">
      <c r="A568" s="187">
        <v>43364.0</v>
      </c>
      <c r="B568" s="177">
        <v>-0.01319857335483105</v>
      </c>
      <c r="C568" s="177">
        <v>0.03393587968876503</v>
      </c>
      <c r="D568" s="177">
        <v>0.006040035028278814</v>
      </c>
      <c r="E568" s="284">
        <v>7.653645880530359E-4</v>
      </c>
      <c r="F568" s="289">
        <v>567.9695879530783</v>
      </c>
      <c r="G568" s="237">
        <v>7.304815457038232</v>
      </c>
      <c r="H568" s="237">
        <v>1196.3462335594463</v>
      </c>
      <c r="I568" s="289">
        <v>11016.168978614282</v>
      </c>
      <c r="J568" s="236">
        <v>224960.6154002254</v>
      </c>
    </row>
    <row r="569">
      <c r="A569" s="187">
        <v>43363.0</v>
      </c>
      <c r="B569" s="177">
        <v>-0.01613104208515715</v>
      </c>
      <c r="C569" s="177">
        <v>0.03407305199160606</v>
      </c>
      <c r="D569" s="177">
        <v>0.003185330724264067</v>
      </c>
      <c r="E569" s="284">
        <v>-0.0038209547868608583</v>
      </c>
      <c r="F569" s="289">
        <v>-2833.323054303443</v>
      </c>
      <c r="G569" s="237">
        <v>39.89095991161175</v>
      </c>
      <c r="H569" s="237">
        <v>628.3766456063681</v>
      </c>
      <c r="I569" s="289">
        <v>11008.864163157243</v>
      </c>
      <c r="J569" s="236">
        <v>224392.6458122723</v>
      </c>
    </row>
    <row r="570">
      <c r="A570" s="187">
        <v>43362.0</v>
      </c>
      <c r="B570" s="177">
        <v>-0.0017886136732618348</v>
      </c>
      <c r="C570" s="177">
        <v>0.03421103726771539</v>
      </c>
      <c r="D570" s="177">
        <v>0.017618912209670493</v>
      </c>
      <c r="E570" s="284">
        <v>-0.0029566146814609647</v>
      </c>
      <c r="F570" s="289">
        <v>-2204.471981023731</v>
      </c>
      <c r="G570" s="237">
        <v>32.1777075139869</v>
      </c>
      <c r="H570" s="237">
        <v>3461.699699909811</v>
      </c>
      <c r="I570" s="289">
        <v>10968.97320324563</v>
      </c>
      <c r="J570" s="236">
        <v>227225.96886657574</v>
      </c>
    </row>
    <row r="571">
      <c r="A571" s="187">
        <v>43361.0</v>
      </c>
      <c r="B571" s="177">
        <v>0.009470331055099682</v>
      </c>
      <c r="C571" s="177">
        <v>0.03435216950222998</v>
      </c>
      <c r="D571" s="177">
        <v>0.028957919622855738</v>
      </c>
      <c r="E571" s="284">
        <v>-0.0035156884661656875</v>
      </c>
      <c r="F571" s="289">
        <v>-2629.0714275604687</v>
      </c>
      <c r="G571" s="237">
        <v>63.79148314263934</v>
      </c>
      <c r="H571" s="237">
        <v>5666.171680933542</v>
      </c>
      <c r="I571" s="289">
        <v>10936.795495731643</v>
      </c>
      <c r="J571" s="236">
        <v>229430.44084759947</v>
      </c>
    </row>
    <row r="572">
      <c r="A572" s="187">
        <v>43360.0</v>
      </c>
      <c r="B572" s="177">
        <v>0.02299028704820578</v>
      </c>
      <c r="C572" s="177">
        <v>0.034496081364366625</v>
      </c>
      <c r="D572" s="177">
        <v>0.04257183213786639</v>
      </c>
      <c r="E572" s="284">
        <v>-0.003154317618840458</v>
      </c>
      <c r="F572" s="289">
        <v>-2360.808687903973</v>
      </c>
      <c r="G572" s="237">
        <v>15.734558082638815</v>
      </c>
      <c r="H572" s="237">
        <v>8295.24310849401</v>
      </c>
      <c r="I572" s="289">
        <v>10873.004012589005</v>
      </c>
      <c r="J572" s="236">
        <v>232059.51227515994</v>
      </c>
    </row>
    <row r="573">
      <c r="A573" s="187">
        <v>43357.0</v>
      </c>
      <c r="B573" s="177">
        <v>0.03532268497503909</v>
      </c>
      <c r="C573" s="177">
        <v>0.03470886266683871</v>
      </c>
      <c r="D573" s="177">
        <v>0.05502501441190088</v>
      </c>
      <c r="E573" s="284">
        <v>-0.0010651605730597404</v>
      </c>
      <c r="F573" s="289">
        <v>-799.7204511487707</v>
      </c>
      <c r="G573" s="237">
        <v>8.676620781296766</v>
      </c>
      <c r="H573" s="237">
        <v>10656.051796397984</v>
      </c>
      <c r="I573" s="289">
        <v>10857.269454506366</v>
      </c>
      <c r="J573" s="236">
        <v>233980.32096306392</v>
      </c>
    </row>
    <row r="574">
      <c r="A574" s="187">
        <v>43356.0</v>
      </c>
      <c r="B574" s="177">
        <v>0.03962283472293542</v>
      </c>
      <c r="C574" s="177">
        <v>0.034858956826887944</v>
      </c>
      <c r="D574" s="177">
        <v>0.059410364433174774</v>
      </c>
      <c r="E574" s="284">
        <v>-0.002772933089762832</v>
      </c>
      <c r="F574" s="289">
        <v>-2084.130249669259</v>
      </c>
      <c r="G574" s="237">
        <v>48.03178640479901</v>
      </c>
      <c r="H574" s="237">
        <v>11455.772247546754</v>
      </c>
      <c r="I574" s="289">
        <v>10848.59283372507</v>
      </c>
      <c r="J574" s="236">
        <v>234780.0414142127</v>
      </c>
    </row>
    <row r="575">
      <c r="A575" s="187">
        <v>43355.0</v>
      </c>
      <c r="B575" s="177">
        <v>0.05065125811149395</v>
      </c>
      <c r="C575" s="177">
        <v>0.03501101850890527</v>
      </c>
      <c r="D575" s="177">
        <v>0.07052510495008713</v>
      </c>
      <c r="E575" s="284">
        <v>-0.0016114925638760424</v>
      </c>
      <c r="F575" s="289">
        <v>-1214.552733057435</v>
      </c>
      <c r="G575" s="237">
        <v>50.2796890908438</v>
      </c>
      <c r="H575" s="237">
        <v>13539.902497216013</v>
      </c>
      <c r="I575" s="289">
        <v>10800.56104732027</v>
      </c>
      <c r="J575" s="236">
        <v>236864.17166388195</v>
      </c>
    </row>
    <row r="576">
      <c r="A576" s="187">
        <v>43354.0</v>
      </c>
      <c r="B576" s="177">
        <v>0.05722970925604248</v>
      </c>
      <c r="C576" s="177">
        <v>0.035166004681458765</v>
      </c>
      <c r="D576" s="177">
        <v>0.07719153329685971</v>
      </c>
      <c r="E576" s="284">
        <v>-6.447710734435443E-4</v>
      </c>
      <c r="F576" s="289">
        <v>-486.7353784344177</v>
      </c>
      <c r="G576" s="237">
        <v>28.548032972911816</v>
      </c>
      <c r="H576" s="237">
        <v>14754.455230273448</v>
      </c>
      <c r="I576" s="289">
        <v>10750.281358229427</v>
      </c>
      <c r="J576" s="236">
        <v>238578.7243969394</v>
      </c>
    </row>
    <row r="577">
      <c r="A577" s="187">
        <v>43353.0</v>
      </c>
      <c r="B577" s="177">
        <v>0.06004425641083179</v>
      </c>
      <c r="C577" s="177">
        <v>0.035323710123311036</v>
      </c>
      <c r="D577" s="177">
        <v>0.08009560123483296</v>
      </c>
      <c r="E577" s="284">
        <v>-0.001596860190158478</v>
      </c>
      <c r="F577" s="289">
        <v>-1206.2412974921335</v>
      </c>
      <c r="G577" s="237">
        <v>55.00622192701647</v>
      </c>
      <c r="H577" s="237">
        <v>15241.190608707866</v>
      </c>
      <c r="I577" s="289">
        <v>10721.733325256515</v>
      </c>
      <c r="J577" s="236">
        <v>239065.4597753738</v>
      </c>
    </row>
    <row r="578">
      <c r="A578" s="187">
        <v>43350.0</v>
      </c>
      <c r="B578" s="177">
        <v>0.06681058654863653</v>
      </c>
      <c r="C578" s="177">
        <v>0.03555107496910989</v>
      </c>
      <c r="D578" s="177">
        <v>0.08699099400247058</v>
      </c>
      <c r="E578" s="284">
        <v>6.293863858566187E-4</v>
      </c>
      <c r="F578" s="289">
        <v>476.18706924316393</v>
      </c>
      <c r="G578" s="237">
        <v>18.64809352987053</v>
      </c>
      <c r="H578" s="237">
        <v>16447.4319062</v>
      </c>
      <c r="I578" s="289">
        <v>10666.727103329498</v>
      </c>
      <c r="J578" s="236">
        <v>240271.70107286595</v>
      </c>
    </row>
    <row r="579">
      <c r="A579" s="187">
        <v>43349.0</v>
      </c>
      <c r="B579" s="177">
        <v>0.06458570986415443</v>
      </c>
      <c r="C579" s="177">
        <v>0.035713475616495946</v>
      </c>
      <c r="D579" s="177">
        <v>0.08485830331342925</v>
      </c>
      <c r="E579" s="284">
        <v>0.0022043474761648868</v>
      </c>
      <c r="F579" s="289">
        <v>1666.7362568207645</v>
      </c>
      <c r="G579" s="237">
        <v>68.22116216205556</v>
      </c>
      <c r="H579" s="237">
        <v>15971.244836956836</v>
      </c>
      <c r="I579" s="289">
        <v>10648.079009799627</v>
      </c>
      <c r="J579" s="236">
        <v>239795.51400362278</v>
      </c>
    </row>
    <row r="580">
      <c r="A580" s="187">
        <v>43348.0</v>
      </c>
      <c r="B580" s="177">
        <v>0.055904726562560014</v>
      </c>
      <c r="C580" s="177">
        <v>0.035945704086817354</v>
      </c>
      <c r="D580" s="177">
        <v>0.07635086034899513</v>
      </c>
      <c r="E580" s="284">
        <v>-0.007573052765069244</v>
      </c>
      <c r="F580" s="289">
        <v>-5703.491552132289</v>
      </c>
      <c r="G580" s="237">
        <v>5.858752757161225</v>
      </c>
      <c r="H580" s="237">
        <v>14304.508580136071</v>
      </c>
      <c r="I580" s="289">
        <v>10579.857847637571</v>
      </c>
      <c r="J580" s="236">
        <v>238128.77774680202</v>
      </c>
    </row>
    <row r="581">
      <c r="A581" s="187">
        <v>43347.0</v>
      </c>
      <c r="B581" s="177">
        <v>0.0867420330477196</v>
      </c>
      <c r="C581" s="177">
        <v>0.036110015670284185</v>
      </c>
      <c r="D581" s="177">
        <v>0.10728162825614021</v>
      </c>
      <c r="E581" s="284">
        <v>-0.0022857751546906456</v>
      </c>
      <c r="F581" s="289">
        <v>-1734.5222354209945</v>
      </c>
      <c r="G581" s="237">
        <v>36.52229873508229</v>
      </c>
      <c r="H581" s="237">
        <v>20008.00013226836</v>
      </c>
      <c r="I581" s="289">
        <v>10573.99909488041</v>
      </c>
      <c r="J581" s="236">
        <v>243832.26929893432</v>
      </c>
    </row>
    <row r="582">
      <c r="A582" s="187">
        <v>43346.0</v>
      </c>
      <c r="B582" s="177">
        <v>0.09649531705914001</v>
      </c>
      <c r="C582" s="177">
        <v>0.036280291570989366</v>
      </c>
      <c r="D582" s="177">
        <v>0.11713176622924726</v>
      </c>
      <c r="E582" s="284">
        <v>-0.004907387064697622</v>
      </c>
      <c r="F582" s="289">
        <v>-3732.4005460908265</v>
      </c>
      <c r="G582" s="237">
        <v>69.34355600333265</v>
      </c>
      <c r="H582" s="237">
        <v>21742.522367689355</v>
      </c>
      <c r="I582" s="289">
        <v>10537.476796145327</v>
      </c>
      <c r="J582" s="236">
        <v>245566.79153435532</v>
      </c>
    </row>
    <row r="583">
      <c r="A583" s="187">
        <v>43343.0</v>
      </c>
      <c r="B583" s="177">
        <v>0.11738498439419516</v>
      </c>
      <c r="C583" s="177">
        <v>0.03652373188635086</v>
      </c>
      <c r="D583" s="177">
        <v>0.13815990388734495</v>
      </c>
      <c r="E583" s="284">
        <v>0.005811363409282216</v>
      </c>
      <c r="F583" s="289">
        <v>4441.626174806483</v>
      </c>
      <c r="G583" s="237">
        <v>15.569970278792368</v>
      </c>
      <c r="H583" s="237">
        <v>25474.92291378018</v>
      </c>
      <c r="I583" s="289">
        <v>10468.133240141995</v>
      </c>
      <c r="J583" s="236">
        <v>249299.19208044614</v>
      </c>
    </row>
    <row r="584">
      <c r="A584" s="187">
        <v>43342.0</v>
      </c>
      <c r="B584" s="177">
        <v>0.09062402182263408</v>
      </c>
      <c r="C584" s="177">
        <v>0.036702161620252576</v>
      </c>
      <c r="D584" s="177">
        <v>0.11462860049514283</v>
      </c>
      <c r="E584" s="284">
        <v>0.006878399226805803</v>
      </c>
      <c r="F584" s="289">
        <v>5222.66244556693</v>
      </c>
      <c r="G584" s="237">
        <v>5.5838290911460655</v>
      </c>
      <c r="H584" s="237">
        <v>21033.2967389737</v>
      </c>
      <c r="I584" s="289">
        <v>10452.563269863203</v>
      </c>
      <c r="J584" s="236">
        <v>244857.56590563967</v>
      </c>
    </row>
    <row r="585">
      <c r="A585" s="187">
        <v>43341.0</v>
      </c>
      <c r="B585" s="177">
        <v>0.06246066868977305</v>
      </c>
      <c r="C585" s="177">
        <v>0.03687896464772229</v>
      </c>
      <c r="D585" s="177">
        <v>0.08658088311764539</v>
      </c>
      <c r="E585" s="284">
        <v>3.5507828607015887E-4</v>
      </c>
      <c r="F585" s="289">
        <v>267.33199133426024</v>
      </c>
      <c r="G585" s="237">
        <v>62.7976120332193</v>
      </c>
      <c r="H585" s="237">
        <v>15810.634293406769</v>
      </c>
      <c r="I585" s="289">
        <v>10446.979440772058</v>
      </c>
      <c r="J585" s="236">
        <v>239634.90346007273</v>
      </c>
    </row>
    <row r="586">
      <c r="A586" s="187">
        <v>43340.0</v>
      </c>
      <c r="B586" s="177">
        <v>0.06125482944978645</v>
      </c>
      <c r="C586" s="177">
        <v>0.03705344369855827</v>
      </c>
      <c r="D586" s="177">
        <v>0.08551964088545641</v>
      </c>
      <c r="E586" s="284">
        <v>-0.011138082123713165</v>
      </c>
      <c r="F586" s="289">
        <v>-8243.413114594583</v>
      </c>
      <c r="G586" s="237">
        <v>69.36487544954981</v>
      </c>
      <c r="H586" s="237">
        <v>15543.302302072509</v>
      </c>
      <c r="I586" s="289">
        <v>10384.18182873884</v>
      </c>
      <c r="J586" s="236">
        <v>239367.57146873846</v>
      </c>
    </row>
    <row r="587">
      <c r="A587" s="187">
        <v>43339.0</v>
      </c>
      <c r="B587" s="177">
        <v>0.1071043565815161</v>
      </c>
      <c r="C587" s="177">
        <v>0.037229482292628596</v>
      </c>
      <c r="D587" s="177">
        <v>0.13149688699023437</v>
      </c>
      <c r="E587" s="284">
        <v>-2.5030787727888635E-9</v>
      </c>
      <c r="F587" s="289">
        <v>-0.0018619169859448448</v>
      </c>
      <c r="G587" s="237">
        <v>58.78346389693025</v>
      </c>
      <c r="H587" s="237">
        <v>23786.71541666709</v>
      </c>
      <c r="I587" s="289">
        <v>10314.81695328929</v>
      </c>
      <c r="J587" s="236">
        <v>247610.98458333305</v>
      </c>
    </row>
    <row r="588">
      <c r="A588" s="187">
        <v>43336.0</v>
      </c>
      <c r="B588" s="177">
        <v>0.10784360800070406</v>
      </c>
      <c r="C588" s="177">
        <v>0.037486442538238664</v>
      </c>
      <c r="D588" s="177">
        <v>0.13240449719979197</v>
      </c>
      <c r="E588" s="284">
        <v>-4.264292085550291E-4</v>
      </c>
      <c r="F588" s="289">
        <v>-311.4749841918165</v>
      </c>
      <c r="G588" s="237">
        <v>69.5558042722958</v>
      </c>
      <c r="H588" s="237">
        <v>23786.717278584078</v>
      </c>
      <c r="I588" s="289">
        <v>10256.03348939236</v>
      </c>
      <c r="J588" s="236">
        <v>247610.98644525005</v>
      </c>
    </row>
    <row r="589">
      <c r="A589" s="187">
        <v>43335.0</v>
      </c>
      <c r="B589" s="177">
        <v>0.1101237572500532</v>
      </c>
      <c r="C589" s="177">
        <v>0.03767335910447474</v>
      </c>
      <c r="D589" s="177">
        <v>0.13480711304671478</v>
      </c>
      <c r="E589" s="284">
        <v>-0.0028544864644444133</v>
      </c>
      <c r="F589" s="289">
        <v>-2085.880252181283</v>
      </c>
      <c r="G589" s="237">
        <v>8.968510330282884</v>
      </c>
      <c r="H589" s="237">
        <v>24098.192262775894</v>
      </c>
      <c r="I589" s="289">
        <v>10186.477685120064</v>
      </c>
      <c r="J589" s="236">
        <v>247922.46142944187</v>
      </c>
    </row>
    <row r="590">
      <c r="A590" s="187">
        <v>43334.0</v>
      </c>
      <c r="B590" s="177">
        <v>0.1224039003865735</v>
      </c>
      <c r="C590" s="177">
        <v>0.03786253303467599</v>
      </c>
      <c r="D590" s="177">
        <v>0.14721120179195188</v>
      </c>
      <c r="E590" s="284">
        <v>0.004262913352089203</v>
      </c>
      <c r="F590" s="289">
        <v>3123.962496787917</v>
      </c>
      <c r="G590" s="237">
        <v>35.403556436788996</v>
      </c>
      <c r="H590" s="237">
        <v>26184.072514957177</v>
      </c>
      <c r="I590" s="289">
        <v>10177.50917478978</v>
      </c>
      <c r="J590" s="236">
        <v>250008.34168162316</v>
      </c>
    </row>
    <row r="591">
      <c r="A591" s="187">
        <v>43333.0</v>
      </c>
      <c r="B591" s="177">
        <v>0.1053747673714088</v>
      </c>
      <c r="C591" s="177">
        <v>0.03805549338089877</v>
      </c>
      <c r="D591" s="177">
        <v>0.13030849522225638</v>
      </c>
      <c r="E591" s="284">
        <v>-0.0042505561492403665</v>
      </c>
      <c r="F591" s="289">
        <v>-3101.6282718442344</v>
      </c>
      <c r="G591" s="237">
        <v>25.976396519332454</v>
      </c>
      <c r="H591" s="237">
        <v>23060.11001816926</v>
      </c>
      <c r="I591" s="289">
        <v>10142.10561835299</v>
      </c>
      <c r="J591" s="236">
        <v>246884.37918483524</v>
      </c>
    </row>
    <row r="592">
      <c r="A592" s="187">
        <v>43332.0</v>
      </c>
      <c r="B592" s="177">
        <v>0.12352293235928927</v>
      </c>
      <c r="C592" s="177">
        <v>0.038247913319921695</v>
      </c>
      <c r="D592" s="177">
        <v>0.14858273258409488</v>
      </c>
      <c r="E592" s="284">
        <v>-0.008378547028842229</v>
      </c>
      <c r="F592" s="289">
        <v>-6139.807878311822</v>
      </c>
      <c r="G592" s="237">
        <v>9.90007042977294</v>
      </c>
      <c r="H592" s="237">
        <v>26161.738290013494</v>
      </c>
      <c r="I592" s="289">
        <v>10116.129221833658</v>
      </c>
      <c r="J592" s="236">
        <v>249986.00745667948</v>
      </c>
    </row>
    <row r="593">
      <c r="A593" s="187">
        <v>43329.0</v>
      </c>
      <c r="B593" s="177">
        <v>0.15952014826333952</v>
      </c>
      <c r="C593" s="177">
        <v>0.03852001823208321</v>
      </c>
      <c r="D593" s="177">
        <v>0.18475822997194583</v>
      </c>
      <c r="E593" s="284">
        <v>-7.10165339287388E-4</v>
      </c>
      <c r="F593" s="289">
        <v>-524.770169630785</v>
      </c>
      <c r="G593" s="237">
        <v>7.21316265255825</v>
      </c>
      <c r="H593" s="237">
        <v>32301.546168325316</v>
      </c>
      <c r="I593" s="289">
        <v>10106.229151403886</v>
      </c>
      <c r="J593" s="236">
        <v>256125.8153349913</v>
      </c>
    </row>
    <row r="594">
      <c r="A594" s="187">
        <v>43328.0</v>
      </c>
      <c r="B594" s="177">
        <v>0.16338720599439105</v>
      </c>
      <c r="C594" s="177">
        <v>0.03872514956422696</v>
      </c>
      <c r="D594" s="177">
        <v>0.18875968850443123</v>
      </c>
      <c r="E594" s="284">
        <v>-0.0030740508625876424</v>
      </c>
      <c r="F594" s="289">
        <v>-2273.1548850170875</v>
      </c>
      <c r="G594" s="237">
        <v>41.70877380789855</v>
      </c>
      <c r="H594" s="237">
        <v>32826.3163379561</v>
      </c>
      <c r="I594" s="289">
        <v>10099.015988751327</v>
      </c>
      <c r="J594" s="236">
        <v>256650.58550462208</v>
      </c>
    </row>
    <row r="595">
      <c r="A595" s="187">
        <v>43327.0</v>
      </c>
      <c r="B595" s="177">
        <v>0.1774058943819297</v>
      </c>
      <c r="C595" s="177">
        <v>0.03893307870352968</v>
      </c>
      <c r="D595" s="177">
        <v>0.20291461079964107</v>
      </c>
      <c r="E595" s="284">
        <v>-3.1757412445172295E-4</v>
      </c>
      <c r="F595" s="289">
        <v>-235.5570376672913</v>
      </c>
      <c r="G595" s="237">
        <v>23.35252755247794</v>
      </c>
      <c r="H595" s="237">
        <v>35099.47122297319</v>
      </c>
      <c r="I595" s="289">
        <v>10057.307214943428</v>
      </c>
      <c r="J595" s="236">
        <v>258923.74038963916</v>
      </c>
    </row>
    <row r="596">
      <c r="A596" s="187">
        <v>43326.0</v>
      </c>
      <c r="B596" s="177">
        <v>0.1797426512363184</v>
      </c>
      <c r="C596" s="177">
        <v>0.039145413624894855</v>
      </c>
      <c r="D596" s="177">
        <v>0.2053904882033171</v>
      </c>
      <c r="E596" s="284">
        <v>0.0057706470697203764</v>
      </c>
      <c r="F596" s="289">
        <v>4281.6719254785385</v>
      </c>
      <c r="G596" s="237">
        <v>29.853634972464693</v>
      </c>
      <c r="H596" s="237">
        <v>35335.02826064048</v>
      </c>
      <c r="I596" s="289">
        <v>10033.954687390951</v>
      </c>
      <c r="J596" s="236">
        <v>259159.29742730645</v>
      </c>
    </row>
    <row r="597">
      <c r="A597" s="187">
        <v>43325.0</v>
      </c>
      <c r="B597" s="177">
        <v>0.1557053538894787</v>
      </c>
      <c r="C597" s="177">
        <v>0.039360435985648284</v>
      </c>
      <c r="D597" s="177">
        <v>0.18149407219970978</v>
      </c>
      <c r="E597" s="284">
        <v>-0.0039128899191253645</v>
      </c>
      <c r="F597" s="289">
        <v>-2886.5101192577677</v>
      </c>
      <c r="G597" s="237">
        <v>54.36903418867845</v>
      </c>
      <c r="H597" s="237">
        <v>31053.35633516194</v>
      </c>
      <c r="I597" s="289">
        <v>10004.101052418486</v>
      </c>
      <c r="J597" s="236">
        <v>254877.62550182792</v>
      </c>
    </row>
    <row r="598">
      <c r="A598" s="187">
        <v>43322.0</v>
      </c>
      <c r="B598" s="177">
        <v>0.17385316085938965</v>
      </c>
      <c r="C598" s="177">
        <v>0.03965176791121535</v>
      </c>
      <c r="D598" s="177">
        <v>0.19983275807568687</v>
      </c>
      <c r="E598" s="284">
        <v>0.019864525770125454</v>
      </c>
      <c r="F598" s="289">
        <v>14711.25373820659</v>
      </c>
      <c r="G598" s="237">
        <v>1.3009658845804772</v>
      </c>
      <c r="H598" s="237">
        <v>33939.86645441971</v>
      </c>
      <c r="I598" s="289">
        <v>9949.732018229808</v>
      </c>
      <c r="J598" s="236">
        <v>257764.13562108568</v>
      </c>
    </row>
    <row r="599">
      <c r="A599" s="187">
        <v>43321.0</v>
      </c>
      <c r="B599" s="177">
        <v>0.08771800510293389</v>
      </c>
      <c r="C599" s="177">
        <v>0.03987106506711903</v>
      </c>
      <c r="D599" s="177">
        <v>0.11384128448225127</v>
      </c>
      <c r="E599" s="284">
        <v>0.00935690901167907</v>
      </c>
      <c r="F599" s="289">
        <v>6791.87992021392</v>
      </c>
      <c r="G599" s="237">
        <v>45.05862757144372</v>
      </c>
      <c r="H599" s="237">
        <v>19228.612716213123</v>
      </c>
      <c r="I599" s="289">
        <v>9948.431052345228</v>
      </c>
      <c r="J599" s="236">
        <v>243052.8818828791</v>
      </c>
    </row>
    <row r="600">
      <c r="A600" s="187">
        <v>43320.0</v>
      </c>
      <c r="B600" s="177">
        <v>0.04775536196618727</v>
      </c>
      <c r="C600" s="177">
        <v>0.04007926536495475</v>
      </c>
      <c r="D600" s="177">
        <v>0.07401505291459777</v>
      </c>
      <c r="E600" s="284">
        <v>-0.002848028114157463</v>
      </c>
      <c r="F600" s="289">
        <v>-2047.948729139538</v>
      </c>
      <c r="G600" s="237">
        <v>25.3396005380463</v>
      </c>
      <c r="H600" s="237">
        <v>12436.732795999204</v>
      </c>
      <c r="I600" s="289">
        <v>9903.372424773785</v>
      </c>
      <c r="J600" s="236">
        <v>236261.00196266518</v>
      </c>
    </row>
    <row r="601">
      <c r="A601" s="187">
        <v>43319.0</v>
      </c>
      <c r="B601" s="177">
        <v>0.06024869405682979</v>
      </c>
      <c r="C601" s="177">
        <v>0.04028340892121369</v>
      </c>
      <c r="D601" s="177">
        <v>0.08664213862192101</v>
      </c>
      <c r="E601" s="284">
        <v>-0.004483821219600567</v>
      </c>
      <c r="F601" s="289">
        <v>-3233.3909654870513</v>
      </c>
      <c r="G601" s="237">
        <v>3.544542264416781</v>
      </c>
      <c r="H601" s="237">
        <v>14484.681525138742</v>
      </c>
      <c r="I601" s="289">
        <v>9878.03282423574</v>
      </c>
      <c r="J601" s="236">
        <v>238308.95069180473</v>
      </c>
    </row>
    <row r="602">
      <c r="A602" s="187">
        <v>43318.0</v>
      </c>
      <c r="B602" s="177">
        <v>0.08000125833873312</v>
      </c>
      <c r="C602" s="177">
        <v>0.0404917285910686</v>
      </c>
      <c r="D602" s="177">
        <v>0.10653119268473854</v>
      </c>
      <c r="E602" s="284">
        <v>0.00864843443510182</v>
      </c>
      <c r="F602" s="289">
        <v>6264.557157083458</v>
      </c>
      <c r="G602" s="237">
        <v>21.646447949552964</v>
      </c>
      <c r="H602" s="237">
        <v>17718.072490625793</v>
      </c>
      <c r="I602" s="289">
        <v>9874.488281971322</v>
      </c>
      <c r="J602" s="236">
        <v>241542.34165729178</v>
      </c>
    </row>
    <row r="603">
      <c r="A603" s="187">
        <v>43315.0</v>
      </c>
      <c r="B603" s="177">
        <v>0.04264272881439461</v>
      </c>
      <c r="C603" s="177">
        <v>0.04078590931735871</v>
      </c>
      <c r="D603" s="177">
        <v>0.06936540858337657</v>
      </c>
      <c r="E603" s="284">
        <v>0.006794406567531305</v>
      </c>
      <c r="F603" s="289">
        <v>4879.014472655198</v>
      </c>
      <c r="G603" s="237">
        <v>41.63517510280008</v>
      </c>
      <c r="H603" s="237">
        <v>11453.515333542335</v>
      </c>
      <c r="I603" s="289">
        <v>9852.841834021769</v>
      </c>
      <c r="J603" s="236">
        <v>235277.78450020833</v>
      </c>
    </row>
    <row r="604">
      <c r="A604" s="187">
        <v>43314.0</v>
      </c>
      <c r="B604" s="177">
        <v>0.013161773984598609</v>
      </c>
      <c r="C604" s="177">
        <v>0.040996472498223156</v>
      </c>
      <c r="D604" s="177">
        <v>0.04002241346926562</v>
      </c>
      <c r="E604" s="284">
        <v>0.006718116715879645</v>
      </c>
      <c r="F604" s="289">
        <v>4791.453490378414</v>
      </c>
      <c r="G604" s="237">
        <v>36.68792385466284</v>
      </c>
      <c r="H604" s="237">
        <v>6574.500860887137</v>
      </c>
      <c r="I604" s="289">
        <v>9811.206658918969</v>
      </c>
      <c r="J604" s="236">
        <v>230398.77002755314</v>
      </c>
    </row>
    <row r="605">
      <c r="A605" s="187">
        <v>43313.0</v>
      </c>
      <c r="B605" s="177">
        <v>-0.01608754784750841</v>
      </c>
      <c r="C605" s="177">
        <v>0.041204568224766154</v>
      </c>
      <c r="D605" s="177">
        <v>0.010909434691776618</v>
      </c>
      <c r="E605" s="284">
        <v>-0.0013555763856706148</v>
      </c>
      <c r="F605" s="289">
        <v>-960.3205916210429</v>
      </c>
      <c r="G605" s="237">
        <v>25.577839444807616</v>
      </c>
      <c r="H605" s="237">
        <v>1783.0473705087222</v>
      </c>
      <c r="I605" s="289">
        <v>9774.518735064306</v>
      </c>
      <c r="J605" s="236">
        <v>225607.31653717472</v>
      </c>
    </row>
    <row r="606">
      <c r="A606" s="187">
        <v>43312.0</v>
      </c>
      <c r="B606" s="177">
        <v>-0.010262857061701726</v>
      </c>
      <c r="C606" s="177">
        <v>0.041410169392015354</v>
      </c>
      <c r="D606" s="177">
        <v>0.01686883411212123</v>
      </c>
      <c r="E606" s="284">
        <v>0.003918809895003481</v>
      </c>
      <c r="F606" s="289">
        <v>2779.9357793658637</v>
      </c>
      <c r="G606" s="237">
        <v>42.94823170344943</v>
      </c>
      <c r="H606" s="237">
        <v>2743.367962129765</v>
      </c>
      <c r="I606" s="289">
        <v>9748.940895619498</v>
      </c>
      <c r="J606" s="236">
        <v>226567.63712879576</v>
      </c>
    </row>
    <row r="607">
      <c r="A607" s="187">
        <v>43311.0</v>
      </c>
      <c r="B607" s="177">
        <v>-0.03041146063727613</v>
      </c>
      <c r="C607" s="177">
        <v>0.0416189377789139</v>
      </c>
      <c r="D607" s="177">
        <v>-2.2598729681296516E-4</v>
      </c>
      <c r="E607" s="284">
        <v>-0.01195193717647411</v>
      </c>
      <c r="F607" s="289">
        <v>-8008.810143885387</v>
      </c>
      <c r="G607" s="237">
        <v>0.7047839397425559</v>
      </c>
      <c r="H607" s="237">
        <v>-36.56781723609856</v>
      </c>
      <c r="I607" s="289">
        <v>9705.99266391605</v>
      </c>
      <c r="J607" s="236">
        <v>223787.7013494299</v>
      </c>
    </row>
    <row r="608">
      <c r="A608" s="187">
        <v>43308.0</v>
      </c>
      <c r="B608" s="177">
        <v>0.019216218794107127</v>
      </c>
      <c r="C608" s="177">
        <v>0.041910383416241405</v>
      </c>
      <c r="D608" s="177">
        <v>0.049613072457693315</v>
      </c>
      <c r="E608" s="284">
        <v>-0.0012934830447381106</v>
      </c>
      <c r="F608" s="289">
        <v>-877.1024480066035</v>
      </c>
      <c r="G608" s="237">
        <v>63.906704740044525</v>
      </c>
      <c r="H608" s="237">
        <v>7972.242326649289</v>
      </c>
      <c r="I608" s="289">
        <v>9705.287879976308</v>
      </c>
      <c r="J608" s="236">
        <v>231796.51149331528</v>
      </c>
    </row>
    <row r="609">
      <c r="A609" s="187">
        <v>43307.0</v>
      </c>
      <c r="B609" s="177">
        <v>0.024803665019575004</v>
      </c>
      <c r="C609" s="177">
        <v>0.0421295584669636</v>
      </c>
      <c r="D609" s="177">
        <v>0.05535948243869032</v>
      </c>
      <c r="E609" s="284">
        <v>0.0051290261191175085</v>
      </c>
      <c r="F609" s="289">
        <v>3482.457966002221</v>
      </c>
      <c r="G609" s="237">
        <v>52.631250017060275</v>
      </c>
      <c r="H609" s="237">
        <v>8849.344774655892</v>
      </c>
      <c r="I609" s="289">
        <v>9641.381175236264</v>
      </c>
      <c r="J609" s="236">
        <v>232673.61394132188</v>
      </c>
    </row>
    <row r="610">
      <c r="A610" s="187">
        <v>43306.0</v>
      </c>
      <c r="B610" s="177">
        <v>0.0030341455079633626</v>
      </c>
      <c r="C610" s="177">
        <v>0.04235210152974889</v>
      </c>
      <c r="D610" s="177">
        <v>0.03375136944169217</v>
      </c>
      <c r="E610" s="284">
        <v>0.0066117204735128155</v>
      </c>
      <c r="F610" s="289">
        <v>4466.138809870006</v>
      </c>
      <c r="G610" s="237">
        <v>67.9407273327086</v>
      </c>
      <c r="H610" s="237">
        <v>5366.886808653671</v>
      </c>
      <c r="I610" s="289">
        <v>9588.749925219203</v>
      </c>
      <c r="J610" s="236">
        <v>229191.15597531965</v>
      </c>
    </row>
    <row r="611">
      <c r="A611" s="187">
        <v>43305.0</v>
      </c>
      <c r="B611" s="177">
        <v>-0.025183552040985158</v>
      </c>
      <c r="C611" s="177">
        <v>0.04257350580162005</v>
      </c>
      <c r="D611" s="177">
        <v>0.005694252462616292</v>
      </c>
      <c r="E611" s="284">
        <v>-0.001681382734395904</v>
      </c>
      <c r="F611" s="289">
        <v>-1128.2448186488252</v>
      </c>
      <c r="G611" s="237">
        <v>55.4436914036261</v>
      </c>
      <c r="H611" s="237">
        <v>900.7479987836655</v>
      </c>
      <c r="I611" s="289">
        <v>9520.809197886494</v>
      </c>
      <c r="J611" s="236">
        <v>224725.01716544965</v>
      </c>
    </row>
    <row r="612">
      <c r="A612" s="187">
        <v>43304.0</v>
      </c>
      <c r="B612" s="281">
        <v>-0.018144051514604864</v>
      </c>
      <c r="C612" s="281">
        <v>0.04279265011960528</v>
      </c>
      <c r="D612" s="281">
        <v>0.012892694454619677</v>
      </c>
      <c r="E612" s="284">
        <v>-0.0016785604318671227</v>
      </c>
      <c r="F612" s="289">
        <v>-1128.2448186488252</v>
      </c>
      <c r="G612" s="237">
        <v>3.8593901115902653</v>
      </c>
      <c r="H612" s="237">
        <v>2028.9928174324907</v>
      </c>
      <c r="I612" s="289">
        <v>9465.365506482867</v>
      </c>
      <c r="J612" s="236">
        <v>225853.26198409847</v>
      </c>
    </row>
    <row r="613">
      <c r="A613" s="187">
        <v>43301.0</v>
      </c>
      <c r="B613" s="177">
        <v>-0.01122050222785483</v>
      </c>
      <c r="C613" s="177">
        <v>0.04310162880368992</v>
      </c>
      <c r="D613" s="177">
        <v>0.020206679422172715</v>
      </c>
      <c r="E613" s="284">
        <v>-0.016749273808161422</v>
      </c>
      <c r="F613" s="289">
        <v>-7069.479014214974</v>
      </c>
      <c r="G613" s="237">
        <v>1.082918918450052</v>
      </c>
      <c r="H613" s="237">
        <v>3157.237636081316</v>
      </c>
      <c r="I613" s="289">
        <v>9461.506116371276</v>
      </c>
      <c r="J613" s="236">
        <v>226981.5068027473</v>
      </c>
    </row>
    <row r="614">
      <c r="A614" s="187">
        <v>43300.0</v>
      </c>
      <c r="B614" s="177">
        <v>0.03420418495302056</v>
      </c>
      <c r="C614" s="177">
        <v>0.04332865667091053</v>
      </c>
      <c r="D614" s="177">
        <v>0.06579690201831644</v>
      </c>
      <c r="E614" s="284">
        <v>0.0027177789544509624</v>
      </c>
      <c r="F614" s="289">
        <v>1166.324583172218</v>
      </c>
      <c r="G614" s="237">
        <v>38.74583464065666</v>
      </c>
      <c r="H614" s="237">
        <v>10226.71665029629</v>
      </c>
      <c r="I614" s="289">
        <v>9460.423197452827</v>
      </c>
      <c r="J614" s="236">
        <v>234050.98581696226</v>
      </c>
    </row>
    <row r="615">
      <c r="A615" s="187">
        <v>43299.0</v>
      </c>
      <c r="B615" s="177">
        <v>0.026846526025083185</v>
      </c>
      <c r="C615" s="177">
        <v>0.043566019095228434</v>
      </c>
      <c r="D615" s="177">
        <v>0.05861231385900141</v>
      </c>
      <c r="E615" s="284">
        <v>0.004648567910527185</v>
      </c>
      <c r="F615" s="289">
        <v>1989.4936390998</v>
      </c>
      <c r="G615" s="237">
        <v>41.723501110343655</v>
      </c>
      <c r="H615" s="237">
        <v>9060.392067124072</v>
      </c>
      <c r="I615" s="289">
        <v>9421.67736281217</v>
      </c>
      <c r="J615" s="236">
        <v>232884.66123379004</v>
      </c>
    </row>
    <row r="616">
      <c r="A616" s="187">
        <v>43298.0</v>
      </c>
      <c r="B616" s="177">
        <v>0.014052976339136602</v>
      </c>
      <c r="C616" s="177">
        <v>0.04380486766699569</v>
      </c>
      <c r="D616" s="177">
        <v>0.04599291855329803</v>
      </c>
      <c r="E616" s="284">
        <v>0.0040121183031470815</v>
      </c>
      <c r="F616" s="289">
        <v>1709.1239146191765</v>
      </c>
      <c r="G616" s="237">
        <v>13.591996051853652</v>
      </c>
      <c r="H616" s="237">
        <v>7070.898428024272</v>
      </c>
      <c r="I616" s="289">
        <v>9379.953861701826</v>
      </c>
      <c r="J616" s="236">
        <v>230895.16759469025</v>
      </c>
    </row>
    <row r="617">
      <c r="A617" s="187">
        <v>43297.0</v>
      </c>
      <c r="B617" s="177">
        <v>0.0029519632068763443</v>
      </c>
      <c r="C617" s="177">
        <v>0.04404428160815244</v>
      </c>
      <c r="D617" s="177">
        <v>0.035066472035504975</v>
      </c>
      <c r="E617" s="284">
        <v>-0.011014776235529057</v>
      </c>
      <c r="F617" s="289">
        <v>-4673.363409837996</v>
      </c>
      <c r="G617" s="237">
        <v>4.187760062050091</v>
      </c>
      <c r="H617" s="237">
        <v>5361.774513405096</v>
      </c>
      <c r="I617" s="289">
        <v>9366.361865649973</v>
      </c>
      <c r="J617" s="236">
        <v>229186.04368007107</v>
      </c>
    </row>
    <row r="618">
      <c r="A618" s="187">
        <v>43294.0</v>
      </c>
      <c r="B618" s="177">
        <v>0.033767015034111</v>
      </c>
      <c r="C618" s="177">
        <v>0.044373926542711384</v>
      </c>
      <c r="D618" s="177">
        <v>0.06612188162939342</v>
      </c>
      <c r="E618" s="284">
        <v>0.0041526054824371095</v>
      </c>
      <c r="F618" s="289">
        <v>1580.8162964674411</v>
      </c>
      <c r="G618" s="237">
        <v>58.95544990485899</v>
      </c>
      <c r="H618" s="237">
        <v>10035.137923243092</v>
      </c>
      <c r="I618" s="289">
        <v>9362.174105587923</v>
      </c>
      <c r="J618" s="236">
        <v>233859.40708990907</v>
      </c>
    </row>
    <row r="619">
      <c r="A619" s="187">
        <v>43293.0</v>
      </c>
      <c r="B619" s="177">
        <v>0.02348201708169015</v>
      </c>
      <c r="C619" s="177">
        <v>0.044622974698918516</v>
      </c>
      <c r="D619" s="177">
        <v>0.056018474996418384</v>
      </c>
      <c r="E619" s="284">
        <v>0.004640322068529213</v>
      </c>
      <c r="F619" s="289">
        <v>1759.1450364541115</v>
      </c>
      <c r="G619" s="237">
        <v>53.58956878000685</v>
      </c>
      <c r="H619" s="237">
        <v>8454.32162677565</v>
      </c>
      <c r="I619" s="289">
        <v>9303.218655683064</v>
      </c>
      <c r="J619" s="236">
        <v>232278.59079344163</v>
      </c>
    </row>
    <row r="620">
      <c r="A620" s="187">
        <v>43292.0</v>
      </c>
      <c r="B620" s="177">
        <v>0.011892198736383003</v>
      </c>
      <c r="C620" s="177">
        <v>0.04487316814784734</v>
      </c>
      <c r="D620" s="177">
        <v>0.0446110830508871</v>
      </c>
      <c r="E620" s="284">
        <v>0.0010490485127781762</v>
      </c>
      <c r="F620" s="289">
        <v>395.8486231353618</v>
      </c>
      <c r="G620" s="237">
        <v>40.88058573085892</v>
      </c>
      <c r="H620" s="237">
        <v>6695.176590321539</v>
      </c>
      <c r="I620" s="289">
        <v>9249.629086903056</v>
      </c>
      <c r="J620" s="236">
        <v>230519.44575698752</v>
      </c>
    </row>
    <row r="621">
      <c r="A621" s="187">
        <v>43291.0</v>
      </c>
      <c r="B621" s="177">
        <v>0.009306383358330252</v>
      </c>
      <c r="C621" s="177">
        <v>0.045124286150232666</v>
      </c>
      <c r="D621" s="177">
        <v>0.04220836820280505</v>
      </c>
      <c r="E621" s="284">
        <v>0.002009958599972282</v>
      </c>
      <c r="F621" s="289">
        <v>757.6433981897881</v>
      </c>
      <c r="G621" s="237">
        <v>6.727894297066528</v>
      </c>
      <c r="H621" s="237">
        <v>6299.327967186177</v>
      </c>
      <c r="I621" s="289">
        <v>9208.748501172196</v>
      </c>
      <c r="J621" s="236">
        <v>122123.59713385216</v>
      </c>
    </row>
    <row r="622">
      <c r="A622" s="187">
        <v>43290.0</v>
      </c>
      <c r="B622" s="177">
        <v>0.004241550605146482</v>
      </c>
      <c r="C622" s="177">
        <v>0.04524935165894248</v>
      </c>
      <c r="D622" s="177">
        <v>0.03723472588881043</v>
      </c>
      <c r="E622" s="284">
        <v>0.002610332857383871</v>
      </c>
      <c r="F622" s="289">
        <v>981.9736378905391</v>
      </c>
      <c r="G622" s="237">
        <v>57.65024813420201</v>
      </c>
      <c r="H622" s="237">
        <v>5541.684568996389</v>
      </c>
      <c r="I622" s="289">
        <v>9202.02060687513</v>
      </c>
      <c r="J622" s="236">
        <v>121365.95373566238</v>
      </c>
    </row>
    <row r="623">
      <c r="A623" s="187">
        <v>43287.0</v>
      </c>
      <c r="B623" s="177">
        <v>-0.002367664385063325</v>
      </c>
      <c r="C623" s="177">
        <v>0.04546650074701372</v>
      </c>
      <c r="D623" s="177">
        <v>0.030783843287082623</v>
      </c>
      <c r="E623" s="284">
        <v>-0.0019208632409521691</v>
      </c>
      <c r="F623" s="289">
        <v>-720.7178014481042</v>
      </c>
      <c r="G623" s="237">
        <v>68.95930526410321</v>
      </c>
      <c r="H623" s="237">
        <v>4559.71093110585</v>
      </c>
      <c r="I623" s="289">
        <v>9144.370358740929</v>
      </c>
      <c r="J623" s="236">
        <v>120383.98009777184</v>
      </c>
    </row>
    <row r="624">
      <c r="A624" s="187">
        <v>43286.0</v>
      </c>
      <c r="B624" s="177">
        <v>0.002504956551300839</v>
      </c>
      <c r="C624" s="177">
        <v>0.04559135378866549</v>
      </c>
      <c r="D624" s="177">
        <v>0.03574749974410935</v>
      </c>
      <c r="E624" s="284">
        <v>4.921582591060023E-4</v>
      </c>
      <c r="F624" s="289">
        <v>185.01502602990786</v>
      </c>
      <c r="G624" s="237">
        <v>50.83292375800308</v>
      </c>
      <c r="H624" s="237">
        <v>5280.428732553954</v>
      </c>
      <c r="I624" s="289">
        <v>9075.411053476826</v>
      </c>
      <c r="J624" s="236">
        <v>121104.69789921994</v>
      </c>
    </row>
    <row r="625">
      <c r="A625" s="187">
        <v>43285.0</v>
      </c>
      <c r="B625" s="177">
        <v>0.0041634002972783055</v>
      </c>
      <c r="C625" s="177">
        <v>0.042810349989581775</v>
      </c>
      <c r="D625" s="177">
        <v>0.03459068096546055</v>
      </c>
      <c r="E625" s="284">
        <v>-0.0014241894054903231</v>
      </c>
      <c r="F625" s="289">
        <v>-535.7361233810925</v>
      </c>
      <c r="G625" s="237">
        <v>44.0582498203756</v>
      </c>
      <c r="H625" s="237">
        <v>5095.413706524047</v>
      </c>
      <c r="I625" s="289">
        <v>9024.578129718822</v>
      </c>
      <c r="J625" s="236">
        <v>120919.68287319003</v>
      </c>
    </row>
    <row r="626">
      <c r="A626" s="187">
        <v>43284.0</v>
      </c>
      <c r="B626" s="177">
        <v>0.007821967529027396</v>
      </c>
      <c r="C626" s="177">
        <v>0.042929301561279186</v>
      </c>
      <c r="D626" s="177">
        <v>0.038333792538912975</v>
      </c>
      <c r="E626" s="284">
        <v>0.002409182761802351</v>
      </c>
      <c r="F626" s="289">
        <v>907.5509268648611</v>
      </c>
      <c r="G626" s="237">
        <v>6.547091468958986</v>
      </c>
      <c r="H626" s="237">
        <v>5631.149829905139</v>
      </c>
      <c r="I626" s="289">
        <v>8980.519879898447</v>
      </c>
      <c r="J626" s="236">
        <v>121455.41899657113</v>
      </c>
    </row>
    <row r="627">
      <c r="A627" s="187">
        <v>43283.0</v>
      </c>
      <c r="B627" s="177">
        <v>0.0016484628548871366</v>
      </c>
      <c r="C627" s="177">
        <v>0.043049596854481044</v>
      </c>
      <c r="D627" s="177">
        <v>0.032245787251024054</v>
      </c>
      <c r="E627" s="284">
        <v>7.153675417791672E-5</v>
      </c>
      <c r="F627" s="289">
        <v>26.883321853822054</v>
      </c>
      <c r="G627" s="237">
        <v>23.07792494360512</v>
      </c>
      <c r="H627" s="237">
        <v>4723.598903040278</v>
      </c>
      <c r="I627" s="289">
        <v>8973.972788429488</v>
      </c>
      <c r="J627" s="236">
        <v>120547.86806970627</v>
      </c>
    </row>
    <row r="628">
      <c r="A628" s="187">
        <v>43280.0</v>
      </c>
      <c r="B628" s="177">
        <v>-4.2251124352854844E-4</v>
      </c>
      <c r="C628" s="177">
        <v>0.04325795917046336</v>
      </c>
      <c r="D628" s="177">
        <v>0.0322174505244414</v>
      </c>
      <c r="E628" s="284">
        <v>-9.51655646751817E-4</v>
      </c>
      <c r="F628" s="289">
        <v>-357.34123816326246</v>
      </c>
      <c r="G628" s="237">
        <v>26.079416598712932</v>
      </c>
      <c r="H628" s="237">
        <v>4696.715581186456</v>
      </c>
      <c r="I628" s="289">
        <v>8950.894863485883</v>
      </c>
      <c r="J628" s="236">
        <v>120520.98474785245</v>
      </c>
    </row>
    <row r="629">
      <c r="A629" s="187">
        <v>43279.0</v>
      </c>
      <c r="B629" s="177">
        <v>0.002034097187740889</v>
      </c>
      <c r="C629" s="177">
        <v>0.043378994084356276</v>
      </c>
      <c r="D629" s="177">
        <v>0.03476566007347857</v>
      </c>
      <c r="E629" s="284">
        <v>-0.0022127718830899337</v>
      </c>
      <c r="F629" s="289">
        <v>-831.6737792731547</v>
      </c>
      <c r="G629" s="237">
        <v>46.576070434055</v>
      </c>
      <c r="H629" s="237">
        <v>5054.056819349718</v>
      </c>
      <c r="I629" s="289">
        <v>8924.815446887169</v>
      </c>
      <c r="J629" s="236">
        <v>120878.32598601571</v>
      </c>
    </row>
    <row r="630">
      <c r="A630" s="187">
        <v>43278.0</v>
      </c>
      <c r="B630" s="177">
        <v>0.0055027201002079</v>
      </c>
      <c r="C630" s="177">
        <v>0.04577530416269627</v>
      </c>
      <c r="D630" s="177">
        <v>0.04060059892066482</v>
      </c>
      <c r="E630" s="284">
        <v>0.019120285760596864</v>
      </c>
      <c r="F630" s="289">
        <v>7195.9878168666355</v>
      </c>
      <c r="G630" s="237">
        <v>11.88728613667646</v>
      </c>
      <c r="H630" s="237">
        <v>5885.730598622873</v>
      </c>
      <c r="I630" s="289">
        <v>8878.239376453113</v>
      </c>
      <c r="J630" s="236">
        <v>121709.99976528887</v>
      </c>
    </row>
    <row r="631">
      <c r="A631" s="187">
        <v>43277.0</v>
      </c>
      <c r="B631" s="177">
        <v>-0.027550442468144747</v>
      </c>
      <c r="C631" s="177">
        <v>0.02919419881671552</v>
      </c>
      <c r="D631" s="177">
        <v>-0.009064089923236327</v>
      </c>
      <c r="E631" s="284">
        <v>0.004908826084914013</v>
      </c>
      <c r="F631" s="289">
        <v>1823.9887702409983</v>
      </c>
      <c r="G631" s="237">
        <v>36.360972513615664</v>
      </c>
      <c r="H631" s="237">
        <v>-1310.257218243763</v>
      </c>
      <c r="I631" s="289">
        <v>8866.352090316437</v>
      </c>
      <c r="J631" s="236">
        <v>114514.01194842224</v>
      </c>
    </row>
    <row r="632">
      <c r="A632" s="187">
        <v>43276.0</v>
      </c>
      <c r="B632" s="177">
        <v>-0.040275402681793665</v>
      </c>
      <c r="C632" s="177">
        <v>0.029271952110289486</v>
      </c>
      <c r="D632" s="177">
        <v>-0.021739815191081105</v>
      </c>
      <c r="E632" s="284">
        <v>-0.012735985763684081</v>
      </c>
      <c r="F632" s="289">
        <v>-4709.12212674247</v>
      </c>
      <c r="G632" s="237">
        <v>17.727088761214134</v>
      </c>
      <c r="H632" s="237">
        <v>-3134.2459884847613</v>
      </c>
      <c r="I632" s="289">
        <v>8829.991117802821</v>
      </c>
      <c r="J632" s="236">
        <v>112690.02317818123</v>
      </c>
    </row>
    <row r="633">
      <c r="A633" s="187">
        <v>43273.0</v>
      </c>
      <c r="B633" s="177">
        <v>-0.0076475978677319496</v>
      </c>
      <c r="C633" s="177">
        <v>0.029409220844220256</v>
      </c>
      <c r="D633" s="177">
        <v>0.01097491093994391</v>
      </c>
      <c r="E633" s="284">
        <v>-0.0033414941069238586</v>
      </c>
      <c r="F633" s="289">
        <v>-1251.2506910588531</v>
      </c>
      <c r="G633" s="237">
        <v>37.7036561737493</v>
      </c>
      <c r="H633" s="237">
        <v>1574.8761382577086</v>
      </c>
      <c r="I633" s="289">
        <v>8812.264029041608</v>
      </c>
      <c r="J633" s="236">
        <v>117399.1453049237</v>
      </c>
    </row>
    <row r="634">
      <c r="A634" s="187">
        <v>43272.0</v>
      </c>
      <c r="B634" s="177">
        <v>0.001075009980551992</v>
      </c>
      <c r="C634" s="177">
        <v>0.02949042917538824</v>
      </c>
      <c r="D634" s="177">
        <v>0.019748941533170437</v>
      </c>
      <c r="E634" s="284">
        <v>-0.009009695865341578</v>
      </c>
      <c r="F634" s="289">
        <v>-3385.030102091831</v>
      </c>
      <c r="G634" s="237">
        <v>29.035374391590697</v>
      </c>
      <c r="H634" s="237">
        <v>2826.1268293165617</v>
      </c>
      <c r="I634" s="289">
        <v>8774.560372867858</v>
      </c>
      <c r="J634" s="236">
        <v>118650.39599598256</v>
      </c>
    </row>
    <row r="635">
      <c r="A635" s="187">
        <v>43271.0</v>
      </c>
      <c r="B635" s="177">
        <v>0.024798922895812477</v>
      </c>
      <c r="C635" s="177">
        <v>0.029573144307616414</v>
      </c>
      <c r="D635" s="177">
        <v>0.043525231330042526</v>
      </c>
      <c r="E635" s="284">
        <v>-5.698903891074047E-4</v>
      </c>
      <c r="F635" s="289">
        <v>-216.04244143950564</v>
      </c>
      <c r="G635" s="237">
        <v>15.782254330177562</v>
      </c>
      <c r="H635" s="237">
        <v>6211.156931408393</v>
      </c>
      <c r="I635" s="289">
        <v>8745.524998476267</v>
      </c>
      <c r="J635" s="236">
        <v>122035.42609807439</v>
      </c>
    </row>
    <row r="636">
      <c r="A636" s="187">
        <v>43270.0</v>
      </c>
      <c r="B636" s="177">
        <v>0.026389362126911453</v>
      </c>
      <c r="C636" s="177">
        <v>0.029659126070742028</v>
      </c>
      <c r="D636" s="177">
        <v>0.04517011593899043</v>
      </c>
      <c r="E636" s="284">
        <v>0.00455911916252161</v>
      </c>
      <c r="F636" s="289">
        <v>1729.3229971985656</v>
      </c>
      <c r="G636" s="237">
        <v>54.826549232594346</v>
      </c>
      <c r="H636" s="237">
        <v>6427.199372847898</v>
      </c>
      <c r="I636" s="289">
        <v>8729.74274414609</v>
      </c>
      <c r="J636" s="236">
        <v>122251.4685395139</v>
      </c>
    </row>
    <row r="637">
      <c r="A637" s="187">
        <v>43269.0</v>
      </c>
      <c r="B637" s="177">
        <v>0.014277363686194469</v>
      </c>
      <c r="C637" s="177">
        <v>0.029745835506331145</v>
      </c>
      <c r="D637" s="177">
        <v>0.03311302365292883</v>
      </c>
      <c r="E637" s="284">
        <v>-0.0019534849360426597</v>
      </c>
      <c r="F637" s="289">
        <v>-737.5996676240302</v>
      </c>
      <c r="G637" s="237">
        <v>8.971636991076497</v>
      </c>
      <c r="H637" s="237">
        <v>4697.876375649333</v>
      </c>
      <c r="I637" s="289">
        <v>8674.916194913496</v>
      </c>
      <c r="J637" s="236">
        <v>120522.14554231532</v>
      </c>
    </row>
    <row r="638">
      <c r="A638" s="187">
        <v>43266.0</v>
      </c>
      <c r="B638" s="177">
        <v>0.019573113728177625</v>
      </c>
      <c r="C638" s="177">
        <v>0.02989363377547082</v>
      </c>
      <c r="D638" s="177">
        <v>0.03850236252487086</v>
      </c>
      <c r="E638" s="284">
        <v>-0.002153670207365904</v>
      </c>
      <c r="F638" s="289">
        <v>-814.7744583424874</v>
      </c>
      <c r="G638" s="237">
        <v>50.05302481546515</v>
      </c>
      <c r="H638" s="237">
        <v>5435.476043273363</v>
      </c>
      <c r="I638" s="289">
        <v>8665.94455792242</v>
      </c>
      <c r="J638" s="236">
        <v>121259.74520993936</v>
      </c>
    </row>
    <row r="639">
      <c r="A639" s="187">
        <v>43265.0</v>
      </c>
      <c r="B639" s="177">
        <v>0.02541856288196898</v>
      </c>
      <c r="C639" s="177">
        <v>0.029980879409799443</v>
      </c>
      <c r="D639" s="177">
        <v>0.04440305736511961</v>
      </c>
      <c r="E639" s="284">
        <v>0.014421317400089355</v>
      </c>
      <c r="F639" s="289">
        <v>5467.609162562307</v>
      </c>
      <c r="G639" s="237">
        <v>14.932605943714947</v>
      </c>
      <c r="H639" s="237">
        <v>6250.25050161585</v>
      </c>
      <c r="I639" s="289">
        <v>8615.891533106955</v>
      </c>
      <c r="J639" s="236">
        <v>122074.51966828185</v>
      </c>
    </row>
    <row r="640">
      <c r="A640" s="187">
        <v>43264.0</v>
      </c>
      <c r="B640" s="177">
        <v>-0.013464072385838867</v>
      </c>
      <c r="C640" s="177">
        <v>0.030069367334858103</v>
      </c>
      <c r="D640" s="177">
        <v>0.005576454427189071</v>
      </c>
      <c r="E640" s="284">
        <v>0.0019970408348315943</v>
      </c>
      <c r="F640" s="289">
        <v>746.2266826409025</v>
      </c>
      <c r="G640" s="237">
        <v>31.615552166454542</v>
      </c>
      <c r="H640" s="237">
        <v>782.641339053544</v>
      </c>
      <c r="I640" s="289">
        <v>8600.95892716324</v>
      </c>
      <c r="J640" s="236">
        <v>116606.91050571954</v>
      </c>
    </row>
    <row r="641">
      <c r="A641" s="187">
        <v>43263.0</v>
      </c>
      <c r="B641" s="177">
        <v>-0.018833820156954006</v>
      </c>
      <c r="C641" s="177">
        <v>0.030153829037073664</v>
      </c>
      <c r="D641" s="177">
        <v>2.6018950085081343E-4</v>
      </c>
      <c r="E641" s="284">
        <v>0.001194963467866182</v>
      </c>
      <c r="F641" s="289">
        <v>445.6257581016302</v>
      </c>
      <c r="G641" s="237">
        <v>69.72569952715254</v>
      </c>
      <c r="H641" s="237">
        <v>36.41465641264148</v>
      </c>
      <c r="I641" s="289">
        <v>8569.343374996784</v>
      </c>
      <c r="J641" s="236">
        <v>115860.68382307864</v>
      </c>
    </row>
    <row r="642">
      <c r="A642" s="187">
        <v>43262.0</v>
      </c>
      <c r="B642" s="177">
        <v>-0.02207949286923959</v>
      </c>
      <c r="C642" s="177">
        <v>0.030238182480602782</v>
      </c>
      <c r="D642" s="177">
        <v>-0.0029320689182306212</v>
      </c>
      <c r="E642" s="284">
        <v>-0.002306939771467691</v>
      </c>
      <c r="F642" s="289">
        <v>-859.2759123944443</v>
      </c>
      <c r="G642" s="237">
        <v>32.745049480886884</v>
      </c>
      <c r="H642" s="237">
        <v>-409.2111016889887</v>
      </c>
      <c r="I642" s="289">
        <v>8499.617675469632</v>
      </c>
      <c r="J642" s="236">
        <v>115415.05806497701</v>
      </c>
    </row>
    <row r="643">
      <c r="A643" s="187">
        <v>43259.0</v>
      </c>
      <c r="B643" s="177">
        <v>-0.016000527812768294</v>
      </c>
      <c r="C643" s="177">
        <v>0.030386113783440766</v>
      </c>
      <c r="D643" s="177">
        <v>0.0032405692078069782</v>
      </c>
      <c r="E643" s="284">
        <v>0.005289768611997935</v>
      </c>
      <c r="F643" s="289">
        <v>1974.8485432247692</v>
      </c>
      <c r="G643" s="237">
        <v>67.27922327651468</v>
      </c>
      <c r="H643" s="237">
        <v>450.06481070545556</v>
      </c>
      <c r="I643" s="289">
        <v>8466.872625988744</v>
      </c>
      <c r="J643" s="236">
        <v>116274.33397737145</v>
      </c>
    </row>
    <row r="644">
      <c r="A644" s="187">
        <v>43258.0</v>
      </c>
      <c r="B644" s="177">
        <v>-0.030378271079526044</v>
      </c>
      <c r="C644" s="177">
        <v>0.03047211200458885</v>
      </c>
      <c r="D644" s="177">
        <v>-0.011009862346475857</v>
      </c>
      <c r="E644" s="284">
        <v>-4.531372240069039E-4</v>
      </c>
      <c r="F644" s="289">
        <v>-124.04957143718707</v>
      </c>
      <c r="G644" s="237">
        <v>14.25392311253389</v>
      </c>
      <c r="H644" s="237">
        <v>-1524.7837325193136</v>
      </c>
      <c r="I644" s="289">
        <v>8399.59340271223</v>
      </c>
      <c r="J644" s="236">
        <v>89299.48543414669</v>
      </c>
    </row>
    <row r="645">
      <c r="A645" s="187">
        <v>43257.0</v>
      </c>
      <c r="B645" s="177">
        <v>-0.029543752915545226</v>
      </c>
      <c r="C645" s="177">
        <v>0.030535360850901173</v>
      </c>
      <c r="D645" s="177">
        <v>-0.01013514252180653</v>
      </c>
      <c r="E645" s="284">
        <v>-0.006574600701830635</v>
      </c>
      <c r="F645" s="289">
        <v>-1800.6597653647905</v>
      </c>
      <c r="G645" s="237">
        <v>11.352696094930883</v>
      </c>
      <c r="H645" s="237">
        <v>-1400.7341610821265</v>
      </c>
      <c r="I645" s="289">
        <v>8385.339479599696</v>
      </c>
      <c r="J645" s="236">
        <v>89423.53500558388</v>
      </c>
    </row>
    <row r="646">
      <c r="A646" s="187">
        <v>43256.0</v>
      </c>
      <c r="B646" s="177">
        <v>-0.016549334941926203</v>
      </c>
      <c r="C646" s="177">
        <v>0.030599008453165388</v>
      </c>
      <c r="D646" s="177">
        <v>0.0028997305661592225</v>
      </c>
      <c r="E646" s="284">
        <v>-0.006190413100825623</v>
      </c>
      <c r="F646" s="289">
        <v>-1706.5848182091925</v>
      </c>
      <c r="G646" s="237">
        <v>33.844477484303184</v>
      </c>
      <c r="H646" s="237">
        <v>399.9256042826639</v>
      </c>
      <c r="I646" s="289">
        <v>8373.986783504764</v>
      </c>
      <c r="J646" s="236">
        <v>91224.19477094867</v>
      </c>
    </row>
    <row r="647">
      <c r="A647" s="187">
        <v>43255.0</v>
      </c>
      <c r="B647" s="177">
        <v>-0.004184382375024465</v>
      </c>
      <c r="C647" s="177">
        <v>0.030664518171275496</v>
      </c>
      <c r="D647" s="177">
        <v>0.01530632182867065</v>
      </c>
      <c r="E647" s="284">
        <v>-0.0057790880540842336</v>
      </c>
      <c r="F647" s="289">
        <v>-1595.7049209982379</v>
      </c>
      <c r="G647" s="237">
        <v>9.997069032523113</v>
      </c>
      <c r="H647" s="237">
        <v>2106.5104224918564</v>
      </c>
      <c r="I647" s="289">
        <v>8340.142306020462</v>
      </c>
      <c r="J647" s="236">
        <v>92930.77958915786</v>
      </c>
    </row>
    <row r="648">
      <c r="A648" s="187">
        <v>43252.0</v>
      </c>
      <c r="B648" s="177">
        <v>0.007392766894381394</v>
      </c>
      <c r="C648" s="177">
        <v>0.030796598959252915</v>
      </c>
      <c r="D648" s="177">
        <v>0.027016900116170278</v>
      </c>
      <c r="E648" s="284">
        <v>-0.004368926858634049</v>
      </c>
      <c r="F648" s="289">
        <v>-1070.9103263912489</v>
      </c>
      <c r="G648" s="237">
        <v>62.15333425187566</v>
      </c>
      <c r="H648" s="237">
        <v>3702.2153434900943</v>
      </c>
      <c r="I648" s="289">
        <v>8330.145236987939</v>
      </c>
      <c r="J648" s="236">
        <v>94526.4845101561</v>
      </c>
    </row>
    <row r="649">
      <c r="A649" s="187">
        <v>43251.0</v>
      </c>
      <c r="B649" s="177">
        <v>0.015241931155679036</v>
      </c>
      <c r="C649" s="177">
        <v>0.030865857876446183</v>
      </c>
      <c r="D649" s="177">
        <v>0.034910197374738036</v>
      </c>
      <c r="E649" s="284">
        <v>0.0036930042543780353</v>
      </c>
      <c r="F649" s="289">
        <v>909.1832126370746</v>
      </c>
      <c r="G649" s="237">
        <v>56.732592094422806</v>
      </c>
      <c r="H649" s="237">
        <v>4773.125669881343</v>
      </c>
      <c r="I649" s="289">
        <v>8267.991902736063</v>
      </c>
      <c r="J649" s="236">
        <v>95597.39483654735</v>
      </c>
    </row>
    <row r="650">
      <c r="A650" s="187">
        <v>43250.0</v>
      </c>
      <c r="B650" s="177">
        <v>0.010361343359535376</v>
      </c>
      <c r="C650" s="177">
        <v>0.027985027610950387</v>
      </c>
      <c r="D650" s="177">
        <v>0.02832511331956472</v>
      </c>
      <c r="E650" s="284">
        <v>-0.011262779969869349</v>
      </c>
      <c r="F650" s="289">
        <v>-2765.2393426669187</v>
      </c>
      <c r="G650" s="237">
        <v>9.111020088786168</v>
      </c>
      <c r="H650" s="237">
        <v>3863.9424572442686</v>
      </c>
      <c r="I650" s="289">
        <v>8211.25931064164</v>
      </c>
      <c r="J650" s="236">
        <v>94688.21162391028</v>
      </c>
    </row>
    <row r="651">
      <c r="A651" s="187">
        <v>43249.0</v>
      </c>
      <c r="B651" s="177">
        <v>0.03070168818531005</v>
      </c>
      <c r="C651" s="177">
        <v>0.02804844107027536</v>
      </c>
      <c r="D651" s="177">
        <v>0.04870616365442518</v>
      </c>
      <c r="E651" s="284">
        <v>0.014396805632821074</v>
      </c>
      <c r="F651" s="289">
        <v>3574.5163832440903</v>
      </c>
      <c r="G651" s="237">
        <v>2.023182165949472</v>
      </c>
      <c r="H651" s="237">
        <v>6629.181799911187</v>
      </c>
      <c r="I651" s="289">
        <v>8202.148290552854</v>
      </c>
      <c r="J651" s="236">
        <v>97453.45096657719</v>
      </c>
    </row>
    <row r="652">
      <c r="A652" s="187">
        <v>43248.0</v>
      </c>
      <c r="B652" s="177">
        <v>0.004449312663671438</v>
      </c>
      <c r="C652" s="177">
        <v>0.02811441078009612</v>
      </c>
      <c r="D652" s="177">
        <v>0.02249613451557471</v>
      </c>
      <c r="E652" s="284">
        <v>0.00416356541681534</v>
      </c>
      <c r="F652" s="289">
        <v>1018.8696963677876</v>
      </c>
      <c r="G652" s="237">
        <v>53.33152208491444</v>
      </c>
      <c r="H652" s="237">
        <v>3054.665416667097</v>
      </c>
      <c r="I652" s="289">
        <v>8200.125108386905</v>
      </c>
      <c r="J652" s="236">
        <v>93878.9345833331</v>
      </c>
    </row>
    <row r="653">
      <c r="A653" s="187">
        <v>43245.0</v>
      </c>
      <c r="B653" s="177">
        <v>-0.003067557401446078</v>
      </c>
      <c r="C653" s="177">
        <v>0.02823764295346247</v>
      </c>
      <c r="D653" s="177">
        <v>0.01505836797841517</v>
      </c>
      <c r="E653" s="284">
        <v>0.01328896518832849</v>
      </c>
      <c r="F653" s="289">
        <v>3238.4144478013513</v>
      </c>
      <c r="G653" s="237">
        <v>14.870823103427263</v>
      </c>
      <c r="H653" s="237">
        <v>2035.7957202993093</v>
      </c>
      <c r="I653" s="289">
        <v>8146.79358630199</v>
      </c>
      <c r="J653" s="236">
        <v>92860.06488696531</v>
      </c>
    </row>
    <row r="654">
      <c r="A654" s="187">
        <v>43244.0</v>
      </c>
      <c r="B654" s="177">
        <v>-0.02708182353808508</v>
      </c>
      <c r="C654" s="177">
        <v>0.02830073155361014</v>
      </c>
      <c r="D654" s="177">
        <v>-0.008915401178342003</v>
      </c>
      <c r="E654" s="284">
        <v>0.004559050175969573</v>
      </c>
      <c r="F654" s="289">
        <v>1096.2399420128954</v>
      </c>
      <c r="G654" s="237">
        <v>29.162229502070076</v>
      </c>
      <c r="H654" s="237">
        <v>-1202.618727502042</v>
      </c>
      <c r="I654" s="289">
        <v>8131.922763198563</v>
      </c>
      <c r="J654" s="236">
        <v>89621.65043916396</v>
      </c>
    </row>
    <row r="655">
      <c r="A655" s="187">
        <v>43243.0</v>
      </c>
      <c r="B655" s="177">
        <v>-0.03528416569656882</v>
      </c>
      <c r="C655" s="177">
        <v>0.02836146783456451</v>
      </c>
      <c r="D655" s="177">
        <v>-0.017078756325826155</v>
      </c>
      <c r="E655" s="284">
        <v>0.014210679052855278</v>
      </c>
      <c r="F655" s="289">
        <v>3401.4303565922532</v>
      </c>
      <c r="G655" s="237">
        <v>29.70149356503751</v>
      </c>
      <c r="H655" s="237">
        <v>-2298.8586695149374</v>
      </c>
      <c r="I655" s="289">
        <v>8102.760533696493</v>
      </c>
      <c r="J655" s="236">
        <v>88525.41049715107</v>
      </c>
    </row>
    <row r="656">
      <c r="A656" s="187">
        <v>43242.0</v>
      </c>
      <c r="B656" s="177">
        <v>-0.06068254348718529</v>
      </c>
      <c r="C656" s="177">
        <v>0.02842158703060847</v>
      </c>
      <c r="D656" s="177">
        <v>-0.04243854321623237</v>
      </c>
      <c r="E656" s="284">
        <v>-0.0013501086649987187</v>
      </c>
      <c r="F656" s="289">
        <v>-318.56611996351876</v>
      </c>
      <c r="G656" s="237">
        <v>8.484273076784145</v>
      </c>
      <c r="H656" s="237">
        <v>-5700.289026107191</v>
      </c>
      <c r="I656" s="289">
        <v>8073.059040131456</v>
      </c>
      <c r="J656" s="236">
        <v>85123.98014055881</v>
      </c>
    </row>
    <row r="657">
      <c r="A657" s="187">
        <v>43241.0</v>
      </c>
      <c r="B657" s="177">
        <v>-0.05842895196433301</v>
      </c>
      <c r="C657" s="177">
        <v>0.028479164019301936</v>
      </c>
      <c r="D657" s="177">
        <v>-0.04014799265248652</v>
      </c>
      <c r="E657" s="284">
        <v>0.008704646261448042</v>
      </c>
      <c r="F657" s="289">
        <v>2056.6857437106264</v>
      </c>
      <c r="G657" s="237">
        <v>38.35110112386801</v>
      </c>
      <c r="H657" s="237">
        <v>-5381.722906143672</v>
      </c>
      <c r="I657" s="289">
        <v>8064.574767054672</v>
      </c>
      <c r="J657" s="236">
        <v>85442.54626052233</v>
      </c>
    </row>
    <row r="658">
      <c r="A658" s="187">
        <v>43238.0</v>
      </c>
      <c r="B658" s="177">
        <v>-0.07408058563769403</v>
      </c>
      <c r="C658" s="177">
        <v>0.028598307834734358</v>
      </c>
      <c r="D658" s="177">
        <v>-0.05572314714125132</v>
      </c>
      <c r="E658" s="284">
        <v>0.005414082904999243</v>
      </c>
      <c r="F658" s="289">
        <v>1268.0745401955028</v>
      </c>
      <c r="G658" s="237">
        <v>51.83901947621597</v>
      </c>
      <c r="H658" s="237">
        <v>-7438.408649854298</v>
      </c>
      <c r="I658" s="289">
        <v>8026.223665930804</v>
      </c>
      <c r="J658" s="236">
        <v>83385.8605168117</v>
      </c>
    </row>
    <row r="659">
      <c r="A659" s="187">
        <v>43237.0</v>
      </c>
      <c r="B659" s="177">
        <v>-0.0837461599407462</v>
      </c>
      <c r="C659" s="177">
        <v>0.028655135611888694</v>
      </c>
      <c r="D659" s="177">
        <v>-0.06535224332713555</v>
      </c>
      <c r="E659" s="284">
        <v>-0.0040791889715979515</v>
      </c>
      <c r="F659" s="289">
        <v>-950.2459157480143</v>
      </c>
      <c r="G659" s="237">
        <v>16.54008357853479</v>
      </c>
      <c r="H659" s="237">
        <v>-8706.483190049801</v>
      </c>
      <c r="I659" s="289">
        <v>7974.384646454588</v>
      </c>
      <c r="J659" s="236">
        <v>82117.7859766162</v>
      </c>
    </row>
    <row r="660">
      <c r="A660" s="187">
        <v>43236.0</v>
      </c>
      <c r="B660" s="177">
        <v>-0.07676321017165096</v>
      </c>
      <c r="C660" s="177">
        <v>0.028711144218159616</v>
      </c>
      <c r="D660" s="177">
        <v>-0.0583333412719529</v>
      </c>
      <c r="E660" s="284">
        <v>0.0068863556402231655</v>
      </c>
      <c r="F660" s="289">
        <v>1610.7183275640991</v>
      </c>
      <c r="G660" s="237">
        <v>24.6696284593711</v>
      </c>
      <c r="H660" s="237">
        <v>-7756.237274301787</v>
      </c>
      <c r="I660" s="289">
        <v>7957.844562876053</v>
      </c>
      <c r="J660" s="236">
        <v>83068.03189236422</v>
      </c>
    </row>
    <row r="661">
      <c r="A661" s="187">
        <v>43235.0</v>
      </c>
      <c r="B661" s="177">
        <v>-0.08905376987044142</v>
      </c>
      <c r="C661" s="177">
        <v>0.028768200443521963</v>
      </c>
      <c r="D661" s="177">
        <v>-0.0705872762111953</v>
      </c>
      <c r="E661" s="284">
        <v>-0.0010193894779425157</v>
      </c>
      <c r="F661" s="289">
        <v>-236.79321157867525</v>
      </c>
      <c r="G661" s="237">
        <v>7.371815681400181</v>
      </c>
      <c r="H661" s="237">
        <v>-9366.955601865886</v>
      </c>
      <c r="I661" s="289">
        <v>7933.174934416682</v>
      </c>
      <c r="J661" s="236">
        <v>81457.31356480012</v>
      </c>
    </row>
    <row r="662">
      <c r="A662" s="187">
        <v>43234.0</v>
      </c>
      <c r="B662" s="177">
        <v>-0.08743903671163009</v>
      </c>
      <c r="C662" s="177">
        <v>0.028824137610390075</v>
      </c>
      <c r="D662" s="177">
        <v>-0.06893663662371062</v>
      </c>
      <c r="E662" s="284">
        <v>-0.003958272246722039</v>
      </c>
      <c r="F662" s="289">
        <v>-920.4013613107709</v>
      </c>
      <c r="G662" s="237">
        <v>49.82719632606491</v>
      </c>
      <c r="H662" s="237">
        <v>-9130.16239028721</v>
      </c>
      <c r="I662" s="289">
        <v>7925.803118735282</v>
      </c>
      <c r="J662" s="236">
        <v>81694.10677637879</v>
      </c>
    </row>
    <row r="663">
      <c r="A663" s="187">
        <v>43231.0</v>
      </c>
      <c r="B663" s="177">
        <v>-0.08082085992014479</v>
      </c>
      <c r="C663" s="177">
        <v>0.02894276073746067</v>
      </c>
      <c r="D663" s="177">
        <v>-0.06224231488085133</v>
      </c>
      <c r="E663" s="284">
        <v>-0.015169826418569734</v>
      </c>
      <c r="F663" s="289">
        <v>-3541.341957223658</v>
      </c>
      <c r="G663" s="237">
        <v>10.194541818010123</v>
      </c>
      <c r="H663" s="237">
        <v>-8209.76102897644</v>
      </c>
      <c r="I663" s="289">
        <v>7875.975922409217</v>
      </c>
      <c r="J663" s="236">
        <v>82614.50813768955</v>
      </c>
    </row>
    <row r="664">
      <c r="A664" s="187">
        <v>43230.0</v>
      </c>
      <c r="B664" s="177">
        <v>-0.05407959430102669</v>
      </c>
      <c r="C664" s="177">
        <v>0.029000366929214698</v>
      </c>
      <c r="D664" s="177">
        <v>-0.03546407147520649</v>
      </c>
      <c r="E664" s="284">
        <v>0.0017471113894791139</v>
      </c>
      <c r="F664" s="289">
        <v>414.0440512271216</v>
      </c>
      <c r="G664" s="237">
        <v>6.637452917740586</v>
      </c>
      <c r="H664" s="237">
        <v>-4668.419071752782</v>
      </c>
      <c r="I664" s="289">
        <v>7865.7813805912065</v>
      </c>
      <c r="J664" s="236">
        <v>86155.85009491321</v>
      </c>
    </row>
    <row r="665">
      <c r="A665" s="187">
        <v>43229.0</v>
      </c>
      <c r="B665" s="177">
        <v>-0.05734512903555342</v>
      </c>
      <c r="C665" s="177">
        <v>0.029061287459243877</v>
      </c>
      <c r="D665" s="177">
        <v>-0.038690500928062574</v>
      </c>
      <c r="E665" s="284">
        <v>8.040425097323864E-4</v>
      </c>
      <c r="F665" s="289">
        <v>190.21534113536836</v>
      </c>
      <c r="G665" s="237">
        <v>38.689676635670565</v>
      </c>
      <c r="H665" s="237">
        <v>-5082.463122979903</v>
      </c>
      <c r="I665" s="289">
        <v>7859.143927673465</v>
      </c>
      <c r="J665" s="236">
        <v>85741.8060436861</v>
      </c>
    </row>
    <row r="666">
      <c r="A666" s="187">
        <v>43228.0</v>
      </c>
      <c r="B666" s="177">
        <v>-0.058916246665023986</v>
      </c>
      <c r="C666" s="177">
        <v>0.02912213245877686</v>
      </c>
      <c r="D666" s="177">
        <v>-0.040222561759375795</v>
      </c>
      <c r="E666" s="284">
        <v>0.002871184475010123</v>
      </c>
      <c r="F666" s="289">
        <v>678.7006971820529</v>
      </c>
      <c r="G666" s="237">
        <v>56.114011017318276</v>
      </c>
      <c r="H666" s="237">
        <v>-5272.678464115272</v>
      </c>
      <c r="I666" s="289">
        <v>7820.454251037795</v>
      </c>
      <c r="J666" s="236">
        <v>85551.59070255073</v>
      </c>
    </row>
    <row r="667">
      <c r="A667" s="187">
        <v>43227.0</v>
      </c>
      <c r="B667" s="177">
        <v>-0.06422787471896799</v>
      </c>
      <c r="C667" s="177">
        <v>0.02918309423348026</v>
      </c>
      <c r="D667" s="177">
        <v>-0.045495058056426375</v>
      </c>
      <c r="E667" s="284">
        <v>0.00577932898976568</v>
      </c>
      <c r="F667" s="289">
        <v>1362.2157041006394</v>
      </c>
      <c r="G667" s="237">
        <v>9.82050408741025</v>
      </c>
      <c r="H667" s="237">
        <v>-5951.379161297325</v>
      </c>
      <c r="I667" s="289">
        <v>7764.340240020477</v>
      </c>
      <c r="J667" s="236">
        <v>84872.89000536868</v>
      </c>
    </row>
    <row r="668">
      <c r="A668" s="187">
        <v>43224.0</v>
      </c>
      <c r="B668" s="177">
        <v>-0.07495882191905101</v>
      </c>
      <c r="C668" s="177">
        <v>0.0293072488017989</v>
      </c>
      <c r="D668" s="177">
        <v>-0.056146309637274426</v>
      </c>
      <c r="E668" s="284">
        <v>-0.0010728358164876792</v>
      </c>
      <c r="F668" s="289">
        <v>-251.41114011743048</v>
      </c>
      <c r="G668" s="237">
        <v>51.913708578509834</v>
      </c>
      <c r="H668" s="237">
        <v>-7313.594865397964</v>
      </c>
      <c r="I668" s="289">
        <v>7754.519735933067</v>
      </c>
      <c r="J668" s="236">
        <v>83510.67430126804</v>
      </c>
    </row>
    <row r="669">
      <c r="A669" s="187">
        <v>43223.0</v>
      </c>
      <c r="B669" s="177">
        <v>-0.07302022498403771</v>
      </c>
      <c r="C669" s="177">
        <v>0.029036547222470212</v>
      </c>
      <c r="D669" s="177">
        <v>-0.054327097187989316</v>
      </c>
      <c r="E669" s="284">
        <v>-0.0010467508904131082</v>
      </c>
      <c r="F669" s="289">
        <v>-204.00525478655345</v>
      </c>
      <c r="G669" s="237">
        <v>40.792346104426</v>
      </c>
      <c r="H669" s="237">
        <v>-7062.1837252805335</v>
      </c>
      <c r="I669" s="289">
        <v>7702.606027354557</v>
      </c>
      <c r="J669" s="236">
        <v>83762.08544138547</v>
      </c>
    </row>
    <row r="670">
      <c r="A670" s="187">
        <v>43222.0</v>
      </c>
      <c r="B670" s="177">
        <v>-0.07165293057949212</v>
      </c>
      <c r="C670" s="177">
        <v>0.02909629121356751</v>
      </c>
      <c r="D670" s="177">
        <v>-0.052866302114442654</v>
      </c>
      <c r="E670" s="284">
        <v>0.004812597526156432</v>
      </c>
      <c r="F670" s="289">
        <v>922.0666947003474</v>
      </c>
      <c r="G670" s="237">
        <v>39.65371823567616</v>
      </c>
      <c r="H670" s="237">
        <v>-6858.17847049398</v>
      </c>
      <c r="I670" s="289">
        <v>7661.813681250132</v>
      </c>
      <c r="J670" s="236">
        <v>83966.09069617202</v>
      </c>
    </row>
    <row r="671">
      <c r="A671" s="187">
        <v>43220.0</v>
      </c>
      <c r="B671" s="177">
        <v>-0.07900969855038532</v>
      </c>
      <c r="C671" s="177">
        <v>0.02918828300180713</v>
      </c>
      <c r="D671" s="177">
        <v>-0.06016367366485022</v>
      </c>
      <c r="E671" s="284">
        <v>0.003356073972964289</v>
      </c>
      <c r="F671" s="289">
        <v>639.9104267426837</v>
      </c>
      <c r="G671" s="237">
        <v>60.405100969480735</v>
      </c>
      <c r="H671" s="237">
        <v>-7780.2451651943275</v>
      </c>
      <c r="I671" s="289">
        <v>7622.159963014456</v>
      </c>
      <c r="J671" s="236">
        <v>83044.02400147167</v>
      </c>
    </row>
    <row r="672">
      <c r="A672" s="187">
        <v>43217.0</v>
      </c>
      <c r="B672" s="177">
        <v>-0.08540875085318211</v>
      </c>
      <c r="C672" s="177">
        <v>0.029312040078813797</v>
      </c>
      <c r="D672" s="177">
        <v>-0.06538809405593372</v>
      </c>
      <c r="E672" s="284">
        <v>0.013637480276005092</v>
      </c>
      <c r="F672" s="289">
        <v>3038.9982575378926</v>
      </c>
      <c r="G672" s="237">
        <v>14.762362916746513</v>
      </c>
      <c r="H672" s="237">
        <v>-8420.155591937011</v>
      </c>
      <c r="I672" s="289">
        <v>7561.754862044975</v>
      </c>
      <c r="J672" s="236">
        <v>82404.11357472898</v>
      </c>
    </row>
    <row r="673">
      <c r="A673" s="187">
        <v>43216.0</v>
      </c>
      <c r="B673" s="177">
        <v>-0.10923045648351795</v>
      </c>
      <c r="C673" s="177">
        <v>0.02937169966078624</v>
      </c>
      <c r="D673" s="177">
        <v>-0.08916905110609137</v>
      </c>
      <c r="E673" s="284">
        <v>0.002784754980520447</v>
      </c>
      <c r="F673" s="289">
        <v>612.0964579041483</v>
      </c>
      <c r="G673" s="237">
        <v>18.05729091873741</v>
      </c>
      <c r="H673" s="237">
        <v>-11459.153849474904</v>
      </c>
      <c r="I673" s="289">
        <v>7546.992499128229</v>
      </c>
      <c r="J673" s="236">
        <v>79365.11531719108</v>
      </c>
    </row>
    <row r="674">
      <c r="A674" s="187">
        <v>43215.0</v>
      </c>
      <c r="B674" s="177">
        <v>-0.11421549424091884</v>
      </c>
      <c r="C674" s="177">
        <v>0.02942890770246566</v>
      </c>
      <c r="D674" s="177">
        <v>-0.0941150147299476</v>
      </c>
      <c r="E674" s="284">
        <v>-0.009766962338176373</v>
      </c>
      <c r="F674" s="289">
        <v>-2140.825648392758</v>
      </c>
      <c r="G674" s="237">
        <v>59.348512372041945</v>
      </c>
      <c r="H674" s="237">
        <v>-12071.250307379052</v>
      </c>
      <c r="I674" s="289">
        <v>7528.935208209491</v>
      </c>
      <c r="J674" s="236">
        <v>78753.01885928694</v>
      </c>
    </row>
    <row r="675">
      <c r="A675" s="187">
        <v>43214.0</v>
      </c>
      <c r="B675" s="177">
        <v>-0.09771285431709774</v>
      </c>
      <c r="C675" s="177">
        <v>0.029485812162085758</v>
      </c>
      <c r="D675" s="177">
        <v>-0.07757350802465296</v>
      </c>
      <c r="E675" s="284">
        <v>0.0026378977643346764</v>
      </c>
      <c r="F675" s="289">
        <v>583.8494874312237</v>
      </c>
      <c r="G675" s="237">
        <v>57.59145195743054</v>
      </c>
      <c r="H675" s="237">
        <v>-9930.424658986294</v>
      </c>
      <c r="I675" s="289">
        <v>7469.586695837449</v>
      </c>
      <c r="J675" s="236">
        <v>80893.84450767969</v>
      </c>
    </row>
    <row r="676">
      <c r="A676" s="187">
        <v>43213.0</v>
      </c>
      <c r="B676" s="177">
        <v>-0.10247863977529201</v>
      </c>
      <c r="C676" s="177">
        <v>0.02954489346322783</v>
      </c>
      <c r="D676" s="177">
        <v>-0.0822989398789998</v>
      </c>
      <c r="E676" s="284">
        <v>-9.77797811998431E-4</v>
      </c>
      <c r="F676" s="289">
        <v>-215.84642822774367</v>
      </c>
      <c r="G676" s="237">
        <v>54.09915608891186</v>
      </c>
      <c r="H676" s="237">
        <v>-10514.274146417518</v>
      </c>
      <c r="I676" s="289">
        <v>7411.995243880018</v>
      </c>
      <c r="J676" s="236">
        <v>80309.99502024846</v>
      </c>
    </row>
    <row r="677">
      <c r="A677" s="187">
        <v>43210.0</v>
      </c>
      <c r="B677" s="177">
        <v>-0.10121246089370053</v>
      </c>
      <c r="C677" s="177">
        <v>0.029668985838151318</v>
      </c>
      <c r="D677" s="177">
        <v>-0.08094800364709022</v>
      </c>
      <c r="E677" s="284">
        <v>-0.0022194792938218513</v>
      </c>
      <c r="F677" s="289">
        <v>-490.4235850829409</v>
      </c>
      <c r="G677" s="237">
        <v>56.527190245313136</v>
      </c>
      <c r="H677" s="237">
        <v>-10298.427718189774</v>
      </c>
      <c r="I677" s="289">
        <v>7357.896087791107</v>
      </c>
      <c r="J677" s="236">
        <v>80525.8414484762</v>
      </c>
    </row>
    <row r="678">
      <c r="A678" s="187">
        <v>43209.0</v>
      </c>
      <c r="B678" s="177">
        <v>-0.09755277785085736</v>
      </c>
      <c r="C678" s="177">
        <v>0.029728458983991225</v>
      </c>
      <c r="D678" s="177">
        <v>-0.07724769936334017</v>
      </c>
      <c r="E678" s="284">
        <v>-0.00224583204248213</v>
      </c>
      <c r="F678" s="289">
        <v>-497.34798577052425</v>
      </c>
      <c r="G678" s="237">
        <v>46.12115334906652</v>
      </c>
      <c r="H678" s="237">
        <v>-9808.004133106833</v>
      </c>
      <c r="I678" s="289">
        <v>7301.3688975457935</v>
      </c>
      <c r="J678" s="236">
        <v>81016.26503355915</v>
      </c>
    </row>
    <row r="679">
      <c r="A679" s="187">
        <v>43208.0</v>
      </c>
      <c r="B679" s="177">
        <v>-0.09382524358133082</v>
      </c>
      <c r="C679" s="177">
        <v>0.029788646118722156</v>
      </c>
      <c r="D679" s="177">
        <v>-0.07347905618550093</v>
      </c>
      <c r="E679" s="284">
        <v>0.005527103249974472</v>
      </c>
      <c r="F679" s="289">
        <v>1226.7467779815433</v>
      </c>
      <c r="G679" s="237">
        <v>36.85211402412775</v>
      </c>
      <c r="H679" s="237">
        <v>-9310.656147336309</v>
      </c>
      <c r="I679" s="289">
        <v>7255.247744196727</v>
      </c>
      <c r="J679" s="236">
        <v>81513.61301932967</v>
      </c>
    </row>
    <row r="680">
      <c r="A680" s="187">
        <v>43207.0</v>
      </c>
      <c r="B680" s="177">
        <v>-0.10371830768461952</v>
      </c>
      <c r="C680" s="177">
        <v>0.02984956161165635</v>
      </c>
      <c r="D680" s="177">
        <v>-0.0833305138985694</v>
      </c>
      <c r="E680" s="284">
        <v>0.0017802072993406064</v>
      </c>
      <c r="F680" s="289">
        <v>392.93514721075735</v>
      </c>
      <c r="G680" s="237">
        <v>51.31999874031511</v>
      </c>
      <c r="H680" s="237">
        <v>-10537.402925317852</v>
      </c>
      <c r="I680" s="289">
        <v>7218.395630172599</v>
      </c>
      <c r="J680" s="236">
        <v>80286.86624134812</v>
      </c>
    </row>
    <row r="681">
      <c r="A681" s="187">
        <v>43206.0</v>
      </c>
      <c r="B681" s="177">
        <v>-0.10704059490181328</v>
      </c>
      <c r="C681" s="177">
        <v>0.029909617687051186</v>
      </c>
      <c r="D681" s="177">
        <v>-0.08661178172336204</v>
      </c>
      <c r="E681" s="284">
        <v>-4.252444763698678E-4</v>
      </c>
      <c r="F681" s="289">
        <v>-93.69472865026546</v>
      </c>
      <c r="G681" s="237">
        <v>32.24273430198221</v>
      </c>
      <c r="H681" s="237">
        <v>-10930.33807252861</v>
      </c>
      <c r="I681" s="289">
        <v>7167.075631432284</v>
      </c>
      <c r="J681" s="236">
        <v>79893.93109413737</v>
      </c>
    </row>
    <row r="682">
      <c r="A682" s="187">
        <v>43203.0</v>
      </c>
      <c r="B682" s="177">
        <v>-0.10674794280418298</v>
      </c>
      <c r="C682" s="177">
        <v>0.03003617528428199</v>
      </c>
      <c r="D682" s="177">
        <v>-0.08623268848371539</v>
      </c>
      <c r="E682" s="284">
        <v>7.089842192627226E-4</v>
      </c>
      <c r="F682" s="289">
        <v>156.27794341801928</v>
      </c>
      <c r="G682" s="237">
        <v>30.46301372475719</v>
      </c>
      <c r="H682" s="237">
        <v>-10836.643343878344</v>
      </c>
      <c r="I682" s="289">
        <v>7134.832897130302</v>
      </c>
      <c r="J682" s="236">
        <v>79987.62582278764</v>
      </c>
    </row>
    <row r="683">
      <c r="A683" s="187">
        <v>43202.0</v>
      </c>
      <c r="B683" s="177">
        <v>-0.10820912113001815</v>
      </c>
      <c r="C683" s="177">
        <v>0.03009669601845442</v>
      </c>
      <c r="D683" s="177">
        <v>-0.08765253004674844</v>
      </c>
      <c r="E683" s="284">
        <v>0.005482936615331969</v>
      </c>
      <c r="F683" s="289">
        <v>1207.7201906532664</v>
      </c>
      <c r="G683" s="237">
        <v>34.6466328320844</v>
      </c>
      <c r="H683" s="237">
        <v>-10992.921287296364</v>
      </c>
      <c r="I683" s="289">
        <v>7104.369883405545</v>
      </c>
      <c r="J683" s="236">
        <v>79831.34787936963</v>
      </c>
    </row>
    <row r="684">
      <c r="A684" s="187">
        <v>43201.0</v>
      </c>
      <c r="B684" s="177">
        <v>-0.1180763718996706</v>
      </c>
      <c r="C684" s="177">
        <v>0.030157339970140234</v>
      </c>
      <c r="D684" s="177">
        <v>-0.09747835989379483</v>
      </c>
      <c r="E684" s="284">
        <v>-0.007375750159965724</v>
      </c>
      <c r="F684" s="289">
        <v>-1615.740227496286</v>
      </c>
      <c r="G684" s="237">
        <v>65.8330453438901</v>
      </c>
      <c r="H684" s="237">
        <v>-12200.64147794963</v>
      </c>
      <c r="I684" s="289">
        <v>7069.72325057346</v>
      </c>
      <c r="J684" s="236">
        <v>78623.62768871635</v>
      </c>
    </row>
    <row r="685">
      <c r="A685" s="187">
        <v>43200.0</v>
      </c>
      <c r="B685" s="177">
        <v>-0.10537568756869257</v>
      </c>
      <c r="C685" s="177">
        <v>0.030217113974099277</v>
      </c>
      <c r="D685" s="177">
        <v>-0.08473684883033951</v>
      </c>
      <c r="E685" s="284">
        <v>0.003732583026895078</v>
      </c>
      <c r="F685" s="289">
        <v>823.6947720487406</v>
      </c>
      <c r="G685" s="237">
        <v>9.821736165485673</v>
      </c>
      <c r="H685" s="237">
        <v>-10584.901250453344</v>
      </c>
      <c r="I685" s="289">
        <v>7003.89020522957</v>
      </c>
      <c r="J685" s="236">
        <v>80239.36791621264</v>
      </c>
    </row>
    <row r="686">
      <c r="A686" s="187">
        <v>43199.0</v>
      </c>
      <c r="B686" s="177">
        <v>-0.11219787668559994</v>
      </c>
      <c r="C686" s="177">
        <v>0.030278683308755088</v>
      </c>
      <c r="D686" s="177">
        <v>-0.09151698497123208</v>
      </c>
      <c r="E686" s="284">
        <v>7.421356492138757E-4</v>
      </c>
      <c r="F686" s="289">
        <v>163.16088542287798</v>
      </c>
      <c r="G686" s="237">
        <v>66.38617879800216</v>
      </c>
      <c r="H686" s="237">
        <v>-11408.596022502084</v>
      </c>
      <c r="I686" s="289">
        <v>6994.068469064084</v>
      </c>
      <c r="J686" s="236">
        <v>79415.6731441639</v>
      </c>
    </row>
    <row r="687">
      <c r="A687" s="187">
        <v>43196.0</v>
      </c>
      <c r="B687" s="177">
        <v>-0.11399034734186864</v>
      </c>
      <c r="C687" s="177">
        <v>0.030407695863356565</v>
      </c>
      <c r="D687" s="177">
        <v>-0.09322133770492468</v>
      </c>
      <c r="E687" s="284">
        <v>-0.0029790523571017564</v>
      </c>
      <c r="F687" s="289">
        <v>-654.4680811241851</v>
      </c>
      <c r="G687" s="237">
        <v>66.41522885858275</v>
      </c>
      <c r="H687" s="237">
        <v>-11571.756907924962</v>
      </c>
      <c r="I687" s="289">
        <v>6927.6822902660815</v>
      </c>
      <c r="J687" s="236">
        <v>79252.51225874102</v>
      </c>
    </row>
    <row r="688">
      <c r="A688" s="187">
        <v>43195.0</v>
      </c>
      <c r="B688" s="177">
        <v>-0.10963630392820589</v>
      </c>
      <c r="C688" s="177">
        <v>0.031167898824286604</v>
      </c>
      <c r="D688" s="177">
        <v>-0.08812655163740273</v>
      </c>
      <c r="E688" s="284">
        <v>0.012794199664717903</v>
      </c>
      <c r="F688" s="289">
        <v>2818.0238212256063</v>
      </c>
      <c r="G688" s="237">
        <v>28.8470848442282</v>
      </c>
      <c r="H688" s="237">
        <v>-10917.288826800777</v>
      </c>
      <c r="I688" s="289">
        <v>6861.267061407499</v>
      </c>
      <c r="J688" s="236">
        <v>79906.9803398652</v>
      </c>
    </row>
    <row r="689">
      <c r="A689" s="187">
        <v>43194.0</v>
      </c>
      <c r="B689" s="177">
        <v>-0.13223952255091867</v>
      </c>
      <c r="C689" s="177">
        <v>0.030816513170009108</v>
      </c>
      <c r="D689" s="177">
        <v>-0.11110090322170016</v>
      </c>
      <c r="E689" s="284">
        <v>-0.004300897400127467</v>
      </c>
      <c r="F689" s="289">
        <v>-935.4074112596609</v>
      </c>
      <c r="G689" s="237">
        <v>34.1589961937732</v>
      </c>
      <c r="H689" s="237">
        <v>-13735.312648026384</v>
      </c>
      <c r="I689" s="289">
        <v>6832.41997656327</v>
      </c>
      <c r="J689" s="236">
        <v>77088.95651863959</v>
      </c>
    </row>
    <row r="690">
      <c r="A690" s="187">
        <v>43193.0</v>
      </c>
      <c r="B690" s="177">
        <v>-0.12151166507668329</v>
      </c>
      <c r="C690" s="177">
        <v>0.02747081939642453</v>
      </c>
      <c r="D690" s="177">
        <v>-0.10373763037883117</v>
      </c>
      <c r="E690" s="284">
        <v>-3.560785697502815E-4</v>
      </c>
      <c r="F690" s="289">
        <v>-77.92668572079674</v>
      </c>
      <c r="G690" s="237">
        <v>32.19069799824438</v>
      </c>
      <c r="H690" s="237">
        <v>-12799.905236766723</v>
      </c>
      <c r="I690" s="289">
        <v>6798.260980369497</v>
      </c>
      <c r="J690" s="236">
        <v>78024.36392989925</v>
      </c>
    </row>
    <row r="691">
      <c r="A691" s="187">
        <v>43188.0</v>
      </c>
      <c r="B691" s="177">
        <v>-0.12293739198283093</v>
      </c>
      <c r="C691" s="177">
        <v>0.02765002568305323</v>
      </c>
      <c r="D691" s="177">
        <v>-0.10377868262031012</v>
      </c>
      <c r="E691" s="284">
        <v>0.008220594375227663</v>
      </c>
      <c r="F691" s="289">
        <v>1798.4135245518682</v>
      </c>
      <c r="G691" s="237">
        <v>46.91488643567398</v>
      </c>
      <c r="H691" s="237">
        <v>-12721.978551045926</v>
      </c>
      <c r="I691" s="289">
        <v>6766.070282371253</v>
      </c>
      <c r="J691" s="236">
        <v>78102.29061562005</v>
      </c>
    </row>
    <row r="692">
      <c r="A692" s="187">
        <v>43187.0</v>
      </c>
      <c r="B692" s="177">
        <v>-0.13788402650550455</v>
      </c>
      <c r="C692" s="177">
        <v>0.02770552299964317</v>
      </c>
      <c r="D692" s="177">
        <v>-0.11868686303913825</v>
      </c>
      <c r="E692" s="284">
        <v>-3.913634629211056E-4</v>
      </c>
      <c r="F692" s="289">
        <v>-84.91447022389184</v>
      </c>
      <c r="G692" s="237">
        <v>59.67011334335534</v>
      </c>
      <c r="H692" s="237">
        <v>-14520.392075597794</v>
      </c>
      <c r="I692" s="289">
        <v>6719.155395935579</v>
      </c>
      <c r="J692" s="236">
        <v>76303.87709106818</v>
      </c>
    </row>
    <row r="693">
      <c r="A693" s="187">
        <v>43186.0</v>
      </c>
      <c r="B693" s="177">
        <v>-0.13745809762906755</v>
      </c>
      <c r="C693" s="177">
        <v>0.027759675007456353</v>
      </c>
      <c r="D693" s="177">
        <v>-0.11822341222362667</v>
      </c>
      <c r="E693" s="284">
        <v>-0.0038917413450254867</v>
      </c>
      <c r="F693" s="289">
        <v>-844.7249625220211</v>
      </c>
      <c r="G693" s="237">
        <v>51.744426469330385</v>
      </c>
      <c r="H693" s="237">
        <v>-14435.477605373902</v>
      </c>
      <c r="I693" s="289">
        <v>6659.4852825922235</v>
      </c>
      <c r="J693" s="236">
        <v>76388.79156129208</v>
      </c>
    </row>
    <row r="694">
      <c r="A694" s="187">
        <v>43185.0</v>
      </c>
      <c r="B694" s="177">
        <v>-0.13079608988360572</v>
      </c>
      <c r="C694" s="177">
        <v>0.02781413650328293</v>
      </c>
      <c r="D694" s="177">
        <v>-0.1115236680947723</v>
      </c>
      <c r="E694" s="284">
        <v>-0.0019124724218381622</v>
      </c>
      <c r="F694" s="289">
        <v>-416.72871102508907</v>
      </c>
      <c r="G694" s="237">
        <v>43.87796429114992</v>
      </c>
      <c r="H694" s="237">
        <v>-13590.752642851881</v>
      </c>
      <c r="I694" s="289">
        <v>6607.740856122893</v>
      </c>
      <c r="J694" s="236">
        <v>77233.51652381409</v>
      </c>
    </row>
    <row r="695">
      <c r="A695" s="187">
        <v>43182.0</v>
      </c>
      <c r="B695" s="177">
        <v>-0.12792082187816556</v>
      </c>
      <c r="C695" s="177">
        <v>0.027933000570097358</v>
      </c>
      <c r="D695" s="177">
        <v>-0.10856603914920683</v>
      </c>
      <c r="E695" s="284">
        <v>-0.002116273414948618</v>
      </c>
      <c r="F695" s="289">
        <v>-462.01896271613623</v>
      </c>
      <c r="G695" s="237">
        <v>12.495930562324629</v>
      </c>
      <c r="H695" s="237">
        <v>-13174.023931826792</v>
      </c>
      <c r="I695" s="289">
        <v>6563.862891831744</v>
      </c>
      <c r="J695" s="236">
        <v>77650.24523483918</v>
      </c>
    </row>
    <row r="696">
      <c r="A696" s="187">
        <v>43181.0</v>
      </c>
      <c r="B696" s="177">
        <v>-0.12436338548857008</v>
      </c>
      <c r="C696" s="177">
        <v>0.02798927097297442</v>
      </c>
      <c r="D696" s="177">
        <v>-0.10496961298409391</v>
      </c>
      <c r="E696" s="284">
        <v>-0.0056654621798542006</v>
      </c>
      <c r="F696" s="289">
        <v>-1239.48559511418</v>
      </c>
      <c r="G696" s="237">
        <v>33.41059937187721</v>
      </c>
      <c r="H696" s="237">
        <v>-12712.004969110656</v>
      </c>
      <c r="I696" s="289">
        <v>6551.366961269419</v>
      </c>
      <c r="J696" s="236">
        <v>78112.26419755531</v>
      </c>
    </row>
    <row r="697">
      <c r="A697" s="187">
        <v>43180.0</v>
      </c>
      <c r="B697" s="177">
        <v>-0.11510483859319173</v>
      </c>
      <c r="C697" s="177">
        <v>0.028790566882302113</v>
      </c>
      <c r="D697" s="177">
        <v>-0.09492725594855377</v>
      </c>
      <c r="E697" s="284">
        <v>5.775408021649954E-4</v>
      </c>
      <c r="F697" s="289">
        <v>127.01784438191135</v>
      </c>
      <c r="G697" s="237">
        <v>30.15746182293546</v>
      </c>
      <c r="H697" s="237">
        <v>-11472.519373996476</v>
      </c>
      <c r="I697" s="289">
        <v>6517.956361897542</v>
      </c>
      <c r="J697" s="236">
        <v>79351.74979266949</v>
      </c>
    </row>
    <row r="698">
      <c r="A698" s="187">
        <v>43179.0</v>
      </c>
      <c r="B698" s="177">
        <v>-0.11175236515897602</v>
      </c>
      <c r="C698" s="177">
        <v>0.024205440379033157</v>
      </c>
      <c r="D698" s="177">
        <v>-0.09617781884829725</v>
      </c>
      <c r="E698" s="284">
        <v>-0.0059200893283369495</v>
      </c>
      <c r="F698" s="289">
        <v>-1304.5625634357548</v>
      </c>
      <c r="G698" s="237">
        <v>18.398634705334754</v>
      </c>
      <c r="H698" s="237">
        <v>-11599.537218378387</v>
      </c>
      <c r="I698" s="289">
        <v>6487.7989000746065</v>
      </c>
      <c r="J698" s="236">
        <v>79224.73194828758</v>
      </c>
    </row>
    <row r="699">
      <c r="A699" s="187">
        <v>43178.0</v>
      </c>
      <c r="B699" s="177">
        <v>-0.10114555434754285</v>
      </c>
      <c r="C699" s="177">
        <v>0.024255800289601948</v>
      </c>
      <c r="D699" s="177">
        <v>-0.0855386048767863</v>
      </c>
      <c r="E699" s="284">
        <v>-0.00382392070223404</v>
      </c>
      <c r="F699" s="289">
        <v>-847.635253498458</v>
      </c>
      <c r="G699" s="237">
        <v>62.446470027568346</v>
      </c>
      <c r="H699" s="237">
        <v>-10294.974654942633</v>
      </c>
      <c r="I699" s="289">
        <v>6469.400265369271</v>
      </c>
      <c r="J699" s="236">
        <v>80529.29451172333</v>
      </c>
    </row>
    <row r="700">
      <c r="A700" s="187">
        <v>43175.0</v>
      </c>
      <c r="B700" s="177">
        <v>-0.09451930543381884</v>
      </c>
      <c r="C700" s="177">
        <v>0.024363172192795504</v>
      </c>
      <c r="D700" s="177">
        <v>-0.07884326948280959</v>
      </c>
      <c r="E700" s="284">
        <v>0.0029817267463333238</v>
      </c>
      <c r="F700" s="289">
        <v>663.4764539118896</v>
      </c>
      <c r="G700" s="237">
        <v>24.550128378205407</v>
      </c>
      <c r="H700" s="237">
        <v>-9447.339401444175</v>
      </c>
      <c r="I700" s="289">
        <v>6406.953795341703</v>
      </c>
      <c r="J700" s="236">
        <v>81376.9297652218</v>
      </c>
    </row>
    <row r="701">
      <c r="A701" s="187">
        <v>43174.0</v>
      </c>
      <c r="B701" s="177">
        <v>-0.10027290085597691</v>
      </c>
      <c r="C701" s="177">
        <v>0.02441589303898232</v>
      </c>
      <c r="D701" s="177">
        <v>-0.08456294264420244</v>
      </c>
      <c r="E701" s="284">
        <v>8.790236124314432E-4</v>
      </c>
      <c r="F701" s="289">
        <v>195.01199858744803</v>
      </c>
      <c r="G701" s="237">
        <v>54.793871243768386</v>
      </c>
      <c r="H701" s="237">
        <v>-10110.815855356064</v>
      </c>
      <c r="I701" s="289">
        <v>6382.403666963498</v>
      </c>
      <c r="J701" s="236">
        <v>80713.4533113099</v>
      </c>
    </row>
    <row r="702">
      <c r="A702" s="187">
        <v>43173.0</v>
      </c>
      <c r="B702" s="177">
        <v>-0.10212278960648062</v>
      </c>
      <c r="C702" s="177">
        <v>0.024468337043764242</v>
      </c>
      <c r="D702" s="177">
        <v>-0.08637908726246135</v>
      </c>
      <c r="E702" s="284">
        <v>-0.002943070579045508</v>
      </c>
      <c r="F702" s="289">
        <v>-652.3483168023213</v>
      </c>
      <c r="G702" s="237">
        <v>21.218440969487855</v>
      </c>
      <c r="H702" s="237">
        <v>-10305.827853943512</v>
      </c>
      <c r="I702" s="289">
        <v>6327.60979571973</v>
      </c>
      <c r="J702" s="236">
        <v>80518.44131272245</v>
      </c>
    </row>
    <row r="703">
      <c r="A703" s="187">
        <v>43172.0</v>
      </c>
      <c r="B703" s="177">
        <v>-0.09686261500061995</v>
      </c>
      <c r="C703" s="177">
        <v>0.02452087421541318</v>
      </c>
      <c r="D703" s="177">
        <v>-0.08108510857784544</v>
      </c>
      <c r="E703" s="284">
        <v>4.843721298276743E-4</v>
      </c>
      <c r="F703" s="289">
        <v>107.67981419309035</v>
      </c>
      <c r="G703" s="237">
        <v>27.49889239698536</v>
      </c>
      <c r="H703" s="237">
        <v>-9653.479537141191</v>
      </c>
      <c r="I703" s="289">
        <v>6306.391354750242</v>
      </c>
      <c r="J703" s="236">
        <v>81170.78962952478</v>
      </c>
    </row>
    <row r="704">
      <c r="A704" s="187">
        <v>43171.0</v>
      </c>
      <c r="B704" s="177">
        <v>-0.09797964289797256</v>
      </c>
      <c r="C704" s="177">
        <v>0.02457418705501717</v>
      </c>
      <c r="D704" s="177">
        <v>-0.08216783330713483</v>
      </c>
      <c r="E704" s="284">
        <v>0.0036090362939583433</v>
      </c>
      <c r="F704" s="289">
        <v>801.9291300213044</v>
      </c>
      <c r="G704" s="237">
        <v>27.369794405669083</v>
      </c>
      <c r="H704" s="237">
        <v>-9761.159351334281</v>
      </c>
      <c r="I704" s="289">
        <v>6278.892462353257</v>
      </c>
      <c r="J704" s="236">
        <v>81063.10981533169</v>
      </c>
    </row>
    <row r="705">
      <c r="A705" s="187">
        <v>43168.0</v>
      </c>
      <c r="B705" s="177">
        <v>-0.10520075974676461</v>
      </c>
      <c r="C705" s="177">
        <v>0.024684612209168243</v>
      </c>
      <c r="D705" s="177">
        <v>-0.0893178991173893</v>
      </c>
      <c r="E705" s="284">
        <v>0.011333437665152043</v>
      </c>
      <c r="F705" s="289">
        <v>2509.2052094446117</v>
      </c>
      <c r="G705" s="237">
        <v>60.816588618264454</v>
      </c>
      <c r="H705" s="237">
        <v>-10563.088481355586</v>
      </c>
      <c r="I705" s="289">
        <v>6251.522667947587</v>
      </c>
      <c r="J705" s="236">
        <v>80261.18068531038</v>
      </c>
    </row>
    <row r="706">
      <c r="A706" s="187">
        <v>43167.0</v>
      </c>
      <c r="B706" s="177">
        <v>-0.12675135496894566</v>
      </c>
      <c r="C706" s="177">
        <v>0.024798647012910235</v>
      </c>
      <c r="D706" s="177">
        <v>-0.11077345637824672</v>
      </c>
      <c r="E706" s="284">
        <v>0.006200493840630569</v>
      </c>
      <c r="F706" s="289">
        <v>1357.1767799648078</v>
      </c>
      <c r="G706" s="237">
        <v>15.91764439520161</v>
      </c>
      <c r="H706" s="237">
        <v>-13072.293690800198</v>
      </c>
      <c r="I706" s="289">
        <v>6190.706079329323</v>
      </c>
      <c r="J706" s="236">
        <v>77751.97547586577</v>
      </c>
    </row>
    <row r="707">
      <c r="A707" s="187">
        <v>43166.0</v>
      </c>
      <c r="B707" s="177">
        <v>-0.13853962980685877</v>
      </c>
      <c r="C707" s="177">
        <v>0.02485024886544663</v>
      </c>
      <c r="D707" s="177">
        <v>-0.12252848387139582</v>
      </c>
      <c r="E707" s="284">
        <v>-0.010306867113348401</v>
      </c>
      <c r="F707" s="289">
        <v>-2241.9999240862726</v>
      </c>
      <c r="G707" s="237">
        <v>17.996871907684366</v>
      </c>
      <c r="H707" s="237">
        <v>-14429.470470765005</v>
      </c>
      <c r="I707" s="289">
        <v>6174.788434934121</v>
      </c>
      <c r="J707" s="236">
        <v>76394.79869590096</v>
      </c>
    </row>
    <row r="708">
      <c r="A708" s="187">
        <v>43165.0</v>
      </c>
      <c r="B708" s="177">
        <v>-0.11974549276236643</v>
      </c>
      <c r="C708" s="177">
        <v>0.024900968491563112</v>
      </c>
      <c r="D708" s="177">
        <v>-0.10370166790525807</v>
      </c>
      <c r="E708" s="284">
        <v>0.002024272797490211</v>
      </c>
      <c r="F708" s="289">
        <v>444.86809562394046</v>
      </c>
      <c r="G708" s="237">
        <v>21.66385909072938</v>
      </c>
      <c r="H708" s="237">
        <v>-12187.470546678733</v>
      </c>
      <c r="I708" s="289">
        <v>6156.791563026437</v>
      </c>
      <c r="J708" s="236">
        <v>78636.79861998722</v>
      </c>
    </row>
    <row r="709">
      <c r="A709" s="187">
        <v>43164.0</v>
      </c>
      <c r="B709" s="177">
        <v>-0.12341069955740361</v>
      </c>
      <c r="C709" s="177">
        <v>0.024571684504220457</v>
      </c>
      <c r="D709" s="177">
        <v>-0.10771494196717653</v>
      </c>
      <c r="E709" s="284">
        <v>-0.002330978241457151</v>
      </c>
      <c r="F709" s="289">
        <v>-511.33926417262774</v>
      </c>
      <c r="G709" s="237">
        <v>25.6952664441176</v>
      </c>
      <c r="H709" s="237">
        <v>-12632.338642302673</v>
      </c>
      <c r="I709" s="289">
        <v>6135.127703935707</v>
      </c>
      <c r="J709" s="236">
        <v>78191.93052436328</v>
      </c>
    </row>
    <row r="710">
      <c r="A710" s="187">
        <v>43161.0</v>
      </c>
      <c r="B710" s="177">
        <v>-0.1195799945615617</v>
      </c>
      <c r="C710" s="177">
        <v>0.02468096020168113</v>
      </c>
      <c r="D710" s="177">
        <v>-0.10381443447742947</v>
      </c>
      <c r="E710" s="284">
        <v>-0.011397739325197146</v>
      </c>
      <c r="F710" s="289">
        <v>-2506.113844094507</v>
      </c>
      <c r="G710" s="237">
        <v>52.709808400986496</v>
      </c>
      <c r="H710" s="237">
        <v>-12120.999378130045</v>
      </c>
      <c r="I710" s="289">
        <v>6109.43243749159</v>
      </c>
      <c r="J710" s="236">
        <v>78703.26978853591</v>
      </c>
    </row>
    <row r="711">
      <c r="A711" s="187">
        <v>43160.0</v>
      </c>
      <c r="B711" s="177">
        <v>-0.09832515491873885</v>
      </c>
      <c r="C711" s="177">
        <v>0.024733691968040344</v>
      </c>
      <c r="D711" s="177">
        <v>-0.08252591114385531</v>
      </c>
      <c r="E711" s="284">
        <v>-0.0011148072045943677</v>
      </c>
      <c r="F711" s="289">
        <v>-247.91558021507626</v>
      </c>
      <c r="G711" s="237">
        <v>12.063179778785422</v>
      </c>
      <c r="H711" s="237">
        <v>-9614.885534035539</v>
      </c>
      <c r="I711" s="289">
        <v>6056.722629090603</v>
      </c>
      <c r="J711" s="236">
        <v>81209.38363263042</v>
      </c>
    </row>
    <row r="712">
      <c r="A712" s="187">
        <v>43159.0</v>
      </c>
      <c r="B712" s="177">
        <v>-0.09641141265789192</v>
      </c>
      <c r="C712" s="177">
        <v>0.02478875349487174</v>
      </c>
      <c r="D712" s="177">
        <v>-0.08057699700142473</v>
      </c>
      <c r="E712" s="284">
        <v>0.001972839257257201</v>
      </c>
      <c r="F712" s="289">
        <v>439.2175047238561</v>
      </c>
      <c r="G712" s="237">
        <v>0.5629035086671164</v>
      </c>
      <c r="H712" s="237">
        <v>-9366.969953820462</v>
      </c>
      <c r="I712" s="289">
        <v>6044.659449311817</v>
      </c>
      <c r="J712" s="236">
        <v>81457.2992128455</v>
      </c>
    </row>
    <row r="713">
      <c r="A713" s="187">
        <v>43158.0</v>
      </c>
      <c r="B713" s="177">
        <v>-0.10184842513134378</v>
      </c>
      <c r="C713" s="177">
        <v>0.02484429353275797</v>
      </c>
      <c r="D713" s="177">
        <v>-0.08454425562256648</v>
      </c>
      <c r="E713" s="284">
        <v>0.005490257010890161</v>
      </c>
      <c r="F713" s="289">
        <v>1218.9831112073498</v>
      </c>
      <c r="G713" s="237">
        <v>53.50976397520393</v>
      </c>
      <c r="H713" s="237">
        <v>-9806.187458544318</v>
      </c>
      <c r="I713" s="289">
        <v>6044.096545803151</v>
      </c>
      <c r="J713" s="236">
        <v>81018.08170812164</v>
      </c>
    </row>
    <row r="714">
      <c r="A714" s="187">
        <v>43157.0</v>
      </c>
      <c r="B714" s="177">
        <v>-0.11260867530397119</v>
      </c>
      <c r="C714" s="177">
        <v>0.02489974118761999</v>
      </c>
      <c r="D714" s="177">
        <v>-0.09526588623785644</v>
      </c>
      <c r="E714" s="284">
        <v>0.0092538770229224</v>
      </c>
      <c r="F714" s="289">
        <v>2043.3265559317679</v>
      </c>
      <c r="G714" s="237">
        <v>57.8730110935267</v>
      </c>
      <c r="H714" s="237">
        <v>-11025.170569751668</v>
      </c>
      <c r="I714" s="289">
        <v>5990.586781827947</v>
      </c>
      <c r="J714" s="236">
        <v>79799.0985969143</v>
      </c>
    </row>
    <row r="715">
      <c r="A715" s="187">
        <v>43154.0</v>
      </c>
      <c r="B715" s="177">
        <v>-0.13085753317378396</v>
      </c>
      <c r="C715" s="177">
        <v>0.02501308346413549</v>
      </c>
      <c r="D715" s="177">
        <v>-0.11343580066889727</v>
      </c>
      <c r="E715" s="284">
        <v>0.0010379082477063367</v>
      </c>
      <c r="F715" s="289">
        <v>227.05726387789764</v>
      </c>
      <c r="G715" s="237">
        <v>15.387845834687212</v>
      </c>
      <c r="H715" s="237">
        <v>-13068.497125683436</v>
      </c>
      <c r="I715" s="289">
        <v>5932.71377073442</v>
      </c>
      <c r="J715" s="236">
        <v>77755.77204098253</v>
      </c>
    </row>
    <row r="716">
      <c r="A716" s="187">
        <v>43153.0</v>
      </c>
      <c r="B716" s="177">
        <v>-0.13311212120682925</v>
      </c>
      <c r="C716" s="177">
        <v>0.025066509122993966</v>
      </c>
      <c r="D716" s="177">
        <v>-0.11565317747451179</v>
      </c>
      <c r="E716" s="284">
        <v>-0.001559101294152043</v>
      </c>
      <c r="F716" s="289">
        <v>-340.7216868606447</v>
      </c>
      <c r="G716" s="237">
        <v>26.61481724311859</v>
      </c>
      <c r="H716" s="237">
        <v>-13295.554389561334</v>
      </c>
      <c r="I716" s="289">
        <v>5917.325924899733</v>
      </c>
      <c r="J716" s="236">
        <v>77528.71477710463</v>
      </c>
    </row>
    <row r="717">
      <c r="A717" s="187">
        <v>43152.0</v>
      </c>
      <c r="B717" s="177">
        <v>-0.13042600672486762</v>
      </c>
      <c r="C717" s="177">
        <v>0.025119993867562276</v>
      </c>
      <c r="D717" s="177">
        <v>-0.1129298106116393</v>
      </c>
      <c r="E717" s="284">
        <v>-0.0034334060262477474</v>
      </c>
      <c r="F717" s="289">
        <v>-751.4968975973443</v>
      </c>
      <c r="G717" s="237">
        <v>26.44085715621057</v>
      </c>
      <c r="H717" s="237">
        <v>-12954.832702700689</v>
      </c>
      <c r="I717" s="289">
        <v>5890.711107656614</v>
      </c>
      <c r="J717" s="236">
        <v>77869.43646396528</v>
      </c>
    </row>
    <row r="718">
      <c r="A718" s="187">
        <v>43151.0</v>
      </c>
      <c r="B718" s="177">
        <v>-0.1241414980239581</v>
      </c>
      <c r="C718" s="177">
        <v>0.025174023220841658</v>
      </c>
      <c r="D718" s="177">
        <v>-0.10660767020724167</v>
      </c>
      <c r="E718" s="284">
        <v>0.003153682124853739</v>
      </c>
      <c r="F718" s="289">
        <v>692.6414837858283</v>
      </c>
      <c r="G718" s="237">
        <v>57.13149896742166</v>
      </c>
      <c r="H718" s="237">
        <v>-12203.335805103345</v>
      </c>
      <c r="I718" s="289">
        <v>5864.270250500404</v>
      </c>
      <c r="J718" s="236">
        <v>78620.93336156262</v>
      </c>
    </row>
    <row r="719">
      <c r="A719" s="187">
        <v>43150.0</v>
      </c>
      <c r="B719" s="177">
        <v>-0.13047647626038902</v>
      </c>
      <c r="C719" s="177">
        <v>0.025228956918206175</v>
      </c>
      <c r="D719" s="177">
        <v>-0.11290438686019524</v>
      </c>
      <c r="E719" s="284">
        <v>0.008616423338789614</v>
      </c>
      <c r="F719" s="289">
        <v>1886.4522627642255</v>
      </c>
      <c r="G719" s="237">
        <v>18.97303999922772</v>
      </c>
      <c r="H719" s="237">
        <v>-12895.977288889173</v>
      </c>
      <c r="I719" s="289">
        <v>5807.138751532982</v>
      </c>
      <c r="J719" s="236">
        <v>77928.29187777679</v>
      </c>
    </row>
    <row r="720">
      <c r="A720" s="187">
        <v>43147.0</v>
      </c>
      <c r="B720" s="177">
        <v>-0.14765957739759142</v>
      </c>
      <c r="C720" s="177">
        <v>0.02534347075831842</v>
      </c>
      <c r="D720" s="177">
        <v>-0.130007728558966</v>
      </c>
      <c r="E720" s="284">
        <v>0.005084083238091815</v>
      </c>
      <c r="F720" s="289">
        <v>1103.502099377225</v>
      </c>
      <c r="G720" s="237">
        <v>2.5357151943504164</v>
      </c>
      <c r="H720" s="237">
        <v>-14782.429551653398</v>
      </c>
      <c r="I720" s="289">
        <v>5788.165711533754</v>
      </c>
      <c r="J720" s="236">
        <v>76041.83961501256</v>
      </c>
    </row>
    <row r="721">
      <c r="A721" s="187">
        <v>43146.0</v>
      </c>
      <c r="B721" s="177">
        <v>-0.1576962973529759</v>
      </c>
      <c r="C721" s="177">
        <v>0.02539689053603766</v>
      </c>
      <c r="D721" s="177">
        <v>-0.14000724138316134</v>
      </c>
      <c r="E721" s="284">
        <v>-0.005238095485340439</v>
      </c>
      <c r="F721" s="289">
        <v>-1131.1502637911872</v>
      </c>
      <c r="G721" s="237">
        <v>31.557015126673594</v>
      </c>
      <c r="H721" s="237">
        <v>-15885.931651030623</v>
      </c>
      <c r="I721" s="289">
        <v>5785.629996339403</v>
      </c>
      <c r="J721" s="236">
        <v>74938.33751563534</v>
      </c>
    </row>
    <row r="722">
      <c r="A722" s="187">
        <v>43145.0</v>
      </c>
      <c r="B722" s="177">
        <v>-0.1480337082887553</v>
      </c>
      <c r="C722" s="177">
        <v>0.02544959366244308</v>
      </c>
      <c r="D722" s="177">
        <v>-0.13030794433882617</v>
      </c>
      <c r="E722" s="284">
        <v>0.006109226797285813</v>
      </c>
      <c r="F722" s="289">
        <v>1326.1787873185167</v>
      </c>
      <c r="G722" s="237">
        <v>23.008247516650037</v>
      </c>
      <c r="H722" s="237">
        <v>-14754.781387239436</v>
      </c>
      <c r="I722" s="289">
        <v>5754.072981212729</v>
      </c>
      <c r="J722" s="236">
        <v>76069.48777942653</v>
      </c>
    </row>
    <row r="723">
      <c r="A723" s="187">
        <v>43144.0</v>
      </c>
      <c r="B723" s="177">
        <v>-0.16008453184469254</v>
      </c>
      <c r="C723" s="177">
        <v>0.025503533414808786</v>
      </c>
      <c r="D723" s="177">
        <v>-0.14232119859874104</v>
      </c>
      <c r="E723" s="284">
        <v>-0.005069870387869084</v>
      </c>
      <c r="F723" s="289">
        <v>-1093.8338131605778</v>
      </c>
      <c r="G723" s="237">
        <v>29.325355393010817</v>
      </c>
      <c r="H723" s="237">
        <v>-16080.960174557953</v>
      </c>
      <c r="I723" s="289">
        <v>5731.064733696079</v>
      </c>
      <c r="J723" s="236">
        <v>74743.30899210801</v>
      </c>
    </row>
    <row r="724">
      <c r="A724" s="187">
        <v>43143.0</v>
      </c>
      <c r="B724" s="177">
        <v>-0.15071646823752283</v>
      </c>
      <c r="C724" s="177">
        <v>0.025556554572759835</v>
      </c>
      <c r="D724" s="177">
        <v>-0.1329162055009611</v>
      </c>
      <c r="E724" s="284">
        <v>0.0020382807128759943</v>
      </c>
      <c r="F724" s="289">
        <v>441.9923338653589</v>
      </c>
      <c r="G724" s="237">
        <v>14.243957134678574</v>
      </c>
      <c r="H724" s="237">
        <v>-14987.126361397375</v>
      </c>
      <c r="I724" s="289">
        <v>5701.739378303068</v>
      </c>
      <c r="J724" s="236">
        <v>75837.14280526858</v>
      </c>
    </row>
    <row r="725">
      <c r="A725" s="187">
        <v>43140.0</v>
      </c>
      <c r="B725" s="177">
        <v>-0.1553348164505606</v>
      </c>
      <c r="C725" s="177">
        <v>0.02567198724195917</v>
      </c>
      <c r="D725" s="177">
        <v>-0.13745415430670468</v>
      </c>
      <c r="E725" s="284">
        <v>-0.01090034035755441</v>
      </c>
      <c r="F725" s="289">
        <v>-2425.846998053834</v>
      </c>
      <c r="G725" s="237">
        <v>62.129077988130625</v>
      </c>
      <c r="H725" s="237">
        <v>-15429.118695262734</v>
      </c>
      <c r="I725" s="289">
        <v>5687.49542116839</v>
      </c>
      <c r="J725" s="236">
        <v>75395.15047140322</v>
      </c>
    </row>
    <row r="726">
      <c r="A726" s="187">
        <v>43139.0</v>
      </c>
      <c r="B726" s="177">
        <v>-0.13400639454086302</v>
      </c>
      <c r="C726" s="177">
        <v>0.025726286593375555</v>
      </c>
      <c r="D726" s="177">
        <v>-0.11608791263852264</v>
      </c>
      <c r="E726" s="284">
        <v>0.0011870692933030266</v>
      </c>
      <c r="F726" s="289">
        <v>267.05933344398363</v>
      </c>
      <c r="G726" s="237">
        <v>19.0887857783493</v>
      </c>
      <c r="H726" s="237">
        <v>-13003.2716972089</v>
      </c>
      <c r="I726" s="289">
        <v>5625.366343180259</v>
      </c>
      <c r="J726" s="236">
        <v>77820.99746945706</v>
      </c>
    </row>
    <row r="727">
      <c r="A727" s="187">
        <v>43138.0</v>
      </c>
      <c r="B727" s="177">
        <v>-0.1366913661677954</v>
      </c>
      <c r="C727" s="177">
        <v>0.02578301936176043</v>
      </c>
      <c r="D727" s="177">
        <v>-0.11873336962039018</v>
      </c>
      <c r="E727" s="284">
        <v>0.009400886522718184</v>
      </c>
      <c r="F727" s="289">
        <v>2112.4413318256393</v>
      </c>
      <c r="G727" s="237">
        <v>17.177921998040212</v>
      </c>
      <c r="H727" s="237">
        <v>-13270.331030652884</v>
      </c>
      <c r="I727" s="289">
        <v>5606.27755740191</v>
      </c>
      <c r="J727" s="236">
        <v>77553.93813601308</v>
      </c>
    </row>
    <row r="728">
      <c r="A728" s="187">
        <v>43137.0</v>
      </c>
      <c r="B728" s="177">
        <v>-0.15599749995146917</v>
      </c>
      <c r="C728" s="177">
        <v>0.025902736408203737</v>
      </c>
      <c r="D728" s="177">
        <v>-0.13793701543012127</v>
      </c>
      <c r="E728" s="284">
        <v>-0.012654266896409206</v>
      </c>
      <c r="F728" s="289">
        <v>-2816.6771739156356</v>
      </c>
      <c r="G728" s="237">
        <v>65.92920582628379</v>
      </c>
      <c r="H728" s="237">
        <v>-15382.772362478523</v>
      </c>
      <c r="I728" s="289">
        <v>5589.09963540387</v>
      </c>
      <c r="J728" s="236">
        <v>75441.49680418744</v>
      </c>
    </row>
    <row r="729">
      <c r="A729" s="187">
        <v>43136.0</v>
      </c>
      <c r="B729" s="177">
        <v>-0.1306188359128994</v>
      </c>
      <c r="C729" s="177">
        <v>0.02555748906663124</v>
      </c>
      <c r="D729" s="177">
        <v>-0.11292033022349468</v>
      </c>
      <c r="E729" s="284">
        <v>-0.015178359235971516</v>
      </c>
      <c r="F729" s="289">
        <v>-3421.936725621128</v>
      </c>
      <c r="G729" s="237">
        <v>62.26528486213435</v>
      </c>
      <c r="H729" s="237">
        <v>-12566.095188562887</v>
      </c>
      <c r="I729" s="289">
        <v>5523.170429577586</v>
      </c>
      <c r="J729" s="236">
        <v>78258.17397810308</v>
      </c>
    </row>
    <row r="730">
      <c r="A730" s="187">
        <v>43133.0</v>
      </c>
      <c r="B730" s="177">
        <v>-0.10037210178912365</v>
      </c>
      <c r="C730" s="177">
        <v>0.02567641346844271</v>
      </c>
      <c r="D730" s="177">
        <v>-0.08255278224662627</v>
      </c>
      <c r="E730" s="284">
        <v>-0.015617057626430519</v>
      </c>
      <c r="F730" s="289">
        <v>-3971.894254833789</v>
      </c>
      <c r="G730" s="237">
        <v>42.99408054965552</v>
      </c>
      <c r="H730" s="237">
        <v>-9144.15846294176</v>
      </c>
      <c r="I730" s="289">
        <v>5460.905144715452</v>
      </c>
      <c r="J730" s="236">
        <v>81680.1107037242</v>
      </c>
    </row>
    <row r="731">
      <c r="A731" s="187">
        <v>43132.0</v>
      </c>
      <c r="B731" s="177">
        <v>-0.064666905130271</v>
      </c>
      <c r="C731" s="177">
        <v>0.02573721508706547</v>
      </c>
      <c r="D731" s="177">
        <v>-0.04680538952825496</v>
      </c>
      <c r="E731" s="284">
        <v>0.003401847646384685</v>
      </c>
      <c r="F731" s="289">
        <v>878.7054311986494</v>
      </c>
      <c r="G731" s="237">
        <v>35.85412386405636</v>
      </c>
      <c r="H731" s="237">
        <v>-5172.264208107971</v>
      </c>
      <c r="I731" s="289">
        <v>5417.911064165796</v>
      </c>
      <c r="J731" s="236">
        <v>85652.004958558</v>
      </c>
    </row>
    <row r="732">
      <c r="A732" s="187">
        <v>43131.0</v>
      </c>
      <c r="B732" s="177">
        <v>-0.07280124877483621</v>
      </c>
      <c r="C732" s="177">
        <v>0.025801956811172703</v>
      </c>
      <c r="D732" s="177">
        <v>-0.05489480269719058</v>
      </c>
      <c r="E732" s="284">
        <v>-0.007256695600352472</v>
      </c>
      <c r="F732" s="289">
        <v>-1868.045433833896</v>
      </c>
      <c r="G732" s="237">
        <v>59.984540946138125</v>
      </c>
      <c r="H732" s="237">
        <v>-6050.969639306621</v>
      </c>
      <c r="I732" s="289">
        <v>5382.05694030174</v>
      </c>
      <c r="J732" s="236">
        <v>84773.29952735936</v>
      </c>
    </row>
    <row r="733">
      <c r="A733" s="187">
        <v>43130.0</v>
      </c>
      <c r="B733" s="177">
        <v>-0.05782352270175266</v>
      </c>
      <c r="C733" s="177">
        <v>0.025866254118301586</v>
      </c>
      <c r="D733" s="177">
        <v>-0.03804233326290202</v>
      </c>
      <c r="E733" s="284">
        <v>-0.009755412077634735</v>
      </c>
      <c r="F733" s="289">
        <v>-2527.5347469825438</v>
      </c>
      <c r="G733" s="237">
        <v>61.65711054307148</v>
      </c>
      <c r="H733" s="237">
        <v>-4182.924205472725</v>
      </c>
      <c r="I733" s="289">
        <v>5322.072399355602</v>
      </c>
      <c r="J733" s="236">
        <v>86641.34496119324</v>
      </c>
    </row>
    <row r="734">
      <c r="A734" s="187">
        <v>43129.0</v>
      </c>
      <c r="B734" s="177">
        <v>-0.03492581040744399</v>
      </c>
      <c r="C734" s="177">
        <v>0.025932628975592426</v>
      </c>
      <c r="D734" s="177">
        <v>-0.015093860869352006</v>
      </c>
      <c r="E734" s="284">
        <v>0.0073049083015588575</v>
      </c>
      <c r="F734" s="289">
        <v>1911.0958692383194</v>
      </c>
      <c r="G734" s="237">
        <v>54.655196517173586</v>
      </c>
      <c r="H734" s="237">
        <v>-1655.3894584901811</v>
      </c>
      <c r="I734" s="289">
        <v>5260.415288812531</v>
      </c>
      <c r="J734" s="236">
        <v>89168.8797081758</v>
      </c>
    </row>
    <row r="735">
      <c r="A735" s="187">
        <v>43126.0</v>
      </c>
      <c r="B735" s="177">
        <v>-0.05261825232683989</v>
      </c>
      <c r="C735" s="177">
        <v>0.026064913020879286</v>
      </c>
      <c r="D735" s="177">
        <v>-0.032685138710347186</v>
      </c>
      <c r="E735" s="284">
        <v>1.0329298821339677E-4</v>
      </c>
      <c r="F735" s="289">
        <v>26.825907407900104</v>
      </c>
      <c r="G735" s="237">
        <v>38.85146464044319</v>
      </c>
      <c r="H735" s="237">
        <v>-3566.4853277285006</v>
      </c>
      <c r="I735" s="289">
        <v>5205.760092295357</v>
      </c>
      <c r="J735" s="236">
        <v>87257.78383893748</v>
      </c>
    </row>
    <row r="736">
      <c r="A736" s="187">
        <v>43125.0</v>
      </c>
      <c r="B736" s="177">
        <v>-0.05300194119322108</v>
      </c>
      <c r="C736" s="177">
        <v>0.02613287682234136</v>
      </c>
      <c r="D736" s="177">
        <v>-0.033016852334176554</v>
      </c>
      <c r="E736" s="284">
        <v>-0.007197255299153327</v>
      </c>
      <c r="F736" s="289">
        <v>-1504.171721465732</v>
      </c>
      <c r="G736" s="237">
        <v>48.643415279447545</v>
      </c>
      <c r="H736" s="237">
        <v>-3593.3112351364007</v>
      </c>
      <c r="I736" s="289">
        <v>5166.908627654914</v>
      </c>
      <c r="J736" s="236">
        <v>87230.95793152959</v>
      </c>
    </row>
    <row r="737">
      <c r="A737" s="187">
        <v>43124.0</v>
      </c>
      <c r="B737" s="177">
        <v>-0.03928342914724242</v>
      </c>
      <c r="C737" s="177">
        <v>0.02620120830416699</v>
      </c>
      <c r="D737" s="177">
        <v>-0.019246083862491718</v>
      </c>
      <c r="E737" s="284">
        <v>-0.0031521724780616362</v>
      </c>
      <c r="F737" s="289">
        <v>-663.5215277350931</v>
      </c>
      <c r="G737" s="237">
        <v>43.66192242871016</v>
      </c>
      <c r="H737" s="237">
        <v>-2089.1395136706687</v>
      </c>
      <c r="I737" s="289">
        <v>5118.265212375467</v>
      </c>
      <c r="J737" s="236">
        <v>88735.12965299531</v>
      </c>
    </row>
    <row r="738">
      <c r="A738" s="187">
        <v>43123.0</v>
      </c>
      <c r="B738" s="177">
        <v>-0.03325967603583754</v>
      </c>
      <c r="C738" s="177">
        <v>0.026271358618279617</v>
      </c>
      <c r="D738" s="177">
        <v>-0.013168591004280082</v>
      </c>
      <c r="E738" s="284">
        <v>0.006468876815992592</v>
      </c>
      <c r="F738" s="289">
        <v>1365.9686236926432</v>
      </c>
      <c r="G738" s="237">
        <v>57.214854988472354</v>
      </c>
      <c r="H738" s="237">
        <v>-1425.6179859355757</v>
      </c>
      <c r="I738" s="289">
        <v>5074.603289946756</v>
      </c>
      <c r="J738" s="236">
        <v>89398.6511807304</v>
      </c>
    </row>
    <row r="739">
      <c r="A739" s="187">
        <v>43122.0</v>
      </c>
      <c r="B739" s="177">
        <v>-0.04600161140509312</v>
      </c>
      <c r="C739" s="177">
        <v>0.026342556688217205</v>
      </c>
      <c r="D739" s="177">
        <v>-0.025856077477382885</v>
      </c>
      <c r="E739" s="284">
        <v>-8.104143865150647E-4</v>
      </c>
      <c r="F739" s="289">
        <v>-170.02017580187385</v>
      </c>
      <c r="G739" s="237">
        <v>18.12844786677118</v>
      </c>
      <c r="H739" s="237">
        <v>-2791.586609628219</v>
      </c>
      <c r="I739" s="289">
        <v>5017.388434958284</v>
      </c>
      <c r="J739" s="236">
        <v>88032.68255703776</v>
      </c>
    </row>
    <row r="740">
      <c r="A740" s="187">
        <v>43119.0</v>
      </c>
      <c r="B740" s="177">
        <v>-0.0446546326672882</v>
      </c>
      <c r="C740" s="177">
        <v>0.02647761267627049</v>
      </c>
      <c r="D740" s="177">
        <v>-0.024405814346127847</v>
      </c>
      <c r="E740" s="284">
        <v>-0.009958459291845167</v>
      </c>
      <c r="F740" s="289">
        <v>-2090.9193764508736</v>
      </c>
      <c r="G740" s="237">
        <v>39.114321137670444</v>
      </c>
      <c r="H740" s="237">
        <v>-2621.566433826345</v>
      </c>
      <c r="I740" s="289">
        <v>4999.259987091513</v>
      </c>
      <c r="J740" s="236">
        <v>88202.70273283962</v>
      </c>
    </row>
    <row r="741">
      <c r="A741" s="187">
        <v>43118.0</v>
      </c>
      <c r="B741" s="177">
        <v>-0.025256635298332282</v>
      </c>
      <c r="C741" s="177">
        <v>0.026548764692697985</v>
      </c>
      <c r="D741" s="177">
        <v>-0.004953403300552367</v>
      </c>
      <c r="E741" s="284">
        <v>0.003007305445389342</v>
      </c>
      <c r="F741" s="289">
        <v>637.7143455097341</v>
      </c>
      <c r="G741" s="237">
        <v>24.821513696012136</v>
      </c>
      <c r="H741" s="237">
        <v>-530.6470573754711</v>
      </c>
      <c r="I741" s="289">
        <v>4960.145665953843</v>
      </c>
      <c r="J741" s="236">
        <v>90293.62210929049</v>
      </c>
    </row>
    <row r="742">
      <c r="A742" s="187">
        <v>43117.0</v>
      </c>
      <c r="B742" s="177">
        <v>-0.03129600155676698</v>
      </c>
      <c r="C742" s="177">
        <v>0.026622370532836864</v>
      </c>
      <c r="D742" s="177">
        <v>-0.010936479314750497</v>
      </c>
      <c r="E742" s="284">
        <v>-0.0018829653184831258</v>
      </c>
      <c r="F742" s="289">
        <v>-398.09153513402407</v>
      </c>
      <c r="G742" s="237">
        <v>14.550957426805196</v>
      </c>
      <c r="H742" s="237">
        <v>-1168.3614028852053</v>
      </c>
      <c r="I742" s="289">
        <v>4935.32415225783</v>
      </c>
      <c r="J742" s="236">
        <v>89655.90776378075</v>
      </c>
    </row>
    <row r="743">
      <c r="A743" s="187">
        <v>43116.0</v>
      </c>
      <c r="B743" s="177">
        <v>-0.027645702863991713</v>
      </c>
      <c r="C743" s="177">
        <v>0.026695805705679962</v>
      </c>
      <c r="D743" s="177">
        <v>-0.007230020895965815</v>
      </c>
      <c r="E743" s="284">
        <v>0.006346159885549465</v>
      </c>
      <c r="F743" s="289">
        <v>1344.214649307281</v>
      </c>
      <c r="G743" s="237">
        <v>69.91908581729656</v>
      </c>
      <c r="H743" s="237">
        <v>-770.2698677511812</v>
      </c>
      <c r="I743" s="289">
        <v>4920.773194831025</v>
      </c>
      <c r="J743" s="236">
        <v>90053.99929891477</v>
      </c>
    </row>
    <row r="744">
      <c r="A744" s="187">
        <v>43115.0</v>
      </c>
      <c r="B744" s="177">
        <v>-0.04037499231407607</v>
      </c>
      <c r="C744" s="177">
        <v>0.026770081143896125</v>
      </c>
      <c r="D744" s="177">
        <v>-0.019902508025064804</v>
      </c>
      <c r="E744" s="284">
        <v>-0.008431036053535094</v>
      </c>
      <c r="F744" s="289">
        <v>-1774.4904902783935</v>
      </c>
      <c r="G744" s="237">
        <v>69.89475938655974</v>
      </c>
      <c r="H744" s="237">
        <v>-2114.484517058462</v>
      </c>
      <c r="I744" s="289">
        <v>4850.854109013728</v>
      </c>
      <c r="J744" s="236">
        <v>88709.78464960749</v>
      </c>
    </row>
    <row r="745">
      <c r="A745" s="187">
        <v>43112.0</v>
      </c>
      <c r="B745" s="177">
        <v>-0.023796260664786725</v>
      </c>
      <c r="C745" s="177">
        <v>0.026909847818629488</v>
      </c>
      <c r="D745" s="177">
        <v>-0.0032168894732955786</v>
      </c>
      <c r="E745" s="284">
        <v>-0.009160129132395995</v>
      </c>
      <c r="F745" s="289">
        <v>-1641.246680937466</v>
      </c>
      <c r="G745" s="237">
        <v>7.2261257847020754</v>
      </c>
      <c r="H745" s="237">
        <v>-339.9940267800687</v>
      </c>
      <c r="I745" s="289">
        <v>4780.959349627168</v>
      </c>
      <c r="J745" s="236">
        <v>90484.27513988588</v>
      </c>
    </row>
    <row r="746">
      <c r="A746" s="187">
        <v>43111.0</v>
      </c>
      <c r="B746" s="177">
        <v>-0.008290745484819777</v>
      </c>
      <c r="C746" s="177">
        <v>0.02698573314550868</v>
      </c>
      <c r="D746" s="177">
        <v>0.012346659193904744</v>
      </c>
      <c r="E746" s="284">
        <v>0.0047704597663921775</v>
      </c>
      <c r="F746" s="289">
        <v>862.5664973171581</v>
      </c>
      <c r="G746" s="237">
        <v>52.024547548354924</v>
      </c>
      <c r="H746" s="237">
        <v>1301.2526541573973</v>
      </c>
      <c r="I746" s="289">
        <v>4773.733223842466</v>
      </c>
      <c r="J746" s="236">
        <v>92125.52182082334</v>
      </c>
    </row>
    <row r="747">
      <c r="A747" s="187">
        <v>43110.0</v>
      </c>
      <c r="B747" s="177">
        <v>-0.016522647918936834</v>
      </c>
      <c r="C747" s="177">
        <v>0.02706373954701105</v>
      </c>
      <c r="D747" s="177">
        <v>0.004174412343968227</v>
      </c>
      <c r="E747" s="284">
        <v>-0.023603166817167197</v>
      </c>
      <c r="F747" s="289">
        <v>-4247.42659897873</v>
      </c>
      <c r="G747" s="237">
        <v>23.67900839543309</v>
      </c>
      <c r="H747" s="237">
        <v>438.68615684023916</v>
      </c>
      <c r="I747" s="289">
        <v>4721.708676294111</v>
      </c>
      <c r="J747" s="236">
        <v>91262.95532350619</v>
      </c>
    </row>
    <row r="748">
      <c r="A748" s="187">
        <v>43109.0</v>
      </c>
      <c r="B748" s="177">
        <v>0.023963196109519674</v>
      </c>
      <c r="C748" s="177">
        <v>0.027141374350508632</v>
      </c>
      <c r="D748" s="177">
        <v>0.04471962777613253</v>
      </c>
      <c r="E748" s="284">
        <v>0.008922249583135639</v>
      </c>
      <c r="F748" s="289">
        <v>1643.469297107114</v>
      </c>
      <c r="G748" s="237">
        <v>62.77227577759513</v>
      </c>
      <c r="H748" s="237">
        <v>4686.112755818969</v>
      </c>
      <c r="I748" s="289">
        <v>4698.029667898678</v>
      </c>
      <c r="J748" s="236">
        <v>95510.38192248491</v>
      </c>
    </row>
    <row r="749">
      <c r="A749" s="187">
        <v>43108.0</v>
      </c>
      <c r="B749" s="177">
        <v>0.007898847083686</v>
      </c>
      <c r="C749" s="177">
        <v>0.02762967224000913</v>
      </c>
      <c r="D749" s="177">
        <v>0.029124181626745214</v>
      </c>
      <c r="E749" s="284">
        <v>0.009122605990966206</v>
      </c>
      <c r="F749" s="289">
        <v>1664.9952222683391</v>
      </c>
      <c r="G749" s="237">
        <v>6.8816170793513365</v>
      </c>
      <c r="H749" s="237">
        <v>3042.6434587118556</v>
      </c>
      <c r="I749" s="289">
        <v>4635.257392121082</v>
      </c>
      <c r="J749" s="236">
        <v>93866.9126253778</v>
      </c>
    </row>
    <row r="750">
      <c r="A750" s="187">
        <v>43105.0</v>
      </c>
      <c r="B750" s="177">
        <v>-0.005581283533509255</v>
      </c>
      <c r="C750" s="177">
        <v>0.025279990295042753</v>
      </c>
      <c r="D750" s="177">
        <v>0.013259220613288127</v>
      </c>
      <c r="E750" s="284">
        <v>0.0010032544436583356</v>
      </c>
      <c r="F750" s="289">
        <v>181.69741404532238</v>
      </c>
      <c r="G750" s="237">
        <v>65.59961680132528</v>
      </c>
      <c r="H750" s="237">
        <v>1377.6482364435162</v>
      </c>
      <c r="I750" s="289">
        <v>4628.375775041731</v>
      </c>
      <c r="J750" s="236">
        <v>62201.91740310946</v>
      </c>
    </row>
    <row r="751">
      <c r="A751" s="187">
        <v>43104.0</v>
      </c>
      <c r="B751" s="177">
        <v>-0.007343289701970744</v>
      </c>
      <c r="C751" s="177">
        <v>0.025325699087184336</v>
      </c>
      <c r="D751" s="177">
        <v>0.011531279991444252</v>
      </c>
      <c r="E751" s="284">
        <v>9.353188327286638E-4</v>
      </c>
      <c r="F751" s="289">
        <v>169.22378584830892</v>
      </c>
      <c r="G751" s="237">
        <v>41.98390508325616</v>
      </c>
      <c r="H751" s="237">
        <v>1195.9508223981938</v>
      </c>
      <c r="I751" s="289">
        <v>4562.7761582404055</v>
      </c>
      <c r="J751" s="236">
        <v>62020.219989064135</v>
      </c>
    </row>
    <row r="752">
      <c r="A752" s="187">
        <v>43103.0</v>
      </c>
      <c r="B752" s="177">
        <v>-0.008991135242833345</v>
      </c>
      <c r="C752" s="177">
        <v>0.025371414950912493</v>
      </c>
      <c r="D752" s="177">
        <v>0.009917505267464585</v>
      </c>
      <c r="E752" s="284">
        <v>9.96282615668293E-4</v>
      </c>
      <c r="F752" s="289">
        <v>180.0851434733553</v>
      </c>
      <c r="G752" s="237">
        <v>62.78395989343706</v>
      </c>
      <c r="H752" s="237">
        <v>1026.7270365498848</v>
      </c>
      <c r="I752" s="289">
        <v>4520.792253157149</v>
      </c>
      <c r="J752" s="236">
        <v>61850.99620321583</v>
      </c>
    </row>
    <row r="753">
      <c r="A753" s="187">
        <v>43102.0</v>
      </c>
      <c r="B753" s="177">
        <v>-0.010749981608760775</v>
      </c>
      <c r="C753" s="177">
        <v>0.02541714883276876</v>
      </c>
      <c r="D753" s="177">
        <v>0.008192743146851563</v>
      </c>
      <c r="E753" s="284">
        <v>-0.005761429828829065</v>
      </c>
      <c r="F753" s="289">
        <v>-1040.3817251072937</v>
      </c>
      <c r="G753" s="237">
        <v>21.422967328472062</v>
      </c>
      <c r="H753" s="237">
        <v>846.6418930765294</v>
      </c>
      <c r="I753" s="289">
        <v>4458.008293263712</v>
      </c>
      <c r="J753" s="236">
        <v>61670.91105974247</v>
      </c>
    </row>
    <row r="754">
      <c r="A754" s="187">
        <v>43098.0</v>
      </c>
      <c r="B754" s="177">
        <v>-0.0032110141311214807</v>
      </c>
      <c r="C754" s="177">
        <v>0.026846548267107945</v>
      </c>
      <c r="D754" s="177">
        <v>0.01836215019056039</v>
      </c>
      <c r="E754" s="284">
        <v>-0.0026687025854259115</v>
      </c>
      <c r="F754" s="289">
        <v>-483.9903596473223</v>
      </c>
      <c r="G754" s="237">
        <v>18.964565669492004</v>
      </c>
      <c r="H754" s="237">
        <v>1887.0236181838231</v>
      </c>
      <c r="I754" s="289">
        <v>4436.585325935241</v>
      </c>
      <c r="J754" s="236">
        <v>62711.292784849764</v>
      </c>
    </row>
    <row r="755">
      <c r="A755" s="187">
        <v>43097.0</v>
      </c>
      <c r="B755" s="177">
        <v>0.009916443598633813</v>
      </c>
      <c r="C755" s="177">
        <v>0.018481051192659283</v>
      </c>
      <c r="D755" s="177">
        <v>0.023114367319784425</v>
      </c>
      <c r="E755" s="284">
        <v>0.006147068146114493</v>
      </c>
      <c r="F755" s="289">
        <v>1123.1007862653437</v>
      </c>
      <c r="G755" s="237">
        <v>44.85532030900128</v>
      </c>
      <c r="H755" s="237">
        <v>2371.0139778311454</v>
      </c>
      <c r="I755" s="289">
        <v>4417.620760265749</v>
      </c>
      <c r="J755" s="236">
        <v>63195.28314449709</v>
      </c>
    </row>
    <row r="756">
      <c r="A756" s="187">
        <v>43096.0</v>
      </c>
      <c r="B756" s="177">
        <v>-0.0010342897148380428</v>
      </c>
      <c r="C756" s="177">
        <v>0.018515613577017673</v>
      </c>
      <c r="D756" s="177">
        <v>0.012188316136545741</v>
      </c>
      <c r="E756" s="284">
        <v>-0.004081366278283504</v>
      </c>
      <c r="F756" s="289">
        <v>-741.102705382887</v>
      </c>
      <c r="G756" s="237">
        <v>7.107035932941339</v>
      </c>
      <c r="H756" s="237">
        <v>1247.9131915658018</v>
      </c>
      <c r="I756" s="289">
        <v>4372.765439956747</v>
      </c>
      <c r="J756" s="236">
        <v>62072.182358231745</v>
      </c>
    </row>
    <row r="757">
      <c r="A757" s="187">
        <v>43091.0</v>
      </c>
      <c r="B757" s="177">
        <v>0.006246942075032285</v>
      </c>
      <c r="C757" s="177">
        <v>0.018643683923920372</v>
      </c>
      <c r="D757" s="177">
        <v>0.0195610071541268</v>
      </c>
      <c r="E757" s="284">
        <v>0.011485605894012816</v>
      </c>
      <c r="F757" s="289">
        <v>2094.0914545607757</v>
      </c>
      <c r="G757" s="237">
        <v>49.14037783114782</v>
      </c>
      <c r="H757" s="237">
        <v>1989.0158969486888</v>
      </c>
      <c r="I757" s="289">
        <v>4365.658404023806</v>
      </c>
      <c r="J757" s="236">
        <v>62813.28506361463</v>
      </c>
    </row>
    <row r="758">
      <c r="A758" s="187">
        <v>43090.0</v>
      </c>
      <c r="B758" s="177">
        <v>-0.01437426471904775</v>
      </c>
      <c r="C758" s="177">
        <v>0.018678551210754558</v>
      </c>
      <c r="D758" s="177">
        <v>-0.0010352997688796754</v>
      </c>
      <c r="E758" s="284">
        <v>-0.01921213157753672</v>
      </c>
      <c r="F758" s="289">
        <v>-3462.5837316782386</v>
      </c>
      <c r="G758" s="237">
        <v>68.7050727126926</v>
      </c>
      <c r="H758" s="237">
        <v>-105.07555761208687</v>
      </c>
      <c r="I758" s="289">
        <v>4316.518026192658</v>
      </c>
      <c r="J758" s="236">
        <v>60719.19360905386</v>
      </c>
    </row>
    <row r="759">
      <c r="A759" s="187">
        <v>43089.0</v>
      </c>
      <c r="B759" s="177">
        <v>0.01975575877719178</v>
      </c>
      <c r="C759" s="177">
        <v>0.01871206123031931</v>
      </c>
      <c r="D759" s="177">
        <v>0.03314056702629234</v>
      </c>
      <c r="E759" s="284">
        <v>-0.019229823065335598</v>
      </c>
      <c r="F759" s="289">
        <v>-3553.737417952978</v>
      </c>
      <c r="G759" s="237">
        <v>21.080662922392175</v>
      </c>
      <c r="H759" s="237">
        <v>3357.5081740661517</v>
      </c>
      <c r="I759" s="289">
        <v>4247.8129534799655</v>
      </c>
      <c r="J759" s="236">
        <v>64181.7773407321</v>
      </c>
    </row>
    <row r="760">
      <c r="A760" s="187">
        <v>43088.0</v>
      </c>
      <c r="B760" s="177">
        <v>0.05493910065791525</v>
      </c>
      <c r="C760" s="177">
        <v>0.01874819238894402</v>
      </c>
      <c r="D760" s="177">
        <v>0.06834975366158651</v>
      </c>
      <c r="E760" s="284">
        <v>-0.004379136232737028</v>
      </c>
      <c r="F760" s="289">
        <v>-820.050519378784</v>
      </c>
      <c r="G760" s="237">
        <v>63.49177916669854</v>
      </c>
      <c r="H760" s="237">
        <v>6911.24559201913</v>
      </c>
      <c r="I760" s="289">
        <v>4226.732290557573</v>
      </c>
      <c r="J760" s="236">
        <v>67735.51475868508</v>
      </c>
    </row>
    <row r="761">
      <c r="A761" s="187">
        <v>43087.0</v>
      </c>
      <c r="B761" s="177">
        <v>0.06317976460252916</v>
      </c>
      <c r="C761" s="177">
        <v>0.01878704431387821</v>
      </c>
      <c r="D761" s="177">
        <v>0.07661820853521417</v>
      </c>
      <c r="E761" s="284">
        <v>0.007322169048565731</v>
      </c>
      <c r="F761" s="289">
        <v>1377.176444570363</v>
      </c>
      <c r="G761" s="237">
        <v>58.344747096141965</v>
      </c>
      <c r="H761" s="237">
        <v>7731.296111397914</v>
      </c>
      <c r="I761" s="289">
        <v>4163.240511390874</v>
      </c>
      <c r="J761" s="236">
        <v>68555.56527806386</v>
      </c>
    </row>
    <row r="762">
      <c r="A762" s="187">
        <v>43084.0</v>
      </c>
      <c r="B762" s="177">
        <v>0.04976333592577029</v>
      </c>
      <c r="C762" s="177">
        <v>0.01887488075174917</v>
      </c>
      <c r="D762" s="177">
        <v>0.0632646095950469</v>
      </c>
      <c r="E762" s="284">
        <v>0.005771142936370136</v>
      </c>
      <c r="F762" s="289">
        <v>1077.5067225979901</v>
      </c>
      <c r="G762" s="237">
        <v>13.935531988298896</v>
      </c>
      <c r="H762" s="237">
        <v>6354.119666827551</v>
      </c>
      <c r="I762" s="289">
        <v>4104.8957642947325</v>
      </c>
      <c r="J762" s="236">
        <v>67178.3888334935</v>
      </c>
    </row>
    <row r="763">
      <c r="A763" s="187">
        <v>43083.0</v>
      </c>
      <c r="B763" s="177">
        <v>0.039115756230157527</v>
      </c>
      <c r="C763" s="177">
        <v>0.01891384642809305</v>
      </c>
      <c r="D763" s="177">
        <v>0.05264490219526193</v>
      </c>
      <c r="E763" s="284">
        <v>-0.0012745975957758713</v>
      </c>
      <c r="F763" s="289">
        <v>-236.6015670843335</v>
      </c>
      <c r="G763" s="237">
        <v>1.6235366890175473</v>
      </c>
      <c r="H763" s="237">
        <v>5276.6129442295605</v>
      </c>
      <c r="I763" s="289">
        <v>4090.9602323064337</v>
      </c>
      <c r="J763" s="236">
        <v>66100.88211089552</v>
      </c>
    </row>
    <row r="764">
      <c r="A764" s="187">
        <v>43082.0</v>
      </c>
      <c r="B764" s="177">
        <v>0.04156043641619583</v>
      </c>
      <c r="C764" s="177">
        <v>0.018952197458933052</v>
      </c>
      <c r="D764" s="177">
        <v>0.05511701501887181</v>
      </c>
      <c r="E764" s="284">
        <v>0.0025563210675282584</v>
      </c>
      <c r="F764" s="289">
        <v>475.1307290013492</v>
      </c>
      <c r="G764" s="237">
        <v>9.424224831081114</v>
      </c>
      <c r="H764" s="237">
        <v>5513.214511313894</v>
      </c>
      <c r="I764" s="289">
        <v>4089.3366956174164</v>
      </c>
      <c r="J764" s="236">
        <v>66337.48367797985</v>
      </c>
    </row>
    <row r="765">
      <c r="A765" s="187">
        <v>43081.0</v>
      </c>
      <c r="B765" s="177">
        <v>0.03688559269761169</v>
      </c>
      <c r="C765" s="177">
        <v>0.018990894113625107</v>
      </c>
      <c r="D765" s="177">
        <v>0.05046985116390932</v>
      </c>
      <c r="E765" s="284">
        <v>0.002819784769021548</v>
      </c>
      <c r="F765" s="289">
        <v>522.7596552135828</v>
      </c>
      <c r="G765" s="237">
        <v>41.59738110183866</v>
      </c>
      <c r="H765" s="237">
        <v>5038.083782312545</v>
      </c>
      <c r="I765" s="289">
        <v>4079.9124707863352</v>
      </c>
      <c r="J765" s="236">
        <v>65862.3529489785</v>
      </c>
    </row>
    <row r="766">
      <c r="A766" s="187">
        <v>43080.0</v>
      </c>
      <c r="B766" s="177">
        <v>0.0317129513588069</v>
      </c>
      <c r="C766" s="177">
        <v>0.019029412264362233</v>
      </c>
      <c r="D766" s="177">
        <v>0.0453247620041713</v>
      </c>
      <c r="E766" s="284">
        <v>-0.007170695729055642</v>
      </c>
      <c r="F766" s="289">
        <v>-1325.6261125418596</v>
      </c>
      <c r="G766" s="237">
        <v>69.09115590353099</v>
      </c>
      <c r="H766" s="237">
        <v>4515.324127098962</v>
      </c>
      <c r="I766" s="289">
        <v>4038.315089684497</v>
      </c>
      <c r="J766" s="236">
        <v>65339.59329376492</v>
      </c>
    </row>
    <row r="767">
      <c r="A767" s="187">
        <v>43077.0</v>
      </c>
      <c r="B767" s="177">
        <v>0.045196490418460335</v>
      </c>
      <c r="C767" s="177">
        <v>0.019116983383166673</v>
      </c>
      <c r="D767" s="177">
        <v>0.058901193556667585</v>
      </c>
      <c r="E767" s="284">
        <v>-0.0028404932440001555</v>
      </c>
      <c r="F767" s="289">
        <v>-443.75847214387977</v>
      </c>
      <c r="G767" s="237">
        <v>6.187330240850603</v>
      </c>
      <c r="H767" s="237">
        <v>5840.950239640822</v>
      </c>
      <c r="I767" s="289">
        <v>3969.223933780966</v>
      </c>
      <c r="J767" s="236">
        <v>66665.21940630677</v>
      </c>
    </row>
    <row r="768">
      <c r="A768" s="187">
        <v>43076.0</v>
      </c>
      <c r="B768" s="177">
        <v>0.04977439537421055</v>
      </c>
      <c r="C768" s="177">
        <v>0.019156611262718157</v>
      </c>
      <c r="D768" s="177">
        <v>0.06350750719564802</v>
      </c>
      <c r="E768" s="284">
        <v>0.012236148256134439</v>
      </c>
      <c r="F768" s="289">
        <v>1917.0325594279693</v>
      </c>
      <c r="G768" s="237">
        <v>4.719758631780843</v>
      </c>
      <c r="H768" s="237">
        <v>6284.708711784701</v>
      </c>
      <c r="I768" s="289">
        <v>3963.0366035401153</v>
      </c>
      <c r="J768" s="236">
        <v>67108.97787845065</v>
      </c>
    </row>
    <row r="769">
      <c r="A769" s="187">
        <v>43075.0</v>
      </c>
      <c r="B769" s="177">
        <v>0.030416104265046907</v>
      </c>
      <c r="C769" s="177">
        <v>0.01924698069111337</v>
      </c>
      <c r="D769" s="177">
        <v>0.044228220429024245</v>
      </c>
      <c r="E769" s="284">
        <v>0.005263529601806594</v>
      </c>
      <c r="F769" s="289">
        <v>814.5186584269336</v>
      </c>
      <c r="G769" s="237">
        <v>63.264311288032346</v>
      </c>
      <c r="H769" s="237">
        <v>4367.676152356732</v>
      </c>
      <c r="I769" s="289">
        <v>3958.3168449083346</v>
      </c>
      <c r="J769" s="236">
        <v>65191.94531902268</v>
      </c>
    </row>
    <row r="770">
      <c r="A770" s="187">
        <v>43074.0</v>
      </c>
      <c r="B770" s="177">
        <v>0.022541624888516205</v>
      </c>
      <c r="C770" s="177">
        <v>0.018957305093628394</v>
      </c>
      <c r="D770" s="177">
        <v>0.03605305899884884</v>
      </c>
      <c r="E770" s="284">
        <v>-0.005536571337111377</v>
      </c>
      <c r="F770" s="289">
        <v>-852.4409049632718</v>
      </c>
      <c r="G770" s="237">
        <v>16.815230569765593</v>
      </c>
      <c r="H770" s="237">
        <v>3553.1574939297984</v>
      </c>
      <c r="I770" s="289">
        <v>3895.0525336203023</v>
      </c>
      <c r="J770" s="236">
        <v>64377.426660595745</v>
      </c>
    </row>
    <row r="771">
      <c r="A771" s="187">
        <v>43073.0</v>
      </c>
      <c r="B771" s="177">
        <v>0.031253458592319656</v>
      </c>
      <c r="C771" s="177">
        <v>0.018995178801538434</v>
      </c>
      <c r="D771" s="177">
        <v>0.04479188641860576</v>
      </c>
      <c r="E771" s="284">
        <v>0.026398523205364885</v>
      </c>
      <c r="F771" s="289">
        <v>4086.964675444697</v>
      </c>
      <c r="G771" s="237">
        <v>53.39929032212993</v>
      </c>
      <c r="H771" s="237">
        <v>4405.59839889307</v>
      </c>
      <c r="I771" s="289">
        <v>3878.237303050537</v>
      </c>
      <c r="J771" s="236">
        <v>65229.86756555902</v>
      </c>
    </row>
    <row r="772">
      <c r="A772" s="187">
        <v>43070.0</v>
      </c>
      <c r="B772" s="177">
        <v>-0.010346748948098412</v>
      </c>
      <c r="C772" s="177">
        <v>0.01908349268351632</v>
      </c>
      <c r="D772" s="177">
        <v>0.0032546228035757402</v>
      </c>
      <c r="E772" s="284">
        <v>-0.014185988354964952</v>
      </c>
      <c r="F772" s="289">
        <v>-2138.267696113483</v>
      </c>
      <c r="G772" s="237">
        <v>42.69988599607971</v>
      </c>
      <c r="H772" s="237">
        <v>318.6337234483731</v>
      </c>
      <c r="I772" s="289">
        <v>3824.8380127284067</v>
      </c>
      <c r="J772" s="236">
        <v>61142.902890114325</v>
      </c>
    </row>
    <row r="773">
      <c r="A773" s="187">
        <v>43069.0</v>
      </c>
      <c r="B773" s="177">
        <v>0.011515810193886318</v>
      </c>
      <c r="C773" s="177">
        <v>0.01911941366937651</v>
      </c>
      <c r="D773" s="177">
        <v>0.02514278389854013</v>
      </c>
      <c r="E773" s="284">
        <v>-0.011995579702150353</v>
      </c>
      <c r="F773" s="289">
        <v>-1833.7550494998209</v>
      </c>
      <c r="G773" s="237">
        <v>11.228665076077847</v>
      </c>
      <c r="H773" s="237">
        <v>2456.901419561856</v>
      </c>
      <c r="I773" s="289">
        <v>3782.1381267323272</v>
      </c>
      <c r="J773" s="236">
        <v>53281.17058622781</v>
      </c>
    </row>
    <row r="774">
      <c r="A774" s="187">
        <v>43068.0</v>
      </c>
      <c r="B774" s="177">
        <v>0.029282965653685114</v>
      </c>
      <c r="C774" s="177">
        <v>0.01914949533287715</v>
      </c>
      <c r="D774" s="177">
        <v>0.043977662180942</v>
      </c>
      <c r="E774" s="284">
        <v>0.01038693938791028</v>
      </c>
      <c r="F774" s="289">
        <v>1605.830244810129</v>
      </c>
      <c r="G774" s="237">
        <v>32.04598579500684</v>
      </c>
      <c r="H774" s="237">
        <v>4290.656469061677</v>
      </c>
      <c r="I774" s="289">
        <v>3770.9094616562493</v>
      </c>
      <c r="J774" s="236">
        <v>55114.92563572763</v>
      </c>
    </row>
    <row r="775">
      <c r="A775" s="187">
        <v>43067.0</v>
      </c>
      <c r="B775" s="177">
        <v>0.012844942286314703</v>
      </c>
      <c r="C775" s="177">
        <v>0.019181078644345297</v>
      </c>
      <c r="D775" s="177">
        <v>0.02756387481401351</v>
      </c>
      <c r="E775" s="284">
        <v>0.009200591973286968</v>
      </c>
      <c r="F775" s="289">
        <v>1407.645270261276</v>
      </c>
      <c r="G775" s="237">
        <v>27.924093602258548</v>
      </c>
      <c r="H775" s="237">
        <v>2684.826224251548</v>
      </c>
      <c r="I775" s="289">
        <v>3738.8634758612425</v>
      </c>
      <c r="J775" s="236">
        <v>53509.0953909175</v>
      </c>
    </row>
    <row r="776">
      <c r="A776" s="187">
        <v>43066.0</v>
      </c>
      <c r="B776" s="177">
        <v>-0.001609255389826961</v>
      </c>
      <c r="C776" s="177">
        <v>0.01921154162933828</v>
      </c>
      <c r="D776" s="177">
        <v>0.013133053436411567</v>
      </c>
      <c r="E776" s="284">
        <v>-0.013945674225978998</v>
      </c>
      <c r="F776" s="289">
        <v>-2113.988928837432</v>
      </c>
      <c r="G776" s="237">
        <v>38.49312993064673</v>
      </c>
      <c r="H776" s="237">
        <v>1277.180953990272</v>
      </c>
      <c r="I776" s="289">
        <v>3710.939382258984</v>
      </c>
      <c r="J776" s="236">
        <v>52101.45012065623</v>
      </c>
    </row>
    <row r="777">
      <c r="A777" s="187">
        <v>43063.0</v>
      </c>
      <c r="B777" s="177">
        <v>0.02021250502719267</v>
      </c>
      <c r="C777" s="177">
        <v>0.019291657953707138</v>
      </c>
      <c r="D777" s="177">
        <v>0.035016292500936776</v>
      </c>
      <c r="E777" s="284">
        <v>-0.0033561747466650136</v>
      </c>
      <c r="F777" s="289">
        <v>-512.4403264263365</v>
      </c>
      <c r="G777" s="237">
        <v>64.40506082028263</v>
      </c>
      <c r="H777" s="237">
        <v>3391.169882827704</v>
      </c>
      <c r="I777" s="289">
        <v>3672.4462523283373</v>
      </c>
      <c r="J777" s="236">
        <v>54215.43904949366</v>
      </c>
    </row>
    <row r="778">
      <c r="A778" s="187">
        <v>43062.0</v>
      </c>
      <c r="B778" s="177">
        <v>0.02554528174226389</v>
      </c>
      <c r="C778" s="177">
        <v>0.01932301777316341</v>
      </c>
      <c r="D778" s="177">
        <v>0.040373133715988226</v>
      </c>
      <c r="E778" s="284">
        <v>-0.009062435305139806</v>
      </c>
      <c r="F778" s="289">
        <v>-1388.3494126306914</v>
      </c>
      <c r="G778" s="237">
        <v>8.514907946304586</v>
      </c>
      <c r="H778" s="237">
        <v>3903.6102092540405</v>
      </c>
      <c r="I778" s="289">
        <v>3608.041191508055</v>
      </c>
      <c r="J778" s="236">
        <v>54727.87937592</v>
      </c>
    </row>
    <row r="779">
      <c r="A779" s="187">
        <v>43061.0</v>
      </c>
      <c r="B779" s="177">
        <v>0.039970110791338366</v>
      </c>
      <c r="C779" s="177">
        <v>0.0193548848219784</v>
      </c>
      <c r="D779" s="177">
        <v>0.05482241649626634</v>
      </c>
      <c r="E779" s="284">
        <v>0.004526301559831185</v>
      </c>
      <c r="F779" s="289">
        <v>699.7056575235665</v>
      </c>
      <c r="G779" s="237">
        <v>14.095248565592886</v>
      </c>
      <c r="H779" s="237">
        <v>5291.959621884732</v>
      </c>
      <c r="I779" s="289">
        <v>3599.5262835617505</v>
      </c>
      <c r="J779" s="236">
        <v>56116.22878855069</v>
      </c>
    </row>
    <row r="780">
      <c r="A780" s="187">
        <v>43060.0</v>
      </c>
      <c r="B780" s="177">
        <v>0.03277735954334147</v>
      </c>
      <c r="C780" s="177">
        <v>0.01938794826380011</v>
      </c>
      <c r="D780" s="177">
        <v>0.047655037052344223</v>
      </c>
      <c r="E780" s="284">
        <v>0.008901196385823552</v>
      </c>
      <c r="F780" s="289">
        <v>1369.7776424051112</v>
      </c>
      <c r="G780" s="237">
        <v>57.32717886726153</v>
      </c>
      <c r="H780" s="237">
        <v>4592.253964361165</v>
      </c>
      <c r="I780" s="289">
        <v>3585.4310349961575</v>
      </c>
      <c r="J780" s="236">
        <v>55416.52313102712</v>
      </c>
    </row>
    <row r="781">
      <c r="A781" s="187">
        <v>43059.0</v>
      </c>
      <c r="B781" s="177">
        <v>0.01859406114270195</v>
      </c>
      <c r="C781" s="177">
        <v>0.019420584639582524</v>
      </c>
      <c r="D781" s="177">
        <v>0.03349678273926605</v>
      </c>
      <c r="E781" s="284">
        <v>0.011996159584490237</v>
      </c>
      <c r="F781" s="289">
        <v>1829.6199066876366</v>
      </c>
      <c r="G781" s="237">
        <v>16.948070302571523</v>
      </c>
      <c r="H781" s="237">
        <v>3222.4763219560546</v>
      </c>
      <c r="I781" s="289">
        <v>3528.103856128896</v>
      </c>
      <c r="J781" s="236">
        <v>54046.74548862201</v>
      </c>
    </row>
    <row r="782">
      <c r="A782" s="187">
        <v>43056.0</v>
      </c>
      <c r="B782" s="177">
        <v>-4.261713595744999E-4</v>
      </c>
      <c r="C782" s="177">
        <v>0.01950392690994312</v>
      </c>
      <c r="D782" s="177">
        <v>0.014540504369960345</v>
      </c>
      <c r="E782" s="284">
        <v>-0.016001076572856803</v>
      </c>
      <c r="F782" s="289">
        <v>-2411.1624887343255</v>
      </c>
      <c r="G782" s="237">
        <v>54.91327401016216</v>
      </c>
      <c r="H782" s="237">
        <v>1392.856415268418</v>
      </c>
      <c r="I782" s="289">
        <v>3511.1557858263245</v>
      </c>
      <c r="J782" s="236">
        <v>51217.12558193437</v>
      </c>
    </row>
    <row r="783">
      <c r="A783" s="187">
        <v>43055.0</v>
      </c>
      <c r="B783" s="177">
        <v>0.024782457260755675</v>
      </c>
      <c r="C783" s="177">
        <v>0.019533625612208585</v>
      </c>
      <c r="D783" s="177">
        <v>0.039771922803257295</v>
      </c>
      <c r="E783" s="284">
        <v>0.02970251561019701</v>
      </c>
      <c r="F783" s="289">
        <v>4547.41590004668</v>
      </c>
      <c r="G783" s="237">
        <v>65.36941449931986</v>
      </c>
      <c r="H783" s="237">
        <v>3804.0189040027435</v>
      </c>
      <c r="I783" s="289">
        <v>3456.2425118161623</v>
      </c>
      <c r="J783" s="236">
        <v>53628.2880706687</v>
      </c>
    </row>
    <row r="784">
      <c r="A784" s="187">
        <v>43054.0</v>
      </c>
      <c r="B784" s="177">
        <v>-0.022798808428194463</v>
      </c>
      <c r="C784" s="177">
        <v>0.01956533547131393</v>
      </c>
      <c r="D784" s="177">
        <v>-0.00778500977673226</v>
      </c>
      <c r="E784" s="284">
        <v>-0.015749794388537863</v>
      </c>
      <c r="F784" s="289">
        <v>-2339.6518484699186</v>
      </c>
      <c r="G784" s="237">
        <v>50.94309934177744</v>
      </c>
      <c r="H784" s="237">
        <v>-743.3969960439363</v>
      </c>
      <c r="I784" s="289">
        <v>3390.8730973168426</v>
      </c>
      <c r="J784" s="236">
        <v>49080.87217062202</v>
      </c>
    </row>
    <row r="785">
      <c r="A785" s="187">
        <v>43053.0</v>
      </c>
      <c r="B785" s="177">
        <v>0.0017049712155518806</v>
      </c>
      <c r="C785" s="177">
        <v>0.01959352706888044</v>
      </c>
      <c r="D785" s="177">
        <v>0.016740403177117415</v>
      </c>
      <c r="E785" s="284">
        <v>-0.010137209882044296</v>
      </c>
      <c r="F785" s="289">
        <v>-1529.6128731527165</v>
      </c>
      <c r="G785" s="237">
        <v>37.73231018782497</v>
      </c>
      <c r="H785" s="237">
        <v>1596.2548524259823</v>
      </c>
      <c r="I785" s="289">
        <v>3339.9299979750654</v>
      </c>
      <c r="J785" s="236">
        <v>51420.524019091936</v>
      </c>
    </row>
    <row r="786">
      <c r="A786" s="187">
        <v>43052.0</v>
      </c>
      <c r="B786" s="177">
        <v>0.017773786033725484</v>
      </c>
      <c r="C786" s="177">
        <v>0.019623675129373398</v>
      </c>
      <c r="D786" s="177">
        <v>0.03283235263106749</v>
      </c>
      <c r="E786" s="284">
        <v>-0.019367631547367366</v>
      </c>
      <c r="F786" s="289">
        <v>-2952.024621244299</v>
      </c>
      <c r="G786" s="237">
        <v>69.96612435547526</v>
      </c>
      <c r="H786" s="237">
        <v>3125.867725578699</v>
      </c>
      <c r="I786" s="289">
        <v>3302.1976877872403</v>
      </c>
      <c r="J786" s="236">
        <v>52950.13689224465</v>
      </c>
    </row>
    <row r="787">
      <c r="A787" s="187">
        <v>43049.0</v>
      </c>
      <c r="B787" s="177">
        <v>0.04898941514113995</v>
      </c>
      <c r="C787" s="177">
        <v>0.019707844380749517</v>
      </c>
      <c r="D787" s="177">
        <v>0.06411257046964162</v>
      </c>
      <c r="E787" s="284">
        <v>-0.011133478269878419</v>
      </c>
      <c r="F787" s="289">
        <v>-1729.8369352889003</v>
      </c>
      <c r="G787" s="237">
        <v>22.063088364226267</v>
      </c>
      <c r="H787" s="237">
        <v>6077.892346822998</v>
      </c>
      <c r="I787" s="289">
        <v>3232.231563431765</v>
      </c>
      <c r="J787" s="236">
        <v>55902.16151348895</v>
      </c>
    </row>
    <row r="788">
      <c r="A788" s="187">
        <v>43048.0</v>
      </c>
      <c r="B788" s="177">
        <v>0.06735300031516585</v>
      </c>
      <c r="C788" s="177">
        <v>0.01974196910776542</v>
      </c>
      <c r="D788" s="177">
        <v>0.08250234184329615</v>
      </c>
      <c r="E788" s="284">
        <v>-0.003462884455399951</v>
      </c>
      <c r="F788" s="289">
        <v>-544.0274217512169</v>
      </c>
      <c r="G788" s="237">
        <v>26.463554046861365</v>
      </c>
      <c r="H788" s="237">
        <v>7807.729282111898</v>
      </c>
      <c r="I788" s="289">
        <v>3210.168475067539</v>
      </c>
      <c r="J788" s="236">
        <v>57631.99844877785</v>
      </c>
    </row>
    <row r="789">
      <c r="A789" s="187">
        <v>43047.0</v>
      </c>
      <c r="B789" s="177">
        <v>0.07323363523355977</v>
      </c>
      <c r="C789" s="177">
        <v>0.019777625906750758</v>
      </c>
      <c r="D789" s="177">
        <v>0.08841033862324908</v>
      </c>
      <c r="E789" s="284">
        <v>-0.005363050828134902</v>
      </c>
      <c r="F789" s="289">
        <v>-845.4657456561526</v>
      </c>
      <c r="G789" s="237">
        <v>39.80479356701118</v>
      </c>
      <c r="H789" s="237">
        <v>8351.756703863115</v>
      </c>
      <c r="I789" s="289">
        <v>3183.704921020678</v>
      </c>
      <c r="J789" s="236">
        <v>58176.02587052907</v>
      </c>
    </row>
    <row r="790">
      <c r="A790" s="187">
        <v>43046.0</v>
      </c>
      <c r="B790" s="177">
        <v>0.08233418882192838</v>
      </c>
      <c r="C790" s="177">
        <v>0.019813865811659486</v>
      </c>
      <c r="D790" s="177">
        <v>0.09753870152959465</v>
      </c>
      <c r="E790" s="284">
        <v>0.013654143169095037</v>
      </c>
      <c r="F790" s="289">
        <v>2164.0708541051163</v>
      </c>
      <c r="G790" s="237">
        <v>63.572757375408685</v>
      </c>
      <c r="H790" s="237">
        <v>9197.222449519268</v>
      </c>
      <c r="I790" s="289">
        <v>3143.9001274536668</v>
      </c>
      <c r="J790" s="236">
        <v>59021.49161618522</v>
      </c>
    </row>
    <row r="791">
      <c r="A791" s="187">
        <v>43045.0</v>
      </c>
      <c r="B791" s="177">
        <v>0.05942863666510941</v>
      </c>
      <c r="C791" s="177">
        <v>0.019892592609398855</v>
      </c>
      <c r="D791" s="177">
        <v>0.07472779490111647</v>
      </c>
      <c r="E791" s="284">
        <v>0.009416225124307885</v>
      </c>
      <c r="F791" s="289">
        <v>1395.7065188713868</v>
      </c>
      <c r="G791" s="237">
        <v>16.42282888029826</v>
      </c>
      <c r="H791" s="237">
        <v>7033.151595414151</v>
      </c>
      <c r="I791" s="289">
        <v>3080.327370078258</v>
      </c>
      <c r="J791" s="236">
        <v>56857.42076208011</v>
      </c>
    </row>
    <row r="792">
      <c r="A792" s="187">
        <v>43042.0</v>
      </c>
      <c r="B792" s="177">
        <v>0.045104195911139316</v>
      </c>
      <c r="C792" s="177">
        <v>0.019677549799918717</v>
      </c>
      <c r="D792" s="177">
        <v>0.06016765538752337</v>
      </c>
      <c r="E792" s="284">
        <v>0.00971475359230937</v>
      </c>
      <c r="F792" s="289">
        <v>1426.6736916234477</v>
      </c>
      <c r="G792" s="237">
        <v>59.185698964240785</v>
      </c>
      <c r="H792" s="237">
        <v>5637.445076542765</v>
      </c>
      <c r="I792" s="289">
        <v>3063.9045411979596</v>
      </c>
      <c r="J792" s="236">
        <v>55461.71424320872</v>
      </c>
    </row>
    <row r="793">
      <c r="A793" s="187">
        <v>43041.0</v>
      </c>
      <c r="B793" s="177">
        <v>0.029929347386032305</v>
      </c>
      <c r="C793" s="177">
        <v>0.01971169093142657</v>
      </c>
      <c r="D793" s="177">
        <v>0.04501894241060074</v>
      </c>
      <c r="E793" s="284">
        <v>0.0024053556166714514</v>
      </c>
      <c r="F793" s="289">
        <v>349.81019716417995</v>
      </c>
      <c r="G793" s="237">
        <v>29.070707253556</v>
      </c>
      <c r="H793" s="237">
        <v>4210.771384919317</v>
      </c>
      <c r="I793" s="289">
        <v>3004.718842233719</v>
      </c>
      <c r="J793" s="236">
        <v>54035.040551585276</v>
      </c>
    </row>
    <row r="794">
      <c r="A794" s="187">
        <v>43040.0</v>
      </c>
      <c r="B794" s="177">
        <v>0.026233369085359153</v>
      </c>
      <c r="C794" s="177">
        <v>0.0197447885477113</v>
      </c>
      <c r="D794" s="177">
        <v>0.04134830083155906</v>
      </c>
      <c r="E794" s="284">
        <v>0.001384774518228932</v>
      </c>
      <c r="F794" s="289">
        <v>200.90296411971985</v>
      </c>
      <c r="G794" s="237">
        <v>45.03032370961847</v>
      </c>
      <c r="H794" s="237">
        <v>3860.9611877551374</v>
      </c>
      <c r="I794" s="289">
        <v>2975.648134980163</v>
      </c>
      <c r="J794" s="236">
        <v>53685.230354421095</v>
      </c>
    </row>
    <row r="795">
      <c r="A795" s="187">
        <v>43039.0</v>
      </c>
      <c r="B795" s="177">
        <v>0.024121994135336514</v>
      </c>
      <c r="C795" s="177">
        <v>0.019777716580284963</v>
      </c>
      <c r="D795" s="177">
        <v>0.03926213278429382</v>
      </c>
      <c r="E795" s="284">
        <v>0.01241537680761898</v>
      </c>
      <c r="F795" s="289">
        <v>1798.7274786105625</v>
      </c>
      <c r="G795" s="237">
        <v>14.109556724833908</v>
      </c>
      <c r="H795" s="237">
        <v>3660.0582236354176</v>
      </c>
      <c r="I795" s="289">
        <v>2930.6178112705443</v>
      </c>
      <c r="J795" s="236">
        <v>53484.327390301376</v>
      </c>
    </row>
    <row r="796">
      <c r="A796" s="187">
        <v>43038.0</v>
      </c>
      <c r="B796" s="177">
        <v>0.0038273845319971374</v>
      </c>
      <c r="C796" s="177">
        <v>0.019810595458329878</v>
      </c>
      <c r="D796" s="177">
        <v>0.020000038186168665</v>
      </c>
      <c r="E796" s="284">
        <v>0.00877427081326117</v>
      </c>
      <c r="F796" s="289">
        <v>1254.6025434055423</v>
      </c>
      <c r="G796" s="237">
        <v>18.845561128768118</v>
      </c>
      <c r="H796" s="237">
        <v>1861.3307450248553</v>
      </c>
      <c r="I796" s="289">
        <v>2916.5082545457103</v>
      </c>
      <c r="J796" s="236">
        <v>51685.59991169081</v>
      </c>
    </row>
    <row r="797">
      <c r="A797" s="187">
        <v>43035.0</v>
      </c>
      <c r="B797" s="177">
        <v>-0.009695113911766475</v>
      </c>
      <c r="C797" s="177">
        <v>0.019896310928297568</v>
      </c>
      <c r="D797" s="177">
        <v>0.006547514752066316</v>
      </c>
      <c r="E797" s="284">
        <v>0.029508118408379157</v>
      </c>
      <c r="F797" s="289">
        <v>4182.242519621275</v>
      </c>
      <c r="G797" s="237">
        <v>64.47183410554636</v>
      </c>
      <c r="H797" s="237">
        <v>606.728201619313</v>
      </c>
      <c r="I797" s="289">
        <v>2897.662693416942</v>
      </c>
      <c r="J797" s="236">
        <v>50430.99736828527</v>
      </c>
    </row>
    <row r="798">
      <c r="A798" s="187">
        <v>43034.0</v>
      </c>
      <c r="B798" s="177">
        <v>-0.0549124897283242</v>
      </c>
      <c r="C798" s="177">
        <v>0.019927031095915468</v>
      </c>
      <c r="D798" s="177">
        <v>-0.03864478223068617</v>
      </c>
      <c r="E798" s="284">
        <v>-0.015223559024327735</v>
      </c>
      <c r="F798" s="289">
        <v>-2093.9957587576246</v>
      </c>
      <c r="G798" s="237">
        <v>49.151955140633916</v>
      </c>
      <c r="H798" s="237">
        <v>-3575.5143180019622</v>
      </c>
      <c r="I798" s="289">
        <v>2833.190859311396</v>
      </c>
      <c r="J798" s="236">
        <v>46248.754848664</v>
      </c>
    </row>
    <row r="799">
      <c r="A799" s="187">
        <v>43033.0</v>
      </c>
      <c r="B799" s="177">
        <v>-0.03232446385681442</v>
      </c>
      <c r="C799" s="177">
        <v>0.01995434442005038</v>
      </c>
      <c r="D799" s="177">
        <v>-0.016034458749177378</v>
      </c>
      <c r="E799" s="284">
        <v>-0.012267473052966155</v>
      </c>
      <c r="F799" s="289">
        <v>-1713.0750990914598</v>
      </c>
      <c r="G799" s="237">
        <v>44.644200348513216</v>
      </c>
      <c r="H799" s="237">
        <v>-1481.518559244338</v>
      </c>
      <c r="I799" s="289">
        <v>2784.0389041707617</v>
      </c>
      <c r="J799" s="236">
        <v>48342.75060742162</v>
      </c>
    </row>
    <row r="800">
      <c r="A800" s="187">
        <v>43032.0</v>
      </c>
      <c r="B800" s="177">
        <v>-0.013804006776742485</v>
      </c>
      <c r="C800" s="177">
        <v>0.01998349376032466</v>
      </c>
      <c r="D800" s="177">
        <v>0.0025097947980676515</v>
      </c>
      <c r="E800" s="284">
        <v>-0.004038310277955466</v>
      </c>
      <c r="F800" s="289">
        <v>-570.8424427933131</v>
      </c>
      <c r="G800" s="237">
        <v>47.91436609287745</v>
      </c>
      <c r="H800" s="237">
        <v>231.55653984712194</v>
      </c>
      <c r="I800" s="289">
        <v>2739.3947038222486</v>
      </c>
      <c r="J800" s="236">
        <v>50055.82570651308</v>
      </c>
    </row>
    <row r="801">
      <c r="A801" s="187">
        <v>43031.0</v>
      </c>
      <c r="B801" s="177">
        <v>-0.0076284550285373905</v>
      </c>
      <c r="C801" s="177">
        <v>0.02001417638993725</v>
      </c>
      <c r="D801" s="177">
        <v>0.008710394735408073</v>
      </c>
      <c r="E801" s="284">
        <v>2.2175745055823658E-4</v>
      </c>
      <c r="F801" s="289">
        <v>31.473502514242114</v>
      </c>
      <c r="G801" s="237">
        <v>3.352382072988415</v>
      </c>
      <c r="H801" s="237">
        <v>802.3989826404351</v>
      </c>
      <c r="I801" s="289">
        <v>2691.480337729371</v>
      </c>
      <c r="J801" s="236">
        <v>50626.668149306395</v>
      </c>
    </row>
    <row r="802">
      <c r="A802" s="187">
        <v>43028.0</v>
      </c>
      <c r="B802" s="177">
        <v>-0.008004584847447309</v>
      </c>
      <c r="C802" s="177">
        <v>0.02010073853233044</v>
      </c>
      <c r="D802" s="177">
        <v>0.008404931118906498</v>
      </c>
      <c r="E802" s="284">
        <v>0.008312128180167482</v>
      </c>
      <c r="F802" s="289">
        <v>1179.458783259938</v>
      </c>
      <c r="G802" s="237">
        <v>6.82332551288776</v>
      </c>
      <c r="H802" s="237">
        <v>770.925480126193</v>
      </c>
      <c r="I802" s="289">
        <v>2688.1279556563827</v>
      </c>
      <c r="J802" s="236">
        <v>50595.19464679215</v>
      </c>
    </row>
    <row r="803">
      <c r="A803" s="187">
        <v>43027.0</v>
      </c>
      <c r="B803" s="177">
        <v>-0.020896203997741322</v>
      </c>
      <c r="C803" s="177">
        <v>0.020132241260804012</v>
      </c>
      <c r="D803" s="177">
        <v>-0.004460970343202112</v>
      </c>
      <c r="E803" s="284">
        <v>-0.025002893375656008</v>
      </c>
      <c r="F803" s="289">
        <v>-3518.3238135994716</v>
      </c>
      <c r="G803" s="237">
        <v>50.26632185194192</v>
      </c>
      <c r="H803" s="237">
        <v>-408.533303133745</v>
      </c>
      <c r="I803" s="289">
        <v>2681.304630143495</v>
      </c>
      <c r="J803" s="236">
        <v>49415.735863532216</v>
      </c>
    </row>
    <row r="804">
      <c r="A804" s="187">
        <v>43026.0</v>
      </c>
      <c r="B804" s="177">
        <v>0.017548684441488823</v>
      </c>
      <c r="C804" s="177">
        <v>0.020162837742783712</v>
      </c>
      <c r="D804" s="177">
        <v>0.034008895957351515</v>
      </c>
      <c r="E804" s="284">
        <v>0.0050519123858075235</v>
      </c>
      <c r="F804" s="289">
        <v>728.6625350266522</v>
      </c>
      <c r="G804" s="237">
        <v>20.4385111645029</v>
      </c>
      <c r="H804" s="237">
        <v>3109.7905104657266</v>
      </c>
      <c r="I804" s="289">
        <v>2631.038308291553</v>
      </c>
      <c r="J804" s="236">
        <v>52934.059677131685</v>
      </c>
    </row>
    <row r="805">
      <c r="A805" s="187">
        <v>43025.0</v>
      </c>
      <c r="B805" s="177">
        <v>0.009595996951453021</v>
      </c>
      <c r="C805" s="177">
        <v>0.020196553046285457</v>
      </c>
      <c r="D805" s="177">
        <v>0.026083732421733234</v>
      </c>
      <c r="E805" s="284">
        <v>0.0037456894936991154</v>
      </c>
      <c r="F805" s="289">
        <v>537.5301449769415</v>
      </c>
      <c r="G805" s="237">
        <v>5.580025432414525</v>
      </c>
      <c r="H805" s="237">
        <v>2381.1279754390744</v>
      </c>
      <c r="I805" s="289">
        <v>2610.5997971270504</v>
      </c>
      <c r="J805" s="236">
        <v>52205.39714210503</v>
      </c>
    </row>
    <row r="806">
      <c r="A806" s="187">
        <v>43024.0</v>
      </c>
      <c r="B806" s="177">
        <v>0.0037137944454552745</v>
      </c>
      <c r="C806" s="177">
        <v>0.02022975953057947</v>
      </c>
      <c r="D806" s="177">
        <v>0.020228638488553975</v>
      </c>
      <c r="E806" s="284">
        <v>0.0197349111550067</v>
      </c>
      <c r="F806" s="289">
        <v>2821.476523122284</v>
      </c>
      <c r="G806" s="237">
        <v>28.211445419140308</v>
      </c>
      <c r="H806" s="237">
        <v>1843.597830462133</v>
      </c>
      <c r="I806" s="289">
        <v>2605.019771694636</v>
      </c>
      <c r="J806" s="236">
        <v>51667.86699712809</v>
      </c>
    </row>
    <row r="807">
      <c r="A807" s="187">
        <v>43021.0</v>
      </c>
      <c r="B807" s="177">
        <v>-0.027364754197233374</v>
      </c>
      <c r="C807" s="177">
        <v>0.02031905786821367</v>
      </c>
      <c r="D807" s="177">
        <v>-0.010777010220889916</v>
      </c>
      <c r="E807" s="284">
        <v>0.009095765458878123</v>
      </c>
      <c r="F807" s="289">
        <v>1274.7471643015956</v>
      </c>
      <c r="G807" s="237">
        <v>32.99908855967962</v>
      </c>
      <c r="H807" s="237">
        <v>-977.878692660151</v>
      </c>
      <c r="I807" s="289">
        <v>2576.808326275496</v>
      </c>
      <c r="J807" s="236">
        <v>48846.390474005806</v>
      </c>
    </row>
    <row r="808">
      <c r="A808" s="187">
        <v>43020.0</v>
      </c>
      <c r="B808" s="177">
        <v>-0.04147602632001792</v>
      </c>
      <c r="C808" s="177">
        <v>0.020349738683674012</v>
      </c>
      <c r="D808" s="177">
        <v>-0.02486323563554742</v>
      </c>
      <c r="E808" s="284">
        <v>-0.00434461572507692</v>
      </c>
      <c r="F808" s="289">
        <v>-603.3479694037544</v>
      </c>
      <c r="G808" s="237">
        <v>60.82346879880767</v>
      </c>
      <c r="H808" s="237">
        <v>-2252.6258569617466</v>
      </c>
      <c r="I808" s="289">
        <v>2543.8092377158164</v>
      </c>
      <c r="J808" s="236">
        <v>47571.64330970421</v>
      </c>
    </row>
    <row r="809">
      <c r="A809" s="187">
        <v>43019.0</v>
      </c>
      <c r="B809" s="177">
        <v>-0.03486735425184733</v>
      </c>
      <c r="C809" s="177">
        <v>0.020379400294962356</v>
      </c>
      <c r="D809" s="177">
        <v>-0.01823034890067486</v>
      </c>
      <c r="E809" s="284">
        <v>0.003641264998987746</v>
      </c>
      <c r="F809" s="289">
        <v>507.868793389576</v>
      </c>
      <c r="G809" s="237">
        <v>28.30052441687303</v>
      </c>
      <c r="H809" s="237">
        <v>-1649.2778875579922</v>
      </c>
      <c r="I809" s="289">
        <v>2482.9857689170085</v>
      </c>
      <c r="J809" s="236">
        <v>48174.99127910796</v>
      </c>
    </row>
    <row r="810">
      <c r="A810" s="187">
        <v>43018.0</v>
      </c>
      <c r="B810" s="177">
        <v>-0.04054124475259201</v>
      </c>
      <c r="C810" s="177">
        <v>0.020409679404947177</v>
      </c>
      <c r="D810" s="177">
        <v>-0.023879520631114464</v>
      </c>
      <c r="E810" s="284">
        <v>-0.007051326043924953</v>
      </c>
      <c r="F810" s="289">
        <v>-979.9090536421859</v>
      </c>
      <c r="G810" s="237">
        <v>54.44692134030805</v>
      </c>
      <c r="H810" s="237">
        <v>-2157.1466809475683</v>
      </c>
      <c r="I810" s="289">
        <v>2454.6852445001355</v>
      </c>
      <c r="J810" s="236">
        <v>47667.122485718384</v>
      </c>
    </row>
    <row r="811">
      <c r="A811" s="187">
        <v>43017.0</v>
      </c>
      <c r="B811" s="177">
        <v>-0.02973722982881522</v>
      </c>
      <c r="C811" s="177">
        <v>0.020439603459747813</v>
      </c>
      <c r="D811" s="177">
        <v>-0.013051076791243912</v>
      </c>
      <c r="E811" s="284">
        <v>-0.009626307937313162</v>
      </c>
      <c r="F811" s="289">
        <v>-1347.1821809990738</v>
      </c>
      <c r="G811" s="237">
        <v>53.4932985047802</v>
      </c>
      <c r="H811" s="237">
        <v>-1177.2376273053824</v>
      </c>
      <c r="I811" s="289">
        <v>2400.2383231598274</v>
      </c>
      <c r="J811" s="236">
        <v>48647.03153936057</v>
      </c>
    </row>
    <row r="812">
      <c r="A812" s="187">
        <v>43014.0</v>
      </c>
      <c r="B812" s="177">
        <v>-0.014866178840906475</v>
      </c>
      <c r="C812" s="177">
        <v>0.020528065224799753</v>
      </c>
      <c r="D812" s="177">
        <v>0.001892191182309258</v>
      </c>
      <c r="E812" s="284">
        <v>0.007601190338436693</v>
      </c>
      <c r="F812" s="289">
        <v>1074.0112876495523</v>
      </c>
      <c r="G812" s="237">
        <v>13.788160800036007</v>
      </c>
      <c r="H812" s="237">
        <v>169.94455369369132</v>
      </c>
      <c r="I812" s="289">
        <v>2346.745024655047</v>
      </c>
      <c r="J812" s="236">
        <v>49994.21372035964</v>
      </c>
    </row>
    <row r="813">
      <c r="A813" s="187">
        <v>43013.0</v>
      </c>
      <c r="B813" s="177">
        <v>-0.026916845826640834</v>
      </c>
      <c r="C813" s="177">
        <v>0.020610590285410447</v>
      </c>
      <c r="D813" s="177">
        <v>-0.01008188997090868</v>
      </c>
      <c r="E813" s="284">
        <v>0.0034377355078609824</v>
      </c>
      <c r="F813" s="289">
        <v>482.02769897140126</v>
      </c>
      <c r="G813" s="237">
        <v>59.95232441140949</v>
      </c>
      <c r="H813" s="237">
        <v>-904.066733955861</v>
      </c>
      <c r="I813" s="289">
        <v>2332.956863855011</v>
      </c>
      <c r="J813" s="236">
        <v>48920.20243271009</v>
      </c>
    </row>
    <row r="814">
      <c r="A814" s="187">
        <v>43012.0</v>
      </c>
      <c r="B814" s="177">
        <v>-0.03229482754107801</v>
      </c>
      <c r="C814" s="177">
        <v>0.020595247720407522</v>
      </c>
      <c r="D814" s="177">
        <v>-0.015480996860094772</v>
      </c>
      <c r="E814" s="284">
        <v>0.002805778392811383</v>
      </c>
      <c r="F814" s="289">
        <v>392.07612129736367</v>
      </c>
      <c r="G814" s="237">
        <v>47.1458279462146</v>
      </c>
      <c r="H814" s="237">
        <v>-1386.0944329272622</v>
      </c>
      <c r="I814" s="289">
        <v>2273.0045394436015</v>
      </c>
      <c r="J814" s="236">
        <v>48438.174733738684</v>
      </c>
    </row>
    <row r="815">
      <c r="A815" s="187">
        <v>43011.0</v>
      </c>
      <c r="B815" s="177">
        <v>-0.03476042855516114</v>
      </c>
      <c r="C815" s="177">
        <v>0.01863312016432509</v>
      </c>
      <c r="D815" s="177">
        <v>-0.019890062198062195</v>
      </c>
      <c r="E815" s="284">
        <v>-4.230985925138934E-4</v>
      </c>
      <c r="F815" s="289">
        <v>-55.48989212300239</v>
      </c>
      <c r="G815" s="237">
        <v>42.439945713676146</v>
      </c>
      <c r="H815" s="237">
        <v>-1778.170554224626</v>
      </c>
      <c r="I815" s="289">
        <v>2225.858711497387</v>
      </c>
      <c r="J815" s="236">
        <v>48046.09861244132</v>
      </c>
    </row>
    <row r="816">
      <c r="A816" s="187">
        <v>43010.0</v>
      </c>
      <c r="B816" s="177">
        <v>-0.03479627088899824</v>
      </c>
      <c r="C816" s="177">
        <v>0.019266420197933325</v>
      </c>
      <c r="D816" s="177">
        <v>-0.01929824257076465</v>
      </c>
      <c r="E816" s="284">
        <v>0.015987718918450022</v>
      </c>
      <c r="F816" s="289">
        <v>2096.8318529015487</v>
      </c>
      <c r="G816" s="237">
        <v>49.4799469654101</v>
      </c>
      <c r="H816" s="237">
        <v>-1722.6806621016235</v>
      </c>
      <c r="I816" s="289">
        <v>2183.418765783711</v>
      </c>
      <c r="J816" s="236">
        <v>48101.58850456432</v>
      </c>
    </row>
    <row r="817">
      <c r="A817" s="187">
        <v>43007.0</v>
      </c>
      <c r="B817" s="177">
        <v>-0.055467578287146484</v>
      </c>
      <c r="C817" s="177">
        <v>0.01530956765143022</v>
      </c>
      <c r="D817" s="177">
        <v>-0.04297395127832193</v>
      </c>
      <c r="E817" s="284">
        <v>-0.008963895207072586</v>
      </c>
      <c r="F817" s="289">
        <v>-1159.2902361069846</v>
      </c>
      <c r="G817" s="237">
        <v>17.353071139589535</v>
      </c>
      <c r="H817" s="237">
        <v>-3819.512515003172</v>
      </c>
      <c r="I817" s="289">
        <v>2133.938818818301</v>
      </c>
      <c r="J817" s="236">
        <v>46004.75665166277</v>
      </c>
    </row>
    <row r="818">
      <c r="A818" s="187">
        <v>43006.0</v>
      </c>
      <c r="B818" s="177">
        <v>-0.0424843638368989</v>
      </c>
      <c r="C818" s="177">
        <v>0.015331272798622937</v>
      </c>
      <c r="D818" s="177">
        <v>-0.029973023982135673</v>
      </c>
      <c r="E818" s="284">
        <v>-0.03156530518810617</v>
      </c>
      <c r="F818" s="289">
        <v>-4118.897890594271</v>
      </c>
      <c r="G818" s="237">
        <v>14.619762926588558</v>
      </c>
      <c r="H818" s="237">
        <v>-2660.2222788961876</v>
      </c>
      <c r="I818" s="289">
        <v>2116.5857476787114</v>
      </c>
      <c r="J818" s="236">
        <v>47164.04688776976</v>
      </c>
    </row>
    <row r="819">
      <c r="A819" s="187">
        <v>43005.0</v>
      </c>
      <c r="B819" s="177">
        <v>0.003929492829921644</v>
      </c>
      <c r="C819" s="177">
        <v>0.01535381928441428</v>
      </c>
      <c r="D819" s="177">
        <v>0.016459232118963503</v>
      </c>
      <c r="E819" s="284">
        <v>0.00745695738810961</v>
      </c>
      <c r="F819" s="289">
        <v>1003.7589286961855</v>
      </c>
      <c r="G819" s="237">
        <v>65.99511887922543</v>
      </c>
      <c r="H819" s="237">
        <v>1458.6756116980837</v>
      </c>
      <c r="I819" s="289">
        <v>2101.965984752123</v>
      </c>
      <c r="J819" s="236">
        <v>51282.94477836403</v>
      </c>
    </row>
    <row r="820">
      <c r="A820" s="187">
        <v>43004.0</v>
      </c>
      <c r="B820" s="177">
        <v>-0.007408837755484629</v>
      </c>
      <c r="C820" s="177">
        <v>0.015379214061481348</v>
      </c>
      <c r="D820" s="177">
        <v>0.005141625363248041</v>
      </c>
      <c r="E820" s="284">
        <v>0.023505301212816354</v>
      </c>
      <c r="F820" s="289">
        <v>3140.3852614532034</v>
      </c>
      <c r="G820" s="237">
        <v>1.441601024036565</v>
      </c>
      <c r="H820" s="237">
        <v>454.91668300189804</v>
      </c>
      <c r="I820" s="289">
        <v>2035.9708658728975</v>
      </c>
      <c r="J820" s="236">
        <v>50279.18584966784</v>
      </c>
    </row>
    <row r="821">
      <c r="A821" s="187">
        <v>43003.0</v>
      </c>
      <c r="B821" s="177">
        <v>-0.04297174645271889</v>
      </c>
      <c r="C821" s="177">
        <v>0.015404016705719059</v>
      </c>
      <c r="D821" s="177">
        <v>-0.030401042724127487</v>
      </c>
      <c r="E821" s="284">
        <v>0.02354052184528393</v>
      </c>
      <c r="F821" s="289">
        <v>3071.164545507873</v>
      </c>
      <c r="G821" s="237">
        <v>53.29307118489122</v>
      </c>
      <c r="H821" s="237">
        <v>-2685.4685784513053</v>
      </c>
      <c r="I821" s="289">
        <v>2034.529264848861</v>
      </c>
      <c r="J821" s="236">
        <v>47138.80058821464</v>
      </c>
    </row>
    <row r="822">
      <c r="A822" s="187">
        <v>43000.0</v>
      </c>
      <c r="B822" s="177">
        <v>-0.0780772947777686</v>
      </c>
      <c r="C822" s="177">
        <v>0.015471032355357899</v>
      </c>
      <c r="D822" s="177">
        <v>-0.06545190181500646</v>
      </c>
      <c r="E822" s="284">
        <v>-0.01612837321917412</v>
      </c>
      <c r="F822" s="289">
        <v>-2054.621316091881</v>
      </c>
      <c r="G822" s="237">
        <v>9.042582239145787</v>
      </c>
      <c r="H822" s="237">
        <v>-5756.633123959178</v>
      </c>
      <c r="I822" s="289">
        <v>1981.2361936639697</v>
      </c>
      <c r="J822" s="236">
        <v>44067.63604270676</v>
      </c>
    </row>
    <row r="823">
      <c r="A823" s="187">
        <v>42999.0</v>
      </c>
      <c r="B823" s="177">
        <v>-0.05479033350158892</v>
      </c>
      <c r="C823" s="177">
        <v>0.015491876613877778</v>
      </c>
      <c r="D823" s="177">
        <v>-0.04214793023539091</v>
      </c>
      <c r="E823" s="284">
        <v>0.011607576344593667</v>
      </c>
      <c r="F823" s="289">
        <v>1502.558369169035</v>
      </c>
      <c r="G823" s="237">
        <v>50.75280318711397</v>
      </c>
      <c r="H823" s="237">
        <v>-3702.011807867297</v>
      </c>
      <c r="I823" s="289">
        <v>1972.193611424824</v>
      </c>
      <c r="J823" s="236">
        <v>46122.25735879864</v>
      </c>
    </row>
    <row r="824">
      <c r="A824" s="187">
        <v>42998.0</v>
      </c>
      <c r="B824" s="177">
        <v>-0.0720007138279795</v>
      </c>
      <c r="C824" s="177">
        <v>0.015514186629658797</v>
      </c>
      <c r="D824" s="177">
        <v>-0.059340104102783085</v>
      </c>
      <c r="E824" s="284">
        <v>-0.00590491484671946</v>
      </c>
      <c r="F824" s="289">
        <v>-755.4971840711723</v>
      </c>
      <c r="G824" s="237">
        <v>49.76026123848384</v>
      </c>
      <c r="H824" s="237">
        <v>-5204.570177036332</v>
      </c>
      <c r="I824" s="289">
        <v>1921.44080823771</v>
      </c>
      <c r="J824" s="236">
        <v>44619.69898962961</v>
      </c>
    </row>
    <row r="825">
      <c r="A825" s="187">
        <v>42997.0</v>
      </c>
      <c r="B825" s="177">
        <v>-0.06347406858837615</v>
      </c>
      <c r="C825" s="177">
        <v>0.015535525383866017</v>
      </c>
      <c r="D825" s="177">
        <v>-0.0507960450183235</v>
      </c>
      <c r="E825" s="284">
        <v>-0.01690028077322635</v>
      </c>
      <c r="F825" s="289">
        <v>-2175.054085732931</v>
      </c>
      <c r="G825" s="237">
        <v>24.13119836193059</v>
      </c>
      <c r="H825" s="237">
        <v>-4449.07299296516</v>
      </c>
      <c r="I825" s="289">
        <v>1871.6805469992262</v>
      </c>
      <c r="J825" s="236">
        <v>45375.19617370078</v>
      </c>
    </row>
    <row r="826">
      <c r="A826" s="187">
        <v>42996.0</v>
      </c>
      <c r="B826" s="177">
        <v>-0.03869551545577255</v>
      </c>
      <c r="C826" s="177">
        <v>0.015557444144985992</v>
      </c>
      <c r="D826" s="177">
        <v>-0.025999604716587278</v>
      </c>
      <c r="E826" s="284">
        <v>0.001354895146515241</v>
      </c>
      <c r="F826" s="289">
        <v>177.32100954997122</v>
      </c>
      <c r="G826" s="237">
        <v>60.19973125934899</v>
      </c>
      <c r="H826" s="237">
        <v>-2274.0189072322287</v>
      </c>
      <c r="I826" s="289">
        <v>1847.5493486372957</v>
      </c>
      <c r="J826" s="236">
        <v>47550.25025943371</v>
      </c>
    </row>
    <row r="827">
      <c r="A827" s="187">
        <v>42993.0</v>
      </c>
      <c r="B827" s="177">
        <v>-0.04090258629434094</v>
      </c>
      <c r="C827" s="177">
        <v>0.015626095872822217</v>
      </c>
      <c r="D827" s="177">
        <v>-0.02815065117219296</v>
      </c>
      <c r="E827" s="284">
        <v>0.002470541345548894</v>
      </c>
      <c r="F827" s="289">
        <v>315.7802468408845</v>
      </c>
      <c r="G827" s="237">
        <v>41.33047377633967</v>
      </c>
      <c r="H827" s="237">
        <v>-2451.3399167822</v>
      </c>
      <c r="I827" s="289">
        <v>1787.3496173779467</v>
      </c>
      <c r="J827" s="236">
        <v>38872.92924988374</v>
      </c>
    </row>
    <row r="828">
      <c r="A828" s="187">
        <v>42992.0</v>
      </c>
      <c r="B828" s="177">
        <v>-0.044605866357106026</v>
      </c>
      <c r="C828" s="177">
        <v>0.01564373183923742</v>
      </c>
      <c r="D828" s="177">
        <v>-0.03181286667009598</v>
      </c>
      <c r="E828" s="284">
        <v>0.012295678654565318</v>
      </c>
      <c r="F828" s="289">
        <v>1498.5660813827817</v>
      </c>
      <c r="G828" s="237">
        <v>27.30456502135768</v>
      </c>
      <c r="H828" s="237">
        <v>-2767.1201636230844</v>
      </c>
      <c r="I828" s="289">
        <v>1746.019143601607</v>
      </c>
      <c r="J828" s="236">
        <v>38587.149003042854</v>
      </c>
    </row>
    <row r="829">
      <c r="A829" s="187">
        <v>42991.0</v>
      </c>
      <c r="B829" s="177">
        <v>-0.061903545594693805</v>
      </c>
      <c r="C829" s="177">
        <v>0.015661201451327038</v>
      </c>
      <c r="D829" s="177">
        <v>-0.04909625975497472</v>
      </c>
      <c r="E829" s="284">
        <v>-0.0100484095777051</v>
      </c>
      <c r="F829" s="289">
        <v>-1209.616428961228</v>
      </c>
      <c r="G829" s="237">
        <v>7.386883766908636</v>
      </c>
      <c r="H829" s="237">
        <v>-4265.686245005866</v>
      </c>
      <c r="I829" s="289">
        <v>1718.7145785802495</v>
      </c>
      <c r="J829" s="236">
        <v>37088.58292166007</v>
      </c>
    </row>
    <row r="830">
      <c r="A830" s="187">
        <v>42990.0</v>
      </c>
      <c r="B830" s="177">
        <v>-0.048031766473958896</v>
      </c>
      <c r="C830" s="177">
        <v>0.015677651671880462</v>
      </c>
      <c r="D830" s="177">
        <v>-0.035211028110982964</v>
      </c>
      <c r="E830" s="284">
        <v>-0.007163247482400801</v>
      </c>
      <c r="F830" s="289">
        <v>-870.9685894640825</v>
      </c>
      <c r="G830" s="237">
        <v>28.7409960805984</v>
      </c>
      <c r="H830" s="237">
        <v>-3056.069816044638</v>
      </c>
      <c r="I830" s="289">
        <v>1711.327694813341</v>
      </c>
      <c r="J830" s="236">
        <v>38298.1993506213</v>
      </c>
    </row>
    <row r="831">
      <c r="A831" s="187">
        <v>42989.0</v>
      </c>
      <c r="B831" s="177">
        <v>-0.03803875154646746</v>
      </c>
      <c r="C831" s="177">
        <v>0.01569498017363926</v>
      </c>
      <c r="D831" s="177">
        <v>-0.02520384242680413</v>
      </c>
      <c r="E831" s="284">
        <v>0.006338998010249145</v>
      </c>
      <c r="F831" s="289">
        <v>776.2703922808532</v>
      </c>
      <c r="G831" s="237">
        <v>64.59916068174984</v>
      </c>
      <c r="H831" s="237">
        <v>-2185.1012265805557</v>
      </c>
      <c r="I831" s="289">
        <v>1682.5866987327424</v>
      </c>
      <c r="J831" s="236">
        <v>39169.167940085375</v>
      </c>
    </row>
    <row r="832">
      <c r="A832" s="187">
        <v>42986.0</v>
      </c>
      <c r="B832" s="177">
        <v>-0.04718415156038409</v>
      </c>
      <c r="C832" s="177">
        <v>0.01575896668682985</v>
      </c>
      <c r="D832" s="177">
        <v>-0.03429691608716061</v>
      </c>
      <c r="E832" s="284">
        <v>0.0032831972698917095</v>
      </c>
      <c r="F832" s="289">
        <v>399.5099775486183</v>
      </c>
      <c r="G832" s="237">
        <v>13.469833222342803</v>
      </c>
      <c r="H832" s="237">
        <v>-2961.371618861409</v>
      </c>
      <c r="I832" s="289">
        <v>1617.9875380509925</v>
      </c>
      <c r="J832" s="236">
        <v>38392.897547804525</v>
      </c>
    </row>
    <row r="833">
      <c r="A833" s="187">
        <v>42985.0</v>
      </c>
      <c r="B833" s="177">
        <v>-0.051642869419772544</v>
      </c>
      <c r="C833" s="177">
        <v>0.01555057193938636</v>
      </c>
      <c r="D833" s="177">
        <v>-0.038967232105645455</v>
      </c>
      <c r="E833" s="284">
        <v>-0.01837847012004676</v>
      </c>
      <c r="F833" s="289">
        <v>-2229.3670235417812</v>
      </c>
      <c r="G833" s="237">
        <v>68.25729283604915</v>
      </c>
      <c r="H833" s="237">
        <v>-3360.881596410027</v>
      </c>
      <c r="I833" s="289">
        <v>1604.5177048286496</v>
      </c>
      <c r="J833" s="236">
        <v>37993.38757025591</v>
      </c>
    </row>
    <row r="834">
      <c r="A834" s="187">
        <v>42984.0</v>
      </c>
      <c r="B834" s="177">
        <v>-0.02582314141895469</v>
      </c>
      <c r="C834" s="177">
        <v>0.015567650833620666</v>
      </c>
      <c r="D834" s="177">
        <v>-0.013133582696027706</v>
      </c>
      <c r="E834" s="284">
        <v>0.016749900290349725</v>
      </c>
      <c r="F834" s="289">
        <v>2069.157986016558</v>
      </c>
      <c r="G834" s="237">
        <v>55.089966944457444</v>
      </c>
      <c r="H834" s="237">
        <v>-1131.514572868246</v>
      </c>
      <c r="I834" s="289">
        <v>1536.2604119926004</v>
      </c>
      <c r="J834" s="236">
        <v>40222.75459379769</v>
      </c>
    </row>
    <row r="835">
      <c r="A835" s="187">
        <v>42983.0</v>
      </c>
      <c r="B835" s="177">
        <v>-0.04989982825995207</v>
      </c>
      <c r="C835" s="177">
        <v>0.015586329487250897</v>
      </c>
      <c r="D835" s="177">
        <v>-0.03719504412667646</v>
      </c>
      <c r="E835" s="284">
        <v>0.009281631320121853</v>
      </c>
      <c r="F835" s="289">
        <v>1127.3784739378634</v>
      </c>
      <c r="G835" s="237">
        <v>28.993959374918738</v>
      </c>
      <c r="H835" s="237">
        <v>-3200.672558884804</v>
      </c>
      <c r="I835" s="289">
        <v>1481.170445048143</v>
      </c>
      <c r="J835" s="236">
        <v>38153.59660778113</v>
      </c>
    </row>
    <row r="836">
      <c r="A836" s="187">
        <v>42982.0</v>
      </c>
      <c r="B836" s="177">
        <v>-0.06307085900537748</v>
      </c>
      <c r="C836" s="177">
        <v>0.015603586845145213</v>
      </c>
      <c r="D836" s="177">
        <v>-0.050352007993370904</v>
      </c>
      <c r="E836" s="284">
        <v>-0.026553041662519688</v>
      </c>
      <c r="F836" s="289">
        <v>-3195.2873251372193</v>
      </c>
      <c r="G836" s="237">
        <v>57.302306258371836</v>
      </c>
      <c r="H836" s="237">
        <v>-4328.051032822667</v>
      </c>
      <c r="I836" s="289">
        <v>1452.1764856732243</v>
      </c>
      <c r="J836" s="236">
        <v>37026.21813384327</v>
      </c>
    </row>
    <row r="837">
      <c r="A837" s="187">
        <v>42979.0</v>
      </c>
      <c r="B837" s="177">
        <v>-0.026001352517329795</v>
      </c>
      <c r="C837" s="177">
        <v>0.015666290481494247</v>
      </c>
      <c r="D837" s="177">
        <v>-0.013231390295025923</v>
      </c>
      <c r="E837" s="284">
        <v>0.009342363374730257</v>
      </c>
      <c r="F837" s="289">
        <v>1154.0743515379047</v>
      </c>
      <c r="G837" s="237">
        <v>41.361886832541124</v>
      </c>
      <c r="H837" s="237">
        <v>-1132.7637076854483</v>
      </c>
      <c r="I837" s="289">
        <v>1394.8741794148525</v>
      </c>
      <c r="J837" s="236">
        <v>40221.50545898049</v>
      </c>
    </row>
    <row r="838">
      <c r="A838" s="187">
        <v>42978.0</v>
      </c>
      <c r="B838" s="177">
        <v>-0.03953867617258881</v>
      </c>
      <c r="C838" s="177">
        <v>0.015685200301005654</v>
      </c>
      <c r="D838" s="177">
        <v>-0.026743944330446398</v>
      </c>
      <c r="E838" s="284">
        <v>0.017004677401983567</v>
      </c>
      <c r="F838" s="289">
        <v>1968.3790163704994</v>
      </c>
      <c r="G838" s="237">
        <v>9.333347852668101</v>
      </c>
      <c r="H838" s="237">
        <v>-2286.838059223353</v>
      </c>
      <c r="I838" s="289">
        <v>1353.5122925823114</v>
      </c>
      <c r="J838" s="236">
        <v>39067.431107442586</v>
      </c>
    </row>
    <row r="839">
      <c r="A839" s="187">
        <v>42977.0</v>
      </c>
      <c r="B839" s="177">
        <v>-0.06355440184954143</v>
      </c>
      <c r="C839" s="177">
        <v>0.015703326118799564</v>
      </c>
      <c r="D839" s="177">
        <v>-0.049821104251602896</v>
      </c>
      <c r="E839" s="284">
        <v>0.0398854744917196</v>
      </c>
      <c r="F839" s="289">
        <v>4535.292465034095</v>
      </c>
      <c r="G839" s="237">
        <v>35.18274462898133</v>
      </c>
      <c r="H839" s="237">
        <v>-4255.217075593852</v>
      </c>
      <c r="I839" s="289">
        <v>1344.1789447296433</v>
      </c>
      <c r="J839" s="236">
        <v>37099.05209107209</v>
      </c>
    </row>
    <row r="840">
      <c r="A840" s="187">
        <v>42976.0</v>
      </c>
      <c r="B840" s="177">
        <v>-0.11677913645227862</v>
      </c>
      <c r="C840" s="177">
        <v>0.015720077504512927</v>
      </c>
      <c r="D840" s="177">
        <v>-0.10303118897931111</v>
      </c>
      <c r="E840" s="284">
        <v>-0.03402818676322796</v>
      </c>
      <c r="F840" s="289">
        <v>-3714.9449572950434</v>
      </c>
      <c r="G840" s="237">
        <v>40.262176160581404</v>
      </c>
      <c r="H840" s="237">
        <v>-8790.509540627947</v>
      </c>
      <c r="I840" s="289">
        <v>1308.996200100662</v>
      </c>
      <c r="J840" s="236">
        <v>32563.759626037994</v>
      </c>
    </row>
    <row r="841">
      <c r="A841" s="187">
        <v>42975.0</v>
      </c>
      <c r="B841" s="177">
        <v>-0.07330026770860681</v>
      </c>
      <c r="C841" s="177">
        <v>0.015733599787439587</v>
      </c>
      <c r="D841" s="177">
        <v>-0.05954049436294007</v>
      </c>
      <c r="E841" s="284">
        <v>-0.021671935737491873</v>
      </c>
      <c r="F841" s="289">
        <v>-2446.4911963944896</v>
      </c>
      <c r="G841" s="237">
        <v>29.827108413547254</v>
      </c>
      <c r="H841" s="237">
        <v>-5075.5645833329045</v>
      </c>
      <c r="I841" s="289">
        <v>1268.7340239400805</v>
      </c>
      <c r="J841" s="236">
        <v>36278.704583333034</v>
      </c>
    </row>
    <row r="842">
      <c r="A842" s="187">
        <v>42972.0</v>
      </c>
      <c r="B842" s="177">
        <v>-0.044780355354113566</v>
      </c>
      <c r="C842" s="177">
        <v>0.015796891319885997</v>
      </c>
      <c r="D842" s="177">
        <v>-0.03096523058519163</v>
      </c>
      <c r="E842" s="284">
        <v>-0.010494004042774542</v>
      </c>
      <c r="F842" s="289">
        <v>-1210.3156366068945</v>
      </c>
      <c r="G842" s="237">
        <v>2.5207632335739105</v>
      </c>
      <c r="H842" s="237">
        <v>-2629.073386938415</v>
      </c>
      <c r="I842" s="289">
        <v>1238.9069155265333</v>
      </c>
      <c r="J842" s="236">
        <v>38725.195779727524</v>
      </c>
    </row>
    <row r="843">
      <c r="A843" s="187">
        <v>42971.0</v>
      </c>
      <c r="B843" s="177">
        <v>-0.030560273283599237</v>
      </c>
      <c r="C843" s="177">
        <v>0.01581501293039567</v>
      </c>
      <c r="D843" s="177">
        <v>-0.01672930031358917</v>
      </c>
      <c r="E843" s="284">
        <v>0.012494229645218149</v>
      </c>
      <c r="F843" s="289">
        <v>1456.1316509759615</v>
      </c>
      <c r="G843" s="237">
        <v>15.650172623606855</v>
      </c>
      <c r="H843" s="237">
        <v>-1418.7577503315204</v>
      </c>
      <c r="I843" s="289">
        <v>1236.3861522929594</v>
      </c>
      <c r="J843" s="236">
        <v>39935.51141633442</v>
      </c>
    </row>
    <row r="844">
      <c r="A844" s="187">
        <v>42970.0</v>
      </c>
      <c r="B844" s="177">
        <v>-0.0477877176408262</v>
      </c>
      <c r="C844" s="177">
        <v>0.01583404823151923</v>
      </c>
      <c r="D844" s="177">
        <v>-0.03394009740429319</v>
      </c>
      <c r="E844" s="284">
        <v>-0.008959031812060484</v>
      </c>
      <c r="F844" s="289">
        <v>-1031.0788503564847</v>
      </c>
      <c r="G844" s="237">
        <v>18.211264944743704</v>
      </c>
      <c r="H844" s="237">
        <v>-2874.889401307482</v>
      </c>
      <c r="I844" s="289">
        <v>1220.7359796693527</v>
      </c>
      <c r="J844" s="236">
        <v>38479.379765358455</v>
      </c>
    </row>
    <row r="845">
      <c r="A845" s="187">
        <v>42969.0</v>
      </c>
      <c r="B845" s="177">
        <v>-0.03565562406547098</v>
      </c>
      <c r="C845" s="177">
        <v>0.01585206276095997</v>
      </c>
      <c r="D845" s="177">
        <v>-0.021792249275283237</v>
      </c>
      <c r="E845" s="284">
        <v>0.0026054464827454534</v>
      </c>
      <c r="F845" s="289">
        <v>302.54256821946115</v>
      </c>
      <c r="G845" s="237">
        <v>48.071952591627586</v>
      </c>
      <c r="H845" s="237">
        <v>-1843.8105509509971</v>
      </c>
      <c r="I845" s="289">
        <v>1202.5247147246089</v>
      </c>
      <c r="J845" s="236">
        <v>39510.45861571494</v>
      </c>
    </row>
    <row r="846">
      <c r="A846" s="187">
        <v>42968.0</v>
      </c>
      <c r="B846" s="177">
        <v>-0.039277947042854026</v>
      </c>
      <c r="C846" s="177">
        <v>0.015870864314838192</v>
      </c>
      <c r="D846" s="177">
        <v>-0.02539812940910818</v>
      </c>
      <c r="E846" s="284">
        <v>5.614026467821007E-5</v>
      </c>
      <c r="F846" s="289">
        <v>6.501982262656384</v>
      </c>
      <c r="G846" s="237">
        <v>20.850547371342923</v>
      </c>
      <c r="H846" s="237">
        <v>-2146.3531191704583</v>
      </c>
      <c r="I846" s="289">
        <v>1154.4527621329812</v>
      </c>
      <c r="J846" s="236">
        <v>39207.91604749548</v>
      </c>
    </row>
    <row r="847">
      <c r="A847" s="187">
        <v>42965.0</v>
      </c>
      <c r="B847" s="177">
        <v>-0.03952008961251657</v>
      </c>
      <c r="C847" s="177">
        <v>0.015937486893741994</v>
      </c>
      <c r="D847" s="177">
        <v>-0.025582007398648885</v>
      </c>
      <c r="E847" s="284">
        <v>-0.002655202371264782</v>
      </c>
      <c r="F847" s="289">
        <v>-307.4996103194062</v>
      </c>
      <c r="G847" s="237">
        <v>5.470832057708124</v>
      </c>
      <c r="H847" s="237">
        <v>-2152.8551014331147</v>
      </c>
      <c r="I847" s="289">
        <v>1133.6022147616384</v>
      </c>
      <c r="J847" s="236">
        <v>39201.41406523282</v>
      </c>
    </row>
    <row r="848">
      <c r="A848" s="187">
        <v>42964.0</v>
      </c>
      <c r="B848" s="177">
        <v>-0.03590838612367172</v>
      </c>
      <c r="C848" s="177">
        <v>0.015956266261291444</v>
      </c>
      <c r="D848" s="177">
        <v>-0.021953880469234407</v>
      </c>
      <c r="E848" s="284">
        <v>0.0031757603615287094</v>
      </c>
      <c r="F848" s="289">
        <v>368.76209852383545</v>
      </c>
      <c r="G848" s="237">
        <v>22.474894739395307</v>
      </c>
      <c r="H848" s="237">
        <v>-1845.3554911137085</v>
      </c>
      <c r="I848" s="289">
        <v>1128.1313827039303</v>
      </c>
      <c r="J848" s="236">
        <v>39508.91367555223</v>
      </c>
    </row>
    <row r="849">
      <c r="A849" s="187">
        <v>42963.0</v>
      </c>
      <c r="B849" s="177">
        <v>-0.04034357993861522</v>
      </c>
      <c r="C849" s="177">
        <v>0.015975310530474105</v>
      </c>
      <c r="D849" s="177">
        <v>-0.0263724191746653</v>
      </c>
      <c r="E849" s="284">
        <v>-0.002824281035909549</v>
      </c>
      <c r="F849" s="289">
        <v>-326.90762770460424</v>
      </c>
      <c r="G849" s="237">
        <v>27.340771032122696</v>
      </c>
      <c r="H849" s="237">
        <v>-2214.117589637544</v>
      </c>
      <c r="I849" s="289">
        <v>1105.656487964535</v>
      </c>
      <c r="J849" s="236">
        <v>39140.15157702839</v>
      </c>
    </row>
    <row r="850">
      <c r="A850" s="187">
        <v>42962.0</v>
      </c>
      <c r="B850" s="177">
        <v>-0.03649269054492367</v>
      </c>
      <c r="C850" s="177">
        <v>0.01599412026832224</v>
      </c>
      <c r="D850" s="177">
        <v>-0.022505079780148877</v>
      </c>
      <c r="E850" s="284">
        <v>0.007128689114418415</v>
      </c>
      <c r="F850" s="289">
        <v>827.4688624739065</v>
      </c>
      <c r="G850" s="237">
        <v>1.199494158488028</v>
      </c>
      <c r="H850" s="237">
        <v>-1887.2099619329397</v>
      </c>
      <c r="I850" s="289">
        <v>1078.3157169324122</v>
      </c>
      <c r="J850" s="236">
        <v>39467.05920473299</v>
      </c>
    </row>
    <row r="851">
      <c r="A851" s="187">
        <v>42961.0</v>
      </c>
      <c r="B851" s="177">
        <v>-0.046415635869255095</v>
      </c>
      <c r="C851" s="177">
        <v>0.016013210576489346</v>
      </c>
      <c r="D851" s="177">
        <v>-0.032411329731709466</v>
      </c>
      <c r="E851" s="284">
        <v>-0.0017211082882885361</v>
      </c>
      <c r="F851" s="289">
        <v>-198.35499568639852</v>
      </c>
      <c r="G851" s="237">
        <v>34.69969735002001</v>
      </c>
      <c r="H851" s="237">
        <v>-2714.678824406846</v>
      </c>
      <c r="I851" s="289">
        <v>1077.1162227739242</v>
      </c>
      <c r="J851" s="236">
        <v>38639.590342259085</v>
      </c>
    </row>
    <row r="852">
      <c r="A852" s="187">
        <v>42958.0</v>
      </c>
      <c r="B852" s="177">
        <v>-0.044232990419579586</v>
      </c>
      <c r="C852" s="177">
        <v>0.016080674235119666</v>
      </c>
      <c r="D852" s="177">
        <v>-0.03016968413811498</v>
      </c>
      <c r="E852" s="284">
        <v>0.0012089733041054905</v>
      </c>
      <c r="F852" s="289">
        <v>139.5720583463858</v>
      </c>
      <c r="G852" s="237">
        <v>31.028697467584234</v>
      </c>
      <c r="H852" s="237">
        <v>-2516.3238287204476</v>
      </c>
      <c r="I852" s="289">
        <v>1042.4165254239042</v>
      </c>
      <c r="J852" s="236">
        <v>38837.945337945486</v>
      </c>
    </row>
    <row r="853">
      <c r="A853" s="187">
        <v>42957.0</v>
      </c>
      <c r="B853" s="177">
        <v>-0.04596014993033742</v>
      </c>
      <c r="C853" s="177">
        <v>0.016099501811437898</v>
      </c>
      <c r="D853" s="177">
        <v>-0.03188037804746645</v>
      </c>
      <c r="E853" s="284">
        <v>0.009018509400205765</v>
      </c>
      <c r="F853" s="289">
        <v>1039.8990140188384</v>
      </c>
      <c r="G853" s="237">
        <v>24.152656929773116</v>
      </c>
      <c r="H853" s="237">
        <v>-2655.8958870668334</v>
      </c>
      <c r="I853" s="289">
        <v>1011.3878279563199</v>
      </c>
      <c r="J853" s="236">
        <v>38698.3732795991</v>
      </c>
    </row>
    <row r="854">
      <c r="A854" s="187">
        <v>42956.0</v>
      </c>
      <c r="B854" s="177">
        <v>-0.05851080543092099</v>
      </c>
      <c r="C854" s="177">
        <v>0.016118261045048852</v>
      </c>
      <c r="D854" s="177">
        <v>-0.044414627715556994</v>
      </c>
      <c r="E854" s="284">
        <v>0.009705303743107255</v>
      </c>
      <c r="F854" s="289">
        <v>1108.9988068382345</v>
      </c>
      <c r="G854" s="237">
        <v>69.37440883942485</v>
      </c>
      <c r="H854" s="237">
        <v>-3695.794901085672</v>
      </c>
      <c r="I854" s="289">
        <v>987.2351710265468</v>
      </c>
      <c r="J854" s="236">
        <v>37658.47426558026</v>
      </c>
    </row>
    <row r="855">
      <c r="A855" s="187">
        <v>42955.0</v>
      </c>
      <c r="B855" s="177">
        <v>-0.07191859308296715</v>
      </c>
      <c r="C855" s="177">
        <v>0.016136271269737143</v>
      </c>
      <c r="D855" s="177">
        <v>-0.05780666457865699</v>
      </c>
      <c r="E855" s="284">
        <v>9.581905501069327E-4</v>
      </c>
      <c r="F855" s="289">
        <v>108.42721017326767</v>
      </c>
      <c r="G855" s="237">
        <v>24.399842652101363</v>
      </c>
      <c r="H855" s="237">
        <v>-4804.793707923906</v>
      </c>
      <c r="I855" s="289">
        <v>917.860762187122</v>
      </c>
      <c r="J855" s="236">
        <v>36549.475458742025</v>
      </c>
    </row>
    <row r="856">
      <c r="A856" s="187">
        <v>42954.0</v>
      </c>
      <c r="B856" s="177">
        <v>-0.0733389627471743</v>
      </c>
      <c r="C856" s="177">
        <v>0.016191291161182626</v>
      </c>
      <c r="D856" s="177">
        <v>-0.059174172412244014</v>
      </c>
      <c r="E856" s="284">
        <v>0.002904181353923698</v>
      </c>
      <c r="F856" s="289">
        <v>328.30820272172605</v>
      </c>
      <c r="G856" s="237">
        <v>42.999726653623426</v>
      </c>
      <c r="H856" s="237">
        <v>-4913.220918097174</v>
      </c>
      <c r="I856" s="289">
        <v>893.4609195350206</v>
      </c>
      <c r="J856" s="236">
        <v>36441.04824856875</v>
      </c>
    </row>
    <row r="857">
      <c r="A857" s="187">
        <v>42951.0</v>
      </c>
      <c r="B857" s="177">
        <v>-0.07736103756572732</v>
      </c>
      <c r="C857" s="177">
        <v>0.01600562151199392</v>
      </c>
      <c r="D857" s="177">
        <v>-0.06339032925454045</v>
      </c>
      <c r="E857" s="284">
        <v>0.010726748280755982</v>
      </c>
      <c r="F857" s="289">
        <v>1209.3264236818359</v>
      </c>
      <c r="G857" s="237">
        <v>31.397351180267716</v>
      </c>
      <c r="H857" s="237">
        <v>-5241.5291208189</v>
      </c>
      <c r="I857" s="289">
        <v>850.4611928813972</v>
      </c>
      <c r="J857" s="236">
        <v>36112.74004584703</v>
      </c>
    </row>
    <row r="858">
      <c r="A858" s="187">
        <v>42950.0</v>
      </c>
      <c r="B858" s="177">
        <v>-0.09208316939760587</v>
      </c>
      <c r="C858" s="177">
        <v>0.01602244817313422</v>
      </c>
      <c r="D858" s="177">
        <v>-0.07809777372332809</v>
      </c>
      <c r="E858" s="284">
        <v>2.7578457708006727E-4</v>
      </c>
      <c r="F858" s="289">
        <v>30.758255110497885</v>
      </c>
      <c r="G858" s="237">
        <v>21.320775511560612</v>
      </c>
      <c r="H858" s="237">
        <v>-6450.855544500736</v>
      </c>
      <c r="I858" s="289">
        <v>819.0638417011295</v>
      </c>
      <c r="J858" s="236">
        <v>34903.41362216519</v>
      </c>
    </row>
    <row r="859">
      <c r="A859" s="187">
        <v>42949.0</v>
      </c>
      <c r="B859" s="177">
        <v>-0.09254751523972969</v>
      </c>
      <c r="C859" s="177">
        <v>0.01603838624874132</v>
      </c>
      <c r="D859" s="177">
        <v>-0.07854820781543449</v>
      </c>
      <c r="E859" s="284">
        <v>0.0045073162548021194</v>
      </c>
      <c r="F859" s="289">
        <v>492.37970635332204</v>
      </c>
      <c r="G859" s="237">
        <v>53.35669228845551</v>
      </c>
      <c r="H859" s="237">
        <v>-6481.613799611234</v>
      </c>
      <c r="I859" s="289">
        <v>797.7430661895689</v>
      </c>
      <c r="J859" s="236">
        <v>34872.65536705469</v>
      </c>
    </row>
    <row r="860">
      <c r="A860" s="187">
        <v>42948.0</v>
      </c>
      <c r="B860" s="177">
        <v>-0.09862206095498667</v>
      </c>
      <c r="C860" s="177">
        <v>0.016054321201896683</v>
      </c>
      <c r="D860" s="177">
        <v>-0.0845991399786139</v>
      </c>
      <c r="E860" s="284">
        <v>-0.02082064271621782</v>
      </c>
      <c r="F860" s="289">
        <v>-2167.3189007682986</v>
      </c>
      <c r="G860" s="237">
        <v>52.747450956268686</v>
      </c>
      <c r="H860" s="237">
        <v>-6973.993505964556</v>
      </c>
      <c r="I860" s="289">
        <v>744.3863739011134</v>
      </c>
      <c r="J860" s="236">
        <v>34380.27566070137</v>
      </c>
    </row>
    <row r="861">
      <c r="A861" s="187">
        <v>42947.0</v>
      </c>
      <c r="B861" s="177">
        <v>-0.07240125205985454</v>
      </c>
      <c r="C861" s="177">
        <v>0.016069902196932415</v>
      </c>
      <c r="D861" s="177">
        <v>-0.05836472159732712</v>
      </c>
      <c r="E861" s="284">
        <v>0.010812911413823248</v>
      </c>
      <c r="F861" s="289">
        <v>1149.0019753765637</v>
      </c>
      <c r="G861" s="237">
        <v>59.80562505401783</v>
      </c>
      <c r="H861" s="237">
        <v>-4806.674605196257</v>
      </c>
      <c r="I861" s="289">
        <v>691.6389229448447</v>
      </c>
      <c r="J861" s="236">
        <v>36547.59456146967</v>
      </c>
    </row>
    <row r="862">
      <c r="A862" s="187">
        <v>42944.0</v>
      </c>
      <c r="B862" s="177">
        <v>-0.08758936584668274</v>
      </c>
      <c r="C862" s="177">
        <v>0.016137345585314704</v>
      </c>
      <c r="D862" s="177">
        <v>-0.07261990341536816</v>
      </c>
      <c r="E862" s="284">
        <v>-0.007345436719423563</v>
      </c>
      <c r="F862" s="289">
        <v>-771.5746144650084</v>
      </c>
      <c r="G862" s="237">
        <v>32.31874335679391</v>
      </c>
      <c r="H862" s="237">
        <v>-5955.676580572821</v>
      </c>
      <c r="I862" s="289">
        <v>631.8332978908269</v>
      </c>
      <c r="J862" s="236">
        <v>35398.5925860931</v>
      </c>
    </row>
    <row r="863">
      <c r="A863" s="187">
        <v>42943.0</v>
      </c>
      <c r="B863" s="177">
        <v>-0.07826132983160083</v>
      </c>
      <c r="C863" s="177">
        <v>0.016153874079290757</v>
      </c>
      <c r="D863" s="177">
        <v>-0.06327653509744172</v>
      </c>
      <c r="E863" s="284">
        <v>-0.018845192216455232</v>
      </c>
      <c r="F863" s="289">
        <v>-1994.0649677846432</v>
      </c>
      <c r="G863" s="237">
        <v>10.994838358635224</v>
      </c>
      <c r="H863" s="237">
        <v>-5184.101966107813</v>
      </c>
      <c r="I863" s="289">
        <v>599.514554534033</v>
      </c>
      <c r="J863" s="236">
        <v>36170.16720055811</v>
      </c>
    </row>
    <row r="864">
      <c r="A864" s="187">
        <v>42942.0</v>
      </c>
      <c r="B864" s="177">
        <v>-0.053979234751172916</v>
      </c>
      <c r="C864" s="177">
        <v>0.016171017738060914</v>
      </c>
      <c r="D864" s="177">
        <v>-0.038978537069745404</v>
      </c>
      <c r="E864" s="284">
        <v>-0.017331343070475368</v>
      </c>
      <c r="F864" s="289">
        <v>-1868.4399811083988</v>
      </c>
      <c r="G864" s="237">
        <v>13.803857248999577</v>
      </c>
      <c r="H864" s="237">
        <v>-3190.0369983231694</v>
      </c>
      <c r="I864" s="289">
        <v>588.5197161753978</v>
      </c>
      <c r="J864" s="236">
        <v>38164.23216834276</v>
      </c>
    </row>
    <row r="865">
      <c r="A865" s="187">
        <v>42941.0</v>
      </c>
      <c r="B865" s="177">
        <v>-0.031185105327039622</v>
      </c>
      <c r="C865" s="177">
        <v>0.01618972330727547</v>
      </c>
      <c r="D865" s="177">
        <v>-0.016167055825628256</v>
      </c>
      <c r="E865" s="284">
        <v>-0.007291940922501926</v>
      </c>
      <c r="F865" s="289">
        <v>-799.7467779602893</v>
      </c>
      <c r="G865" s="237">
        <v>3.957657346163994</v>
      </c>
      <c r="H865" s="237">
        <v>-1321.5970172147709</v>
      </c>
      <c r="I865" s="289">
        <v>574.7158589263981</v>
      </c>
      <c r="J865" s="236">
        <v>40032.67214945116</v>
      </c>
    </row>
    <row r="866">
      <c r="A866" s="187">
        <v>42940.0</v>
      </c>
      <c r="B866" s="177">
        <v>-0.02142850962620014</v>
      </c>
      <c r="C866" s="177">
        <v>0.016209907395457943</v>
      </c>
      <c r="D866" s="177">
        <v>-0.00639173678840358</v>
      </c>
      <c r="E866" s="284">
        <v>0.0070921139688628326</v>
      </c>
      <c r="F866" s="289">
        <v>783.502565593816</v>
      </c>
      <c r="G866" s="237">
        <v>39.92904728461744</v>
      </c>
      <c r="H866" s="237">
        <v>-521.8502392544816</v>
      </c>
      <c r="I866" s="289">
        <v>570.7582015802342</v>
      </c>
      <c r="J866" s="236">
        <v>40832.41892741145</v>
      </c>
    </row>
    <row r="867">
      <c r="A867" s="187">
        <v>42937.0</v>
      </c>
      <c r="B867" s="177">
        <v>-0.03116291979903364</v>
      </c>
      <c r="C867" s="177">
        <v>0.01628195613915962</v>
      </c>
      <c r="D867" s="177">
        <v>-0.016059312489832615</v>
      </c>
      <c r="E867" s="284">
        <v>-0.03208896889104281</v>
      </c>
      <c r="F867" s="289">
        <v>-3519.892817121534</v>
      </c>
      <c r="G867" s="237">
        <v>3.9177705838284806</v>
      </c>
      <c r="H867" s="237">
        <v>-1305.3528048482976</v>
      </c>
      <c r="I867" s="289">
        <v>530.8291542956167</v>
      </c>
      <c r="J867" s="236">
        <v>40048.91636181763</v>
      </c>
    </row>
    <row r="868">
      <c r="A868" s="187">
        <v>42936.0</v>
      </c>
      <c r="B868" s="177">
        <v>0.012156361494940662</v>
      </c>
      <c r="C868" s="177">
        <v>0.016302386758535747</v>
      </c>
      <c r="D868" s="177">
        <v>0.02727892082989973</v>
      </c>
      <c r="E868" s="284">
        <v>0.013242996594394344</v>
      </c>
      <c r="F868" s="289">
        <v>1499.2604361185718</v>
      </c>
      <c r="G868" s="237">
        <v>47.903083129353966</v>
      </c>
      <c r="H868" s="237">
        <v>2214.5400122732362</v>
      </c>
      <c r="I868" s="289">
        <v>526.9113837117883</v>
      </c>
      <c r="J868" s="236">
        <v>43568.80917893916</v>
      </c>
    </row>
    <row r="869">
      <c r="A869" s="187">
        <v>42935.0</v>
      </c>
      <c r="B869" s="177">
        <v>-0.006320669522733724</v>
      </c>
      <c r="C869" s="177">
        <v>0.01632561751854078</v>
      </c>
      <c r="D869" s="177">
        <v>0.008823439328365268</v>
      </c>
      <c r="E869" s="284">
        <v>0.01701773961969355</v>
      </c>
      <c r="F869" s="289">
        <v>1901.0909966815989</v>
      </c>
      <c r="G869" s="237">
        <v>61.865958873704415</v>
      </c>
      <c r="H869" s="237">
        <v>715.2795761546645</v>
      </c>
      <c r="I869" s="289">
        <v>479.00830058243434</v>
      </c>
      <c r="J869" s="236">
        <v>42069.54874282059</v>
      </c>
    </row>
    <row r="870">
      <c r="A870" s="187">
        <v>42934.0</v>
      </c>
      <c r="B870" s="177">
        <v>-0.029812195442481943</v>
      </c>
      <c r="C870" s="177">
        <v>0.01634773308084491</v>
      </c>
      <c r="D870" s="177">
        <v>-0.014647571564465495</v>
      </c>
      <c r="E870" s="284">
        <v>-0.012318775310278026</v>
      </c>
      <c r="F870" s="289">
        <v>-1352.7397282283569</v>
      </c>
      <c r="G870" s="237">
        <v>63.121469118479794</v>
      </c>
      <c r="H870" s="237">
        <v>-1185.8114205269344</v>
      </c>
      <c r="I870" s="289">
        <v>417.14234170872993</v>
      </c>
      <c r="J870" s="236">
        <v>40168.45774613899</v>
      </c>
    </row>
    <row r="871">
      <c r="A871" s="187">
        <v>42933.0</v>
      </c>
      <c r="B871" s="177">
        <v>-0.013119233511863778</v>
      </c>
      <c r="C871" s="177">
        <v>0.016368404972988353</v>
      </c>
      <c r="D871" s="177">
        <v>0.0020645662034172</v>
      </c>
      <c r="E871" s="284">
        <v>0.002863352021211168</v>
      </c>
      <c r="F871" s="289">
        <v>318.30154470619095</v>
      </c>
      <c r="G871" s="237">
        <v>48.83269324609642</v>
      </c>
      <c r="H871" s="237">
        <v>166.92830770142245</v>
      </c>
      <c r="I871" s="289">
        <v>354.0208725902501</v>
      </c>
      <c r="J871" s="236">
        <v>41521.19747436735</v>
      </c>
    </row>
    <row r="872">
      <c r="A872" s="187">
        <v>42930.0</v>
      </c>
      <c r="B872" s="177">
        <v>-0.017133160629300034</v>
      </c>
      <c r="C872" s="177">
        <v>0.01644247317734297</v>
      </c>
      <c r="D872" s="177">
        <v>-0.0018806531332641854</v>
      </c>
      <c r="E872" s="284">
        <v>-0.014234216658813028</v>
      </c>
      <c r="F872" s="289">
        <v>-1577.8010940528982</v>
      </c>
      <c r="G872" s="237">
        <v>0.21964076523191656</v>
      </c>
      <c r="H872" s="237">
        <v>-151.3732370047685</v>
      </c>
      <c r="I872" s="289">
        <v>305.1881793441537</v>
      </c>
      <c r="J872" s="236">
        <v>41202.89592966116</v>
      </c>
    </row>
    <row r="873">
      <c r="A873" s="187">
        <v>42929.0</v>
      </c>
      <c r="B873" s="177">
        <v>0.0024726219813722646</v>
      </c>
      <c r="C873" s="177">
        <v>0.01646421233277186</v>
      </c>
      <c r="D873" s="177">
        <v>0.017745295338562964</v>
      </c>
      <c r="E873" s="284">
        <v>0.03277879645817129</v>
      </c>
      <c r="F873" s="289">
        <v>3685.10564221998</v>
      </c>
      <c r="G873" s="237">
        <v>50.47996263023985</v>
      </c>
      <c r="H873" s="237">
        <v>1426.4278570481297</v>
      </c>
      <c r="I873" s="289">
        <v>304.96853857892177</v>
      </c>
      <c r="J873" s="236">
        <v>42780.697023714056</v>
      </c>
    </row>
    <row r="874">
      <c r="A874" s="187">
        <v>42928.0</v>
      </c>
      <c r="B874" s="177">
        <v>-0.04343219119829683</v>
      </c>
      <c r="C874" s="177">
        <v>0.01648726317146601</v>
      </c>
      <c r="D874" s="177">
        <v>-0.028138135225110324</v>
      </c>
      <c r="E874" s="284">
        <v>-0.010281826639136269</v>
      </c>
      <c r="F874" s="289">
        <v>-1118.0288864982026</v>
      </c>
      <c r="G874" s="237">
        <v>42.62574766395087</v>
      </c>
      <c r="H874" s="237">
        <v>-2258.6777851718502</v>
      </c>
      <c r="I874" s="289">
        <v>254.48857594868193</v>
      </c>
      <c r="J874" s="236">
        <v>39095.59138149407</v>
      </c>
    </row>
    <row r="875">
      <c r="A875" s="187">
        <v>42927.0</v>
      </c>
      <c r="B875" s="177">
        <v>-0.029540093589046124</v>
      </c>
      <c r="C875" s="177">
        <v>0.01650742088927203</v>
      </c>
      <c r="D875" s="177">
        <v>-0.01422733874138842</v>
      </c>
      <c r="E875" s="284">
        <v>4.8256608155701855E-4</v>
      </c>
      <c r="F875" s="289">
        <v>53.01296336210157</v>
      </c>
      <c r="G875" s="237">
        <v>63.40183868553957</v>
      </c>
      <c r="H875" s="237">
        <v>-1140.6488986736476</v>
      </c>
      <c r="I875" s="289">
        <v>211.86282828473105</v>
      </c>
      <c r="J875" s="236">
        <v>40213.62026799227</v>
      </c>
    </row>
    <row r="876">
      <c r="A876" s="187">
        <v>42926.0</v>
      </c>
      <c r="B876" s="177">
        <v>-0.030271646139385166</v>
      </c>
      <c r="C876" s="177">
        <v>0.01656024012368824</v>
      </c>
      <c r="D876" s="177">
        <v>-0.014907598897277378</v>
      </c>
      <c r="E876" s="284">
        <v>-5.823177686275382E-4</v>
      </c>
      <c r="F876" s="289">
        <v>-63.93897323475517</v>
      </c>
      <c r="G876" s="237">
        <v>8.760502801849738</v>
      </c>
      <c r="H876" s="237">
        <v>-1193.6618620357492</v>
      </c>
      <c r="I876" s="289">
        <v>148.46098959919146</v>
      </c>
      <c r="J876" s="236">
        <v>40160.60730463017</v>
      </c>
    </row>
    <row r="877">
      <c r="A877" s="187">
        <v>42923.0</v>
      </c>
      <c r="B877" s="177">
        <v>-0.029357917994965642</v>
      </c>
      <c r="C877" s="177">
        <v>0.01638685060210999</v>
      </c>
      <c r="D877" s="177">
        <v>-0.014172651008686135</v>
      </c>
      <c r="E877" s="284">
        <v>-0.04140050568448479</v>
      </c>
      <c r="F877" s="289">
        <v>-4549.275403309175</v>
      </c>
      <c r="G877" s="237">
        <v>1.2074260908759182</v>
      </c>
      <c r="H877" s="237">
        <v>-1129.722888800994</v>
      </c>
      <c r="I877" s="289">
        <v>139.70048679734174</v>
      </c>
      <c r="J877" s="236">
        <v>40224.54627786492</v>
      </c>
    </row>
    <row r="878">
      <c r="A878" s="187">
        <v>42922.0</v>
      </c>
      <c r="B878" s="177">
        <v>0.027749503284069863</v>
      </c>
      <c r="C878" s="177">
        <v>0.016407926686245522</v>
      </c>
      <c r="D878" s="177">
        <v>0.04295430092772792</v>
      </c>
      <c r="E878" s="284">
        <v>0.003302809505362042</v>
      </c>
      <c r="F878" s="289">
        <v>377.95308370773546</v>
      </c>
      <c r="G878" s="237">
        <v>36.089910571663104</v>
      </c>
      <c r="H878" s="237">
        <v>3419.552514508181</v>
      </c>
      <c r="I878" s="289">
        <v>138.49306070646583</v>
      </c>
      <c r="J878" s="236">
        <v>44773.8216811741</v>
      </c>
    </row>
    <row r="879">
      <c r="A879" s="187">
        <v>42921.0</v>
      </c>
      <c r="B879" s="177">
        <v>0.02263468737972236</v>
      </c>
      <c r="C879" s="177">
        <v>0.016834649203371417</v>
      </c>
      <c r="D879" s="177">
        <v>0.03826439049948787</v>
      </c>
      <c r="E879" s="284">
        <v>-4.7212804869919056E-4</v>
      </c>
      <c r="F879" s="289">
        <v>-53.83388586461706</v>
      </c>
      <c r="G879" s="237">
        <v>68.77854220702787</v>
      </c>
      <c r="H879" s="237">
        <v>3041.5994308004456</v>
      </c>
      <c r="I879" s="289">
        <v>102.40315013480273</v>
      </c>
      <c r="J879" s="236">
        <v>44395.86859746637</v>
      </c>
    </row>
    <row r="880">
      <c r="A880" s="187">
        <v>42920.0</v>
      </c>
      <c r="B880" s="177">
        <v>0.026499948768121083</v>
      </c>
      <c r="C880" s="177">
        <v>0.013646511569053933</v>
      </c>
      <c r="D880" s="177">
        <v>0.038999812180536754</v>
      </c>
      <c r="E880" s="284">
        <v>0.0030899697559248506</v>
      </c>
      <c r="F880" s="289">
        <v>302.9491425360957</v>
      </c>
      <c r="G880" s="237">
        <v>33.61995792877679</v>
      </c>
      <c r="H880" s="237">
        <v>3095.4333166650626</v>
      </c>
      <c r="I880" s="289">
        <v>33.62460792777486</v>
      </c>
      <c r="J880" s="236">
        <v>44449.702483330984</v>
      </c>
    </row>
    <row r="881">
      <c r="A881" s="187">
        <v>42919.0</v>
      </c>
      <c r="B881" s="177">
        <v>0.02271704032035104</v>
      </c>
      <c r="C881" s="177">
        <v>0.013666961515764554</v>
      </c>
      <c r="D881" s="177">
        <v>0.035235635372671936</v>
      </c>
      <c r="E881" s="284">
        <v>-0.03356158843062159</v>
      </c>
      <c r="F881" s="289">
        <v>-3004.4268240819542</v>
      </c>
      <c r="G881" s="236">
        <v>0.0</v>
      </c>
      <c r="H881" s="237">
        <v>2792.484174128967</v>
      </c>
      <c r="I881" s="289">
        <v>0.0</v>
      </c>
      <c r="J881" s="236">
        <v>44146.75334079489</v>
      </c>
    </row>
    <row r="882">
      <c r="A882" s="187">
        <v>42916.0</v>
      </c>
      <c r="B882" s="177">
        <v>0.06091514373603383</v>
      </c>
      <c r="C882" s="177">
        <v>0.013731922920139047</v>
      </c>
      <c r="D882" s="177">
        <v>0.0734932418106217</v>
      </c>
      <c r="E882" s="284">
        <v>-0.022843310260344973</v>
      </c>
      <c r="F882" s="289">
        <v>-2287.480227589429</v>
      </c>
      <c r="G882" s="237">
        <v>0.0</v>
      </c>
      <c r="H882" s="237">
        <v>5796.910998210921</v>
      </c>
      <c r="I882" s="289">
        <v>0.0</v>
      </c>
      <c r="J882" s="236">
        <v>47151.18016487684</v>
      </c>
    </row>
    <row r="883">
      <c r="A883" s="187">
        <v>42915.0</v>
      </c>
      <c r="B883" s="177">
        <v>0.08936079695595747</v>
      </c>
      <c r="C883" s="177">
        <v>0.013754464745568172</v>
      </c>
      <c r="D883" s="177">
        <v>0.10266216807276282</v>
      </c>
      <c r="E883" s="284">
        <v>0.008404883918081224</v>
      </c>
      <c r="F883" s="289">
        <v>860.408061045523</v>
      </c>
      <c r="G883" s="237">
        <v>0.0</v>
      </c>
      <c r="H883" s="237">
        <v>8084.39122580035</v>
      </c>
      <c r="I883" s="289">
        <v>0.0</v>
      </c>
      <c r="J883" s="236">
        <v>49438.66039246626</v>
      </c>
    </row>
    <row r="884">
      <c r="A884" s="187">
        <v>42914.0</v>
      </c>
      <c r="B884" s="177">
        <v>0.07857249811309334</v>
      </c>
      <c r="C884" s="177">
        <v>0.013778640478588436</v>
      </c>
      <c r="D884" s="177">
        <v>0.09189724857637796</v>
      </c>
      <c r="E884" s="284">
        <v>-0.03990060020814328</v>
      </c>
      <c r="F884" s="289">
        <v>-4050.294093164155</v>
      </c>
      <c r="G884" s="237">
        <v>0.0</v>
      </c>
      <c r="H884" s="237">
        <v>7223.983164754827</v>
      </c>
      <c r="I884" s="289">
        <v>0.0</v>
      </c>
      <c r="J884" s="236">
        <v>48578.25233142074</v>
      </c>
    </row>
    <row r="885">
      <c r="A885" s="187">
        <v>42913.0</v>
      </c>
      <c r="B885" s="177">
        <v>0.13012984734126576</v>
      </c>
      <c r="C885" s="177">
        <v>0.013992822197083123</v>
      </c>
      <c r="D885" s="177">
        <v>0.14366799966366586</v>
      </c>
      <c r="E885" s="284">
        <v>-0.008391569132352412</v>
      </c>
      <c r="F885" s="289">
        <v>-885.6877214853157</v>
      </c>
      <c r="G885" s="237">
        <v>0.0</v>
      </c>
      <c r="H885" s="237">
        <v>11274.277257918982</v>
      </c>
      <c r="I885" s="289">
        <v>0.0</v>
      </c>
      <c r="J885" s="236">
        <v>52628.5464245849</v>
      </c>
    </row>
    <row r="886">
      <c r="A886" s="187">
        <v>42912.0</v>
      </c>
      <c r="B886" s="177">
        <v>0.1432544214736341</v>
      </c>
      <c r="C886" s="177">
        <v>0.012453414605640922</v>
      </c>
      <c r="D886" s="177">
        <v>0.15525229185831002</v>
      </c>
      <c r="E886" s="284">
        <v>-0.0020470218438193304</v>
      </c>
      <c r="F886" s="289">
        <v>-218.11696329420192</v>
      </c>
      <c r="G886" s="237">
        <v>0.0</v>
      </c>
      <c r="H886" s="237">
        <v>12159.964979404298</v>
      </c>
      <c r="I886" s="289">
        <v>0.0</v>
      </c>
      <c r="J886" s="236">
        <v>53514.234146070216</v>
      </c>
    </row>
    <row r="887">
      <c r="A887" s="187">
        <v>42909.0</v>
      </c>
      <c r="B887" s="177">
        <v>0.14681005647337952</v>
      </c>
      <c r="C887" s="177">
        <v>0.012519146517788146</v>
      </c>
      <c r="D887" s="177">
        <v>0.15887125430575177</v>
      </c>
      <c r="E887" s="284">
        <v>4.138137588777599E-4</v>
      </c>
      <c r="F887" s="289">
        <v>44.18348759296896</v>
      </c>
      <c r="G887" s="237">
        <v>0.0</v>
      </c>
      <c r="H887" s="237">
        <v>12378.0819426985</v>
      </c>
      <c r="I887" s="289">
        <v>0.0</v>
      </c>
      <c r="J887" s="236">
        <v>53732.35110936442</v>
      </c>
    </row>
    <row r="888">
      <c r="A888" s="187">
        <v>42908.0</v>
      </c>
      <c r="B888" s="177">
        <v>0.1465342994289756</v>
      </c>
      <c r="C888" s="177">
        <v>0.01254408610732076</v>
      </c>
      <c r="D888" s="177">
        <v>0.1586195245640704</v>
      </c>
      <c r="E888" s="284">
        <v>-0.0043468432517617854</v>
      </c>
      <c r="F888" s="289">
        <v>-463.9266197261786</v>
      </c>
      <c r="G888" s="237">
        <v>0.0</v>
      </c>
      <c r="H888" s="237">
        <v>12333.898455105531</v>
      </c>
      <c r="I888" s="289">
        <v>0.0</v>
      </c>
      <c r="J888" s="236">
        <v>53688.16762177145</v>
      </c>
    </row>
    <row r="889">
      <c r="A889" s="187">
        <v>42907.0</v>
      </c>
      <c r="B889" s="177">
        <v>0.1528047449948681</v>
      </c>
      <c r="C889" s="177">
        <v>0.012569103353986732</v>
      </c>
      <c r="D889" s="177">
        <v>0.16491407224913138</v>
      </c>
      <c r="E889" s="284">
        <v>0.008449963301769453</v>
      </c>
      <c r="F889" s="289">
        <v>905.7614956558718</v>
      </c>
      <c r="G889" s="237">
        <v>0.0</v>
      </c>
      <c r="H889" s="237">
        <v>12797.82507483171</v>
      </c>
      <c r="I889" s="289">
        <v>0.0</v>
      </c>
      <c r="J889" s="236">
        <v>54152.09424149763</v>
      </c>
    </row>
    <row r="890">
      <c r="A890" s="187">
        <v>42906.0</v>
      </c>
      <c r="B890" s="177">
        <v>0.14141840637633402</v>
      </c>
      <c r="C890" s="177">
        <v>0.012594520303558272</v>
      </c>
      <c r="D890" s="177">
        <v>0.15355222083159314</v>
      </c>
      <c r="E890" s="284">
        <v>0.005612031438921283</v>
      </c>
      <c r="F890" s="289">
        <v>596.4770825050855</v>
      </c>
      <c r="G890" s="237">
        <v>0.0</v>
      </c>
      <c r="H890" s="237">
        <v>11892.063579175838</v>
      </c>
      <c r="I890" s="289">
        <v>0.0</v>
      </c>
      <c r="J890" s="236">
        <v>53246.33274584176</v>
      </c>
    </row>
    <row r="891">
      <c r="A891" s="187">
        <v>42905.0</v>
      </c>
      <c r="B891" s="177">
        <v>0.13398149623868674</v>
      </c>
      <c r="C891" s="177">
        <v>0.012619470468572418</v>
      </c>
      <c r="D891" s="177">
        <v>0.1461393481853003</v>
      </c>
      <c r="E891" s="284">
        <v>0.01339399553619073</v>
      </c>
      <c r="F891" s="289">
        <v>1415.5971436611526</v>
      </c>
      <c r="G891" s="237">
        <v>0.0</v>
      </c>
      <c r="H891" s="237">
        <v>11295.586496670752</v>
      </c>
      <c r="I891" s="289">
        <v>0.0</v>
      </c>
      <c r="J891" s="236">
        <v>52649.855663336675</v>
      </c>
    </row>
    <row r="892">
      <c r="A892" s="187">
        <v>42902.0</v>
      </c>
      <c r="B892" s="177">
        <v>0.11627997795692359</v>
      </c>
      <c r="C892" s="177">
        <v>0.012686361676676151</v>
      </c>
      <c r="D892" s="177">
        <v>0.12850227424030078</v>
      </c>
      <c r="E892" s="284">
        <v>-4.2703720823063565E-4</v>
      </c>
      <c r="F892" s="289">
        <v>-44.528595730194866</v>
      </c>
      <c r="G892" s="237">
        <v>0.0</v>
      </c>
      <c r="H892" s="237">
        <v>9879.9893530096</v>
      </c>
      <c r="I892" s="289">
        <v>0.0</v>
      </c>
      <c r="J892" s="236">
        <v>51234.258519675524</v>
      </c>
    </row>
    <row r="893">
      <c r="A893" s="187">
        <v>42901.0</v>
      </c>
      <c r="B893" s="281">
        <v>0.11708036282746666</v>
      </c>
      <c r="C893" s="281">
        <v>0.012710378859207252</v>
      </c>
      <c r="D893" s="281">
        <v>0.1293257977480882</v>
      </c>
      <c r="E893" s="284">
        <v>-4.268549252950356E-4</v>
      </c>
      <c r="F893" s="289">
        <v>-44.528595730196685</v>
      </c>
      <c r="G893" s="237">
        <v>0.0</v>
      </c>
      <c r="H893" s="237">
        <v>9924.517948739795</v>
      </c>
      <c r="I893" s="289">
        <v>0.0</v>
      </c>
      <c r="J893" s="236">
        <v>51278.78711540572</v>
      </c>
    </row>
    <row r="894">
      <c r="A894" s="187">
        <v>42900.0</v>
      </c>
      <c r="B894" s="281">
        <v>0.11788408735869939</v>
      </c>
      <c r="C894" s="281">
        <v>0.012734519927191846</v>
      </c>
      <c r="D894" s="281">
        <v>0.13015278027030563</v>
      </c>
      <c r="E894" s="284">
        <v>-5.346993662642276E-4</v>
      </c>
      <c r="F894" s="289">
        <v>-44.528595730196685</v>
      </c>
      <c r="G894" s="237">
        <v>0.0</v>
      </c>
      <c r="H894" s="237">
        <v>9969.046544469991</v>
      </c>
      <c r="I894" s="289">
        <v>0.0</v>
      </c>
      <c r="J894" s="236">
        <v>51323.31571113592</v>
      </c>
    </row>
    <row r="895">
      <c r="A895" s="187">
        <v>42899.0</v>
      </c>
      <c r="B895" s="281">
        <v>0.1186911776702479</v>
      </c>
      <c r="C895" s="281">
        <v>0.012758785864527881</v>
      </c>
      <c r="D895" s="281">
        <v>0.1309832488744863</v>
      </c>
      <c r="E895" s="284">
        <v>-5.344136156426205E-4</v>
      </c>
      <c r="F895" s="289">
        <v>-44.528595730196685</v>
      </c>
      <c r="G895" s="237">
        <v>0.0</v>
      </c>
      <c r="H895" s="237">
        <v>10013.575140200188</v>
      </c>
      <c r="I895" s="289">
        <v>0.0</v>
      </c>
      <c r="J895" s="236">
        <v>51367.844306866114</v>
      </c>
    </row>
    <row r="896">
      <c r="A896" s="187">
        <v>42898.0</v>
      </c>
      <c r="B896" s="281">
        <v>0.11950166016420488</v>
      </c>
      <c r="C896" s="281">
        <v>0.012783177666109945</v>
      </c>
      <c r="D896" s="281">
        <v>0.1318172309212244</v>
      </c>
      <c r="E896" s="284">
        <v>-5.341281702759267E-4</v>
      </c>
      <c r="F896" s="289">
        <v>-44.528595730196685</v>
      </c>
      <c r="G896" s="237">
        <v>0.0</v>
      </c>
      <c r="H896" s="237">
        <v>10058.103735930385</v>
      </c>
      <c r="I896" s="289">
        <v>0.0</v>
      </c>
      <c r="J896" s="236">
        <v>51412.37290259631</v>
      </c>
    </row>
    <row r="897">
      <c r="A897" s="187">
        <v>42895.0</v>
      </c>
      <c r="B897" s="177">
        <v>0.12072203302078215</v>
      </c>
      <c r="C897" s="177">
        <v>0.012850965582372961</v>
      </c>
      <c r="D897" s="177">
        <v>0.13310291202126145</v>
      </c>
      <c r="E897" s="284">
        <v>7.945584121212911E-4</v>
      </c>
      <c r="F897" s="289">
        <v>66.27523138945435</v>
      </c>
      <c r="G897" s="237">
        <v>0.0</v>
      </c>
      <c r="H897" s="237">
        <v>10102.632331660581</v>
      </c>
      <c r="I897" s="289">
        <v>0.0</v>
      </c>
      <c r="J897" s="236">
        <v>51456.90149832651</v>
      </c>
    </row>
    <row r="898">
      <c r="A898" s="187">
        <v>42894.0</v>
      </c>
      <c r="B898" s="281">
        <v>0.12008016794470106</v>
      </c>
      <c r="C898" s="281">
        <v>0.012875768761817535</v>
      </c>
      <c r="D898" s="281">
        <v>0.13248494282767745</v>
      </c>
      <c r="E898" s="284">
        <v>7.951902372135059E-4</v>
      </c>
      <c r="F898" s="289">
        <v>66.27523138945435</v>
      </c>
      <c r="G898" s="237">
        <v>0.0</v>
      </c>
      <c r="H898" s="237">
        <v>10036.357100271127</v>
      </c>
      <c r="I898" s="289">
        <v>0.0</v>
      </c>
      <c r="J898" s="236">
        <v>51390.626266937055</v>
      </c>
    </row>
    <row r="899">
      <c r="A899" s="187">
        <v>42893.0</v>
      </c>
      <c r="B899" s="281">
        <v>0.11941349833397791</v>
      </c>
      <c r="C899" s="281">
        <v>0.012922583376501292</v>
      </c>
      <c r="D899" s="281">
        <v>0.13186417847539275</v>
      </c>
      <c r="E899" s="284">
        <v>9.284787533354375E-4</v>
      </c>
      <c r="F899" s="289">
        <v>77.32110328769522</v>
      </c>
      <c r="G899" s="237">
        <v>0.0</v>
      </c>
      <c r="H899" s="237">
        <v>9970.081868881673</v>
      </c>
      <c r="I899" s="289">
        <v>0.0</v>
      </c>
      <c r="J899" s="236">
        <v>51324.3510355476</v>
      </c>
    </row>
    <row r="900">
      <c r="A900" s="187">
        <v>42892.0</v>
      </c>
      <c r="B900" s="281">
        <v>0.1188222546149829</v>
      </c>
      <c r="C900" s="281">
        <v>0.012744793149880342</v>
      </c>
      <c r="D900" s="281">
        <v>0.1310942331129878</v>
      </c>
      <c r="E900" s="284">
        <v>9.291707578837816E-4</v>
      </c>
      <c r="F900" s="289">
        <v>77.32110328769522</v>
      </c>
      <c r="G900" s="237">
        <v>0.0</v>
      </c>
      <c r="H900" s="237">
        <v>9892.760765593977</v>
      </c>
      <c r="I900" s="289">
        <v>0.0</v>
      </c>
      <c r="J900" s="236">
        <v>51247.02993225991</v>
      </c>
    </row>
    <row r="901">
      <c r="A901" s="187">
        <v>42891.0</v>
      </c>
      <c r="B901" s="177">
        <v>0.11802514926534818</v>
      </c>
      <c r="C901" s="177">
        <v>0.012769408806662165</v>
      </c>
      <c r="D901" s="177">
        <v>0.13032083021243862</v>
      </c>
      <c r="E901" s="284">
        <v>0.01062897050439391</v>
      </c>
      <c r="F901" s="289">
        <v>883.6697518593883</v>
      </c>
      <c r="G901" s="237">
        <v>0.0</v>
      </c>
      <c r="H901" s="237">
        <v>9815.439662306282</v>
      </c>
      <c r="I901" s="289">
        <v>0.0</v>
      </c>
      <c r="J901" s="236">
        <v>51169.708828972216</v>
      </c>
    </row>
    <row r="902">
      <c r="A902" s="187">
        <v>42888.0</v>
      </c>
      <c r="B902" s="281">
        <v>0.10686195173107105</v>
      </c>
      <c r="C902" s="281">
        <v>0.012837813086260013</v>
      </c>
      <c r="D902" s="281">
        <v>0.11922349925116305</v>
      </c>
      <c r="E902" s="284">
        <v>0.010474580246267495</v>
      </c>
      <c r="F902" s="289">
        <v>861.5780080628992</v>
      </c>
      <c r="G902" s="237">
        <v>0.0</v>
      </c>
      <c r="H902" s="237">
        <v>8931.769910446894</v>
      </c>
      <c r="I902" s="289">
        <v>0.0</v>
      </c>
      <c r="J902" s="236">
        <v>50286.03907711283</v>
      </c>
    </row>
    <row r="903">
      <c r="A903" s="187">
        <v>42887.0</v>
      </c>
      <c r="B903" s="177">
        <v>0.09554213434329632</v>
      </c>
      <c r="C903" s="177">
        <v>0.012862144991786223</v>
      </c>
      <c r="D903" s="177">
        <v>0.10792711108800747</v>
      </c>
      <c r="E903" s="284">
        <v>0.0017642430800943044</v>
      </c>
      <c r="F903" s="289">
        <v>143.5963346771514</v>
      </c>
      <c r="G903" s="237">
        <v>0.0</v>
      </c>
      <c r="H903" s="237">
        <v>8070.191902383995</v>
      </c>
      <c r="I903" s="289">
        <v>0.0</v>
      </c>
      <c r="J903" s="236">
        <v>49424.46106904993</v>
      </c>
    </row>
    <row r="904">
      <c r="A904" s="187">
        <v>42886.0</v>
      </c>
      <c r="B904" s="281">
        <v>0.0937953321839529</v>
      </c>
      <c r="C904" s="281">
        <v>0.012885993582725241</v>
      </c>
      <c r="D904" s="281">
        <v>0.10620327276901591</v>
      </c>
      <c r="E904" s="284">
        <v>0.001767361134746308</v>
      </c>
      <c r="F904" s="289">
        <v>143.5963346771514</v>
      </c>
      <c r="G904" s="237">
        <v>0.0</v>
      </c>
      <c r="H904" s="237">
        <v>7926.595567706843</v>
      </c>
      <c r="I904" s="289">
        <v>0.0</v>
      </c>
      <c r="J904" s="236">
        <v>49280.86473437278</v>
      </c>
    </row>
    <row r="905">
      <c r="A905" s="187">
        <v>42885.0</v>
      </c>
      <c r="B905" s="177">
        <v>0.09156243009438816</v>
      </c>
      <c r="C905" s="177">
        <v>0.012909836432824527</v>
      </c>
      <c r="D905" s="177">
        <v>0.10447226652721268</v>
      </c>
      <c r="E905" s="284">
        <v>0.002180023937959205</v>
      </c>
      <c r="F905" s="289">
        <v>176.73395037187584</v>
      </c>
      <c r="G905" s="237">
        <v>0.0</v>
      </c>
      <c r="H905" s="237">
        <v>7782.999233029692</v>
      </c>
      <c r="I905" s="289">
        <v>0.0</v>
      </c>
      <c r="J905" s="236">
        <v>49137.268399695626</v>
      </c>
    </row>
    <row r="906">
      <c r="A906" s="187">
        <v>42884.0</v>
      </c>
      <c r="B906" s="177">
        <v>0.08935478414292254</v>
      </c>
      <c r="C906" s="177">
        <v>0.012933672793006171</v>
      </c>
      <c r="D906" s="177">
        <v>0.10228845693592871</v>
      </c>
      <c r="E906" s="284">
        <v>0.004096475297884201</v>
      </c>
      <c r="F906" s="289">
        <v>331.37615694727083</v>
      </c>
      <c r="G906" s="237">
        <v>0.0</v>
      </c>
      <c r="H906" s="237">
        <v>7606.265282657816</v>
      </c>
      <c r="I906" s="289">
        <v>0.0</v>
      </c>
      <c r="J906" s="236">
        <v>48960.53444932375</v>
      </c>
    </row>
    <row r="907">
      <c r="A907" s="187">
        <v>42881.0</v>
      </c>
      <c r="B907" s="177">
        <v>0.08534904021879144</v>
      </c>
      <c r="C907" s="177">
        <v>0.013002314903797586</v>
      </c>
      <c r="D907" s="177">
        <v>0.09835135512258902</v>
      </c>
      <c r="E907" s="284">
        <v>0.009597759345804882</v>
      </c>
      <c r="F907" s="289">
        <v>773.2110328769613</v>
      </c>
      <c r="G907" s="237">
        <v>0.0</v>
      </c>
      <c r="H907" s="237">
        <v>7274.889125710545</v>
      </c>
      <c r="I907" s="289">
        <v>0.0</v>
      </c>
      <c r="J907" s="236">
        <v>48629.15829237648</v>
      </c>
    </row>
    <row r="908">
      <c r="A908" s="187">
        <v>42880.0</v>
      </c>
      <c r="B908" s="177">
        <v>0.0750330370414024</v>
      </c>
      <c r="C908" s="177">
        <v>0.013026144519770055</v>
      </c>
      <c r="D908" s="177">
        <v>0.08805918156117246</v>
      </c>
      <c r="E908" s="284">
        <v>0.002491912032347219</v>
      </c>
      <c r="F908" s="289">
        <v>198.82569416836213</v>
      </c>
      <c r="G908" s="237">
        <v>0.0</v>
      </c>
      <c r="H908" s="237">
        <v>6501.678092833584</v>
      </c>
      <c r="I908" s="289">
        <v>0.0</v>
      </c>
      <c r="J908" s="236">
        <v>47855.94725949952</v>
      </c>
    </row>
    <row r="909">
      <c r="A909" s="187">
        <v>42879.0</v>
      </c>
      <c r="B909" s="281">
        <v>0.07247000064198318</v>
      </c>
      <c r="C909" s="281">
        <v>0.013049530435918309</v>
      </c>
      <c r="D909" s="281">
        <v>0.08551953107790149</v>
      </c>
      <c r="E909" s="284">
        <v>0.0024981371704206556</v>
      </c>
      <c r="F909" s="289">
        <v>198.82569416836304</v>
      </c>
      <c r="G909" s="237">
        <v>0.0</v>
      </c>
      <c r="H909" s="237">
        <v>6302.852398665222</v>
      </c>
      <c r="I909" s="289">
        <v>0.0</v>
      </c>
      <c r="J909" s="236">
        <v>47657.12156533115</v>
      </c>
    </row>
    <row r="910">
      <c r="A910" s="187">
        <v>42878.0</v>
      </c>
      <c r="B910" s="177">
        <v>0.06989701480404509</v>
      </c>
      <c r="C910" s="177">
        <v>0.013072863937444468</v>
      </c>
      <c r="D910" s="177">
        <v>0.08296987874148956</v>
      </c>
      <c r="E910" s="284">
        <v>-0.0032000583469080817</v>
      </c>
      <c r="F910" s="289">
        <v>-254.0550536595738</v>
      </c>
      <c r="G910" s="237">
        <v>0.0</v>
      </c>
      <c r="H910" s="237">
        <v>6104.026704496859</v>
      </c>
      <c r="I910" s="289">
        <v>0.0</v>
      </c>
      <c r="J910" s="236">
        <v>47458.29587116279</v>
      </c>
    </row>
    <row r="911">
      <c r="A911" s="187">
        <v>42877.0</v>
      </c>
      <c r="B911" s="281">
        <v>0.07348091547369547</v>
      </c>
      <c r="C911" s="281">
        <v>0.013096143712921407</v>
      </c>
      <c r="D911" s="281">
        <v>0.08657705918661687</v>
      </c>
      <c r="E911" s="284">
        <v>-0.0031898506387461716</v>
      </c>
      <c r="F911" s="289">
        <v>-254.0550536595738</v>
      </c>
      <c r="G911" s="237">
        <v>0.0</v>
      </c>
      <c r="H911" s="237">
        <v>6358.081758156432</v>
      </c>
      <c r="I911" s="289">
        <v>0.0</v>
      </c>
      <c r="J911" s="236">
        <v>47712.35092482236</v>
      </c>
    </row>
    <row r="912">
      <c r="A912" s="187">
        <v>42874.0</v>
      </c>
      <c r="B912" s="177">
        <v>0.07734862773531324</v>
      </c>
      <c r="C912" s="177">
        <v>0.013165638096055752</v>
      </c>
      <c r="D912" s="177">
        <v>0.090514265831369</v>
      </c>
      <c r="E912" s="284">
        <v>-0.0036964956375942016</v>
      </c>
      <c r="F912" s="289">
        <v>-295.34581261859785</v>
      </c>
      <c r="G912" s="237">
        <v>0.0</v>
      </c>
      <c r="H912" s="237">
        <v>6612.136811816006</v>
      </c>
      <c r="I912" s="289">
        <v>0.0</v>
      </c>
      <c r="J912" s="236">
        <v>47966.40597848194</v>
      </c>
    </row>
    <row r="913">
      <c r="A913" s="187">
        <v>42873.0</v>
      </c>
      <c r="B913" s="281">
        <v>0.08153982952642871</v>
      </c>
      <c r="C913" s="281">
        <v>0.013189607285589683</v>
      </c>
      <c r="D913" s="281">
        <v>0.0947294368120184</v>
      </c>
      <c r="E913" s="284">
        <v>-0.0036828818807880933</v>
      </c>
      <c r="F913" s="289">
        <v>-295.34581261859785</v>
      </c>
      <c r="G913" s="237">
        <v>0.0</v>
      </c>
      <c r="H913" s="237">
        <v>6907.482624434604</v>
      </c>
      <c r="I913" s="289">
        <v>0.0</v>
      </c>
      <c r="J913" s="236">
        <v>48261.75179110054</v>
      </c>
    </row>
    <row r="914">
      <c r="A914" s="187">
        <v>42872.0</v>
      </c>
      <c r="B914" s="281">
        <v>0.08574768356430194</v>
      </c>
      <c r="C914" s="281">
        <v>0.013213874030796826</v>
      </c>
      <c r="D914" s="281">
        <v>0.09896155759509877</v>
      </c>
      <c r="E914" s="284">
        <v>-0.003669368031750018</v>
      </c>
      <c r="F914" s="289">
        <v>-295.34581261859785</v>
      </c>
      <c r="G914" s="237">
        <v>0.0</v>
      </c>
      <c r="H914" s="237">
        <v>7202.828437053202</v>
      </c>
      <c r="I914" s="289">
        <v>0.0</v>
      </c>
      <c r="J914" s="236">
        <v>48557.09760371914</v>
      </c>
    </row>
    <row r="915">
      <c r="A915" s="187">
        <v>42871.0</v>
      </c>
      <c r="B915" s="177">
        <v>0.08997248628994611</v>
      </c>
      <c r="C915" s="177">
        <v>0.013238441614768129</v>
      </c>
      <c r="D915" s="177">
        <v>0.10321092790471424</v>
      </c>
      <c r="E915" s="284">
        <v>2.9910071216636603E-4</v>
      </c>
      <c r="F915" s="289">
        <v>24.162822393368515</v>
      </c>
      <c r="G915" s="237">
        <v>0.0</v>
      </c>
      <c r="H915" s="237">
        <v>7498.1742496718</v>
      </c>
      <c r="I915" s="289">
        <v>0.0</v>
      </c>
      <c r="J915" s="236">
        <v>48852.443416337745</v>
      </c>
    </row>
    <row r="916">
      <c r="A916" s="187">
        <v>42870.0</v>
      </c>
      <c r="B916" s="281">
        <v>0.08980830093115326</v>
      </c>
      <c r="C916" s="281">
        <v>0.01326331338218048</v>
      </c>
      <c r="D916" s="281">
        <v>0.10307161431333374</v>
      </c>
      <c r="E916" s="284">
        <v>3.02998582755529E-4</v>
      </c>
      <c r="F916" s="289">
        <v>24.162822393367605</v>
      </c>
      <c r="G916" s="237">
        <v>0.0</v>
      </c>
      <c r="H916" s="237">
        <v>7474.011427278431</v>
      </c>
      <c r="I916" s="289">
        <v>0.0</v>
      </c>
      <c r="J916" s="236">
        <v>48798.28059394438</v>
      </c>
    </row>
    <row r="917">
      <c r="A917" s="187">
        <v>42867.0</v>
      </c>
      <c r="B917" s="281">
        <v>0.08996113499315421</v>
      </c>
      <c r="C917" s="281">
        <v>0.013335363688756019</v>
      </c>
      <c r="D917" s="281">
        <v>0.10329649868191022</v>
      </c>
      <c r="E917" s="284">
        <v>3.030904187228488E-4</v>
      </c>
      <c r="F917" s="289">
        <v>24.162822393367605</v>
      </c>
      <c r="G917" s="237">
        <v>0.0</v>
      </c>
      <c r="H917" s="237">
        <v>7449.848604885064</v>
      </c>
      <c r="I917" s="289">
        <v>0.0</v>
      </c>
      <c r="J917" s="236">
        <v>48774.11777155101</v>
      </c>
    </row>
    <row r="918">
      <c r="A918" s="187">
        <v>42866.0</v>
      </c>
      <c r="B918" s="281">
        <v>0.08979533762460223</v>
      </c>
      <c r="C918" s="281">
        <v>0.013360543858309433</v>
      </c>
      <c r="D918" s="281">
        <v>0.10315588148291167</v>
      </c>
      <c r="E918" s="284">
        <v>3.031823103762501E-4</v>
      </c>
      <c r="F918" s="289">
        <v>24.162822393367605</v>
      </c>
      <c r="G918" s="237">
        <v>0.0</v>
      </c>
      <c r="H918" s="237">
        <v>7425.685782491696</v>
      </c>
      <c r="I918" s="289">
        <v>0.0</v>
      </c>
      <c r="J918" s="236">
        <v>48249.95494915765</v>
      </c>
    </row>
    <row r="919">
      <c r="A919" s="187">
        <v>42865.0</v>
      </c>
      <c r="B919" s="281">
        <v>0.0896263810254056</v>
      </c>
      <c r="C919" s="281">
        <v>0.01338544116438688</v>
      </c>
      <c r="D919" s="281">
        <v>0.10301182218979248</v>
      </c>
      <c r="E919" s="284">
        <v>3.0327425776639734E-4</v>
      </c>
      <c r="F919" s="289">
        <v>24.162822393367605</v>
      </c>
      <c r="G919" s="237">
        <v>0.0</v>
      </c>
      <c r="H919" s="237">
        <v>7401.522960098328</v>
      </c>
      <c r="I919" s="289">
        <v>0.0</v>
      </c>
      <c r="J919" s="236">
        <v>48225.79212676428</v>
      </c>
    </row>
    <row r="920">
      <c r="A920" s="187">
        <v>42864.0</v>
      </c>
      <c r="B920" s="281">
        <v>0.08945668741165835</v>
      </c>
      <c r="C920" s="281">
        <v>0.013410415524402362</v>
      </c>
      <c r="D920" s="281">
        <v>0.10286710293606072</v>
      </c>
      <c r="E920" s="284">
        <v>-0.007790077864362426</v>
      </c>
      <c r="F920" s="289">
        <v>-620.4719907921135</v>
      </c>
      <c r="G920" s="237">
        <v>0.0</v>
      </c>
      <c r="H920" s="237">
        <v>7377.360137704961</v>
      </c>
      <c r="I920" s="289">
        <v>0.0</v>
      </c>
      <c r="J920" s="236">
        <v>47701.629304370916</v>
      </c>
    </row>
    <row r="921">
      <c r="A921" s="187">
        <v>42863.0</v>
      </c>
      <c r="B921" s="281">
        <v>0.09828890862590442</v>
      </c>
      <c r="C921" s="281">
        <v>0.013435101152131281</v>
      </c>
      <c r="D921" s="281">
        <v>0.1117240097780357</v>
      </c>
      <c r="E921" s="284">
        <v>-0.007729861640303678</v>
      </c>
      <c r="F921" s="289">
        <v>-620.4719907921108</v>
      </c>
      <c r="G921" s="237">
        <v>0.0</v>
      </c>
      <c r="H921" s="237">
        <v>7997.832128497074</v>
      </c>
      <c r="I921" s="289">
        <v>0.0</v>
      </c>
      <c r="J921" s="236">
        <v>48322.101295163025</v>
      </c>
    </row>
    <row r="922">
      <c r="A922" s="187">
        <v>42860.0</v>
      </c>
      <c r="B922" s="281">
        <v>0.10754211410719695</v>
      </c>
      <c r="C922" s="281">
        <v>0.013508666841371234</v>
      </c>
      <c r="D922" s="281">
        <v>0.12105078094856819</v>
      </c>
      <c r="E922" s="284">
        <v>-0.007670569201672365</v>
      </c>
      <c r="F922" s="289">
        <v>-620.4719907921099</v>
      </c>
      <c r="G922" s="237">
        <v>0.0</v>
      </c>
      <c r="H922" s="237">
        <v>8618.304119289185</v>
      </c>
      <c r="I922" s="289">
        <v>0.0</v>
      </c>
      <c r="J922" s="236">
        <v>48942.573285955135</v>
      </c>
    </row>
    <row r="923">
      <c r="A923" s="187">
        <v>42859.0</v>
      </c>
      <c r="B923" s="281">
        <v>0.11648061848862</v>
      </c>
      <c r="C923" s="281">
        <v>0.013534635930111156</v>
      </c>
      <c r="D923" s="281">
        <v>0.13001525441873116</v>
      </c>
      <c r="E923" s="284">
        <v>-0.0076121794524071276</v>
      </c>
      <c r="F923" s="289">
        <v>-620.4719907921099</v>
      </c>
      <c r="G923" s="237">
        <v>0.0</v>
      </c>
      <c r="H923" s="237">
        <v>9238.776110081295</v>
      </c>
      <c r="I923" s="289">
        <v>0.0</v>
      </c>
      <c r="J923" s="236">
        <v>49563.045276747245</v>
      </c>
    </row>
    <row r="924">
      <c r="A924" s="187">
        <v>42858.0</v>
      </c>
      <c r="B924" s="281">
        <v>0.12545785586515595</v>
      </c>
      <c r="C924" s="281">
        <v>0.01356116985928062</v>
      </c>
      <c r="D924" s="281">
        <v>0.13901902572443658</v>
      </c>
      <c r="E924" s="284">
        <v>-0.007554671933941898</v>
      </c>
      <c r="F924" s="289">
        <v>-620.4719907921099</v>
      </c>
      <c r="G924" s="237">
        <v>0.0</v>
      </c>
      <c r="H924" s="237">
        <v>9859.248100873405</v>
      </c>
      <c r="I924" s="289">
        <v>0.0</v>
      </c>
      <c r="J924" s="236">
        <v>50183.517267539355</v>
      </c>
    </row>
    <row r="925">
      <c r="A925" s="187">
        <v>42857.0</v>
      </c>
      <c r="B925" s="281">
        <v>0.13447499016780523</v>
      </c>
      <c r="C925" s="281">
        <v>0.013588275775293451</v>
      </c>
      <c r="D925" s="281">
        <v>0.14806326594309868</v>
      </c>
      <c r="E925" s="283">
        <v>0.02090446643166516</v>
      </c>
      <c r="F925" s="289">
        <v>1131.2042301115725</v>
      </c>
      <c r="G925" s="237">
        <v>0.0</v>
      </c>
      <c r="H925" s="237">
        <v>10479.720091665515</v>
      </c>
      <c r="I925" s="289">
        <v>0.0</v>
      </c>
      <c r="J925" s="236">
        <v>50803.989258331465</v>
      </c>
    </row>
    <row r="926">
      <c r="A926" s="187">
        <v>42853.0</v>
      </c>
      <c r="B926" s="281">
        <v>0.11938177491400984</v>
      </c>
      <c r="C926" s="281">
        <v>0.013690229897788423</v>
      </c>
      <c r="D926" s="281">
        <v>0.13307200481179826</v>
      </c>
      <c r="E926" s="283">
        <v>-0.02218239431786933</v>
      </c>
      <c r="F926" s="289">
        <v>-1175.2639747656194</v>
      </c>
      <c r="G926" s="237">
        <v>0.0</v>
      </c>
      <c r="H926" s="237">
        <v>9348.515861553942</v>
      </c>
      <c r="I926" s="289">
        <v>0.0</v>
      </c>
      <c r="J926" s="236">
        <v>49672.78502821989</v>
      </c>
    </row>
    <row r="927">
      <c r="A927" s="187">
        <v>42852.0</v>
      </c>
      <c r="B927" s="281">
        <v>0.13638187289819156</v>
      </c>
      <c r="C927" s="281">
        <v>0.013717460570448993</v>
      </c>
      <c r="D927" s="281">
        <v>0.15009933346864054</v>
      </c>
      <c r="E927" s="283">
        <v>0.0071200114309996135</v>
      </c>
      <c r="F927" s="289">
        <v>385.5991699043825</v>
      </c>
      <c r="G927" s="237">
        <v>0.0</v>
      </c>
      <c r="H927" s="237">
        <v>10523.779836319562</v>
      </c>
      <c r="I927" s="289">
        <v>0.0</v>
      </c>
      <c r="J927" s="236">
        <v>53348.04900298551</v>
      </c>
    </row>
    <row r="928">
      <c r="A928" s="187">
        <v>42851.0</v>
      </c>
      <c r="B928" s="281">
        <v>0.13116978484077857</v>
      </c>
      <c r="C928" s="281">
        <v>0.013747609972827226</v>
      </c>
      <c r="D928" s="281">
        <v>0.1449173948136058</v>
      </c>
      <c r="E928" s="283">
        <v>0.007171069528011514</v>
      </c>
      <c r="F928" s="289">
        <v>385.5991699043807</v>
      </c>
      <c r="G928" s="237">
        <v>0.0</v>
      </c>
      <c r="H928" s="237">
        <v>10138.180666415179</v>
      </c>
      <c r="I928" s="289">
        <v>0.0</v>
      </c>
      <c r="J928" s="236">
        <v>52962.449833081126</v>
      </c>
    </row>
    <row r="929">
      <c r="A929" s="187">
        <v>42850.0</v>
      </c>
      <c r="B929" s="281">
        <v>0.12593210136816388</v>
      </c>
      <c r="C929" s="281">
        <v>0.013777604045300899</v>
      </c>
      <c r="D929" s="281">
        <v>0.13970970541346478</v>
      </c>
      <c r="E929" s="283">
        <v>0.007222865196527266</v>
      </c>
      <c r="F929" s="289">
        <v>385.5991699043807</v>
      </c>
      <c r="G929" s="237">
        <v>0.0</v>
      </c>
      <c r="H929" s="237">
        <v>9752.581496510798</v>
      </c>
      <c r="I929" s="289">
        <v>0.0</v>
      </c>
      <c r="J929" s="236">
        <v>52576.850663176745</v>
      </c>
    </row>
    <row r="930">
      <c r="A930" s="187">
        <v>42849.0</v>
      </c>
      <c r="B930" s="281">
        <v>0.1206689784525326</v>
      </c>
      <c r="C930" s="281">
        <v>0.013807439257036813</v>
      </c>
      <c r="D930" s="281">
        <v>0.13447641770956942</v>
      </c>
      <c r="E930" s="283">
        <v>0.007275414534962153</v>
      </c>
      <c r="F930" s="289">
        <v>385.5991699043807</v>
      </c>
      <c r="G930" s="237">
        <v>0.0</v>
      </c>
      <c r="H930" s="237">
        <v>9366.982326606418</v>
      </c>
      <c r="I930" s="289">
        <v>0.0</v>
      </c>
      <c r="J930" s="236">
        <v>52191.251493272364</v>
      </c>
    </row>
    <row r="931">
      <c r="A931" s="187">
        <v>42846.0</v>
      </c>
      <c r="B931" s="281">
        <v>0.11580555204186752</v>
      </c>
      <c r="C931" s="281">
        <v>0.013888077476397137</v>
      </c>
      <c r="D931" s="281">
        <v>0.12969362951826466</v>
      </c>
      <c r="E931" s="283">
        <v>0.007328734113655515</v>
      </c>
      <c r="F931" s="289">
        <v>385.5991699043807</v>
      </c>
      <c r="G931" s="237">
        <v>0.0</v>
      </c>
      <c r="H931" s="237">
        <v>8981.383156702037</v>
      </c>
      <c r="I931" s="289">
        <v>0.0</v>
      </c>
      <c r="J931" s="236">
        <v>51805.65232336798</v>
      </c>
    </row>
    <row r="932">
      <c r="A932" s="187">
        <v>42845.0</v>
      </c>
      <c r="B932" s="281">
        <v>0.11047321712788914</v>
      </c>
      <c r="C932" s="281">
        <v>0.01391778719698367</v>
      </c>
      <c r="D932" s="281">
        <v>0.12439100432487281</v>
      </c>
      <c r="E932" s="283">
        <v>0.007382840992291416</v>
      </c>
      <c r="F932" s="289">
        <v>385.5991699043807</v>
      </c>
      <c r="G932" s="237">
        <v>0.0</v>
      </c>
      <c r="H932" s="237">
        <v>8595.783986797656</v>
      </c>
      <c r="I932" s="289">
        <v>0.0</v>
      </c>
      <c r="J932" s="236">
        <v>51420.0531534636</v>
      </c>
    </row>
    <row r="933">
      <c r="A933" s="187">
        <v>42844.0</v>
      </c>
      <c r="B933" s="281">
        <v>0.10509982987239244</v>
      </c>
      <c r="C933" s="281">
        <v>0.013876268244150145</v>
      </c>
      <c r="D933" s="281">
        <v>0.11906310939245014</v>
      </c>
      <c r="E933" s="284">
        <v>0.007095588906229563</v>
      </c>
      <c r="F933" s="289">
        <v>385.5991699043807</v>
      </c>
      <c r="G933" s="237">
        <v>0.0</v>
      </c>
      <c r="H933" s="237">
        <v>8210.184816893276</v>
      </c>
      <c r="I933" s="289">
        <v>0.0</v>
      </c>
      <c r="J933" s="236">
        <v>51034.45398355922</v>
      </c>
    </row>
    <row r="934">
      <c r="A934" s="187">
        <v>42843.0</v>
      </c>
      <c r="B934" s="281">
        <v>0.0997174387362149</v>
      </c>
      <c r="C934" s="281">
        <v>0.013905485782720774</v>
      </c>
      <c r="D934" s="281">
        <v>0.11371011900370494</v>
      </c>
      <c r="E934" s="284">
        <v>0.007146296085454143</v>
      </c>
      <c r="F934" s="289">
        <v>385.5991699043807</v>
      </c>
      <c r="G934" s="237">
        <v>0.0</v>
      </c>
      <c r="H934" s="237">
        <v>7824.585646988895</v>
      </c>
      <c r="I934" s="289">
        <v>0.0</v>
      </c>
      <c r="J934" s="236">
        <v>50648.85481365484</v>
      </c>
    </row>
    <row r="935">
      <c r="A935" s="187">
        <v>42838.0</v>
      </c>
      <c r="B935" s="281">
        <v>0.09501543284529843</v>
      </c>
      <c r="C935" s="281">
        <v>0.01403871085502362</v>
      </c>
      <c r="D935" s="281">
        <v>0.10914217357421178</v>
      </c>
      <c r="E935" s="284">
        <v>0.007197733218175332</v>
      </c>
      <c r="F935" s="289">
        <v>385.5991699043807</v>
      </c>
      <c r="G935" s="237">
        <v>0.0</v>
      </c>
      <c r="H935" s="237">
        <v>7438.986477084514</v>
      </c>
      <c r="I935" s="289">
        <v>0.0</v>
      </c>
      <c r="J935" s="236">
        <v>50263.25564375046</v>
      </c>
    </row>
    <row r="936">
      <c r="A936" s="187">
        <v>42837.0</v>
      </c>
      <c r="B936" s="281">
        <v>0.0895443876395279</v>
      </c>
      <c r="C936" s="281">
        <v>0.01406798433622466</v>
      </c>
      <c r="D936" s="281">
        <v>0.10370058540929285</v>
      </c>
      <c r="E936" s="284">
        <v>0.00724991618069813</v>
      </c>
      <c r="F936" s="289">
        <v>385.5991699043807</v>
      </c>
      <c r="G936" s="237">
        <v>0.0</v>
      </c>
      <c r="H936" s="237">
        <v>7053.387307180134</v>
      </c>
      <c r="I936" s="289">
        <v>0.0</v>
      </c>
      <c r="J936" s="236">
        <v>49877.65647384608</v>
      </c>
    </row>
    <row r="937">
      <c r="A937" s="187">
        <v>42836.0</v>
      </c>
      <c r="B937" s="177">
        <v>0.08404865781638617</v>
      </c>
      <c r="C937" s="177">
        <v>0.01409707480672862</v>
      </c>
      <c r="D937" s="177">
        <v>0.09823412846873522</v>
      </c>
      <c r="E937" s="284">
        <v>0.0017816415557777613</v>
      </c>
      <c r="F937" s="289">
        <v>94.07264844848578</v>
      </c>
      <c r="G937" s="237">
        <v>0.0</v>
      </c>
      <c r="H937" s="237">
        <v>6667.788137275753</v>
      </c>
      <c r="I937" s="289">
        <v>0.0</v>
      </c>
      <c r="J937" s="236">
        <v>49492.0573039417</v>
      </c>
    </row>
    <row r="938">
      <c r="A938" s="187">
        <v>42835.0</v>
      </c>
      <c r="B938" s="177">
        <v>0.08367029247401676</v>
      </c>
      <c r="C938" s="177">
        <v>0.013287891675517343</v>
      </c>
      <c r="D938" s="177">
        <v>0.09704676123632888</v>
      </c>
      <c r="E938" s="284">
        <v>-3.217870060454598E-6</v>
      </c>
      <c r="F938" s="289">
        <v>-0.16978706995814719</v>
      </c>
      <c r="G938" s="237">
        <v>0.0</v>
      </c>
      <c r="H938" s="237">
        <v>6573.715488827267</v>
      </c>
      <c r="I938" s="289">
        <v>0.0</v>
      </c>
      <c r="J938" s="236">
        <v>49397.984655493216</v>
      </c>
    </row>
    <row r="939">
      <c r="A939" s="187">
        <v>42832.0</v>
      </c>
      <c r="B939" s="281">
        <v>0.08460005934463521</v>
      </c>
      <c r="C939" s="281">
        <v>0.012926675863133574</v>
      </c>
      <c r="D939" s="281">
        <v>0.0976158293966387</v>
      </c>
      <c r="E939" s="284">
        <v>-3.2160585804781184E-6</v>
      </c>
      <c r="F939" s="289">
        <v>-0.1697870699572377</v>
      </c>
      <c r="G939" s="237">
        <v>0.0</v>
      </c>
      <c r="H939" s="237">
        <v>6573.885275897225</v>
      </c>
      <c r="I939" s="289">
        <v>0.0</v>
      </c>
      <c r="J939" s="236">
        <v>49398.15444256317</v>
      </c>
    </row>
    <row r="940">
      <c r="A940" s="187">
        <v>42831.0</v>
      </c>
      <c r="B940" s="281">
        <v>0.08477694964996572</v>
      </c>
      <c r="C940" s="281">
        <v>0.01295331823306252</v>
      </c>
      <c r="D940" s="281">
        <v>0.09781954569840534</v>
      </c>
      <c r="E940" s="284">
        <v>-3.2160482374785895E-6</v>
      </c>
      <c r="F940" s="289">
        <v>-0.1697870699572377</v>
      </c>
      <c r="G940" s="237">
        <v>0.0</v>
      </c>
      <c r="H940" s="237">
        <v>6574.0550629671825</v>
      </c>
      <c r="I940" s="289">
        <v>0.0</v>
      </c>
      <c r="J940" s="236">
        <v>49398.32422963313</v>
      </c>
    </row>
    <row r="941">
      <c r="A941" s="187">
        <v>42830.0</v>
      </c>
      <c r="B941" s="177">
        <v>0.08495459365297625</v>
      </c>
      <c r="C941" s="177">
        <v>0.012980074171385572</v>
      </c>
      <c r="D941" s="177">
        <v>0.09802413004899058</v>
      </c>
      <c r="E941" s="284">
        <v>1.2921580826225402E-5</v>
      </c>
      <c r="F941" s="289">
        <v>0.682180191788575</v>
      </c>
      <c r="G941" s="237">
        <v>0.0</v>
      </c>
      <c r="H941" s="237">
        <v>6574.22485003714</v>
      </c>
      <c r="I941" s="289">
        <v>0.0</v>
      </c>
      <c r="J941" s="236">
        <v>49398.49401670309</v>
      </c>
    </row>
    <row r="942">
      <c r="A942" s="187">
        <v>42829.0</v>
      </c>
      <c r="B942" s="281">
        <v>0.08512026691561889</v>
      </c>
      <c r="C942" s="281">
        <v>0.013006944432893235</v>
      </c>
      <c r="D942" s="281">
        <v>0.09821685877033923</v>
      </c>
      <c r="E942" s="284">
        <v>1.2921747795754552E-5</v>
      </c>
      <c r="F942" s="289">
        <v>0.6821801917949415</v>
      </c>
      <c r="G942" s="237">
        <v>0.0</v>
      </c>
      <c r="H942" s="237">
        <v>6573.542669845351</v>
      </c>
      <c r="I942" s="289">
        <v>0.0</v>
      </c>
      <c r="J942" s="236">
        <v>49397.8118365113</v>
      </c>
    </row>
    <row r="943">
      <c r="A943" s="187">
        <v>42828.0</v>
      </c>
      <c r="B943" s="281">
        <v>0.08528425134395794</v>
      </c>
      <c r="C943" s="281">
        <v>0.013033929135217302</v>
      </c>
      <c r="D943" s="281">
        <v>0.098410409444499</v>
      </c>
      <c r="E943" s="284">
        <v>1.2921953932476963E-5</v>
      </c>
      <c r="F943" s="289">
        <v>0.6821801917949415</v>
      </c>
      <c r="G943" s="237">
        <v>0.0</v>
      </c>
      <c r="H943" s="237">
        <v>6572.860489653556</v>
      </c>
      <c r="I943" s="289">
        <v>0.0</v>
      </c>
      <c r="J943" s="236">
        <v>49397.1296563195</v>
      </c>
    </row>
    <row r="944">
      <c r="A944" s="187">
        <v>42825.0</v>
      </c>
      <c r="B944" s="281">
        <v>0.08577873753234748</v>
      </c>
      <c r="C944" s="281">
        <v>0.013111071294461072</v>
      </c>
      <c r="D944" s="281">
        <v>0.0989825836552758</v>
      </c>
      <c r="E944" s="284">
        <v>1.292212091152809E-5</v>
      </c>
      <c r="F944" s="289">
        <v>0.6821801917949415</v>
      </c>
      <c r="G944" s="237">
        <v>0.0</v>
      </c>
      <c r="H944" s="237">
        <v>6572.178309461761</v>
      </c>
      <c r="I944" s="289">
        <v>0.0</v>
      </c>
      <c r="J944" s="236">
        <v>49396.4474761277</v>
      </c>
    </row>
    <row r="945">
      <c r="A945" s="187">
        <v>42824.0</v>
      </c>
      <c r="B945" s="281">
        <v>0.08594781266372001</v>
      </c>
      <c r="C945" s="281">
        <v>0.013138487689087186</v>
      </c>
      <c r="D945" s="281">
        <v>0.09917926918153967</v>
      </c>
      <c r="E945" s="284">
        <v>1.2922287894894723E-5</v>
      </c>
      <c r="F945" s="289">
        <v>0.6821801917949415</v>
      </c>
      <c r="G945" s="237">
        <v>0.0</v>
      </c>
      <c r="H945" s="237">
        <v>6571.496129269966</v>
      </c>
      <c r="I945" s="289">
        <v>0.0</v>
      </c>
      <c r="J945" s="236">
        <v>49395.765295935904</v>
      </c>
    </row>
    <row r="946">
      <c r="A946" s="187">
        <v>42823.0</v>
      </c>
      <c r="B946" s="281">
        <v>0.08611761639051436</v>
      </c>
      <c r="C946" s="281">
        <v>0.013166022043646525</v>
      </c>
      <c r="D946" s="281">
        <v>0.09937680209785109</v>
      </c>
      <c r="E946" s="284">
        <v>1.2922454882577024E-5</v>
      </c>
      <c r="F946" s="289">
        <v>0.6821801917949415</v>
      </c>
      <c r="G946" s="237">
        <v>0.0</v>
      </c>
      <c r="H946" s="237">
        <v>6570.813949078171</v>
      </c>
      <c r="I946" s="289">
        <v>0.0</v>
      </c>
      <c r="J946" s="236">
        <v>49395.083115744106</v>
      </c>
    </row>
    <row r="947">
      <c r="A947" s="187">
        <v>42822.0</v>
      </c>
      <c r="B947" s="281">
        <v>0.08628815360595388</v>
      </c>
      <c r="C947" s="281">
        <v>0.013193675148726663</v>
      </c>
      <c r="D947" s="281">
        <v>0.09957518809361517</v>
      </c>
      <c r="E947" s="284">
        <v>1.2922621874575162E-5</v>
      </c>
      <c r="F947" s="289">
        <v>0.6821801917949415</v>
      </c>
      <c r="G947" s="237">
        <v>0.0</v>
      </c>
      <c r="H947" s="237">
        <v>6570.131768886376</v>
      </c>
      <c r="I947" s="289">
        <v>0.0</v>
      </c>
      <c r="J947" s="236">
        <v>49394.40093555231</v>
      </c>
    </row>
    <row r="948">
      <c r="A948" s="187">
        <v>42821.0</v>
      </c>
      <c r="B948" s="281">
        <v>0.08645942924897</v>
      </c>
      <c r="C948" s="281">
        <v>0.013221447802283862</v>
      </c>
      <c r="D948" s="281">
        <v>0.09977443291136606</v>
      </c>
      <c r="E948" s="284">
        <v>1.2922788870889306E-5</v>
      </c>
      <c r="F948" s="289">
        <v>0.6821801917949415</v>
      </c>
      <c r="G948" s="237">
        <v>0.0</v>
      </c>
      <c r="H948" s="237">
        <v>6569.4495886945815</v>
      </c>
      <c r="I948" s="289">
        <v>0.0</v>
      </c>
      <c r="J948" s="236">
        <v>49393.71875536051</v>
      </c>
    </row>
    <row r="949">
      <c r="A949" s="187">
        <v>42818.0</v>
      </c>
      <c r="B949" s="281">
        <v>0.08696788111371061</v>
      </c>
      <c r="C949" s="281">
        <v>0.013300794560450186</v>
      </c>
      <c r="D949" s="281">
        <v>0.10036279299730778</v>
      </c>
      <c r="E949" s="284">
        <v>1.2922955871519623E-5</v>
      </c>
      <c r="F949" s="289">
        <v>0.6821801917949415</v>
      </c>
      <c r="G949" s="237">
        <v>0.0</v>
      </c>
      <c r="H949" s="237">
        <v>6568.767408502787</v>
      </c>
      <c r="I949" s="289">
        <v>0.0</v>
      </c>
      <c r="J949" s="236">
        <v>49393.03657516871</v>
      </c>
    </row>
    <row r="950">
      <c r="A950" s="187">
        <v>42817.0</v>
      </c>
      <c r="B950" s="281">
        <v>0.08714197539992641</v>
      </c>
      <c r="C950" s="281">
        <v>0.013329017843897513</v>
      </c>
      <c r="D950" s="281">
        <v>0.10056531027683609</v>
      </c>
      <c r="E950" s="284">
        <v>1.2923122876466277E-5</v>
      </c>
      <c r="F950" s="289">
        <v>0.6821801917949415</v>
      </c>
      <c r="G950" s="237">
        <v>0.0</v>
      </c>
      <c r="H950" s="237">
        <v>6568.085228310992</v>
      </c>
      <c r="I950" s="289">
        <v>0.0</v>
      </c>
      <c r="J950" s="236">
        <v>49392.354394976916</v>
      </c>
    </row>
    <row r="951">
      <c r="A951" s="187">
        <v>42816.0</v>
      </c>
      <c r="B951" s="281">
        <v>0.08731683132075013</v>
      </c>
      <c r="C951" s="281">
        <v>0.013357364405631462</v>
      </c>
      <c r="D951" s="281">
        <v>0.10076871334158445</v>
      </c>
      <c r="E951" s="284">
        <v>1.2923289885729438E-5</v>
      </c>
      <c r="F951" s="289">
        <v>0.6821801917949415</v>
      </c>
      <c r="G951" s="237">
        <v>0.0</v>
      </c>
      <c r="H951" s="237">
        <v>6567.403048119197</v>
      </c>
      <c r="I951" s="289">
        <v>0.0</v>
      </c>
      <c r="J951" s="236">
        <v>49391.67221478512</v>
      </c>
    </row>
    <row r="952">
      <c r="A952" s="187">
        <v>42815.0</v>
      </c>
      <c r="B952" s="281">
        <v>0.08749245407115766</v>
      </c>
      <c r="C952" s="281">
        <v>0.013385835084792764</v>
      </c>
      <c r="D952" s="281">
        <v>0.10097300823160729</v>
      </c>
      <c r="E952" s="284">
        <v>1.2923456899309273E-5</v>
      </c>
      <c r="F952" s="289">
        <v>0.6821801917949415</v>
      </c>
      <c r="G952" s="237">
        <v>0.0</v>
      </c>
      <c r="H952" s="237">
        <v>6566.720867927402</v>
      </c>
      <c r="I952" s="289">
        <v>0.0</v>
      </c>
      <c r="J952" s="236">
        <v>49390.99003459332</v>
      </c>
    </row>
    <row r="953">
      <c r="A953" s="187">
        <v>42814.0</v>
      </c>
      <c r="B953" s="281">
        <v>0.08766884889542603</v>
      </c>
      <c r="C953" s="281">
        <v>0.013414430728468322</v>
      </c>
      <c r="D953" s="281">
        <v>0.10117820104426259</v>
      </c>
      <c r="E953" s="284">
        <v>1.292362391720595E-5</v>
      </c>
      <c r="F953" s="289">
        <v>0.6821801917949415</v>
      </c>
      <c r="G953" s="237">
        <v>0.0</v>
      </c>
      <c r="H953" s="237">
        <v>6566.038687735607</v>
      </c>
      <c r="I953" s="289">
        <v>0.0</v>
      </c>
      <c r="J953" s="236">
        <v>49390.30785440152</v>
      </c>
    </row>
    <row r="954">
      <c r="A954" s="187">
        <v>42811.0</v>
      </c>
      <c r="B954" s="281">
        <v>0.08819187156446791</v>
      </c>
      <c r="C954" s="281">
        <v>0.013496077987820152</v>
      </c>
      <c r="D954" s="281">
        <v>0.10178344871419329</v>
      </c>
      <c r="E954" s="284">
        <v>1.2923790939419636E-5</v>
      </c>
      <c r="F954" s="289">
        <v>0.6821801917949415</v>
      </c>
      <c r="G954" s="237">
        <v>0.0</v>
      </c>
      <c r="H954" s="237">
        <v>6565.356507543812</v>
      </c>
      <c r="I954" s="289">
        <v>0.0</v>
      </c>
      <c r="J954" s="236">
        <v>49389.625674209725</v>
      </c>
    </row>
    <row r="955">
      <c r="A955" s="187">
        <v>42810.0</v>
      </c>
      <c r="B955" s="281">
        <v>0.0883712106121363</v>
      </c>
      <c r="C955" s="281">
        <v>0.013525144323586192</v>
      </c>
      <c r="D955" s="281">
        <v>0.1019920597729882</v>
      </c>
      <c r="E955" s="284">
        <v>1.2923957965950497E-5</v>
      </c>
      <c r="F955" s="289">
        <v>0.6821801917949415</v>
      </c>
      <c r="G955" s="237">
        <v>0.0</v>
      </c>
      <c r="H955" s="237">
        <v>6564.674327352017</v>
      </c>
      <c r="I955" s="289">
        <v>0.0</v>
      </c>
      <c r="J955" s="236">
        <v>49388.94349401793</v>
      </c>
    </row>
    <row r="956">
      <c r="A956" s="187">
        <v>42809.0</v>
      </c>
      <c r="B956" s="281">
        <v>0.08855134635443505</v>
      </c>
      <c r="C956" s="281">
        <v>0.013554339580371515</v>
      </c>
      <c r="D956" s="281">
        <v>0.10220159735968663</v>
      </c>
      <c r="E956" s="284">
        <v>1.2924124996798704E-5</v>
      </c>
      <c r="F956" s="289">
        <v>0.6821801917949415</v>
      </c>
      <c r="G956" s="237">
        <v>0.0</v>
      </c>
      <c r="H956" s="237">
        <v>6563.992147160222</v>
      </c>
      <c r="I956" s="289">
        <v>0.0</v>
      </c>
      <c r="J956" s="236">
        <v>49388.26131382613</v>
      </c>
    </row>
    <row r="957">
      <c r="A957" s="187">
        <v>42808.0</v>
      </c>
      <c r="B957" s="281">
        <v>0.08873228431163288</v>
      </c>
      <c r="C957" s="281">
        <v>0.013583664649648683</v>
      </c>
      <c r="D957" s="281">
        <v>0.10241206789233795</v>
      </c>
      <c r="E957" s="284">
        <v>1.2924292031964419E-5</v>
      </c>
      <c r="F957" s="289">
        <v>0.6821801917949415</v>
      </c>
      <c r="G957" s="237">
        <v>0.0</v>
      </c>
      <c r="H957" s="237">
        <v>6563.309966968427</v>
      </c>
      <c r="I957" s="289">
        <v>0.0</v>
      </c>
      <c r="J957" s="236">
        <v>49387.57913363433</v>
      </c>
    </row>
    <row r="958">
      <c r="A958" s="187">
        <v>42807.0</v>
      </c>
      <c r="B958" s="281">
        <v>0.08891403005723553</v>
      </c>
      <c r="C958" s="281">
        <v>0.013613120431468917</v>
      </c>
      <c r="D958" s="281">
        <v>0.10262347785086799</v>
      </c>
      <c r="E958" s="284">
        <v>1.2924459071447814E-5</v>
      </c>
      <c r="F958" s="289">
        <v>0.6821801917949415</v>
      </c>
      <c r="G958" s="237">
        <v>0.0</v>
      </c>
      <c r="H958" s="237">
        <v>6562.627786776632</v>
      </c>
      <c r="I958" s="289">
        <v>0.0</v>
      </c>
      <c r="J958" s="236">
        <v>49386.896953442534</v>
      </c>
    </row>
    <row r="959">
      <c r="A959" s="187">
        <v>42804.0</v>
      </c>
      <c r="B959" s="281">
        <v>0.0894522642255175</v>
      </c>
      <c r="C959" s="281">
        <v>0.013697169742093174</v>
      </c>
      <c r="D959" s="281">
        <v>0.10324635606838868</v>
      </c>
      <c r="E959" s="284">
        <v>1.2924626115249055E-5</v>
      </c>
      <c r="F959" s="289">
        <v>0.6821801917949415</v>
      </c>
      <c r="G959" s="237">
        <v>0.0</v>
      </c>
      <c r="H959" s="237">
        <v>6561.945606584837</v>
      </c>
      <c r="I959" s="289">
        <v>0.0</v>
      </c>
      <c r="J959" s="236">
        <v>49386.21477325074</v>
      </c>
    </row>
    <row r="960">
      <c r="A960" s="187">
        <v>42803.0</v>
      </c>
      <c r="B960" s="281">
        <v>0.08963708734781009</v>
      </c>
      <c r="C960" s="281">
        <v>0.013727117487591431</v>
      </c>
      <c r="D960" s="281">
        <v>0.10346133884845499</v>
      </c>
      <c r="E960" s="284">
        <v>1.2924793163368308E-5</v>
      </c>
      <c r="F960" s="289">
        <v>0.6821801917949415</v>
      </c>
      <c r="G960" s="237">
        <v>0.0</v>
      </c>
      <c r="H960" s="237">
        <v>6561.263426393042</v>
      </c>
      <c r="I960" s="289">
        <v>0.0</v>
      </c>
      <c r="J960" s="236">
        <v>49385.53259305894</v>
      </c>
    </row>
    <row r="961">
      <c r="A961" s="187">
        <v>42802.0</v>
      </c>
      <c r="B961" s="281">
        <v>0.08989385819438982</v>
      </c>
      <c r="C961" s="281">
        <v>0.013686086354120407</v>
      </c>
      <c r="D961" s="281">
        <v>0.10367729142849426</v>
      </c>
      <c r="E961" s="284">
        <v>1.2923858334505642E-5</v>
      </c>
      <c r="F961" s="289">
        <v>0.6821801917949415</v>
      </c>
      <c r="G961" s="237">
        <v>0.0</v>
      </c>
      <c r="H961" s="237">
        <v>6560.581246201247</v>
      </c>
      <c r="I961" s="289">
        <v>0.0</v>
      </c>
      <c r="J961" s="236">
        <v>49384.85041286714</v>
      </c>
    </row>
    <row r="962">
      <c r="A962" s="187">
        <v>42801.0</v>
      </c>
      <c r="B962" s="177">
        <v>0.0900805112579328</v>
      </c>
      <c r="C962" s="177">
        <v>0.013716148668279504</v>
      </c>
      <c r="D962" s="177">
        <v>0.10389422063448975</v>
      </c>
      <c r="E962" s="284">
        <v>-0.003468001634876004</v>
      </c>
      <c r="F962" s="289">
        <v>-183.05457889601803</v>
      </c>
      <c r="G962" s="237">
        <v>0.0</v>
      </c>
      <c r="H962" s="237">
        <v>6559.899066009452</v>
      </c>
      <c r="I962" s="289">
        <v>0.0</v>
      </c>
      <c r="J962" s="236">
        <v>49384.16823267534</v>
      </c>
    </row>
    <row r="963">
      <c r="A963" s="187">
        <v>42800.0</v>
      </c>
      <c r="B963" s="281">
        <v>0.0931843994547077</v>
      </c>
      <c r="C963" s="281">
        <v>0.013746347093577369</v>
      </c>
      <c r="D963" s="281">
        <v>0.10702852205299206</v>
      </c>
      <c r="E963" s="284">
        <v>-0.003456016165165139</v>
      </c>
      <c r="F963" s="289">
        <v>-183.05457889602258</v>
      </c>
      <c r="G963" s="237">
        <v>0.0</v>
      </c>
      <c r="H963" s="237">
        <v>6742.95364490547</v>
      </c>
      <c r="I963" s="289">
        <v>0.0</v>
      </c>
      <c r="J963" s="236">
        <v>49567.22281157136</v>
      </c>
    </row>
    <row r="964">
      <c r="A964" s="187">
        <v>42797.0</v>
      </c>
      <c r="B964" s="281">
        <v>0.096692995100942</v>
      </c>
      <c r="C964" s="281">
        <v>0.013832615501096138</v>
      </c>
      <c r="D964" s="281">
        <v>0.11062399971973103</v>
      </c>
      <c r="E964" s="284">
        <v>-0.003444113254084364</v>
      </c>
      <c r="F964" s="289">
        <v>-183.05457889602258</v>
      </c>
      <c r="G964" s="237">
        <v>0.0</v>
      </c>
      <c r="H964" s="237">
        <v>6926.008223801493</v>
      </c>
      <c r="I964" s="289">
        <v>0.0</v>
      </c>
      <c r="J964" s="236">
        <v>49750.27739046738</v>
      </c>
    </row>
    <row r="965">
      <c r="A965" s="187">
        <v>42796.0</v>
      </c>
      <c r="B965" s="281">
        <v>0.09984023060753387</v>
      </c>
      <c r="C965" s="281">
        <v>0.013863642034574058</v>
      </c>
      <c r="D965" s="281">
        <v>0.11380248244642757</v>
      </c>
      <c r="E965" s="284">
        <v>-0.0034322920515377745</v>
      </c>
      <c r="F965" s="289">
        <v>-183.05457889602258</v>
      </c>
      <c r="G965" s="237">
        <v>0.0</v>
      </c>
      <c r="H965" s="237">
        <v>7109.0628026975155</v>
      </c>
      <c r="I965" s="289">
        <v>0.0</v>
      </c>
      <c r="J965" s="236">
        <v>49933.331969363404</v>
      </c>
    </row>
    <row r="966">
      <c r="A966" s="187">
        <v>42795.0</v>
      </c>
      <c r="B966" s="281">
        <v>0.10300282440974294</v>
      </c>
      <c r="C966" s="281">
        <v>0.013894971033049592</v>
      </c>
      <c r="D966" s="281">
        <v>0.11699662808512266</v>
      </c>
      <c r="E966" s="284">
        <v>-0.003420551719060569</v>
      </c>
      <c r="F966" s="289">
        <v>-183.05457889602258</v>
      </c>
      <c r="G966" s="237">
        <v>0.0</v>
      </c>
      <c r="H966" s="237">
        <v>7292.117381593538</v>
      </c>
      <c r="I966" s="289">
        <v>0.0</v>
      </c>
      <c r="J966" s="236">
        <v>50116.38654825943</v>
      </c>
    </row>
    <row r="967">
      <c r="A967" s="187">
        <v>42794.0</v>
      </c>
      <c r="B967" s="281">
        <v>0.10618099578948065</v>
      </c>
      <c r="C967" s="281">
        <v>0.013926606101580948</v>
      </c>
      <c r="D967" s="281">
        <v>0.12020665954842816</v>
      </c>
      <c r="E967" s="284">
        <v>-0.003408891429620888</v>
      </c>
      <c r="F967" s="289">
        <v>-183.05457889602258</v>
      </c>
      <c r="G967" s="237">
        <v>0.0</v>
      </c>
      <c r="H967" s="237">
        <v>7475.171960489561</v>
      </c>
      <c r="I967" s="289">
        <v>0.0</v>
      </c>
      <c r="J967" s="236">
        <v>50299.44112715545</v>
      </c>
    </row>
    <row r="968">
      <c r="A968" s="187">
        <v>42793.0</v>
      </c>
      <c r="B968" s="281">
        <v>0.10937496757593967</v>
      </c>
      <c r="C968" s="281">
        <v>0.013958550908945188</v>
      </c>
      <c r="D968" s="281">
        <v>0.1234328033604092</v>
      </c>
      <c r="E968" s="284">
        <v>-0.0033973103674256088</v>
      </c>
      <c r="F968" s="289">
        <v>-183.05457889602258</v>
      </c>
      <c r="G968" s="237">
        <v>0.0</v>
      </c>
      <c r="H968" s="237">
        <v>7658.226539385583</v>
      </c>
      <c r="I968" s="289">
        <v>0.0</v>
      </c>
      <c r="J968" s="236">
        <v>50482.49570605147</v>
      </c>
    </row>
    <row r="969">
      <c r="A969" s="187">
        <v>42790.0</v>
      </c>
      <c r="B969" s="281">
        <v>0.1130473274817764</v>
      </c>
      <c r="C969" s="281">
        <v>0.014048266310962109</v>
      </c>
      <c r="D969" s="281">
        <v>0.12719551679915336</v>
      </c>
      <c r="E969" s="284">
        <v>-0.0033858077277300817</v>
      </c>
      <c r="F969" s="289">
        <v>-183.05457889602258</v>
      </c>
      <c r="G969" s="237">
        <v>0.0</v>
      </c>
      <c r="H969" s="237">
        <v>7841.281118281606</v>
      </c>
      <c r="I969" s="289">
        <v>0.0</v>
      </c>
      <c r="J969" s="236">
        <v>50665.550284947494</v>
      </c>
    </row>
    <row r="970">
      <c r="A970" s="187">
        <v>42789.0</v>
      </c>
      <c r="B970" s="281">
        <v>0.11628781128632787</v>
      </c>
      <c r="C970" s="281">
        <v>0.01408109414452993</v>
      </c>
      <c r="D970" s="281">
        <v>0.13046906193625052</v>
      </c>
      <c r="E970" s="284">
        <v>-0.0033743827166517236</v>
      </c>
      <c r="F970" s="289">
        <v>-183.05457889602258</v>
      </c>
      <c r="G970" s="237">
        <v>0.0</v>
      </c>
      <c r="H970" s="237">
        <v>8024.335697177628</v>
      </c>
      <c r="I970" s="289">
        <v>0.0</v>
      </c>
      <c r="J970" s="236">
        <v>50848.60486384352</v>
      </c>
    </row>
    <row r="971">
      <c r="A971" s="187">
        <v>42788.0</v>
      </c>
      <c r="B971" s="281">
        <v>0.1195449127419543</v>
      </c>
      <c r="C971" s="281">
        <v>0.014114245484366569</v>
      </c>
      <c r="D971" s="281">
        <v>0.1337595505317383</v>
      </c>
      <c r="E971" s="284">
        <v>-0.003363034550987369</v>
      </c>
      <c r="F971" s="289">
        <v>-183.05457889602258</v>
      </c>
      <c r="G971" s="237">
        <v>0.0</v>
      </c>
      <c r="H971" s="237">
        <v>8207.390276073651</v>
      </c>
      <c r="I971" s="289">
        <v>0.0</v>
      </c>
      <c r="J971" s="236">
        <v>51031.65944273954</v>
      </c>
    </row>
    <row r="972">
      <c r="A972" s="187">
        <v>42787.0</v>
      </c>
      <c r="B972" s="281">
        <v>0.12281887144193834</v>
      </c>
      <c r="C972" s="281">
        <v>0.014147724299411014</v>
      </c>
      <c r="D972" s="281">
        <v>0.13706722617606873</v>
      </c>
      <c r="E972" s="284">
        <v>-0.0033517624580342974</v>
      </c>
      <c r="F972" s="289">
        <v>-183.05457889602258</v>
      </c>
      <c r="G972" s="237">
        <v>0.0</v>
      </c>
      <c r="H972" s="237">
        <v>8390.444854969674</v>
      </c>
      <c r="I972" s="289">
        <v>0.0</v>
      </c>
      <c r="J972" s="236">
        <v>51214.71402163556</v>
      </c>
    </row>
    <row r="973">
      <c r="A973" s="187">
        <v>42786.0</v>
      </c>
      <c r="B973" s="177">
        <v>0.12610993097231346</v>
      </c>
      <c r="C973" s="177">
        <v>0.01418153463024627</v>
      </c>
      <c r="D973" s="177">
        <v>0.14039233652459834</v>
      </c>
      <c r="E973" s="284">
        <v>4.769033935060271E-5</v>
      </c>
      <c r="F973" s="289">
        <v>2.583946970917168</v>
      </c>
      <c r="G973" s="237">
        <v>0.0</v>
      </c>
      <c r="H973" s="237">
        <v>8573.499433865696</v>
      </c>
      <c r="I973" s="289">
        <v>0.0</v>
      </c>
      <c r="J973" s="236">
        <v>51397.768600531585</v>
      </c>
    </row>
    <row r="974">
      <c r="A974" s="187">
        <v>42783.0</v>
      </c>
      <c r="B974" s="281">
        <v>0.12689770755982058</v>
      </c>
      <c r="C974" s="281">
        <v>0.014274912593169972</v>
      </c>
      <c r="D974" s="281">
        <v>0.14127415525711265</v>
      </c>
      <c r="E974" s="284">
        <v>4.769261382760781E-5</v>
      </c>
      <c r="F974" s="289">
        <v>2.583946970920806</v>
      </c>
      <c r="G974" s="237">
        <v>0.0</v>
      </c>
      <c r="H974" s="237">
        <v>8570.915486894779</v>
      </c>
      <c r="I974" s="289">
        <v>0.0</v>
      </c>
      <c r="J974" s="236">
        <v>51395.18465356067</v>
      </c>
    </row>
    <row r="975">
      <c r="A975" s="187">
        <v>42782.0</v>
      </c>
      <c r="B975" s="281">
        <v>0.12716244654546954</v>
      </c>
      <c r="C975" s="281">
        <v>0.01430949622351803</v>
      </c>
      <c r="D975" s="281">
        <v>0.14157372386078113</v>
      </c>
      <c r="E975" s="284">
        <v>4.7694888521507625E-5</v>
      </c>
      <c r="F975" s="289">
        <v>2.583946970920806</v>
      </c>
      <c r="G975" s="237">
        <v>0.0</v>
      </c>
      <c r="H975" s="237">
        <v>8568.331539923858</v>
      </c>
      <c r="I975" s="289">
        <v>0.0</v>
      </c>
      <c r="J975" s="236">
        <v>51392.60070658974</v>
      </c>
    </row>
    <row r="976">
      <c r="A976" s="187">
        <v>42781.0</v>
      </c>
      <c r="B976" s="281">
        <v>0.1274285241424546</v>
      </c>
      <c r="C976" s="281">
        <v>0.014344253767847778</v>
      </c>
      <c r="D976" s="281">
        <v>0.14187480622678886</v>
      </c>
      <c r="E976" s="284">
        <v>4.769716343240032E-5</v>
      </c>
      <c r="F976" s="289">
        <v>2.583946970920806</v>
      </c>
      <c r="G976" s="237">
        <v>0.0</v>
      </c>
      <c r="H976" s="237">
        <v>8565.747592952937</v>
      </c>
      <c r="I976" s="289">
        <v>0.0</v>
      </c>
      <c r="J976" s="236">
        <v>51390.016759618826</v>
      </c>
    </row>
    <row r="977">
      <c r="A977" s="187">
        <v>42780.0</v>
      </c>
      <c r="B977" s="281">
        <v>0.12769595106521384</v>
      </c>
      <c r="C977" s="281">
        <v>0.014379186607947774</v>
      </c>
      <c r="D977" s="281">
        <v>0.14217741446119098</v>
      </c>
      <c r="E977" s="284">
        <v>4.769943856031697E-5</v>
      </c>
      <c r="F977" s="289">
        <v>2.583946970920806</v>
      </c>
      <c r="G977" s="237">
        <v>0.0</v>
      </c>
      <c r="H977" s="237">
        <v>8563.163645982017</v>
      </c>
      <c r="I977" s="289">
        <v>0.0</v>
      </c>
      <c r="J977" s="236">
        <v>51387.43281264791</v>
      </c>
    </row>
    <row r="978">
      <c r="A978" s="187">
        <v>42779.0</v>
      </c>
      <c r="B978" s="281">
        <v>0.1279647381485145</v>
      </c>
      <c r="C978" s="281">
        <v>0.014414296141018355</v>
      </c>
      <c r="D978" s="281">
        <v>0.14248156080589316</v>
      </c>
      <c r="E978" s="284">
        <v>4.770171390525503E-5</v>
      </c>
      <c r="F978" s="289">
        <v>2.583946970918987</v>
      </c>
      <c r="G978" s="237">
        <v>0.0</v>
      </c>
      <c r="H978" s="237">
        <v>8560.579699011096</v>
      </c>
      <c r="I978" s="289">
        <v>0.0</v>
      </c>
      <c r="J978" s="236">
        <v>51384.84886567699</v>
      </c>
    </row>
    <row r="979">
      <c r="A979" s="187">
        <v>42776.0</v>
      </c>
      <c r="B979" s="177">
        <v>0.12877711578410117</v>
      </c>
      <c r="C979" s="177">
        <v>0.014510681385731413</v>
      </c>
      <c r="D979" s="177">
        <v>0.14339100925857687</v>
      </c>
      <c r="E979" s="284">
        <v>0.006091364303006704</v>
      </c>
      <c r="F979" s="289">
        <v>329.94645762915206</v>
      </c>
      <c r="G979" s="237">
        <v>0.0</v>
      </c>
      <c r="H979" s="237">
        <v>8557.995752040177</v>
      </c>
      <c r="I979" s="289">
        <v>0.0</v>
      </c>
      <c r="J979" s="236">
        <v>51382.264918706074</v>
      </c>
    </row>
    <row r="980">
      <c r="A980" s="187">
        <v>42775.0</v>
      </c>
      <c r="B980" s="281">
        <v>0.12363421477417569</v>
      </c>
      <c r="C980" s="281">
        <v>0.014464629403531163</v>
      </c>
      <c r="D980" s="281">
        <v>0.1382023105282831</v>
      </c>
      <c r="E980" s="284">
        <v>0.0061281420777122625</v>
      </c>
      <c r="F980" s="289">
        <v>329.94645762915115</v>
      </c>
      <c r="G980" s="237">
        <v>0.0</v>
      </c>
      <c r="H980" s="237">
        <v>8228.049294411025</v>
      </c>
      <c r="I980" s="289">
        <v>0.0</v>
      </c>
      <c r="J980" s="236">
        <v>51052.318461076924</v>
      </c>
    </row>
    <row r="981">
      <c r="A981" s="187">
        <v>42774.0</v>
      </c>
      <c r="B981" s="281">
        <v>0.11838143619818733</v>
      </c>
      <c r="C981" s="281">
        <v>0.014500047687141028</v>
      </c>
      <c r="D981" s="281">
        <v>0.1329852035849844</v>
      </c>
      <c r="E981" s="284">
        <v>0.0061659277590607135</v>
      </c>
      <c r="F981" s="289">
        <v>329.94645762915206</v>
      </c>
      <c r="G981" s="237">
        <v>0.0</v>
      </c>
      <c r="H981" s="237">
        <v>7898.1028367818735</v>
      </c>
      <c r="I981" s="289">
        <v>0.0</v>
      </c>
      <c r="J981" s="236">
        <v>50722.372003447774</v>
      </c>
    </row>
    <row r="982">
      <c r="A982" s="187">
        <v>42773.0</v>
      </c>
      <c r="B982" s="281">
        <v>0.11310049411703375</v>
      </c>
      <c r="C982" s="281">
        <v>0.014535334450954902</v>
      </c>
      <c r="D982" s="281">
        <v>0.12773980067595558</v>
      </c>
      <c r="E982" s="284">
        <v>0.006204182298919897</v>
      </c>
      <c r="F982" s="289">
        <v>329.94645762915206</v>
      </c>
      <c r="G982" s="237">
        <v>0.0</v>
      </c>
      <c r="H982" s="237">
        <v>7568.1563791527215</v>
      </c>
      <c r="I982" s="289">
        <v>0.0</v>
      </c>
      <c r="J982" s="236">
        <v>50392.42554581862</v>
      </c>
    </row>
    <row r="983">
      <c r="A983" s="187">
        <v>42772.0</v>
      </c>
      <c r="B983" s="281">
        <v>0.10779151044284041</v>
      </c>
      <c r="C983" s="281">
        <v>0.014570485740039147</v>
      </c>
      <c r="D983" s="281">
        <v>0.12246621973009862</v>
      </c>
      <c r="E983" s="284">
        <v>0.006242914478420584</v>
      </c>
      <c r="F983" s="289">
        <v>329.94645762915206</v>
      </c>
      <c r="G983" s="237">
        <v>0.0</v>
      </c>
      <c r="H983" s="237">
        <v>7238.209921523569</v>
      </c>
      <c r="I983" s="289">
        <v>0.0</v>
      </c>
      <c r="J983" s="236">
        <v>50062.47908818947</v>
      </c>
    </row>
    <row r="984">
      <c r="A984" s="187">
        <v>42769.0</v>
      </c>
      <c r="B984" s="281">
        <v>0.10289433225090515</v>
      </c>
      <c r="C984" s="281">
        <v>0.01466818210035175</v>
      </c>
      <c r="D984" s="281">
        <v>0.1176674367263259</v>
      </c>
      <c r="E984" s="284">
        <v>0.006282133299350468</v>
      </c>
      <c r="F984" s="289">
        <v>329.94645762915206</v>
      </c>
      <c r="G984" s="237">
        <v>0.0</v>
      </c>
      <c r="H984" s="237">
        <v>6908.263463894417</v>
      </c>
      <c r="I984" s="289">
        <v>0.0</v>
      </c>
      <c r="J984" s="236">
        <v>49732.53263056032</v>
      </c>
    </row>
    <row r="985">
      <c r="A985" s="187">
        <v>42768.0</v>
      </c>
      <c r="B985" s="281">
        <v>0.09750752612921447</v>
      </c>
      <c r="C985" s="281">
        <v>0.014703335200128332</v>
      </c>
      <c r="D985" s="281">
        <v>0.11231603515661591</v>
      </c>
      <c r="E985" s="284">
        <v>0.006321847991128971</v>
      </c>
      <c r="F985" s="289">
        <v>329.94645762915206</v>
      </c>
      <c r="G985" s="237">
        <v>0.0</v>
      </c>
      <c r="H985" s="237">
        <v>6578.317006265265</v>
      </c>
      <c r="I985" s="289">
        <v>0.0</v>
      </c>
      <c r="J985" s="236">
        <v>49402.58617293117</v>
      </c>
    </row>
    <row r="986">
      <c r="A986" s="187">
        <v>42767.0</v>
      </c>
      <c r="B986" s="281">
        <v>0.09209286469285465</v>
      </c>
      <c r="C986" s="281">
        <v>0.014738341324643443</v>
      </c>
      <c r="D986" s="281">
        <v>0.10693663024565257</v>
      </c>
      <c r="E986" s="284">
        <v>0.006362068018048295</v>
      </c>
      <c r="F986" s="289">
        <v>329.94645762915206</v>
      </c>
      <c r="G986" s="237">
        <v>0.0</v>
      </c>
      <c r="H986" s="237">
        <v>6248.370548636113</v>
      </c>
      <c r="I986" s="289">
        <v>0.0</v>
      </c>
      <c r="J986" s="236">
        <v>49072.63971530202</v>
      </c>
    </row>
    <row r="987">
      <c r="A987" s="187">
        <v>42766.0</v>
      </c>
      <c r="B987" s="177">
        <v>0.08665049271434985</v>
      </c>
      <c r="C987" s="177">
        <v>0.014773196354364608</v>
      </c>
      <c r="D987" s="177">
        <v>0.10152936261696031</v>
      </c>
      <c r="E987" s="284">
        <v>5.095533588005062E-4</v>
      </c>
      <c r="F987" s="289">
        <v>26.258081566816145</v>
      </c>
      <c r="G987" s="237">
        <v>0.0</v>
      </c>
      <c r="H987" s="237">
        <v>5918.424091006961</v>
      </c>
      <c r="I987" s="289">
        <v>0.0</v>
      </c>
      <c r="J987" s="236">
        <v>48742.69325767287</v>
      </c>
    </row>
    <row r="988">
      <c r="A988" s="187">
        <v>42765.0</v>
      </c>
      <c r="B988" s="281">
        <v>0.08640251020139374</v>
      </c>
      <c r="C988" s="281">
        <v>0.014807896132400253</v>
      </c>
      <c r="D988" s="281">
        <v>0.10131632809160672</v>
      </c>
      <c r="E988" s="284">
        <v>5.098131357963E-4</v>
      </c>
      <c r="F988" s="289">
        <v>26.258081566820692</v>
      </c>
      <c r="G988" s="237">
        <v>0.0</v>
      </c>
      <c r="H988" s="237">
        <v>5892.166009440145</v>
      </c>
      <c r="I988" s="289">
        <v>0.0</v>
      </c>
      <c r="J988" s="236">
        <v>48716.43517610605</v>
      </c>
    </row>
    <row r="989">
      <c r="A989" s="187">
        <v>42762.0</v>
      </c>
      <c r="B989" s="281">
        <v>0.08652863272845444</v>
      </c>
      <c r="C989" s="281">
        <v>0.014907412412487152</v>
      </c>
      <c r="D989" s="281">
        <v>0.10154267874459816</v>
      </c>
      <c r="E989" s="284">
        <v>5.100731778025611E-4</v>
      </c>
      <c r="F989" s="289">
        <v>26.258081566820692</v>
      </c>
      <c r="G989" s="237">
        <v>0.0</v>
      </c>
      <c r="H989" s="237">
        <v>5865.907927873324</v>
      </c>
      <c r="I989" s="289">
        <v>0.0</v>
      </c>
      <c r="J989" s="236">
        <v>48690.177094539235</v>
      </c>
    </row>
    <row r="990">
      <c r="A990" s="187">
        <v>42761.0</v>
      </c>
      <c r="B990" s="281">
        <v>0.08627778678872072</v>
      </c>
      <c r="C990" s="281">
        <v>0.01494269152939415</v>
      </c>
      <c r="D990" s="281">
        <v>0.10132736427538355</v>
      </c>
      <c r="E990" s="284">
        <v>5.10333485225109E-4</v>
      </c>
      <c r="F990" s="289">
        <v>26.258081566820692</v>
      </c>
      <c r="G990" s="237">
        <v>0.0</v>
      </c>
      <c r="H990" s="237">
        <v>5839.649846306504</v>
      </c>
      <c r="I990" s="289">
        <v>0.0</v>
      </c>
      <c r="J990" s="236">
        <v>48663.919012972416</v>
      </c>
    </row>
    <row r="991">
      <c r="A991" s="187">
        <v>42760.0</v>
      </c>
      <c r="B991" s="281">
        <v>0.08602562711267803</v>
      </c>
      <c r="C991" s="281">
        <v>0.01497811649437095</v>
      </c>
      <c r="D991" s="281">
        <v>0.10111088296118965</v>
      </c>
      <c r="E991" s="284">
        <v>5.105940584705035E-4</v>
      </c>
      <c r="F991" s="289">
        <v>26.258081566820692</v>
      </c>
      <c r="G991" s="237">
        <v>0.0</v>
      </c>
      <c r="H991" s="237">
        <v>5813.391764739683</v>
      </c>
      <c r="I991" s="289">
        <v>0.0</v>
      </c>
      <c r="J991" s="236">
        <v>48637.6609314056</v>
      </c>
    </row>
    <row r="992">
      <c r="A992" s="187">
        <v>42759.0</v>
      </c>
      <c r="B992" s="281">
        <v>0.0857721452747691</v>
      </c>
      <c r="C992" s="281">
        <v>0.01501368816786538</v>
      </c>
      <c r="D992" s="281">
        <v>0.10089322724306188</v>
      </c>
      <c r="E992" s="284">
        <v>5.108548979461353E-4</v>
      </c>
      <c r="F992" s="289">
        <v>26.258081566820692</v>
      </c>
      <c r="G992" s="237">
        <v>0.0</v>
      </c>
      <c r="H992" s="237">
        <v>5787.133683172862</v>
      </c>
      <c r="I992" s="289">
        <v>0.0</v>
      </c>
      <c r="J992" s="236">
        <v>48611.40284983878</v>
      </c>
    </row>
    <row r="993">
      <c r="A993" s="187">
        <v>42758.0</v>
      </c>
      <c r="B993" s="281">
        <v>0.08551733278055706</v>
      </c>
      <c r="C993" s="281">
        <v>0.015049407416671942</v>
      </c>
      <c r="D993" s="281">
        <v>0.10067438949955805</v>
      </c>
      <c r="E993" s="284">
        <v>5.111160040602281E-4</v>
      </c>
      <c r="F993" s="289">
        <v>26.258081566820692</v>
      </c>
      <c r="G993" s="237">
        <v>0.0</v>
      </c>
      <c r="H993" s="237">
        <v>5760.8756016060415</v>
      </c>
      <c r="I993" s="289">
        <v>0.0</v>
      </c>
      <c r="J993" s="236">
        <v>48585.14476827196</v>
      </c>
    </row>
    <row r="994">
      <c r="A994" s="187">
        <v>42755.0</v>
      </c>
      <c r="B994" s="281">
        <v>0.08563844292917289</v>
      </c>
      <c r="C994" s="281">
        <v>0.015152024118912444</v>
      </c>
      <c r="D994" s="281">
        <v>0.10089885037376145</v>
      </c>
      <c r="E994" s="284">
        <v>5.113773772218406E-4</v>
      </c>
      <c r="F994" s="289">
        <v>26.258081566820692</v>
      </c>
      <c r="G994" s="237">
        <v>0.0</v>
      </c>
      <c r="H994" s="237">
        <v>5734.617520039221</v>
      </c>
      <c r="I994" s="289">
        <v>0.0</v>
      </c>
      <c r="J994" s="236">
        <v>48558.88668670514</v>
      </c>
    </row>
    <row r="995">
      <c r="A995" s="187">
        <v>42754.0</v>
      </c>
      <c r="B995" s="281">
        <v>0.0853806379559778</v>
      </c>
      <c r="C995" s="281">
        <v>0.015188348867333295</v>
      </c>
      <c r="D995" s="281">
        <v>0.10067762998206346</v>
      </c>
      <c r="E995" s="284">
        <v>5.116390178408684E-4</v>
      </c>
      <c r="F995" s="289">
        <v>26.258081566820692</v>
      </c>
      <c r="G995" s="237">
        <v>0.0</v>
      </c>
      <c r="H995" s="237">
        <v>5708.3594384724</v>
      </c>
      <c r="I995" s="289">
        <v>0.0</v>
      </c>
      <c r="J995" s="236">
        <v>48532.62860513832</v>
      </c>
    </row>
    <row r="996">
      <c r="A996" s="187">
        <v>42753.0</v>
      </c>
      <c r="B996" s="281">
        <v>0.08512146903658233</v>
      </c>
      <c r="C996" s="281">
        <v>0.015224825865323251</v>
      </c>
      <c r="D996" s="281">
        <v>0.10045519898278438</v>
      </c>
      <c r="E996" s="284">
        <v>5.119009263280466E-4</v>
      </c>
      <c r="F996" s="289">
        <v>26.258081566820692</v>
      </c>
      <c r="G996" s="237">
        <v>0.0</v>
      </c>
      <c r="H996" s="237">
        <v>5682.101356905579</v>
      </c>
      <c r="I996" s="289">
        <v>0.0</v>
      </c>
      <c r="J996" s="236">
        <v>48506.3705235715</v>
      </c>
    </row>
    <row r="997">
      <c r="A997" s="187">
        <v>42752.0</v>
      </c>
      <c r="B997" s="281">
        <v>0.08486092730574292</v>
      </c>
      <c r="C997" s="281">
        <v>0.015261456023157137</v>
      </c>
      <c r="D997" s="281">
        <v>0.10023154942746672</v>
      </c>
      <c r="E997" s="284">
        <v>5.12163103094952E-4</v>
      </c>
      <c r="F997" s="289">
        <v>26.258081566820692</v>
      </c>
      <c r="G997" s="237">
        <v>0.0</v>
      </c>
      <c r="H997" s="237">
        <v>5655.843275338759</v>
      </c>
      <c r="I997" s="289">
        <v>0.0</v>
      </c>
      <c r="J997" s="236">
        <v>48480.11244200468</v>
      </c>
    </row>
    <row r="998">
      <c r="A998" s="187">
        <v>42751.0</v>
      </c>
      <c r="B998" s="281">
        <v>0.08459900382476575</v>
      </c>
      <c r="C998" s="281">
        <v>0.015298240257903842</v>
      </c>
      <c r="D998" s="281">
        <v>0.10000667330104539</v>
      </c>
      <c r="E998" s="284">
        <v>5.124255485540046E-4</v>
      </c>
      <c r="F998" s="289">
        <v>26.258081566820692</v>
      </c>
      <c r="G998" s="237">
        <v>0.0</v>
      </c>
      <c r="H998" s="237">
        <v>5629.585193771938</v>
      </c>
      <c r="I998" s="289">
        <v>0.0</v>
      </c>
      <c r="J998" s="236">
        <v>48453.854360437865</v>
      </c>
    </row>
    <row r="999">
      <c r="A999" s="187">
        <v>42748.0</v>
      </c>
      <c r="B999" s="281">
        <v>0.08471472638788094</v>
      </c>
      <c r="C999" s="281">
        <v>0.015404101648508731</v>
      </c>
      <c r="D999" s="281">
        <v>0.10022901448756054</v>
      </c>
      <c r="E999" s="284">
        <v>5.126882631184703E-4</v>
      </c>
      <c r="F999" s="289">
        <v>26.258081566820692</v>
      </c>
      <c r="G999" s="237">
        <v>0.0</v>
      </c>
      <c r="H999" s="237">
        <v>5603.327112205117</v>
      </c>
      <c r="I999" s="289">
        <v>0.0</v>
      </c>
      <c r="J999" s="236">
        <v>48427.596278871046</v>
      </c>
    </row>
    <row r="1000">
      <c r="A1000" s="187">
        <v>42747.0</v>
      </c>
      <c r="B1000" s="281">
        <v>0.08444967357375598</v>
      </c>
      <c r="C1000" s="281">
        <v>0.015441519141168881</v>
      </c>
      <c r="D1000" s="281">
        <v>0.10000164681563621</v>
      </c>
      <c r="E1000" s="284">
        <v>5.129512472024629E-4</v>
      </c>
      <c r="F1000" s="289">
        <v>26.258081566820692</v>
      </c>
      <c r="G1000" s="237">
        <v>0.0</v>
      </c>
      <c r="H1000" s="237">
        <v>5577.069030638297</v>
      </c>
      <c r="I1000" s="289">
        <v>0.0</v>
      </c>
      <c r="J1000" s="236">
        <v>48401.33819730423</v>
      </c>
    </row>
    <row r="1001">
      <c r="A1001" s="187">
        <v>42746.0</v>
      </c>
      <c r="B1001" s="281">
        <v>0.08418320385492103</v>
      </c>
      <c r="C1001" s="281">
        <v>0.015479095666678235</v>
      </c>
      <c r="D1001" s="281">
        <v>0.09977302240942251</v>
      </c>
      <c r="E1001" s="284">
        <v>5.132145012209466E-4</v>
      </c>
      <c r="F1001" s="289">
        <v>26.258081566820692</v>
      </c>
      <c r="G1001" s="237">
        <v>0.0</v>
      </c>
      <c r="H1001" s="237">
        <v>5550.810949071476</v>
      </c>
      <c r="I1001" s="289">
        <v>0.0</v>
      </c>
      <c r="J1001" s="236">
        <v>48375.08011573741</v>
      </c>
    </row>
    <row r="1002">
      <c r="A1002" s="187">
        <v>42745.0</v>
      </c>
      <c r="B1002" s="281">
        <v>0.0839153078961319</v>
      </c>
      <c r="C1002" s="281">
        <v>0.01551683218880005</v>
      </c>
      <c r="D1002" s="281">
        <v>0.09954313290433231</v>
      </c>
      <c r="E1002" s="284">
        <v>5.134780255897376E-4</v>
      </c>
      <c r="F1002" s="289">
        <v>26.258081566820692</v>
      </c>
      <c r="G1002" s="237">
        <v>0.0</v>
      </c>
      <c r="H1002" s="237">
        <v>5524.552867504655</v>
      </c>
      <c r="I1002" s="289">
        <v>0.0</v>
      </c>
      <c r="J1002" s="236">
        <v>48348.82203417059</v>
      </c>
    </row>
    <row r="1003">
      <c r="A1003" s="187">
        <v>42744.0</v>
      </c>
      <c r="B1003" s="281">
        <v>0.08364597628374518</v>
      </c>
      <c r="C1003" s="281">
        <v>0.015554729678577132</v>
      </c>
      <c r="D1003" s="281">
        <v>0.09931196986471096</v>
      </c>
      <c r="E1003" s="284">
        <v>5.137418207255066E-4</v>
      </c>
      <c r="F1003" s="289">
        <v>26.258081566820692</v>
      </c>
      <c r="G1003" s="237">
        <v>0.0</v>
      </c>
      <c r="H1003" s="237">
        <v>5498.294785937835</v>
      </c>
      <c r="I1003" s="289">
        <v>0.0</v>
      </c>
      <c r="J1003" s="236">
        <v>48322.56395260377</v>
      </c>
    </row>
    <row r="1004">
      <c r="A1004" s="187">
        <v>42741.0</v>
      </c>
      <c r="B1004" s="281">
        <v>0.08375590819855894</v>
      </c>
      <c r="C1004" s="281">
        <v>0.015663989064685812</v>
      </c>
      <c r="D1004" s="281">
        <v>0.0995319427044915</v>
      </c>
      <c r="E1004" s="284">
        <v>5.140058870457811E-4</v>
      </c>
      <c r="F1004" s="289">
        <v>26.258081566820692</v>
      </c>
      <c r="G1004" s="237">
        <v>0.0</v>
      </c>
      <c r="H1004" s="237">
        <v>5472.036704371014</v>
      </c>
      <c r="I1004" s="289">
        <v>0.0</v>
      </c>
      <c r="J1004" s="236">
        <v>48296.30587103695</v>
      </c>
    </row>
    <row r="1005">
      <c r="A1005" s="187">
        <v>42740.0</v>
      </c>
      <c r="B1005" s="281">
        <v>0.08348330199673691</v>
      </c>
      <c r="C1005" s="281">
        <v>0.015702549292012574</v>
      </c>
      <c r="D1005" s="281">
        <v>0.09929817255358546</v>
      </c>
      <c r="E1005" s="284">
        <v>5.142702249689475E-4</v>
      </c>
      <c r="F1005" s="289">
        <v>26.258081566820692</v>
      </c>
      <c r="G1005" s="237">
        <v>0.0</v>
      </c>
      <c r="H1005" s="237">
        <v>5445.778622804193</v>
      </c>
      <c r="I1005" s="289">
        <v>0.0</v>
      </c>
      <c r="J1005" s="236">
        <v>48270.04778947013</v>
      </c>
    </row>
    <row r="1006">
      <c r="A1006" s="187">
        <v>42739.0</v>
      </c>
      <c r="B1006" s="281">
        <v>0.08320922298583285</v>
      </c>
      <c r="C1006" s="281">
        <v>0.015741275746166773</v>
      </c>
      <c r="D1006" s="281">
        <v>0.09906309700945515</v>
      </c>
      <c r="E1006" s="284">
        <v>5.145348349142532E-4</v>
      </c>
      <c r="F1006" s="289">
        <v>26.258081566820692</v>
      </c>
      <c r="G1006" s="237">
        <v>0.0</v>
      </c>
      <c r="H1006" s="237">
        <v>5419.5205412373725</v>
      </c>
      <c r="I1006" s="289">
        <v>0.0</v>
      </c>
      <c r="J1006" s="236">
        <v>48243.789707903314</v>
      </c>
    </row>
    <row r="1007">
      <c r="A1007" s="187">
        <v>42738.0</v>
      </c>
      <c r="B1007" s="281">
        <v>0.08293036298879639</v>
      </c>
      <c r="C1007" s="281">
        <v>0.015780169448388375</v>
      </c>
      <c r="D1007" s="281">
        <v>0.09882670726248381</v>
      </c>
      <c r="E1007" s="284">
        <v>5.148015340203317E-4</v>
      </c>
      <c r="F1007" s="289">
        <v>26.258081566820692</v>
      </c>
      <c r="G1007" s="237">
        <v>0.0</v>
      </c>
      <c r="H1007" s="237">
        <v>5393.262459670552</v>
      </c>
      <c r="I1007" s="289">
        <v>0.0</v>
      </c>
      <c r="J1007" s="236">
        <v>48217.531626336495</v>
      </c>
    </row>
    <row r="1008">
      <c r="A1008" s="187">
        <v>42737.0</v>
      </c>
      <c r="B1008" s="281">
        <v>0.08274735225318686</v>
      </c>
      <c r="C1008" s="281">
        <v>0.015725179771361418</v>
      </c>
      <c r="D1008" s="281">
        <v>0.09858899442715376</v>
      </c>
      <c r="E1008" s="284">
        <v>5.15014967359701E-4</v>
      </c>
      <c r="F1008" s="289">
        <v>26.258081566820692</v>
      </c>
      <c r="G1008" s="237">
        <v>0.0</v>
      </c>
      <c r="H1008" s="237">
        <v>5367.004378103731</v>
      </c>
      <c r="I1008" s="289">
        <v>0.0</v>
      </c>
      <c r="J1008" s="236">
        <v>48191.273544769676</v>
      </c>
    </row>
    <row r="1009">
      <c r="A1009" s="187">
        <v>42734.0</v>
      </c>
      <c r="B1009" s="281">
        <v>0.08715750732808723</v>
      </c>
      <c r="C1009" s="281">
        <v>0.011531529494017088</v>
      </c>
      <c r="D1009" s="281">
        <v>0.09880632981755132</v>
      </c>
      <c r="E1009" s="284">
        <v>5.129376470865484E-4</v>
      </c>
      <c r="F1009" s="289">
        <v>26.258081566820692</v>
      </c>
      <c r="G1009" s="237">
        <v>0.0</v>
      </c>
      <c r="H1009" s="237">
        <v>5340.74629653691</v>
      </c>
      <c r="I1009" s="289">
        <v>0.0</v>
      </c>
      <c r="J1009" s="236">
        <v>48165.01546320286</v>
      </c>
    </row>
    <row r="1010">
      <c r="A1010" s="187">
        <v>42733.0</v>
      </c>
      <c r="B1010" s="281">
        <v>0.08688799673229124</v>
      </c>
      <c r="C1010" s="281">
        <v>0.011560304701696136</v>
      </c>
      <c r="D1010" s="281">
        <v>0.09856588711656708</v>
      </c>
      <c r="E1010" s="284">
        <v>5.132008871420818E-4</v>
      </c>
      <c r="F1010" s="289">
        <v>26.258081566820692</v>
      </c>
      <c r="G1010" s="237">
        <v>0.0</v>
      </c>
      <c r="H1010" s="237">
        <v>5314.48821497009</v>
      </c>
      <c r="I1010" s="289">
        <v>0.0</v>
      </c>
      <c r="J1010" s="236">
        <v>48138.75738163604</v>
      </c>
    </row>
    <row r="1011">
      <c r="A1011" s="187">
        <v>42732.0</v>
      </c>
      <c r="B1011" s="281">
        <v>0.08879721797741745</v>
      </c>
      <c r="C1011" s="281">
        <v>0.009408990021081544</v>
      </c>
      <c r="D1011" s="281">
        <v>0.09832408764820487</v>
      </c>
      <c r="E1011" s="284">
        <v>5.12289735614592E-4</v>
      </c>
      <c r="F1011" s="289">
        <v>26.258081566820692</v>
      </c>
      <c r="G1011" s="237">
        <v>0.0</v>
      </c>
      <c r="H1011" s="237">
        <v>5288.230133403269</v>
      </c>
      <c r="I1011" s="289">
        <v>0.0</v>
      </c>
      <c r="J1011" s="236">
        <v>48112.49930006922</v>
      </c>
    </row>
    <row r="1012">
      <c r="A1012" s="187">
        <v>42731.0</v>
      </c>
      <c r="B1012" s="281">
        <v>0.08853019034880538</v>
      </c>
      <c r="C1012" s="281">
        <v>0.009432556872807484</v>
      </c>
      <c r="D1012" s="281">
        <v>0.09808092212641199</v>
      </c>
      <c r="E1012" s="284">
        <v>5.125523109024329E-4</v>
      </c>
      <c r="F1012" s="289">
        <v>26.258081566820692</v>
      </c>
      <c r="G1012" s="237">
        <v>0.0</v>
      </c>
      <c r="H1012" s="237">
        <v>5261.972051836448</v>
      </c>
      <c r="I1012" s="289">
        <v>0.0</v>
      </c>
      <c r="J1012" s="236">
        <v>48086.2412185024</v>
      </c>
    </row>
    <row r="1013">
      <c r="A1013" s="187">
        <v>42727.0</v>
      </c>
      <c r="B1013" s="281">
        <v>0.0888861755954198</v>
      </c>
      <c r="C1013" s="281">
        <v>0.00952313443735567</v>
      </c>
      <c r="D1013" s="281">
        <v>0.09852861973010346</v>
      </c>
      <c r="E1013" s="284">
        <v>5.128151554954478E-4</v>
      </c>
      <c r="F1013" s="289">
        <v>26.258081566820692</v>
      </c>
      <c r="G1013" s="237">
        <v>0.0</v>
      </c>
      <c r="H1013" s="237">
        <v>5235.713970269628</v>
      </c>
      <c r="I1013" s="289">
        <v>0.0</v>
      </c>
      <c r="J1013" s="236">
        <v>48059.98313693558</v>
      </c>
    </row>
    <row r="1014">
      <c r="A1014" s="187">
        <v>42726.0</v>
      </c>
      <c r="B1014" s="281">
        <v>0.08861573900274114</v>
      </c>
      <c r="C1014" s="281">
        <v>0.009547235611532322</v>
      </c>
      <c r="D1014" s="281">
        <v>0.09828258626090347</v>
      </c>
      <c r="E1014" s="284">
        <v>5.130782698081609E-4</v>
      </c>
      <c r="F1014" s="289">
        <v>26.258081566820692</v>
      </c>
      <c r="G1014" s="237">
        <v>0.0</v>
      </c>
      <c r="H1014" s="237">
        <v>5209.455888702807</v>
      </c>
      <c r="I1014" s="289">
        <v>0.0</v>
      </c>
      <c r="J1014" s="236">
        <v>48033.72505536876</v>
      </c>
    </row>
    <row r="1015">
      <c r="A1015" s="187">
        <v>42725.0</v>
      </c>
      <c r="B1015" s="281">
        <v>0.08834378920799862</v>
      </c>
      <c r="C1015" s="281">
        <v>0.00957144382186011</v>
      </c>
      <c r="D1015" s="281">
        <v>0.09803514796678313</v>
      </c>
      <c r="E1015" s="284">
        <v>5.13341654255947E-4</v>
      </c>
      <c r="F1015" s="289">
        <v>26.258081566820692</v>
      </c>
      <c r="G1015" s="237">
        <v>0.0</v>
      </c>
      <c r="H1015" s="237">
        <v>5183.197807135986</v>
      </c>
      <c r="I1015" s="289">
        <v>0.0</v>
      </c>
      <c r="J1015" s="236">
        <v>48007.466973801944</v>
      </c>
    </row>
    <row r="1016">
      <c r="A1016" s="187">
        <v>42724.0</v>
      </c>
      <c r="B1016" s="281">
        <v>0.08807031576670203</v>
      </c>
      <c r="C1016" s="281">
        <v>0.00959575974574758</v>
      </c>
      <c r="D1016" s="281">
        <v>0.09778629508914764</v>
      </c>
      <c r="E1016" s="284">
        <v>5.136053092550345E-4</v>
      </c>
      <c r="F1016" s="289">
        <v>26.258081566820692</v>
      </c>
      <c r="G1016" s="237">
        <v>0.0</v>
      </c>
      <c r="H1016" s="237">
        <v>5156.939725569166</v>
      </c>
      <c r="I1016" s="289">
        <v>0.0</v>
      </c>
      <c r="J1016" s="236">
        <v>47981.208892235125</v>
      </c>
    </row>
    <row r="1017">
      <c r="A1017" s="187">
        <v>42723.0</v>
      </c>
      <c r="B1017" s="281">
        <v>0.08779530814237914</v>
      </c>
      <c r="C1017" s="281">
        <v>0.009620184065930421</v>
      </c>
      <c r="D1017" s="281">
        <v>0.09753601778281405</v>
      </c>
      <c r="E1017" s="284">
        <v>5.138692352225077E-4</v>
      </c>
      <c r="F1017" s="289">
        <v>26.258081566820692</v>
      </c>
      <c r="G1017" s="237">
        <v>0.0</v>
      </c>
      <c r="H1017" s="237">
        <v>5130.681644002345</v>
      </c>
      <c r="I1017" s="289">
        <v>0.0</v>
      </c>
      <c r="J1017" s="236">
        <v>47954.950810668306</v>
      </c>
    </row>
    <row r="1018">
      <c r="A1018" s="187">
        <v>42720.0</v>
      </c>
      <c r="B1018" s="281">
        <v>0.08793850992961218</v>
      </c>
      <c r="C1018" s="281">
        <v>0.00969097510826503</v>
      </c>
      <c r="D1018" s="281">
        <v>0.09775089751132134</v>
      </c>
      <c r="E1018" s="284">
        <v>5.141334325763081E-4</v>
      </c>
      <c r="F1018" s="289">
        <v>26.258081566820692</v>
      </c>
      <c r="G1018" s="237">
        <v>0.0</v>
      </c>
      <c r="H1018" s="237">
        <v>5104.423562435524</v>
      </c>
      <c r="I1018" s="289">
        <v>0.0</v>
      </c>
      <c r="J1018" s="236">
        <v>47928.69272910149</v>
      </c>
    </row>
    <row r="1019">
      <c r="A1019" s="187">
        <v>42719.0</v>
      </c>
      <c r="B1019" s="281">
        <v>0.08766007392404083</v>
      </c>
      <c r="C1019" s="281">
        <v>0.009715847963864547</v>
      </c>
      <c r="D1019" s="281">
        <v>0.0974976459785899</v>
      </c>
      <c r="E1019" s="284">
        <v>5.143979017352372E-4</v>
      </c>
      <c r="F1019" s="289">
        <v>26.258081566820692</v>
      </c>
      <c r="G1019" s="237">
        <v>0.0</v>
      </c>
      <c r="H1019" s="237">
        <v>5078.1654808687035</v>
      </c>
      <c r="I1019" s="289">
        <v>0.0</v>
      </c>
      <c r="J1019" s="236">
        <v>47902.43464753467</v>
      </c>
    </row>
    <row r="1020">
      <c r="A1020" s="187">
        <v>42718.0</v>
      </c>
      <c r="B1020" s="281">
        <v>0.08738006243478834</v>
      </c>
      <c r="C1020" s="281">
        <v>0.009740832935660712</v>
      </c>
      <c r="D1020" s="281">
        <v>0.09724293248301122</v>
      </c>
      <c r="E1020" s="284">
        <v>5.146626431189591E-4</v>
      </c>
      <c r="F1020" s="289">
        <v>26.258081566820692</v>
      </c>
      <c r="G1020" s="237">
        <v>0.0</v>
      </c>
      <c r="H1020" s="237">
        <v>5051.907399301883</v>
      </c>
      <c r="I1020" s="289">
        <v>0.0</v>
      </c>
      <c r="J1020" s="236">
        <v>47876.17656596785</v>
      </c>
    </row>
    <row r="1021">
      <c r="A1021" s="187">
        <v>42717.0</v>
      </c>
      <c r="B1021" s="281">
        <v>0.08709846442874444</v>
      </c>
      <c r="C1021" s="281">
        <v>0.009765930743435625</v>
      </c>
      <c r="D1021" s="281">
        <v>0.09698674672027488</v>
      </c>
      <c r="E1021" s="284">
        <v>5.149276571480019E-4</v>
      </c>
      <c r="F1021" s="289">
        <v>26.258081566820692</v>
      </c>
      <c r="G1021" s="237">
        <v>0.0</v>
      </c>
      <c r="H1021" s="237">
        <v>5025.649317735062</v>
      </c>
      <c r="I1021" s="289">
        <v>0.0</v>
      </c>
      <c r="J1021" s="236">
        <v>47849.91848440103</v>
      </c>
    </row>
    <row r="1022">
      <c r="A1022" s="187">
        <v>42716.0</v>
      </c>
      <c r="B1022" s="281">
        <v>0.08681526877422387</v>
      </c>
      <c r="C1022" s="281">
        <v>0.009791142112702711</v>
      </c>
      <c r="D1022" s="281">
        <v>0.09672907829329855</v>
      </c>
      <c r="E1022" s="284">
        <v>5.151929442437605E-4</v>
      </c>
      <c r="F1022" s="289">
        <v>26.258081566820692</v>
      </c>
      <c r="G1022" s="237">
        <v>0.0</v>
      </c>
      <c r="H1022" s="237">
        <v>4999.391236168241</v>
      </c>
      <c r="I1022" s="289">
        <v>0.0</v>
      </c>
      <c r="J1022" s="236">
        <v>47823.66040283421</v>
      </c>
    </row>
    <row r="1023">
      <c r="A1023" s="187">
        <v>42713.0</v>
      </c>
      <c r="B1023" s="281">
        <v>0.08695256406547185</v>
      </c>
      <c r="C1023" s="281">
        <v>0.009864352983413089</v>
      </c>
      <c r="D1023" s="281">
        <v>0.09694050167078958</v>
      </c>
      <c r="E1023" s="284">
        <v>5.154585048284987E-4</v>
      </c>
      <c r="F1023" s="289">
        <v>26.258081566820692</v>
      </c>
      <c r="G1023" s="237">
        <v>0.0</v>
      </c>
      <c r="H1023" s="237">
        <v>4973.133154601421</v>
      </c>
      <c r="I1023" s="289">
        <v>0.0</v>
      </c>
      <c r="J1023" s="236">
        <v>47797.40232126739</v>
      </c>
    </row>
    <row r="1024">
      <c r="A1024" s="187">
        <v>42712.0</v>
      </c>
      <c r="B1024" s="281">
        <v>0.08675508495755807</v>
      </c>
      <c r="C1024" s="281">
        <v>0.009800720939191898</v>
      </c>
      <c r="D1024" s="281">
        <v>0.0966797122753782</v>
      </c>
      <c r="E1024" s="284">
        <v>5.156780533431597E-4</v>
      </c>
      <c r="F1024" s="289">
        <v>26.258081566820692</v>
      </c>
      <c r="G1024" s="237">
        <v>0.0</v>
      </c>
      <c r="H1024" s="237">
        <v>4946.8750730346</v>
      </c>
      <c r="I1024" s="289">
        <v>0.0</v>
      </c>
      <c r="J1024" s="236">
        <v>47771.144239700574</v>
      </c>
    </row>
    <row r="1025">
      <c r="A1025" s="187">
        <v>42711.0</v>
      </c>
      <c r="B1025" s="281">
        <v>0.08646688316979421</v>
      </c>
      <c r="C1025" s="281">
        <v>0.009826287648361904</v>
      </c>
      <c r="D1025" s="281">
        <v>0.09641740042589844</v>
      </c>
      <c r="E1025" s="284">
        <v>5.159441143997072E-4</v>
      </c>
      <c r="F1025" s="289">
        <v>26.258081566820692</v>
      </c>
      <c r="G1025" s="237">
        <v>0.0</v>
      </c>
      <c r="H1025" s="237">
        <v>4920.616991467779</v>
      </c>
      <c r="I1025" s="289">
        <v>0.0</v>
      </c>
      <c r="J1025" s="236">
        <v>47744.886158133755</v>
      </c>
    </row>
    <row r="1026">
      <c r="A1026" s="187">
        <v>42710.0</v>
      </c>
      <c r="B1026" s="281">
        <v>0.08617702933402312</v>
      </c>
      <c r="C1026" s="281">
        <v>0.009851971578978122</v>
      </c>
      <c r="D1026" s="281">
        <v>0.09615355523183891</v>
      </c>
      <c r="E1026" s="284">
        <v>5.162104501432503E-4</v>
      </c>
      <c r="F1026" s="289">
        <v>26.258081566820692</v>
      </c>
      <c r="G1026" s="237">
        <v>0.0</v>
      </c>
      <c r="H1026" s="237">
        <v>4894.358909900959</v>
      </c>
      <c r="I1026" s="289">
        <v>0.0</v>
      </c>
      <c r="J1026" s="236">
        <v>47718.628076566936</v>
      </c>
    </row>
    <row r="1027">
      <c r="A1027" s="187">
        <v>42709.0</v>
      </c>
      <c r="B1027" s="281">
        <v>0.08588551168583236</v>
      </c>
      <c r="C1027" s="281">
        <v>0.009877773495765003</v>
      </c>
      <c r="D1027" s="281">
        <v>0.09588816570317978</v>
      </c>
      <c r="E1027" s="284">
        <v>5.164770609993975E-4</v>
      </c>
      <c r="F1027" s="289">
        <v>26.258081566820692</v>
      </c>
      <c r="G1027" s="237">
        <v>0.0</v>
      </c>
      <c r="H1027" s="237">
        <v>4868.100828334138</v>
      </c>
      <c r="I1027" s="289">
        <v>0.0</v>
      </c>
      <c r="J1027" s="236">
        <v>47692.36999500012</v>
      </c>
    </row>
    <row r="1028">
      <c r="A1028" s="187">
        <v>42706.0</v>
      </c>
      <c r="B1028" s="281">
        <v>0.0860170941274298</v>
      </c>
      <c r="C1028" s="281">
        <v>0.009952844016612023</v>
      </c>
      <c r="D1028" s="281">
        <v>0.09609576775053724</v>
      </c>
      <c r="E1028" s="284">
        <v>5.16743947394637E-4</v>
      </c>
      <c r="F1028" s="289">
        <v>26.258081566820692</v>
      </c>
      <c r="G1028" s="237">
        <v>0.0</v>
      </c>
      <c r="H1028" s="237">
        <v>4841.842746767317</v>
      </c>
      <c r="I1028" s="289">
        <v>0.0</v>
      </c>
      <c r="J1028" s="236">
        <v>47666.1119134333</v>
      </c>
    </row>
    <row r="1029">
      <c r="A1029" s="187">
        <v>42705.0</v>
      </c>
      <c r="B1029" s="281">
        <v>0.08572180271913539</v>
      </c>
      <c r="C1029" s="281">
        <v>0.009979136041219012</v>
      </c>
      <c r="D1029" s="281">
        <v>0.09582710076582088</v>
      </c>
      <c r="E1029" s="284">
        <v>5.170111097563394E-4</v>
      </c>
      <c r="F1029" s="289">
        <v>26.258081566820692</v>
      </c>
      <c r="G1029" s="237">
        <v>0.0</v>
      </c>
      <c r="H1029" s="237">
        <v>4815.584665200497</v>
      </c>
      <c r="I1029" s="289">
        <v>0.0</v>
      </c>
      <c r="J1029" s="236">
        <v>47639.85383186648</v>
      </c>
    </row>
    <row r="1030">
      <c r="A1030" s="187">
        <v>42704.0</v>
      </c>
      <c r="B1030" s="281">
        <v>0.08542480103492645</v>
      </c>
      <c r="C1030" s="281">
        <v>0.010005550239429504</v>
      </c>
      <c r="D1030" s="281">
        <v>0.0955568472233828</v>
      </c>
      <c r="E1030" s="284">
        <v>5.172785485127591E-4</v>
      </c>
      <c r="F1030" s="289">
        <v>26.258081566820692</v>
      </c>
      <c r="G1030" s="237">
        <v>0.0</v>
      </c>
      <c r="H1030" s="237">
        <v>4789.326583633676</v>
      </c>
      <c r="I1030" s="289">
        <v>0.0</v>
      </c>
      <c r="J1030" s="236">
        <v>47613.59575029966</v>
      </c>
    </row>
    <row r="1031">
      <c r="A1031" s="187">
        <v>42703.0</v>
      </c>
      <c r="B1031" s="281">
        <v>0.08512607673605337</v>
      </c>
      <c r="C1031" s="281">
        <v>0.010032087418833747</v>
      </c>
      <c r="D1031" s="281">
        <v>0.09528499560227367</v>
      </c>
      <c r="E1031" s="284">
        <v>5.175462640930374E-4</v>
      </c>
      <c r="F1031" s="289">
        <v>26.258081566820692</v>
      </c>
      <c r="G1031" s="237">
        <v>0.0</v>
      </c>
      <c r="H1031" s="237">
        <v>4763.068502066855</v>
      </c>
      <c r="I1031" s="289">
        <v>0.0</v>
      </c>
      <c r="J1031" s="236">
        <v>47587.33766873284</v>
      </c>
    </row>
    <row r="1032">
      <c r="A1032" s="187">
        <v>42702.0</v>
      </c>
      <c r="B1032" s="281">
        <v>0.08482561737023236</v>
      </c>
      <c r="C1032" s="281">
        <v>0.010058748393616462</v>
      </c>
      <c r="D1032" s="281">
        <v>0.09501153427468781</v>
      </c>
      <c r="E1032" s="284">
        <v>5.178142569272041E-4</v>
      </c>
      <c r="F1032" s="289">
        <v>26.258081566820692</v>
      </c>
      <c r="G1032" s="237">
        <v>0.0</v>
      </c>
      <c r="H1032" s="237">
        <v>4736.8104205000345</v>
      </c>
      <c r="I1032" s="289">
        <v>0.0</v>
      </c>
      <c r="J1032" s="236">
        <v>47561.07958716602</v>
      </c>
    </row>
    <row r="1033">
      <c r="A1033" s="187">
        <v>42699.0</v>
      </c>
      <c r="B1033" s="281">
        <v>0.08495029628135943</v>
      </c>
      <c r="C1033" s="281">
        <v>0.010136471024940308</v>
      </c>
      <c r="D1033" s="281">
        <v>0.0952149184315652</v>
      </c>
      <c r="E1033" s="284">
        <v>5.180825274461807E-4</v>
      </c>
      <c r="F1033" s="289">
        <v>26.258081566820692</v>
      </c>
      <c r="G1033" s="237">
        <v>0.0</v>
      </c>
      <c r="H1033" s="237">
        <v>4710.552338933214</v>
      </c>
      <c r="I1033" s="289">
        <v>0.0</v>
      </c>
      <c r="J1033" s="236">
        <v>47534.821505599204</v>
      </c>
    </row>
    <row r="1034">
      <c r="A1034" s="187">
        <v>42698.0</v>
      </c>
      <c r="B1034" s="281">
        <v>0.08464587061320422</v>
      </c>
      <c r="C1034" s="281">
        <v>0.010163647272634383</v>
      </c>
      <c r="D1034" s="281">
        <v>0.09493801258893445</v>
      </c>
      <c r="E1034" s="284">
        <v>5.183510760817816E-4</v>
      </c>
      <c r="F1034" s="289">
        <v>26.258081566820692</v>
      </c>
      <c r="G1034" s="237">
        <v>0.0</v>
      </c>
      <c r="H1034" s="237">
        <v>4684.294257366393</v>
      </c>
      <c r="I1034" s="289">
        <v>0.0</v>
      </c>
      <c r="J1034" s="236">
        <v>47508.563424032385</v>
      </c>
    </row>
    <row r="1035">
      <c r="A1035" s="187">
        <v>42697.0</v>
      </c>
      <c r="B1035" s="281">
        <v>0.084339660500241</v>
      </c>
      <c r="C1035" s="281">
        <v>0.010190951785665106</v>
      </c>
      <c r="D1035" s="281">
        <v>0.09465945218843684</v>
      </c>
      <c r="E1035" s="284">
        <v>5.186199032667173E-4</v>
      </c>
      <c r="F1035" s="289">
        <v>26.258081566820692</v>
      </c>
      <c r="G1035" s="237">
        <v>0.0</v>
      </c>
      <c r="H1035" s="237">
        <v>4658.036175799572</v>
      </c>
      <c r="I1035" s="289">
        <v>0.0</v>
      </c>
      <c r="J1035" s="236">
        <v>47482.305342465566</v>
      </c>
    </row>
    <row r="1036">
      <c r="A1036" s="187">
        <v>42696.0</v>
      </c>
      <c r="B1036" s="281">
        <v>0.08403165287120873</v>
      </c>
      <c r="C1036" s="281">
        <v>0.010218385424620518</v>
      </c>
      <c r="D1036" s="281">
        <v>0.09437922503027946</v>
      </c>
      <c r="E1036" s="284">
        <v>5.188890094345965E-4</v>
      </c>
      <c r="F1036" s="289">
        <v>26.258081566820692</v>
      </c>
      <c r="G1036" s="237">
        <v>0.0</v>
      </c>
      <c r="H1036" s="237">
        <v>4631.778094232752</v>
      </c>
      <c r="I1036" s="289">
        <v>0.0</v>
      </c>
      <c r="J1036" s="236">
        <v>47456.04726089875</v>
      </c>
    </row>
    <row r="1037">
      <c r="A1037" s="187">
        <v>42695.0</v>
      </c>
      <c r="B1037" s="281">
        <v>0.08372183453275642</v>
      </c>
      <c r="C1037" s="281">
        <v>0.0102459490572058</v>
      </c>
      <c r="D1037" s="281">
        <v>0.0940973187997865</v>
      </c>
      <c r="E1037" s="284">
        <v>5.191583950199279E-4</v>
      </c>
      <c r="F1037" s="289">
        <v>26.258081566820692</v>
      </c>
      <c r="G1037" s="237">
        <v>0.0</v>
      </c>
      <c r="H1037" s="237">
        <v>4605.520012665931</v>
      </c>
      <c r="I1037" s="289">
        <v>0.0</v>
      </c>
      <c r="J1037" s="236">
        <v>47429.78917933193</v>
      </c>
    </row>
    <row r="1038">
      <c r="A1038" s="187">
        <v>42692.0</v>
      </c>
      <c r="B1038" s="281">
        <v>0.08383903634375518</v>
      </c>
      <c r="C1038" s="281">
        <v>0.010326464347808205</v>
      </c>
      <c r="D1038" s="281">
        <v>0.09429605382222683</v>
      </c>
      <c r="E1038" s="284">
        <v>5.194280604581237E-4</v>
      </c>
      <c r="F1038" s="289">
        <v>26.258081566820692</v>
      </c>
      <c r="G1038" s="237">
        <v>0.0</v>
      </c>
      <c r="H1038" s="237">
        <v>4579.26193109911</v>
      </c>
      <c r="I1038" s="289">
        <v>0.0</v>
      </c>
      <c r="J1038" s="236">
        <v>47403.53109776511</v>
      </c>
    </row>
    <row r="1039">
      <c r="A1039" s="187">
        <v>42691.0</v>
      </c>
      <c r="B1039" s="177">
        <v>0.08352504590430507</v>
      </c>
      <c r="C1039" s="177">
        <v>0.010354570169890756</v>
      </c>
      <c r="D1039" s="177">
        <v>0.09401052453490634</v>
      </c>
      <c r="E1039" s="284">
        <v>1.4397269949573127E-4</v>
      </c>
      <c r="F1039" s="289">
        <v>7.274314778504049</v>
      </c>
      <c r="G1039" s="237">
        <v>0.0</v>
      </c>
      <c r="H1039" s="237">
        <v>4553.00384953229</v>
      </c>
      <c r="I1039" s="289">
        <v>0.0</v>
      </c>
      <c r="J1039" s="236">
        <v>47377.27301619829</v>
      </c>
    </row>
    <row r="1040">
      <c r="A1040" s="187">
        <v>42690.0</v>
      </c>
      <c r="B1040" s="281">
        <v>0.08360223852348589</v>
      </c>
      <c r="C1040" s="281">
        <v>0.01038281076233029</v>
      </c>
      <c r="D1040" s="281">
        <v>0.0941163147804185</v>
      </c>
      <c r="E1040" s="284">
        <v>1.4399343061862908E-4</v>
      </c>
      <c r="F1040" s="289">
        <v>7.27431477850314</v>
      </c>
      <c r="G1040" s="237">
        <v>0.0</v>
      </c>
      <c r="H1040" s="237">
        <v>4545.729534753786</v>
      </c>
      <c r="I1040" s="289">
        <v>0.0</v>
      </c>
      <c r="J1040" s="236">
        <v>47369.99870141978</v>
      </c>
    </row>
    <row r="1041">
      <c r="A1041" s="187">
        <v>42689.0</v>
      </c>
      <c r="B1041" s="177">
        <v>0.08367983010499477</v>
      </c>
      <c r="C1041" s="177">
        <v>0.010411202927291972</v>
      </c>
      <c r="D1041" s="177">
        <v>0.09422265747704832</v>
      </c>
      <c r="E1041" s="284">
        <v>1.658363735619333E-4</v>
      </c>
      <c r="F1041" s="289">
        <v>8.376578514285939</v>
      </c>
      <c r="G1041" s="237">
        <v>0.0</v>
      </c>
      <c r="H1041" s="237">
        <v>4538.4552199752825</v>
      </c>
      <c r="I1041" s="289">
        <v>0.0</v>
      </c>
      <c r="J1041" s="236">
        <v>47362.72438664128</v>
      </c>
    </row>
    <row r="1042">
      <c r="A1042" s="187">
        <v>42688.0</v>
      </c>
      <c r="B1042" s="281">
        <v>0.08373487720292981</v>
      </c>
      <c r="C1042" s="281">
        <v>0.010439747903549236</v>
      </c>
      <c r="D1042" s="281">
        <v>0.09430661043332858</v>
      </c>
      <c r="E1042" s="284">
        <v>1.658638798260525E-4</v>
      </c>
      <c r="F1042" s="289">
        <v>8.376578514275025</v>
      </c>
      <c r="G1042" s="237">
        <v>0.0</v>
      </c>
      <c r="H1042" s="237">
        <v>4530.078641460997</v>
      </c>
      <c r="I1042" s="289">
        <v>0.0</v>
      </c>
      <c r="J1042" s="236">
        <v>47354.347808127</v>
      </c>
    </row>
    <row r="1043">
      <c r="A1043" s="187">
        <v>42685.0</v>
      </c>
      <c r="B1043" s="281">
        <v>0.08422888847256449</v>
      </c>
      <c r="C1043" s="281">
        <v>0.01052325462702124</v>
      </c>
      <c r="D1043" s="281">
        <v>0.09488518416669771</v>
      </c>
      <c r="E1043" s="284">
        <v>1.6589139521649285E-4</v>
      </c>
      <c r="F1043" s="289">
        <v>8.376578514275025</v>
      </c>
      <c r="G1043" s="237">
        <v>0.0</v>
      </c>
      <c r="H1043" s="237">
        <v>4521.7020629467215</v>
      </c>
      <c r="I1043" s="289">
        <v>0.0</v>
      </c>
      <c r="J1043" s="236">
        <v>47345.971229612725</v>
      </c>
    </row>
    <row r="1044">
      <c r="A1044" s="187">
        <v>42684.0</v>
      </c>
      <c r="B1044" s="281">
        <v>0.08428592520566595</v>
      </c>
      <c r="C1044" s="281">
        <v>0.010552402421220606</v>
      </c>
      <c r="D1044" s="281">
        <v>0.09497173719725933</v>
      </c>
      <c r="E1044" s="284">
        <v>1.6591891973758092E-4</v>
      </c>
      <c r="F1044" s="289">
        <v>8.376578514275025</v>
      </c>
      <c r="G1044" s="237">
        <v>0.0</v>
      </c>
      <c r="H1044" s="237">
        <v>4513.3254844324465</v>
      </c>
      <c r="I1044" s="289">
        <v>0.0</v>
      </c>
      <c r="J1044" s="236">
        <v>47337.59465109845</v>
      </c>
    </row>
    <row r="1045">
      <c r="A1045" s="187">
        <v>42683.0</v>
      </c>
      <c r="B1045" s="281">
        <v>0.08434324765076937</v>
      </c>
      <c r="C1045" s="281">
        <v>0.010581708227944176</v>
      </c>
      <c r="D1045" s="281">
        <v>0.09505873595003277</v>
      </c>
      <c r="E1045" s="284">
        <v>1.6594645339386232E-4</v>
      </c>
      <c r="F1045" s="289">
        <v>8.376578514275025</v>
      </c>
      <c r="G1045" s="237">
        <v>0.0</v>
      </c>
      <c r="H1045" s="237">
        <v>4504.9489059181715</v>
      </c>
      <c r="I1045" s="289">
        <v>0.0</v>
      </c>
      <c r="J1045" s="236">
        <v>47329.218072584175</v>
      </c>
    </row>
    <row r="1046">
      <c r="A1046" s="187">
        <v>42682.0</v>
      </c>
      <c r="B1046" s="281">
        <v>0.08449755813276945</v>
      </c>
      <c r="C1046" s="281">
        <v>0.010514473455753104</v>
      </c>
      <c r="D1046" s="281">
        <v>0.09514618417492547</v>
      </c>
      <c r="E1046" s="284">
        <v>1.6595896856609095E-4</v>
      </c>
      <c r="F1046" s="289">
        <v>8.376578514275025</v>
      </c>
      <c r="G1046" s="237">
        <v>0.0</v>
      </c>
      <c r="H1046" s="237">
        <v>4496.572327403896</v>
      </c>
      <c r="I1046" s="289">
        <v>0.0</v>
      </c>
      <c r="J1046" s="236">
        <v>47320.8414940699</v>
      </c>
    </row>
    <row r="1047">
      <c r="A1047" s="187">
        <v>42681.0</v>
      </c>
      <c r="B1047" s="281">
        <v>0.08455572930706845</v>
      </c>
      <c r="C1047" s="281">
        <v>0.010543829225701013</v>
      </c>
      <c r="D1047" s="281">
        <v>0.09523408566502872</v>
      </c>
      <c r="E1047" s="284">
        <v>1.6598651551700202E-4</v>
      </c>
      <c r="F1047" s="289">
        <v>8.376578514275025</v>
      </c>
      <c r="G1047" s="237">
        <v>0.0</v>
      </c>
      <c r="H1047" s="237">
        <v>4488.195748889621</v>
      </c>
      <c r="I1047" s="289">
        <v>0.0</v>
      </c>
      <c r="J1047" s="236">
        <v>47312.464915555625</v>
      </c>
    </row>
    <row r="1048">
      <c r="A1048" s="187">
        <v>42678.0</v>
      </c>
      <c r="B1048" s="281">
        <v>0.0850654707585859</v>
      </c>
      <c r="C1048" s="281">
        <v>0.010629736655796458</v>
      </c>
      <c r="D1048" s="281">
        <v>0.09583083062662956</v>
      </c>
      <c r="E1048" s="284">
        <v>1.6601407161427606E-4</v>
      </c>
      <c r="F1048" s="289">
        <v>8.376578514275025</v>
      </c>
      <c r="G1048" s="237">
        <v>0.0</v>
      </c>
      <c r="H1048" s="237">
        <v>4479.819170375346</v>
      </c>
      <c r="I1048" s="289">
        <v>0.0</v>
      </c>
      <c r="J1048" s="236">
        <v>47304.08833704135</v>
      </c>
    </row>
    <row r="1049">
      <c r="A1049" s="187">
        <v>42677.0</v>
      </c>
      <c r="B1049" s="281">
        <v>0.08512575446390448</v>
      </c>
      <c r="C1049" s="281">
        <v>0.010659724212332213</v>
      </c>
      <c r="D1049" s="281">
        <v>0.09592148449521033</v>
      </c>
      <c r="E1049" s="284">
        <v>1.660416368624691E-4</v>
      </c>
      <c r="F1049" s="289">
        <v>8.376578514275025</v>
      </c>
      <c r="G1049" s="237">
        <v>0.0</v>
      </c>
      <c r="H1049" s="237">
        <v>4471.442591861071</v>
      </c>
      <c r="I1049" s="289">
        <v>0.0</v>
      </c>
      <c r="J1049" s="236">
        <v>47295.711758527075</v>
      </c>
    </row>
    <row r="1050">
      <c r="A1050" s="187">
        <v>42676.0</v>
      </c>
      <c r="B1050" s="281">
        <v>0.08518634759314538</v>
      </c>
      <c r="C1050" s="281">
        <v>0.01068987746901226</v>
      </c>
      <c r="D1050" s="281">
        <v>0.09601261560200094</v>
      </c>
      <c r="E1050" s="284">
        <v>1.660692112661402E-4</v>
      </c>
      <c r="F1050" s="289">
        <v>8.376578514275025</v>
      </c>
      <c r="G1050" s="237">
        <v>0.0</v>
      </c>
      <c r="H1050" s="237">
        <v>4463.066013346796</v>
      </c>
      <c r="I1050" s="289">
        <v>0.0</v>
      </c>
      <c r="J1050" s="236">
        <v>47287.3351800128</v>
      </c>
    </row>
    <row r="1051">
      <c r="A1051" s="187">
        <v>42675.0</v>
      </c>
      <c r="B1051" s="281">
        <v>0.08524725283035414</v>
      </c>
      <c r="C1051" s="281">
        <v>0.010720197817159936</v>
      </c>
      <c r="D1051" s="281">
        <v>0.09610422804012199</v>
      </c>
      <c r="E1051" s="284">
        <v>1.6609679482985142E-4</v>
      </c>
      <c r="F1051" s="289">
        <v>8.376578514275025</v>
      </c>
      <c r="G1051" s="237">
        <v>0.0</v>
      </c>
      <c r="H1051" s="237">
        <v>4454.689434832521</v>
      </c>
      <c r="I1051" s="289">
        <v>0.0</v>
      </c>
      <c r="J1051" s="236">
        <v>47278.958601498525</v>
      </c>
    </row>
    <row r="1052">
      <c r="A1052" s="187">
        <v>42674.0</v>
      </c>
      <c r="B1052" s="281">
        <v>0.08530847289157464</v>
      </c>
      <c r="C1052" s="281">
        <v>0.010750686663953853</v>
      </c>
      <c r="D1052" s="281">
        <v>0.0961963259507499</v>
      </c>
      <c r="E1052" s="284">
        <v>1.661243875581679E-4</v>
      </c>
      <c r="F1052" s="289">
        <v>8.376578514275025</v>
      </c>
      <c r="G1052" s="237">
        <v>0.0</v>
      </c>
      <c r="H1052" s="237">
        <v>4446.312856318246</v>
      </c>
      <c r="I1052" s="289">
        <v>0.0</v>
      </c>
      <c r="J1052" s="236">
        <v>47270.58202298425</v>
      </c>
    </row>
    <row r="1053">
      <c r="A1053" s="187">
        <v>42671.0</v>
      </c>
      <c r="B1053" s="281">
        <v>0.08583397797384827</v>
      </c>
      <c r="C1053" s="281">
        <v>0.01083993970131458</v>
      </c>
      <c r="D1053" s="281">
        <v>0.09681222283647242</v>
      </c>
      <c r="E1053" s="284">
        <v>1.661519894556578E-4</v>
      </c>
      <c r="F1053" s="289">
        <v>8.376578514275025</v>
      </c>
      <c r="G1053" s="237">
        <v>0.0</v>
      </c>
      <c r="H1053" s="237">
        <v>4437.936277803971</v>
      </c>
      <c r="I1053" s="289">
        <v>0.0</v>
      </c>
      <c r="J1053" s="236">
        <v>47262.205444469975</v>
      </c>
    </row>
    <row r="1054">
      <c r="A1054" s="187">
        <v>42670.0</v>
      </c>
      <c r="B1054" s="281">
        <v>0.08589743727891859</v>
      </c>
      <c r="C1054" s="281">
        <v>0.010871097500533191</v>
      </c>
      <c r="D1054" s="281">
        <v>0.09690723747843828</v>
      </c>
      <c r="E1054" s="284">
        <v>1.661796005268923E-4</v>
      </c>
      <c r="F1054" s="289">
        <v>8.376578514275025</v>
      </c>
      <c r="G1054" s="237">
        <v>0.0</v>
      </c>
      <c r="H1054" s="237">
        <v>4429.559699289696</v>
      </c>
      <c r="I1054" s="289">
        <v>0.0</v>
      </c>
      <c r="J1054" s="236">
        <v>47253.8288659557</v>
      </c>
    </row>
    <row r="1055">
      <c r="A1055" s="187">
        <v>42669.0</v>
      </c>
      <c r="B1055" s="281">
        <v>0.0859612302694086</v>
      </c>
      <c r="C1055" s="281">
        <v>0.010902430852295367</v>
      </c>
      <c r="D1055" s="281">
        <v>0.09700276359821591</v>
      </c>
      <c r="E1055" s="284">
        <v>1.662072207764456E-4</v>
      </c>
      <c r="F1055" s="289">
        <v>8.376578514275025</v>
      </c>
      <c r="G1055" s="237">
        <v>0.0</v>
      </c>
      <c r="H1055" s="237">
        <v>4421.183120775421</v>
      </c>
      <c r="I1055" s="289">
        <v>0.0</v>
      </c>
      <c r="J1055" s="236">
        <v>47245.452287441425</v>
      </c>
    </row>
    <row r="1056">
      <c r="A1056" s="187">
        <v>42668.0</v>
      </c>
      <c r="B1056" s="281">
        <v>0.08602535989641814</v>
      </c>
      <c r="C1056" s="281">
        <v>0.010933941260101563</v>
      </c>
      <c r="D1056" s="281">
        <v>0.09709880566958856</v>
      </c>
      <c r="E1056" s="284">
        <v>1.66234850208895E-4</v>
      </c>
      <c r="F1056" s="289">
        <v>8.376578514275025</v>
      </c>
      <c r="G1056" s="237">
        <v>0.0</v>
      </c>
      <c r="H1056" s="237">
        <v>4412.806542261146</v>
      </c>
      <c r="I1056" s="289">
        <v>0.0</v>
      </c>
      <c r="J1056" s="236">
        <v>47237.07570892715</v>
      </c>
    </row>
    <row r="1057">
      <c r="A1057" s="187">
        <v>42667.0</v>
      </c>
      <c r="B1057" s="281">
        <v>0.08608982914691345</v>
      </c>
      <c r="C1057" s="281">
        <v>0.010965630244933884</v>
      </c>
      <c r="D1057" s="281">
        <v>0.09719536821991052</v>
      </c>
      <c r="E1057" s="284">
        <v>1.6626248882882082E-4</v>
      </c>
      <c r="F1057" s="289">
        <v>8.376578514275025</v>
      </c>
      <c r="G1057" s="237">
        <v>0.0</v>
      </c>
      <c r="H1057" s="237">
        <v>4404.429963746871</v>
      </c>
      <c r="I1057" s="289">
        <v>0.0</v>
      </c>
      <c r="J1057" s="236">
        <v>47228.699130412875</v>
      </c>
    </row>
    <row r="1058">
      <c r="A1058" s="187">
        <v>42664.0</v>
      </c>
      <c r="B1058" s="281">
        <v>0.08663195207500596</v>
      </c>
      <c r="C1058" s="281">
        <v>0.011058427319729393</v>
      </c>
      <c r="D1058" s="281">
        <v>0.09783147220672762</v>
      </c>
      <c r="E1058" s="284">
        <v>1.6629013664080643E-4</v>
      </c>
      <c r="F1058" s="289">
        <v>8.376578514275025</v>
      </c>
      <c r="G1058" s="237">
        <v>0.0</v>
      </c>
      <c r="H1058" s="237">
        <v>4396.053385232596</v>
      </c>
      <c r="I1058" s="289">
        <v>0.0</v>
      </c>
      <c r="J1058" s="236">
        <v>47220.3225518986</v>
      </c>
    </row>
    <row r="1059">
      <c r="A1059" s="187">
        <v>42663.0</v>
      </c>
      <c r="B1059" s="281">
        <v>0.08669879753032701</v>
      </c>
      <c r="C1059" s="281">
        <v>0.011090825397014321</v>
      </c>
      <c r="D1059" s="281">
        <v>0.09793112910153197</v>
      </c>
      <c r="E1059" s="284">
        <v>1.663177936494382E-4</v>
      </c>
      <c r="F1059" s="289">
        <v>8.376578514275025</v>
      </c>
      <c r="G1059" s="237">
        <v>0.0</v>
      </c>
      <c r="H1059" s="237">
        <v>4387.676806718321</v>
      </c>
      <c r="I1059" s="289">
        <v>0.0</v>
      </c>
      <c r="J1059" s="236">
        <v>47211.945973384325</v>
      </c>
    </row>
    <row r="1060">
      <c r="A1060" s="187">
        <v>42662.0</v>
      </c>
      <c r="B1060" s="281">
        <v>0.08676600313718294</v>
      </c>
      <c r="C1060" s="281">
        <v>0.011123409677504286</v>
      </c>
      <c r="D1060" s="281">
        <v>0.09803133472681494</v>
      </c>
      <c r="E1060" s="284">
        <v>1.663454598593056E-4</v>
      </c>
      <c r="F1060" s="289">
        <v>8.376578514275025</v>
      </c>
      <c r="G1060" s="237">
        <v>0.0</v>
      </c>
      <c r="H1060" s="237">
        <v>4379.300228204046</v>
      </c>
      <c r="I1060" s="289">
        <v>0.0</v>
      </c>
      <c r="J1060" s="236">
        <v>47203.56939487005</v>
      </c>
    </row>
    <row r="1061">
      <c r="A1061" s="187">
        <v>42661.0</v>
      </c>
      <c r="B1061" s="281">
        <v>0.08683357214434187</v>
      </c>
      <c r="C1061" s="281">
        <v>0.0111561817884262</v>
      </c>
      <c r="D1061" s="281">
        <v>0.09813209397933309</v>
      </c>
      <c r="E1061" s="284">
        <v>1.6637313527500112E-4</v>
      </c>
      <c r="F1061" s="289">
        <v>8.376578514275025</v>
      </c>
      <c r="G1061" s="237">
        <v>0.0</v>
      </c>
      <c r="H1061" s="237">
        <v>4370.923649689771</v>
      </c>
      <c r="I1061" s="289">
        <v>0.0</v>
      </c>
      <c r="J1061" s="236">
        <v>47195.192816355775</v>
      </c>
    </row>
    <row r="1062">
      <c r="A1062" s="187">
        <v>42660.0</v>
      </c>
      <c r="B1062" s="281">
        <v>0.08690150784084158</v>
      </c>
      <c r="C1062" s="281">
        <v>0.01118914337631951</v>
      </c>
      <c r="D1062" s="281">
        <v>0.09823341181567162</v>
      </c>
      <c r="E1062" s="284">
        <v>1.6640081990112042E-4</v>
      </c>
      <c r="F1062" s="289">
        <v>8.376578514275025</v>
      </c>
      <c r="G1062" s="237">
        <v>0.0</v>
      </c>
      <c r="H1062" s="237">
        <v>4362.547071175496</v>
      </c>
      <c r="I1062" s="289">
        <v>0.0</v>
      </c>
      <c r="J1062" s="236">
        <v>47186.8162378415</v>
      </c>
    </row>
    <row r="1063">
      <c r="A1063" s="187">
        <v>42657.0</v>
      </c>
      <c r="B1063" s="281">
        <v>0.08746116843548493</v>
      </c>
      <c r="C1063" s="281">
        <v>0.011285698910195645</v>
      </c>
      <c r="D1063" s="281">
        <v>0.09889085988173467</v>
      </c>
      <c r="E1063" s="284">
        <v>1.6642851374226204E-4</v>
      </c>
      <c r="F1063" s="289">
        <v>8.376578514275025</v>
      </c>
      <c r="G1063" s="237">
        <v>0.0</v>
      </c>
      <c r="H1063" s="237">
        <v>4354.170492661221</v>
      </c>
      <c r="I1063" s="289">
        <v>0.0</v>
      </c>
      <c r="J1063" s="236">
        <v>47178.439659327225</v>
      </c>
    </row>
    <row r="1064">
      <c r="A1064" s="187">
        <v>42656.0</v>
      </c>
      <c r="B1064" s="281">
        <v>0.08753162859901055</v>
      </c>
      <c r="C1064" s="281">
        <v>0.011319413008397694</v>
      </c>
      <c r="D1064" s="281">
        <v>0.09899546429657377</v>
      </c>
      <c r="E1064" s="284">
        <v>1.6645621680302773E-4</v>
      </c>
      <c r="F1064" s="289">
        <v>8.376578514275025</v>
      </c>
      <c r="G1064" s="237">
        <v>0.0</v>
      </c>
      <c r="H1064" s="237">
        <v>4345.793914146946</v>
      </c>
      <c r="I1064" s="289">
        <v>0.0</v>
      </c>
      <c r="J1064" s="236">
        <v>47170.06308081295</v>
      </c>
    </row>
    <row r="1065">
      <c r="A1065" s="187">
        <v>42655.0</v>
      </c>
      <c r="B1065" s="281">
        <v>0.0876024778276918</v>
      </c>
      <c r="C1065" s="281">
        <v>0.011353324841304928</v>
      </c>
      <c r="D1065" s="281">
        <v>0.09910065803414107</v>
      </c>
      <c r="E1065" s="284">
        <v>1.6648392908802224E-4</v>
      </c>
      <c r="F1065" s="289">
        <v>8.376578514275025</v>
      </c>
      <c r="G1065" s="237">
        <v>0.0</v>
      </c>
      <c r="H1065" s="237">
        <v>4337.417335632671</v>
      </c>
      <c r="I1065" s="289">
        <v>0.0</v>
      </c>
      <c r="J1065" s="236">
        <v>47161.686502298675</v>
      </c>
    </row>
    <row r="1066">
      <c r="A1066" s="187">
        <v>42654.0</v>
      </c>
      <c r="B1066" s="281">
        <v>0.08767371970270438</v>
      </c>
      <c r="C1066" s="281">
        <v>0.011387436172877607</v>
      </c>
      <c r="D1066" s="281">
        <v>0.09920644646207862</v>
      </c>
      <c r="E1066" s="284">
        <v>1.6651165060185336E-4</v>
      </c>
      <c r="F1066" s="289">
        <v>8.376578514275025</v>
      </c>
      <c r="G1066" s="237">
        <v>0.0</v>
      </c>
      <c r="H1066" s="237">
        <v>4329.040757118396</v>
      </c>
      <c r="I1066" s="289">
        <v>0.0</v>
      </c>
      <c r="J1066" s="236">
        <v>47153.3099237844</v>
      </c>
    </row>
    <row r="1067">
      <c r="A1067" s="187">
        <v>42653.0</v>
      </c>
      <c r="B1067" s="281">
        <v>0.08774535785051768</v>
      </c>
      <c r="C1067" s="281">
        <v>0.011421748788454525</v>
      </c>
      <c r="D1067" s="281">
        <v>0.0993128350149735</v>
      </c>
      <c r="E1067" s="284">
        <v>1.66539381349132E-4</v>
      </c>
      <c r="F1067" s="289">
        <v>8.376578514275025</v>
      </c>
      <c r="G1067" s="237">
        <v>0.0</v>
      </c>
      <c r="H1067" s="237">
        <v>4320.664178604121</v>
      </c>
      <c r="I1067" s="289">
        <v>0.0</v>
      </c>
      <c r="J1067" s="236">
        <v>47144.933345270125</v>
      </c>
    </row>
    <row r="1068">
      <c r="A1068" s="187">
        <v>42650.0</v>
      </c>
      <c r="B1068" s="281">
        <v>0.08831983801910338</v>
      </c>
      <c r="C1068" s="281">
        <v>0.011522294837995694</v>
      </c>
      <c r="D1068" s="281">
        <v>0.09999285414756812</v>
      </c>
      <c r="E1068" s="284">
        <v>1.665676512824768E-4</v>
      </c>
      <c r="F1068" s="289">
        <v>8.376578514275025</v>
      </c>
      <c r="G1068" s="237">
        <v>0.0</v>
      </c>
      <c r="H1068" s="237">
        <v>4312.287600089846</v>
      </c>
      <c r="I1068" s="289">
        <v>0.0</v>
      </c>
      <c r="J1068" s="236">
        <v>47136.55676675585</v>
      </c>
    </row>
    <row r="1069">
      <c r="A1069" s="187">
        <v>42649.0</v>
      </c>
      <c r="B1069" s="281">
        <v>0.08839415007698649</v>
      </c>
      <c r="C1069" s="281">
        <v>0.01155740700118161</v>
      </c>
      <c r="D1069" s="281">
        <v>0.1001027376652114</v>
      </c>
      <c r="E1069" s="284">
        <v>1.665954006870837E-4</v>
      </c>
      <c r="F1069" s="289">
        <v>8.376578514275025</v>
      </c>
      <c r="G1069" s="237">
        <v>0.0</v>
      </c>
      <c r="H1069" s="237">
        <v>4303.911021575571</v>
      </c>
      <c r="I1069" s="289">
        <v>0.0</v>
      </c>
      <c r="J1069" s="236">
        <v>47128.180188241575</v>
      </c>
    </row>
    <row r="1070">
      <c r="A1070" s="187">
        <v>42648.0</v>
      </c>
      <c r="B1070" s="281">
        <v>0.08846888276839743</v>
      </c>
      <c r="C1070" s="281">
        <v>0.011592729404458994</v>
      </c>
      <c r="D1070" s="281">
        <v>0.10021325480659087</v>
      </c>
      <c r="E1070" s="284">
        <v>1.6662315933907754E-4</v>
      </c>
      <c r="F1070" s="289">
        <v>8.376578514275025</v>
      </c>
      <c r="G1070" s="237">
        <v>0.0</v>
      </c>
      <c r="H1070" s="237">
        <v>4295.534443061296</v>
      </c>
      <c r="I1070" s="289">
        <v>0.0</v>
      </c>
      <c r="J1070" s="236">
        <v>47119.8036097273</v>
      </c>
    </row>
    <row r="1071">
      <c r="A1071" s="187">
        <v>42647.0</v>
      </c>
      <c r="B1071" s="281">
        <v>0.08854404004581609</v>
      </c>
      <c r="C1071" s="281">
        <v>0.011628263963205127</v>
      </c>
      <c r="D1071" s="281">
        <v>0.10032441146461847</v>
      </c>
      <c r="E1071" s="284">
        <v>1.6665092724308156E-4</v>
      </c>
      <c r="F1071" s="289">
        <v>8.376578514275025</v>
      </c>
      <c r="G1071" s="237">
        <v>0.0</v>
      </c>
      <c r="H1071" s="237">
        <v>4287.157864547021</v>
      </c>
      <c r="I1071" s="289">
        <v>0.0</v>
      </c>
      <c r="J1071" s="236">
        <v>47111.427031213025</v>
      </c>
    </row>
    <row r="1072">
      <c r="A1072" s="187">
        <v>42646.0</v>
      </c>
      <c r="B1072" s="281">
        <v>0.08861962591275414</v>
      </c>
      <c r="C1072" s="281">
        <v>0.01166401261651295</v>
      </c>
      <c r="D1072" s="281">
        <v>0.10043621360726379</v>
      </c>
      <c r="E1072" s="284">
        <v>1.666787044037221E-4</v>
      </c>
      <c r="F1072" s="289">
        <v>8.376578514275025</v>
      </c>
      <c r="G1072" s="237">
        <v>0.0</v>
      </c>
      <c r="H1072" s="237">
        <v>4278.781286032746</v>
      </c>
      <c r="I1072" s="289">
        <v>0.0</v>
      </c>
      <c r="J1072" s="236">
        <v>47103.05045269875</v>
      </c>
    </row>
    <row r="1073">
      <c r="A1073" s="187">
        <v>42643.0</v>
      </c>
      <c r="B1073" s="281">
        <v>0.08932159297029207</v>
      </c>
      <c r="C1073" s="281">
        <v>0.01166459126277572</v>
      </c>
      <c r="D1073" s="281">
        <v>0.10114013002748423</v>
      </c>
      <c r="E1073" s="284">
        <v>1.666918941820234E-4</v>
      </c>
      <c r="F1073" s="289">
        <v>8.376578514275025</v>
      </c>
      <c r="G1073" s="237">
        <v>0.0</v>
      </c>
      <c r="H1073" s="237">
        <v>4270.404707518471</v>
      </c>
      <c r="I1073" s="289">
        <v>0.0</v>
      </c>
      <c r="J1073" s="236">
        <v>47094.673874184475</v>
      </c>
    </row>
    <row r="1074">
      <c r="A1074" s="187">
        <v>42642.0</v>
      </c>
      <c r="B1074" s="281">
        <v>0.08940036242818733</v>
      </c>
      <c r="C1074" s="281">
        <v>0.011700866429564163</v>
      </c>
      <c r="D1074" s="281">
        <v>0.1012556534009936</v>
      </c>
      <c r="E1074" s="284">
        <v>1.6671968500211386E-4</v>
      </c>
      <c r="F1074" s="289">
        <v>8.376578514275025</v>
      </c>
      <c r="G1074" s="237">
        <v>0.0</v>
      </c>
      <c r="H1074" s="237">
        <v>4262.028129004196</v>
      </c>
      <c r="I1074" s="289">
        <v>0.0</v>
      </c>
      <c r="J1074" s="236">
        <v>47086.2972956702</v>
      </c>
    </row>
    <row r="1075">
      <c r="A1075" s="187">
        <v>42641.0</v>
      </c>
      <c r="B1075" s="281">
        <v>0.08947958916762867</v>
      </c>
      <c r="C1075" s="281">
        <v>0.011737363438914275</v>
      </c>
      <c r="D1075" s="281">
        <v>0.10137185882642263</v>
      </c>
      <c r="E1075" s="284">
        <v>1.66747485090303E-4</v>
      </c>
      <c r="F1075" s="289">
        <v>8.376578514275025</v>
      </c>
      <c r="G1075" s="237">
        <v>0.0</v>
      </c>
      <c r="H1075" s="237">
        <v>4253.651550489921</v>
      </c>
      <c r="I1075" s="289">
        <v>0.0</v>
      </c>
      <c r="J1075" s="236">
        <v>47077.920717155925</v>
      </c>
    </row>
    <row r="1076">
      <c r="A1076" s="187">
        <v>42640.0</v>
      </c>
      <c r="B1076" s="281">
        <v>0.09096162024628</v>
      </c>
      <c r="C1076" s="281">
        <v>0.0103717416859754</v>
      </c>
      <c r="D1076" s="281">
        <v>0.10148875278383739</v>
      </c>
      <c r="E1076" s="284">
        <v>1.6658074414933687E-4</v>
      </c>
      <c r="F1076" s="289">
        <v>8.376578514275025</v>
      </c>
      <c r="G1076" s="237">
        <v>0.0</v>
      </c>
      <c r="H1076" s="237">
        <v>4245.274971975646</v>
      </c>
      <c r="I1076" s="289">
        <v>0.0</v>
      </c>
      <c r="J1076" s="236">
        <v>47069.54413864165</v>
      </c>
    </row>
    <row r="1077">
      <c r="A1077" s="187">
        <v>42639.0</v>
      </c>
      <c r="B1077" s="281">
        <v>0.09104617530230841</v>
      </c>
      <c r="C1077" s="281">
        <v>0.01040428806937804</v>
      </c>
      <c r="D1077" s="281">
        <v>0.1016063418376331</v>
      </c>
      <c r="E1077" s="284">
        <v>1.6660849791690145E-4</v>
      </c>
      <c r="F1077" s="289">
        <v>8.376578514275025</v>
      </c>
      <c r="G1077" s="237">
        <v>0.0</v>
      </c>
      <c r="H1077" s="237">
        <v>4236.898393461371</v>
      </c>
      <c r="I1077" s="289">
        <v>0.0</v>
      </c>
      <c r="J1077" s="236">
        <v>47061.167560127375</v>
      </c>
    </row>
    <row r="1078">
      <c r="A1078" s="187">
        <v>42636.0</v>
      </c>
      <c r="B1078" s="281">
        <v>0.09167856285115976</v>
      </c>
      <c r="C1078" s="281">
        <v>0.010499720296749828</v>
      </c>
      <c r="D1078" s="281">
        <v>0.1023355913925307</v>
      </c>
      <c r="E1078" s="284">
        <v>1.6663626093403418E-4</v>
      </c>
      <c r="F1078" s="289">
        <v>8.376578514275025</v>
      </c>
      <c r="G1078" s="237">
        <v>0.0</v>
      </c>
      <c r="H1078" s="237">
        <v>4228.521814947096</v>
      </c>
      <c r="I1078" s="289">
        <v>0.0</v>
      </c>
      <c r="J1078" s="236">
        <v>47052.7909816131</v>
      </c>
    </row>
    <row r="1079">
      <c r="A1079" s="187">
        <v>42635.0</v>
      </c>
      <c r="B1079" s="281">
        <v>0.09176628229827845</v>
      </c>
      <c r="C1079" s="281">
        <v>0.010533057767616377</v>
      </c>
      <c r="D1079" s="281">
        <v>0.10245714777706114</v>
      </c>
      <c r="E1079" s="284">
        <v>1.666640332053597E-4</v>
      </c>
      <c r="F1079" s="289">
        <v>8.376578514275025</v>
      </c>
      <c r="G1079" s="237">
        <v>0.0</v>
      </c>
      <c r="H1079" s="237">
        <v>4220.145236432821</v>
      </c>
      <c r="I1079" s="289">
        <v>0.0</v>
      </c>
      <c r="J1079" s="236">
        <v>47044.414403098825</v>
      </c>
    </row>
    <row r="1080">
      <c r="A1080" s="187">
        <v>42634.0</v>
      </c>
      <c r="B1080" s="281">
        <v>0.09185452538030463</v>
      </c>
      <c r="C1080" s="281">
        <v>0.010566603565099576</v>
      </c>
      <c r="D1080" s="281">
        <v>0.10257943924429355</v>
      </c>
      <c r="E1080" s="284">
        <v>1.6669181473550585E-4</v>
      </c>
      <c r="F1080" s="289">
        <v>8.376578514275025</v>
      </c>
      <c r="G1080" s="237">
        <v>0.0</v>
      </c>
      <c r="H1080" s="237">
        <v>4211.768657918546</v>
      </c>
      <c r="I1080" s="289">
        <v>0.0</v>
      </c>
      <c r="J1080" s="236">
        <v>47036.03782458455</v>
      </c>
    </row>
    <row r="1081">
      <c r="A1081" s="187">
        <v>42633.0</v>
      </c>
      <c r="B1081" s="281">
        <v>0.09272149580685739</v>
      </c>
      <c r="C1081" s="281">
        <v>0.009822161087702924</v>
      </c>
      <c r="D1081" s="281">
        <v>0.10270247293204804</v>
      </c>
      <c r="E1081" s="284">
        <v>1.6661398680819372E-4</v>
      </c>
      <c r="F1081" s="289">
        <v>8.376578514275025</v>
      </c>
      <c r="G1081" s="237">
        <v>0.0</v>
      </c>
      <c r="H1081" s="237">
        <v>4203.392079404271</v>
      </c>
      <c r="I1081" s="289">
        <v>0.0</v>
      </c>
      <c r="J1081" s="236">
        <v>47027.661246070275</v>
      </c>
    </row>
    <row r="1082">
      <c r="A1082" s="187">
        <v>42632.0</v>
      </c>
      <c r="B1082" s="281">
        <v>0.09281329531122533</v>
      </c>
      <c r="C1082" s="281">
        <v>0.00985363580482977</v>
      </c>
      <c r="D1082" s="281">
        <v>0.10282625607309837</v>
      </c>
      <c r="E1082" s="284">
        <v>1.6664175165480562E-4</v>
      </c>
      <c r="F1082" s="289">
        <v>8.376578514275025</v>
      </c>
      <c r="G1082" s="237">
        <v>0.0</v>
      </c>
      <c r="H1082" s="237">
        <v>4195.015500889996</v>
      </c>
      <c r="I1082" s="289">
        <v>0.0</v>
      </c>
      <c r="J1082" s="236">
        <v>47019.284667556</v>
      </c>
    </row>
    <row r="1083">
      <c r="A1083" s="187">
        <v>42629.0</v>
      </c>
      <c r="B1083" s="281">
        <v>0.09408475098706967</v>
      </c>
      <c r="C1083" s="281">
        <v>0.009336827301510519</v>
      </c>
      <c r="D1083" s="281">
        <v>0.10358239597224074</v>
      </c>
      <c r="E1083" s="284">
        <v>1.6658791994456627E-4</v>
      </c>
      <c r="F1083" s="289">
        <v>8.376578514275025</v>
      </c>
      <c r="G1083" s="237">
        <v>0.0</v>
      </c>
      <c r="H1083" s="237">
        <v>4186.6389223757205</v>
      </c>
      <c r="I1083" s="289">
        <v>0.0</v>
      </c>
      <c r="J1083" s="236">
        <v>47010.908089041724</v>
      </c>
    </row>
    <row r="1084">
      <c r="A1084" s="187">
        <v>42628.0</v>
      </c>
      <c r="B1084" s="281">
        <v>0.094181966956847</v>
      </c>
      <c r="C1084" s="281">
        <v>0.009367108390559384</v>
      </c>
      <c r="D1084" s="281">
        <v>0.10371041459309677</v>
      </c>
      <c r="E1084" s="284">
        <v>1.6661567610347852E-4</v>
      </c>
      <c r="F1084" s="289">
        <v>8.376578514275025</v>
      </c>
      <c r="G1084" s="237">
        <v>0.0</v>
      </c>
      <c r="H1084" s="237">
        <v>4178.2623438614455</v>
      </c>
      <c r="I1084" s="289">
        <v>0.0</v>
      </c>
      <c r="J1084" s="236">
        <v>47002.53151052745</v>
      </c>
    </row>
    <row r="1085">
      <c r="A1085" s="187">
        <v>42627.0</v>
      </c>
      <c r="B1085" s="281">
        <v>0.09427977940257473</v>
      </c>
      <c r="C1085" s="281">
        <v>0.009397582929375462</v>
      </c>
      <c r="D1085" s="281">
        <v>0.10383922647165272</v>
      </c>
      <c r="E1085" s="284">
        <v>1.6664344151315444E-4</v>
      </c>
      <c r="F1085" s="289">
        <v>8.376578514275025</v>
      </c>
      <c r="G1085" s="237">
        <v>0.0</v>
      </c>
      <c r="H1085" s="237">
        <v>4169.8857653471705</v>
      </c>
      <c r="I1085" s="289">
        <v>0.0</v>
      </c>
      <c r="J1085" s="236">
        <v>46994.154932013174</v>
      </c>
    </row>
    <row r="1086">
      <c r="A1086" s="187">
        <v>42626.0</v>
      </c>
      <c r="B1086" s="281">
        <v>0.09437819428574416</v>
      </c>
      <c r="C1086" s="281">
        <v>0.00942825280037991</v>
      </c>
      <c r="D1086" s="281">
        <v>0.10396883948424393</v>
      </c>
      <c r="E1086" s="284">
        <v>1.6667121617821955E-4</v>
      </c>
      <c r="F1086" s="289">
        <v>8.376578514275025</v>
      </c>
      <c r="G1086" s="237">
        <v>0.0</v>
      </c>
      <c r="H1086" s="237">
        <v>4161.5091868328955</v>
      </c>
      <c r="I1086" s="289">
        <v>0.0</v>
      </c>
      <c r="J1086" s="236">
        <v>46985.7783534989</v>
      </c>
    </row>
    <row r="1087">
      <c r="A1087" s="187">
        <v>42625.0</v>
      </c>
      <c r="B1087" s="281">
        <v>0.094477217649655</v>
      </c>
      <c r="C1087" s="281">
        <v>0.009459119910918141</v>
      </c>
      <c r="D1087" s="281">
        <v>0.10409926161436764</v>
      </c>
      <c r="E1087" s="284">
        <v>1.6669900010330248E-4</v>
      </c>
      <c r="F1087" s="289">
        <v>8.376578514275025</v>
      </c>
      <c r="G1087" s="237">
        <v>0.0</v>
      </c>
      <c r="H1087" s="237">
        <v>4153.13260831862</v>
      </c>
      <c r="I1087" s="289">
        <v>0.0</v>
      </c>
      <c r="J1087" s="236">
        <v>46977.401774984624</v>
      </c>
    </row>
    <row r="1088">
      <c r="A1088" s="187">
        <v>42622.0</v>
      </c>
      <c r="B1088" s="281">
        <v>0.09528444663236305</v>
      </c>
      <c r="C1088" s="281">
        <v>0.009435053124595588</v>
      </c>
      <c r="D1088" s="281">
        <v>0.10488398371916828</v>
      </c>
      <c r="E1088" s="284">
        <v>1.6671176176341897E-4</v>
      </c>
      <c r="F1088" s="289">
        <v>8.376578514275025</v>
      </c>
      <c r="G1088" s="237">
        <v>0.0</v>
      </c>
      <c r="H1088" s="237">
        <v>4144.756029804345</v>
      </c>
      <c r="I1088" s="289">
        <v>0.0</v>
      </c>
      <c r="J1088" s="236">
        <v>46969.02519647035</v>
      </c>
    </row>
    <row r="1089">
      <c r="A1089" s="187">
        <v>42621.0</v>
      </c>
      <c r="B1089" s="281">
        <v>0.09538758056427893</v>
      </c>
      <c r="C1089" s="281">
        <v>0.009466324359309766</v>
      </c>
      <c r="D1089" s="281">
        <v>0.10501893404611923</v>
      </c>
      <c r="E1089" s="284">
        <v>1.6673955920909036E-4</v>
      </c>
      <c r="F1089" s="289">
        <v>8.376578514275025</v>
      </c>
      <c r="G1089" s="237">
        <v>0.0</v>
      </c>
      <c r="H1089" s="237">
        <v>4136.37945129007</v>
      </c>
      <c r="I1089" s="289">
        <v>0.0</v>
      </c>
      <c r="J1089" s="236">
        <v>46960.648617956074</v>
      </c>
    </row>
    <row r="1090">
      <c r="A1090" s="187">
        <v>42620.0</v>
      </c>
      <c r="B1090" s="281">
        <v>0.09549136379414813</v>
      </c>
      <c r="C1090" s="281">
        <v>0.009497799929467511</v>
      </c>
      <c r="D1090" s="281">
        <v>0.10515474156870493</v>
      </c>
      <c r="E1090" s="284">
        <v>1.6676736592617536E-4</v>
      </c>
      <c r="F1090" s="289">
        <v>8.376578514275025</v>
      </c>
      <c r="G1090" s="237">
        <v>0.0</v>
      </c>
      <c r="H1090" s="237">
        <v>4128.002872775795</v>
      </c>
      <c r="I1090" s="289">
        <v>0.0</v>
      </c>
      <c r="J1090" s="236">
        <v>46952.2720394418</v>
      </c>
    </row>
    <row r="1091">
      <c r="A1091" s="187">
        <v>42619.0</v>
      </c>
      <c r="B1091" s="281">
        <v>0.0955958029594722</v>
      </c>
      <c r="C1091" s="281">
        <v>0.009529481869594486</v>
      </c>
      <c r="D1091" s="281">
        <v>0.10529141499442103</v>
      </c>
      <c r="E1091" s="284">
        <v>1.667951819193132E-4</v>
      </c>
      <c r="F1091" s="289">
        <v>8.376578514275025</v>
      </c>
      <c r="G1091" s="237">
        <v>0.0</v>
      </c>
      <c r="H1091" s="237">
        <v>4119.62629426152</v>
      </c>
      <c r="I1091" s="289">
        <v>0.0</v>
      </c>
      <c r="J1091" s="236">
        <v>46943.895460927524</v>
      </c>
    </row>
    <row r="1092">
      <c r="A1092" s="187">
        <v>42618.0</v>
      </c>
      <c r="B1092" s="281">
        <v>0.09570090479092702</v>
      </c>
      <c r="C1092" s="281">
        <v>0.009561372241791993</v>
      </c>
      <c r="D1092" s="281">
        <v>0.10542896315199392</v>
      </c>
      <c r="E1092" s="284">
        <v>1.6682300719314633E-4</v>
      </c>
      <c r="F1092" s="289">
        <v>8.376578514275025</v>
      </c>
      <c r="G1092" s="237">
        <v>0.0</v>
      </c>
      <c r="H1092" s="237">
        <v>4111.249715747245</v>
      </c>
      <c r="I1092" s="289">
        <v>0.0</v>
      </c>
      <c r="J1092" s="236">
        <v>46935.51888241325</v>
      </c>
    </row>
    <row r="1093">
      <c r="A1093" s="187">
        <v>42615.0</v>
      </c>
      <c r="B1093" s="281">
        <v>0.09642082147375725</v>
      </c>
      <c r="C1093" s="281">
        <v>0.009654969758884318</v>
      </c>
      <c r="D1093" s="281">
        <v>0.10624410906402884</v>
      </c>
      <c r="E1093" s="284">
        <v>1.668508417523292E-4</v>
      </c>
      <c r="F1093" s="289">
        <v>8.37657851427548</v>
      </c>
      <c r="G1093" s="237">
        <v>0.0</v>
      </c>
      <c r="H1093" s="237">
        <v>4102.87313723297</v>
      </c>
      <c r="I1093" s="289">
        <v>0.0</v>
      </c>
      <c r="J1093" s="236">
        <v>46927.142303898974</v>
      </c>
    </row>
    <row r="1094">
      <c r="A1094" s="187">
        <v>42614.0</v>
      </c>
      <c r="B1094" s="281">
        <v>0.09652992850596655</v>
      </c>
      <c r="C1094" s="281">
        <v>0.009687688836658576</v>
      </c>
      <c r="D1094" s="281">
        <v>0.10638650557499278</v>
      </c>
      <c r="E1094" s="284">
        <v>1.6687868560148327E-4</v>
      </c>
      <c r="F1094" s="289">
        <v>8.376578514275025</v>
      </c>
      <c r="G1094" s="237">
        <v>0.0</v>
      </c>
      <c r="H1094" s="237">
        <v>4094.496558718695</v>
      </c>
      <c r="I1094" s="289">
        <v>0.0</v>
      </c>
      <c r="J1094" s="236">
        <v>46918.7657253847</v>
      </c>
    </row>
    <row r="1095">
      <c r="A1095" s="187">
        <v>42613.0</v>
      </c>
      <c r="B1095" s="281">
        <v>0.09663974053845972</v>
      </c>
      <c r="C1095" s="281">
        <v>0.00972062670524207</v>
      </c>
      <c r="D1095" s="281">
        <v>0.10652982969129217</v>
      </c>
      <c r="E1095" s="284">
        <v>1.669065387452874E-4</v>
      </c>
      <c r="F1095" s="289">
        <v>8.376578514275025</v>
      </c>
      <c r="G1095" s="237">
        <v>0.0</v>
      </c>
      <c r="H1095" s="237">
        <v>4086.11998020442</v>
      </c>
      <c r="I1095" s="289">
        <v>0.0</v>
      </c>
      <c r="J1095" s="236">
        <v>46910.389146870424</v>
      </c>
    </row>
    <row r="1096">
      <c r="A1096" s="187">
        <v>42612.0</v>
      </c>
      <c r="B1096" s="177">
        <v>0.09675026494735402</v>
      </c>
      <c r="C1096" s="177">
        <v>0.009753785594884426</v>
      </c>
      <c r="D1096" s="177">
        <v>0.10667409105817446</v>
      </c>
      <c r="E1096" s="284">
        <v>2.449785598936305E-4</v>
      </c>
      <c r="F1096" s="289">
        <v>12.292745693245251</v>
      </c>
      <c r="G1096" s="237">
        <v>0.0</v>
      </c>
      <c r="H1096" s="237">
        <v>4077.7434016901448</v>
      </c>
      <c r="I1096" s="289">
        <v>0.0</v>
      </c>
      <c r="J1096" s="236">
        <v>46902.01256835615</v>
      </c>
    </row>
    <row r="1097">
      <c r="A1097" s="187">
        <v>42611.0</v>
      </c>
      <c r="B1097" s="281">
        <v>0.09675871134649126</v>
      </c>
      <c r="C1097" s="281">
        <v>0.009787167766796223</v>
      </c>
      <c r="D1097" s="281">
        <v>0.10671650159011242</v>
      </c>
      <c r="E1097" s="284">
        <v>2.450385890942961E-4</v>
      </c>
      <c r="F1097" s="289">
        <v>12.292745693244797</v>
      </c>
      <c r="G1097" s="237">
        <v>0.0</v>
      </c>
      <c r="H1097" s="237">
        <v>4065.4506559968995</v>
      </c>
      <c r="I1097" s="289">
        <v>0.0</v>
      </c>
      <c r="J1097" s="236">
        <v>46889.719822662904</v>
      </c>
    </row>
    <row r="1098">
      <c r="A1098" s="187">
        <v>42608.0</v>
      </c>
      <c r="B1098" s="281">
        <v>0.09740167899151395</v>
      </c>
      <c r="C1098" s="281">
        <v>0.00988517007384425</v>
      </c>
      <c r="D1098" s="281">
        <v>0.10745918004425048</v>
      </c>
      <c r="E1098" s="284">
        <v>2.4509864772112263E-4</v>
      </c>
      <c r="F1098" s="289">
        <v>12.292745693244797</v>
      </c>
      <c r="G1098" s="237">
        <v>0.0</v>
      </c>
      <c r="H1098" s="237">
        <v>4053.1579103036547</v>
      </c>
      <c r="I1098" s="289">
        <v>0.0</v>
      </c>
      <c r="J1098" s="236">
        <v>46877.42707696966</v>
      </c>
    </row>
    <row r="1099">
      <c r="A1099" s="187">
        <v>42607.0</v>
      </c>
      <c r="B1099" s="281">
        <v>0.09741223321528625</v>
      </c>
      <c r="C1099" s="281">
        <v>0.009919432126176646</v>
      </c>
      <c r="D1099" s="281">
        <v>0.10750459362044948</v>
      </c>
      <c r="E1099" s="284">
        <v>2.4515873579574317E-4</v>
      </c>
      <c r="F1099" s="289">
        <v>12.292745693244797</v>
      </c>
      <c r="G1099" s="237">
        <v>0.0</v>
      </c>
      <c r="H1099" s="237">
        <v>4040.86516461041</v>
      </c>
      <c r="I1099" s="289">
        <v>0.0</v>
      </c>
      <c r="J1099" s="236">
        <v>46865.134331276415</v>
      </c>
    </row>
    <row r="1100">
      <c r="A1100" s="187">
        <v>42606.0</v>
      </c>
      <c r="B1100" s="281">
        <v>0.09742278398126564</v>
      </c>
      <c r="C1100" s="281">
        <v>0.009953924655048388</v>
      </c>
      <c r="D1100" s="281">
        <v>0.10755023823335792</v>
      </c>
      <c r="E1100" s="284">
        <v>2.4521885333982123E-4</v>
      </c>
      <c r="F1100" s="289">
        <v>12.292745693244797</v>
      </c>
      <c r="G1100" s="237">
        <v>0.0</v>
      </c>
      <c r="H1100" s="237">
        <v>4028.572418917165</v>
      </c>
      <c r="I1100" s="289">
        <v>0.0</v>
      </c>
      <c r="J1100" s="236">
        <v>46852.84158558317</v>
      </c>
    </row>
    <row r="1101">
      <c r="A1101" s="187">
        <v>42605.0</v>
      </c>
      <c r="B1101" s="281">
        <v>0.0974333313788778</v>
      </c>
      <c r="C1101" s="281">
        <v>0.009988650006644745</v>
      </c>
      <c r="D1101" s="281">
        <v>0.10759611635948846</v>
      </c>
      <c r="E1101" s="284">
        <v>2.4527900037504157E-4</v>
      </c>
      <c r="F1101" s="289">
        <v>12.292745693244797</v>
      </c>
      <c r="G1101" s="237">
        <v>0.0</v>
      </c>
      <c r="H1101" s="237">
        <v>4016.2796732239203</v>
      </c>
      <c r="I1101" s="289">
        <v>0.0</v>
      </c>
      <c r="J1101" s="236">
        <v>46840.548839889925</v>
      </c>
    </row>
    <row r="1102">
      <c r="A1102" s="187">
        <v>42604.0</v>
      </c>
      <c r="B1102" s="281">
        <v>0.0975702291818463</v>
      </c>
      <c r="C1102" s="281">
        <v>0.009897256879298953</v>
      </c>
      <c r="D1102" s="281">
        <v>0.10764223051236198</v>
      </c>
      <c r="E1102" s="284">
        <v>2.4531616557658454E-4</v>
      </c>
      <c r="F1102" s="289">
        <v>12.292745693244797</v>
      </c>
      <c r="G1102" s="237">
        <v>0.0</v>
      </c>
      <c r="H1102" s="237">
        <v>4003.9869275306755</v>
      </c>
      <c r="I1102" s="289">
        <v>0.0</v>
      </c>
      <c r="J1102" s="236">
        <v>46828.25609419668</v>
      </c>
    </row>
    <row r="1103">
      <c r="A1103" s="187">
        <v>42601.0</v>
      </c>
      <c r="B1103" s="281">
        <v>0.09823612129739222</v>
      </c>
      <c r="C1103" s="281">
        <v>0.00999866914461163</v>
      </c>
      <c r="D1103" s="281">
        <v>0.10841132541264074</v>
      </c>
      <c r="E1103" s="284">
        <v>2.4537636036443225E-4</v>
      </c>
      <c r="F1103" s="289">
        <v>12.292745693244797</v>
      </c>
      <c r="G1103" s="237">
        <v>0.0</v>
      </c>
      <c r="H1103" s="237">
        <v>3991.6941818374307</v>
      </c>
      <c r="I1103" s="289">
        <v>0.0</v>
      </c>
      <c r="J1103" s="236">
        <v>46815.963348503436</v>
      </c>
    </row>
    <row r="1104">
      <c r="A1104" s="187">
        <v>42600.0</v>
      </c>
      <c r="B1104" s="281">
        <v>0.09824938493528476</v>
      </c>
      <c r="C1104" s="281">
        <v>0.010034120716687968</v>
      </c>
      <c r="D1104" s="281">
        <v>0.10846066655013509</v>
      </c>
      <c r="E1104" s="284">
        <v>2.454365847002863E-4</v>
      </c>
      <c r="F1104" s="289">
        <v>12.292745693244797</v>
      </c>
      <c r="G1104" s="237">
        <v>0.0</v>
      </c>
      <c r="H1104" s="237">
        <v>3979.401436144186</v>
      </c>
      <c r="I1104" s="289">
        <v>0.0</v>
      </c>
      <c r="J1104" s="236">
        <v>46803.67060281019</v>
      </c>
    </row>
    <row r="1105">
      <c r="A1105" s="187">
        <v>42599.0</v>
      </c>
      <c r="B1105" s="281">
        <v>0.09826266406270964</v>
      </c>
      <c r="C1105" s="281">
        <v>0.010069816493880312</v>
      </c>
      <c r="D1105" s="281">
        <v>0.10851027169392588</v>
      </c>
      <c r="E1105" s="284">
        <v>2.4549683860590845E-4</v>
      </c>
      <c r="F1105" s="289">
        <v>12.292745693244797</v>
      </c>
      <c r="G1105" s="237">
        <v>0.0</v>
      </c>
      <c r="H1105" s="237">
        <v>3967.108690450941</v>
      </c>
      <c r="I1105" s="289">
        <v>0.0</v>
      </c>
      <c r="J1105" s="236">
        <v>46791.377857116946</v>
      </c>
    </row>
    <row r="1106">
      <c r="A1106" s="187">
        <v>42598.0</v>
      </c>
      <c r="B1106" s="281">
        <v>0.09827595898076066</v>
      </c>
      <c r="C1106" s="281">
        <v>0.010105759022635389</v>
      </c>
      <c r="D1106" s="281">
        <v>0.10856014373651333</v>
      </c>
      <c r="E1106" s="284">
        <v>2.455571221030819E-4</v>
      </c>
      <c r="F1106" s="289">
        <v>12.292745693244797</v>
      </c>
      <c r="G1106" s="237">
        <v>0.0</v>
      </c>
      <c r="H1106" s="237">
        <v>3954.8159447576963</v>
      </c>
      <c r="I1106" s="289">
        <v>0.0</v>
      </c>
      <c r="J1106" s="236">
        <v>46779.0851114237</v>
      </c>
    </row>
    <row r="1107">
      <c r="A1107" s="187">
        <v>42597.0</v>
      </c>
      <c r="B1107" s="281">
        <v>0.09828926999810554</v>
      </c>
      <c r="C1107" s="281">
        <v>0.01014195088527553</v>
      </c>
      <c r="D1107" s="281">
        <v>0.10861028561448059</v>
      </c>
      <c r="E1107" s="284">
        <v>2.4561743521361136E-4</v>
      </c>
      <c r="F1107" s="289">
        <v>12.292745693244797</v>
      </c>
      <c r="G1107" s="237">
        <v>0.0</v>
      </c>
      <c r="H1107" s="237">
        <v>3942.5231990644515</v>
      </c>
      <c r="I1107" s="289">
        <v>0.0</v>
      </c>
      <c r="J1107" s="236">
        <v>46766.79236573046</v>
      </c>
    </row>
    <row r="1108">
      <c r="A1108" s="187">
        <v>42594.0</v>
      </c>
      <c r="B1108" s="177">
        <v>0.09897821665753227</v>
      </c>
      <c r="C1108" s="177">
        <v>0.010248349303394669</v>
      </c>
      <c r="D1108" s="177">
        <v>0.10940750924619672</v>
      </c>
      <c r="E1108" s="284">
        <v>1.963984686143678E-4</v>
      </c>
      <c r="F1108" s="289">
        <v>9.827003684553347</v>
      </c>
      <c r="G1108" s="237">
        <v>0.0</v>
      </c>
      <c r="H1108" s="237">
        <v>3930.2304533712067</v>
      </c>
      <c r="I1108" s="289">
        <v>0.0</v>
      </c>
      <c r="J1108" s="236">
        <v>46754.49962003721</v>
      </c>
    </row>
    <row r="1109">
      <c r="A1109" s="187">
        <v>42593.0</v>
      </c>
      <c r="B1109" s="281">
        <v>0.0990628716021414</v>
      </c>
      <c r="C1109" s="281">
        <v>0.01028554204284883</v>
      </c>
      <c r="D1109" s="281">
        <v>0.10953001359956993</v>
      </c>
      <c r="E1109" s="284">
        <v>1.9643704854986393E-4</v>
      </c>
      <c r="F1109" s="289">
        <v>9.827003684552437</v>
      </c>
      <c r="G1109" s="237">
        <v>0.0</v>
      </c>
      <c r="H1109" s="237">
        <v>3920.4034496866534</v>
      </c>
      <c r="I1109" s="289">
        <v>0.0</v>
      </c>
      <c r="J1109" s="236">
        <v>46744.67261635266</v>
      </c>
    </row>
    <row r="1110">
      <c r="A1110" s="187">
        <v>42592.0</v>
      </c>
      <c r="B1110" s="281">
        <v>0.09914808881030228</v>
      </c>
      <c r="C1110" s="281">
        <v>0.010323000054705067</v>
      </c>
      <c r="D1110" s="281">
        <v>0.10965335017250588</v>
      </c>
      <c r="E1110" s="284">
        <v>1.9647564364541357E-4</v>
      </c>
      <c r="F1110" s="289">
        <v>9.827003684552437</v>
      </c>
      <c r="G1110" s="237">
        <v>0.0</v>
      </c>
      <c r="H1110" s="237">
        <v>3910.576446002101</v>
      </c>
      <c r="I1110" s="289">
        <v>0.0</v>
      </c>
      <c r="J1110" s="236">
        <v>46734.84561266811</v>
      </c>
    </row>
    <row r="1111">
      <c r="A1111" s="187">
        <v>42591.0</v>
      </c>
      <c r="B1111" s="281">
        <v>0.09923387460905837</v>
      </c>
      <c r="C1111" s="281">
        <v>0.010360726217441375</v>
      </c>
      <c r="D1111" s="281">
        <v>0.10977752822134795</v>
      </c>
      <c r="E1111" s="284">
        <v>1.96514253909936E-4</v>
      </c>
      <c r="F1111" s="289">
        <v>9.827003684552437</v>
      </c>
      <c r="G1111" s="237">
        <v>0.0</v>
      </c>
      <c r="H1111" s="237">
        <v>3900.7494423175485</v>
      </c>
      <c r="I1111" s="289">
        <v>0.0</v>
      </c>
      <c r="J1111" s="236">
        <v>46725.01860898356</v>
      </c>
    </row>
    <row r="1112">
      <c r="A1112" s="187">
        <v>42590.0</v>
      </c>
      <c r="B1112" s="281">
        <v>0.09932023542347669</v>
      </c>
      <c r="C1112" s="281">
        <v>0.0103987234519769</v>
      </c>
      <c r="D1112" s="281">
        <v>0.10990255714365364</v>
      </c>
      <c r="E1112" s="284">
        <v>1.965528793523758E-4</v>
      </c>
      <c r="F1112" s="289">
        <v>9.827003684552437</v>
      </c>
      <c r="G1112" s="237">
        <v>0.0</v>
      </c>
      <c r="H1112" s="237">
        <v>3890.922438632996</v>
      </c>
      <c r="I1112" s="289">
        <v>0.0</v>
      </c>
      <c r="J1112" s="236">
        <v>46715.19160529901</v>
      </c>
    </row>
    <row r="1113">
      <c r="A1113" s="187">
        <v>42587.0</v>
      </c>
      <c r="B1113" s="281">
        <v>0.10010722832634789</v>
      </c>
      <c r="C1113" s="281">
        <v>0.010510494685307103</v>
      </c>
      <c r="D1113" s="281">
        <v>0.11080329469562754</v>
      </c>
      <c r="E1113" s="284">
        <v>1.9659151998168448E-4</v>
      </c>
      <c r="F1113" s="289">
        <v>9.827003684552437</v>
      </c>
      <c r="G1113" s="237">
        <v>0.0</v>
      </c>
      <c r="H1113" s="237">
        <v>3881.0954349484437</v>
      </c>
      <c r="I1113" s="289">
        <v>0.0</v>
      </c>
      <c r="J1113" s="236">
        <v>46705.36460161446</v>
      </c>
    </row>
    <row r="1114">
      <c r="A1114" s="187">
        <v>42586.0</v>
      </c>
      <c r="B1114" s="281">
        <v>0.100197851116367</v>
      </c>
      <c r="C1114" s="281">
        <v>0.010549575143421351</v>
      </c>
      <c r="D1114" s="281">
        <v>0.1109336879423423</v>
      </c>
      <c r="E1114" s="284">
        <v>1.9663017580682062E-4</v>
      </c>
      <c r="F1114" s="289">
        <v>9.827003684552437</v>
      </c>
      <c r="G1114" s="237">
        <v>0.0</v>
      </c>
      <c r="H1114" s="237">
        <v>3871.268431263891</v>
      </c>
      <c r="I1114" s="289">
        <v>0.0</v>
      </c>
      <c r="J1114" s="236">
        <v>46695.53759792991</v>
      </c>
    </row>
    <row r="1115">
      <c r="A1115" s="187">
        <v>42585.0</v>
      </c>
      <c r="B1115" s="281">
        <v>0.10028909495538442</v>
      </c>
      <c r="C1115" s="281">
        <v>0.010588941459414167</v>
      </c>
      <c r="D1115" s="281">
        <v>0.11106499314299685</v>
      </c>
      <c r="E1115" s="284">
        <v>1.9666884683674983E-4</v>
      </c>
      <c r="F1115" s="289">
        <v>9.827003684552437</v>
      </c>
      <c r="G1115" s="237">
        <v>0.0</v>
      </c>
      <c r="H1115" s="237">
        <v>3861.441427579339</v>
      </c>
      <c r="I1115" s="289">
        <v>0.0</v>
      </c>
      <c r="J1115" s="236">
        <v>46685.71059424536</v>
      </c>
    </row>
    <row r="1116">
      <c r="A1116" s="187">
        <v>42584.0</v>
      </c>
      <c r="B1116" s="281">
        <v>0.10038096700853909</v>
      </c>
      <c r="C1116" s="281">
        <v>0.010628596815723972</v>
      </c>
      <c r="D1116" s="281">
        <v>0.1111972207013572</v>
      </c>
      <c r="E1116" s="284">
        <v>1.9670753308044484E-4</v>
      </c>
      <c r="F1116" s="289">
        <v>9.827003684552437</v>
      </c>
      <c r="G1116" s="237">
        <v>0.0</v>
      </c>
      <c r="H1116" s="237">
        <v>3851.6144238947863</v>
      </c>
      <c r="I1116" s="289">
        <v>0.0</v>
      </c>
      <c r="J1116" s="236">
        <v>46675.883590560814</v>
      </c>
    </row>
    <row r="1117">
      <c r="A1117" s="187">
        <v>42583.0</v>
      </c>
      <c r="B1117" s="281">
        <v>0.10047347455477218</v>
      </c>
      <c r="C1117" s="281">
        <v>0.010668544442953313</v>
      </c>
      <c r="D1117" s="281">
        <v>0.11133038118400608</v>
      </c>
      <c r="E1117" s="284">
        <v>1.9674623454688547E-4</v>
      </c>
      <c r="F1117" s="289">
        <v>9.827003684552437</v>
      </c>
      <c r="G1117" s="237">
        <v>0.0</v>
      </c>
      <c r="H1117" s="237">
        <v>3841.787420210234</v>
      </c>
      <c r="I1117" s="289">
        <v>0.0</v>
      </c>
      <c r="J1117" s="236">
        <v>46666.056586876264</v>
      </c>
    </row>
    <row r="1118">
      <c r="A1118" s="187">
        <v>42580.0</v>
      </c>
      <c r="B1118" s="281">
        <v>0.10129273780497094</v>
      </c>
      <c r="C1118" s="281">
        <v>0.010786107387017458</v>
      </c>
      <c r="D1118" s="281">
        <v>0.11226928305159893</v>
      </c>
      <c r="E1118" s="284">
        <v>1.967849512450584E-4</v>
      </c>
      <c r="F1118" s="289">
        <v>9.827003684552437</v>
      </c>
      <c r="G1118" s="237">
        <v>0.0</v>
      </c>
      <c r="H1118" s="237">
        <v>3831.9604165256815</v>
      </c>
      <c r="I1118" s="289">
        <v>0.0</v>
      </c>
      <c r="J1118" s="236">
        <v>46656.229583191714</v>
      </c>
    </row>
    <row r="1119">
      <c r="A1119" s="187">
        <v>42579.0</v>
      </c>
      <c r="B1119" s="281">
        <v>0.10138984920088023</v>
      </c>
      <c r="C1119" s="281">
        <v>0.010827223372350476</v>
      </c>
      <c r="D1119" s="281">
        <v>0.11240823637037937</v>
      </c>
      <c r="E1119" s="284">
        <v>1.9682368318395764E-4</v>
      </c>
      <c r="F1119" s="289">
        <v>9.827003684552437</v>
      </c>
      <c r="G1119" s="237">
        <v>0.0</v>
      </c>
      <c r="H1119" s="237">
        <v>3822.133412841129</v>
      </c>
      <c r="I1119" s="289">
        <v>0.0</v>
      </c>
      <c r="J1119" s="236">
        <v>46646.402579507165</v>
      </c>
    </row>
    <row r="1120">
      <c r="A1120" s="187">
        <v>42578.0</v>
      </c>
      <c r="B1120" s="281">
        <v>0.10148764749569708</v>
      </c>
      <c r="C1120" s="281">
        <v>0.010868647991120133</v>
      </c>
      <c r="D1120" s="281">
        <v>0.11254819067068868</v>
      </c>
      <c r="E1120" s="284">
        <v>1.9686243037258413E-4</v>
      </c>
      <c r="F1120" s="289">
        <v>9.827003684552437</v>
      </c>
      <c r="G1120" s="237">
        <v>0.0</v>
      </c>
      <c r="H1120" s="237">
        <v>3812.3064091565766</v>
      </c>
      <c r="I1120" s="289">
        <v>0.0</v>
      </c>
      <c r="J1120" s="236">
        <v>46636.575575822615</v>
      </c>
    </row>
    <row r="1121">
      <c r="A1121" s="187">
        <v>42577.0</v>
      </c>
      <c r="B1121" s="281">
        <v>0.10158614082019389</v>
      </c>
      <c r="C1121" s="281">
        <v>0.0109103847709727</v>
      </c>
      <c r="D1121" s="281">
        <v>0.11268915767322912</v>
      </c>
      <c r="E1121" s="284">
        <v>1.9690119281994591E-4</v>
      </c>
      <c r="F1121" s="289">
        <v>9.827003684552437</v>
      </c>
      <c r="G1121" s="237">
        <v>0.0</v>
      </c>
      <c r="H1121" s="237">
        <v>3802.479405472024</v>
      </c>
      <c r="I1121" s="289">
        <v>0.0</v>
      </c>
      <c r="J1121" s="236">
        <v>46626.748572138065</v>
      </c>
    </row>
    <row r="1122">
      <c r="A1122" s="187">
        <v>42576.0</v>
      </c>
      <c r="B1122" s="281">
        <v>0.1016853374376323</v>
      </c>
      <c r="C1122" s="281">
        <v>0.010952437294393694</v>
      </c>
      <c r="D1122" s="281">
        <v>0.11283114928699968</v>
      </c>
      <c r="E1122" s="284">
        <v>1.969399705350582E-4</v>
      </c>
      <c r="F1122" s="289">
        <v>9.827003684552437</v>
      </c>
      <c r="G1122" s="237">
        <v>0.0</v>
      </c>
      <c r="H1122" s="237">
        <v>3792.6524017874717</v>
      </c>
      <c r="I1122" s="289">
        <v>0.0</v>
      </c>
      <c r="J1122" s="236">
        <v>46616.921568453516</v>
      </c>
    </row>
    <row r="1123">
      <c r="A1123" s="187">
        <v>42573.0</v>
      </c>
      <c r="B1123" s="281">
        <v>0.10253921052986324</v>
      </c>
      <c r="C1123" s="281">
        <v>0.011076252230909741</v>
      </c>
      <c r="D1123" s="281">
        <v>0.11381102337329754</v>
      </c>
      <c r="E1123" s="284">
        <v>1.9697876352694322E-4</v>
      </c>
      <c r="F1123" s="289">
        <v>9.827003684552437</v>
      </c>
      <c r="G1123" s="237">
        <v>0.0</v>
      </c>
      <c r="H1123" s="237">
        <v>3782.8253981029193</v>
      </c>
      <c r="I1123" s="289">
        <v>0.0</v>
      </c>
      <c r="J1123" s="236">
        <v>46607.094564768966</v>
      </c>
    </row>
    <row r="1124">
      <c r="A1124" s="187">
        <v>42572.0</v>
      </c>
      <c r="B1124" s="281">
        <v>0.10264339007758401</v>
      </c>
      <c r="C1124" s="281">
        <v>0.011119567410783395</v>
      </c>
      <c r="D1124" s="281">
        <v>0.11395928286707198</v>
      </c>
      <c r="E1124" s="284">
        <v>1.9701757180463035E-4</v>
      </c>
      <c r="F1124" s="289">
        <v>9.827003684552437</v>
      </c>
      <c r="G1124" s="237">
        <v>0.0</v>
      </c>
      <c r="H1124" s="237">
        <v>3772.998394418367</v>
      </c>
      <c r="I1124" s="289">
        <v>0.0</v>
      </c>
      <c r="J1124" s="236">
        <v>46597.267561084416</v>
      </c>
    </row>
    <row r="1125">
      <c r="A1125" s="187">
        <v>42571.0</v>
      </c>
      <c r="B1125" s="281">
        <v>0.10274833047093425</v>
      </c>
      <c r="C1125" s="281">
        <v>0.011163216489149185</v>
      </c>
      <c r="D1125" s="281">
        <v>0.11410864300022867</v>
      </c>
      <c r="E1125" s="284">
        <v>1.9705639537715615E-4</v>
      </c>
      <c r="F1125" s="289">
        <v>9.827003684552437</v>
      </c>
      <c r="G1125" s="237">
        <v>0.0</v>
      </c>
      <c r="H1125" s="237">
        <v>3763.1713907338144</v>
      </c>
      <c r="I1125" s="289">
        <v>0.0</v>
      </c>
      <c r="J1125" s="236">
        <v>46587.44055739987</v>
      </c>
    </row>
    <row r="1126">
      <c r="A1126" s="187">
        <v>42570.0</v>
      </c>
      <c r="B1126" s="281">
        <v>0.1028540409567546</v>
      </c>
      <c r="C1126" s="281">
        <v>0.011207203387015637</v>
      </c>
      <c r="D1126" s="281">
        <v>0.11425911700984549</v>
      </c>
      <c r="E1126" s="284">
        <v>1.9709523425356416E-4</v>
      </c>
      <c r="F1126" s="289">
        <v>9.827003684552437</v>
      </c>
      <c r="G1126" s="237">
        <v>0.0</v>
      </c>
      <c r="H1126" s="237">
        <v>3753.344387049262</v>
      </c>
      <c r="I1126" s="289">
        <v>0.0</v>
      </c>
      <c r="J1126" s="236">
        <v>46577.61355371532</v>
      </c>
    </row>
    <row r="1127">
      <c r="A1127" s="187">
        <v>42569.0</v>
      </c>
      <c r="B1127" s="281">
        <v>0.10296053093659033</v>
      </c>
      <c r="C1127" s="281">
        <v>0.011251532088047822</v>
      </c>
      <c r="D1127" s="281">
        <v>0.11441071835146774</v>
      </c>
      <c r="E1127" s="284">
        <v>1.9713408844290517E-4</v>
      </c>
      <c r="F1127" s="289">
        <v>9.827003684552437</v>
      </c>
      <c r="G1127" s="237">
        <v>0.0</v>
      </c>
      <c r="H1127" s="237">
        <v>3743.5173833647095</v>
      </c>
      <c r="I1127" s="289">
        <v>0.0</v>
      </c>
      <c r="J1127" s="236">
        <v>46567.78655003077</v>
      </c>
    </row>
    <row r="1128">
      <c r="A1128" s="187">
        <v>42566.0</v>
      </c>
      <c r="B1128" s="281">
        <v>0.10385159559718862</v>
      </c>
      <c r="C1128" s="281">
        <v>0.011382109351941009</v>
      </c>
      <c r="D1128" s="281">
        <v>0.11543466572812627</v>
      </c>
      <c r="E1128" s="284">
        <v>1.971729579542371E-4</v>
      </c>
      <c r="F1128" s="289">
        <v>9.827003684552437</v>
      </c>
      <c r="G1128" s="237">
        <v>0.0</v>
      </c>
      <c r="H1128" s="237">
        <v>3733.690379680157</v>
      </c>
      <c r="I1128" s="289">
        <v>0.0</v>
      </c>
      <c r="J1128" s="236">
        <v>46557.95954634622</v>
      </c>
    </row>
    <row r="1129">
      <c r="A1129" s="187">
        <v>42565.0</v>
      </c>
      <c r="B1129" s="281">
        <v>0.10396348997497465</v>
      </c>
      <c r="C1129" s="281">
        <v>0.011427805438914246</v>
      </c>
      <c r="D1129" s="281">
        <v>0.11559306299599659</v>
      </c>
      <c r="E1129" s="284">
        <v>1.972118427966249E-4</v>
      </c>
      <c r="F1129" s="289">
        <v>9.827003684552437</v>
      </c>
      <c r="G1129" s="237">
        <v>0.0</v>
      </c>
      <c r="H1129" s="237">
        <v>3723.8633759956047</v>
      </c>
      <c r="I1129" s="289">
        <v>0.0</v>
      </c>
      <c r="J1129" s="236">
        <v>46548.13254266167</v>
      </c>
    </row>
    <row r="1130">
      <c r="A1130" s="187">
        <v>42564.0</v>
      </c>
      <c r="B1130" s="281">
        <v>0.10407622845595957</v>
      </c>
      <c r="C1130" s="281">
        <v>0.011473863528868871</v>
      </c>
      <c r="D1130" s="281">
        <v>0.11575267276151632</v>
      </c>
      <c r="E1130" s="284">
        <v>1.9725074297914085E-4</v>
      </c>
      <c r="F1130" s="289">
        <v>9.827003684552437</v>
      </c>
      <c r="G1130" s="237">
        <v>0.0</v>
      </c>
      <c r="H1130" s="237">
        <v>3714.036372311052</v>
      </c>
      <c r="I1130" s="289">
        <v>0.0</v>
      </c>
      <c r="J1130" s="236">
        <v>46538.30553897712</v>
      </c>
    </row>
    <row r="1131">
      <c r="A1131" s="187">
        <v>42563.0</v>
      </c>
      <c r="B1131" s="281">
        <v>0.10418982158120646</v>
      </c>
      <c r="C1131" s="281">
        <v>0.011520287992625368</v>
      </c>
      <c r="D1131" s="281">
        <v>0.11591351001373966</v>
      </c>
      <c r="E1131" s="284">
        <v>1.972896585108642E-4</v>
      </c>
      <c r="F1131" s="289">
        <v>9.827003684552437</v>
      </c>
      <c r="G1131" s="237">
        <v>0.0</v>
      </c>
      <c r="H1131" s="237">
        <v>3704.2093686265</v>
      </c>
      <c r="I1131" s="289">
        <v>0.0</v>
      </c>
      <c r="J1131" s="236">
        <v>46528.47853529257</v>
      </c>
    </row>
    <row r="1132">
      <c r="A1132" s="187">
        <v>42562.0</v>
      </c>
      <c r="B1132" s="177">
        <v>0.10445163745599616</v>
      </c>
      <c r="C1132" s="177">
        <v>0.01141972588985976</v>
      </c>
      <c r="D1132" s="177">
        <v>0.11607558999606252</v>
      </c>
      <c r="E1132" s="284">
        <v>0.004424791043911193</v>
      </c>
      <c r="F1132" s="289">
        <v>220.3762416793561</v>
      </c>
      <c r="G1132" s="237">
        <v>0.0</v>
      </c>
      <c r="H1132" s="237">
        <v>3694.3823649419473</v>
      </c>
      <c r="I1132" s="289">
        <v>0.0</v>
      </c>
      <c r="J1132" s="236">
        <v>46518.65153160802</v>
      </c>
    </row>
    <row r="1133">
      <c r="A1133" s="187">
        <v>42559.0</v>
      </c>
      <c r="B1133" s="177">
        <v>0.0986902881704485</v>
      </c>
      <c r="C1133" s="177">
        <v>0.011555876012798774</v>
      </c>
      <c r="D1133" s="177">
        <v>0.11045282569781062</v>
      </c>
      <c r="E1133" s="284">
        <v>6.551099935661829E-4</v>
      </c>
      <c r="F1133" s="289">
        <v>32.48331203849284</v>
      </c>
      <c r="G1133" s="237">
        <v>0.0</v>
      </c>
      <c r="H1133" s="237">
        <v>3474.0061232625912</v>
      </c>
      <c r="I1133" s="289">
        <v>0.0</v>
      </c>
      <c r="J1133" s="236">
        <v>46298.275289928664</v>
      </c>
    </row>
    <row r="1134">
      <c r="A1134" s="187">
        <v>42558.0</v>
      </c>
      <c r="B1134" s="281">
        <v>0.09805776041263368</v>
      </c>
      <c r="C1134" s="281">
        <v>0.011603237762008303</v>
      </c>
      <c r="D1134" s="281">
        <v>0.10986850669126845</v>
      </c>
      <c r="E1134" s="284">
        <v>6.555394440071103E-4</v>
      </c>
      <c r="F1134" s="289">
        <v>32.48331203849193</v>
      </c>
      <c r="G1134" s="237">
        <v>0.0</v>
      </c>
      <c r="H1134" s="237">
        <v>3441.5228112240984</v>
      </c>
      <c r="I1134" s="289">
        <v>0.0</v>
      </c>
      <c r="J1134" s="236">
        <v>46265.79197789017</v>
      </c>
    </row>
    <row r="1135">
      <c r="A1135" s="187">
        <v>42557.0</v>
      </c>
      <c r="B1135" s="281">
        <v>0.09741968904489405</v>
      </c>
      <c r="C1135" s="281">
        <v>0.011650948976407376</v>
      </c>
      <c r="D1135" s="281">
        <v>0.1092789997897124</v>
      </c>
      <c r="E1135" s="284">
        <v>6.559694578608021E-4</v>
      </c>
      <c r="F1135" s="289">
        <v>32.48331203849193</v>
      </c>
      <c r="G1135" s="237">
        <v>0.0</v>
      </c>
      <c r="H1135" s="237">
        <v>3409.0394991856065</v>
      </c>
      <c r="I1135" s="289">
        <v>0.0</v>
      </c>
      <c r="J1135" s="236">
        <v>46233.30866585168</v>
      </c>
    </row>
    <row r="1136">
      <c r="A1136" s="187">
        <v>42556.0</v>
      </c>
      <c r="B1136" s="281">
        <v>0.09677053911230067</v>
      </c>
      <c r="C1136" s="281">
        <v>0.01169901336547788</v>
      </c>
      <c r="D1136" s="281">
        <v>0.1086842457566751</v>
      </c>
      <c r="E1136" s="284">
        <v>6.564022911367919E-4</v>
      </c>
      <c r="F1136" s="289">
        <v>32.48331203849193</v>
      </c>
      <c r="G1136" s="237">
        <v>0.0</v>
      </c>
      <c r="H1136" s="237">
        <v>3376.5561871471145</v>
      </c>
      <c r="I1136" s="289">
        <v>0.0</v>
      </c>
      <c r="J1136" s="236">
        <v>46200.82535381318</v>
      </c>
    </row>
    <row r="1137">
      <c r="A1137" s="187">
        <v>42555.0</v>
      </c>
      <c r="B1137" s="281">
        <v>0.0961211679172666</v>
      </c>
      <c r="C1137" s="281">
        <v>0.01174743468800949</v>
      </c>
      <c r="D1137" s="281">
        <v>0.10808418448325172</v>
      </c>
      <c r="E1137" s="284">
        <v>6.56833438110463E-4</v>
      </c>
      <c r="F1137" s="289">
        <v>32.48331203849193</v>
      </c>
      <c r="G1137" s="237">
        <v>0.0</v>
      </c>
      <c r="H1137" s="237">
        <v>3344.0728751086226</v>
      </c>
      <c r="I1137" s="289">
        <v>0.0</v>
      </c>
      <c r="J1137" s="236">
        <v>46168.34204177469</v>
      </c>
    </row>
    <row r="1138">
      <c r="A1138" s="187">
        <v>42552.0</v>
      </c>
      <c r="B1138" s="281">
        <v>0.09623285679428628</v>
      </c>
      <c r="C1138" s="281">
        <v>0.011890965481757113</v>
      </c>
      <c r="D1138" s="281">
        <v>0.10834203814508901</v>
      </c>
      <c r="E1138" s="284">
        <v>6.572651518398961E-4</v>
      </c>
      <c r="F1138" s="289">
        <v>32.48331203849193</v>
      </c>
      <c r="G1138" s="237">
        <v>0.0</v>
      </c>
      <c r="H1138" s="237">
        <v>3311.5895630701307</v>
      </c>
      <c r="I1138" s="289">
        <v>0.0</v>
      </c>
      <c r="J1138" s="236">
        <v>46135.858729736196</v>
      </c>
    </row>
    <row r="1139">
      <c r="A1139" s="187">
        <v>42551.0</v>
      </c>
      <c r="B1139" s="281">
        <v>0.09556971058207978</v>
      </c>
      <c r="C1139" s="281">
        <v>0.011940890543827583</v>
      </c>
      <c r="D1139" s="281">
        <v>0.1077297331897585</v>
      </c>
      <c r="E1139" s="284">
        <v>6.576974334433529E-4</v>
      </c>
      <c r="F1139" s="289">
        <v>32.48331203849193</v>
      </c>
      <c r="G1139" s="237">
        <v>0.0</v>
      </c>
      <c r="H1139" s="237">
        <v>3279.1062510316387</v>
      </c>
      <c r="I1139" s="289">
        <v>0.0</v>
      </c>
      <c r="J1139" s="236">
        <v>46103.3754176977</v>
      </c>
    </row>
    <row r="1140">
      <c r="A1140" s="187">
        <v>42550.0</v>
      </c>
      <c r="B1140" s="281">
        <v>0.09580493526746363</v>
      </c>
      <c r="C1140" s="281">
        <v>0.011086888636778616</v>
      </c>
      <c r="D1140" s="281">
        <v>0.10711187909605095</v>
      </c>
      <c r="E1140" s="284">
        <v>6.577649994385897E-4</v>
      </c>
      <c r="F1140" s="289">
        <v>32.48331203849193</v>
      </c>
      <c r="G1140" s="237">
        <v>0.0</v>
      </c>
      <c r="H1140" s="237">
        <v>3246.622938993147</v>
      </c>
      <c r="I1140" s="289">
        <v>0.0</v>
      </c>
      <c r="J1140" s="236">
        <v>46070.89210565921</v>
      </c>
    </row>
    <row r="1141">
      <c r="A1141" s="187">
        <v>42549.0</v>
      </c>
      <c r="B1141" s="281">
        <v>0.09699730640557669</v>
      </c>
      <c r="C1141" s="281">
        <v>0.009270119170007262</v>
      </c>
      <c r="D1141" s="281">
        <v>0.106488410903904</v>
      </c>
      <c r="E1141" s="284">
        <v>6.574485961979155E-4</v>
      </c>
      <c r="F1141" s="289">
        <v>32.48331203849193</v>
      </c>
      <c r="G1141" s="237">
        <v>0.0</v>
      </c>
      <c r="H1141" s="237">
        <v>3214.139626954655</v>
      </c>
      <c r="I1141" s="289">
        <v>0.0</v>
      </c>
      <c r="J1141" s="236">
        <v>46038.408793620714</v>
      </c>
    </row>
    <row r="1142">
      <c r="A1142" s="187">
        <v>42548.0</v>
      </c>
      <c r="B1142" s="281">
        <v>0.09632790542481127</v>
      </c>
      <c r="C1142" s="281">
        <v>0.009309434698209629</v>
      </c>
      <c r="D1142" s="281">
        <v>0.1058592626728317</v>
      </c>
      <c r="E1142" s="284">
        <v>6.578811192162092E-4</v>
      </c>
      <c r="F1142" s="289">
        <v>32.48331203849193</v>
      </c>
      <c r="G1142" s="237">
        <v>0.0</v>
      </c>
      <c r="H1142" s="237">
        <v>3181.656314916163</v>
      </c>
      <c r="I1142" s="289">
        <v>0.0</v>
      </c>
      <c r="J1142" s="236">
        <v>46005.92548158222</v>
      </c>
    </row>
    <row r="1143">
      <c r="A1143" s="187">
        <v>42545.0</v>
      </c>
      <c r="B1143" s="281">
        <v>0.09644296596086113</v>
      </c>
      <c r="C1143" s="281">
        <v>0.009426315565646562</v>
      </c>
      <c r="D1143" s="281">
        <v>0.1060939903357388</v>
      </c>
      <c r="E1143" s="284">
        <v>6.583142117066027E-4</v>
      </c>
      <c r="F1143" s="289">
        <v>32.48331203849193</v>
      </c>
      <c r="G1143" s="237">
        <v>0.0</v>
      </c>
      <c r="H1143" s="237">
        <v>3149.173002877671</v>
      </c>
      <c r="I1143" s="289">
        <v>0.0</v>
      </c>
      <c r="J1143" s="236">
        <v>45973.44216954373</v>
      </c>
    </row>
    <row r="1144">
      <c r="A1144" s="187">
        <v>42544.0</v>
      </c>
      <c r="B1144" s="281">
        <v>0.09575900832929579</v>
      </c>
      <c r="C1144" s="281">
        <v>0.009466887188037528</v>
      </c>
      <c r="D1144" s="281">
        <v>0.10545157149140126</v>
      </c>
      <c r="E1144" s="284">
        <v>6.587478747945115E-4</v>
      </c>
      <c r="F1144" s="289">
        <v>32.48331203849193</v>
      </c>
      <c r="G1144" s="237">
        <v>0.0</v>
      </c>
      <c r="H1144" s="237">
        <v>3116.689690839179</v>
      </c>
      <c r="I1144" s="289">
        <v>0.0</v>
      </c>
      <c r="J1144" s="236">
        <v>45940.95885750523</v>
      </c>
    </row>
    <row r="1145">
      <c r="A1145" s="187">
        <v>42543.0</v>
      </c>
      <c r="B1145" s="281">
        <v>0.0950687809106761</v>
      </c>
      <c r="C1145" s="281">
        <v>0.009507773891909703</v>
      </c>
      <c r="D1145" s="281">
        <v>0.10480320545254662</v>
      </c>
      <c r="E1145" s="284">
        <v>6.591821096083185E-4</v>
      </c>
      <c r="F1145" s="289">
        <v>32.48331203849193</v>
      </c>
      <c r="G1145" s="237">
        <v>0.0</v>
      </c>
      <c r="H1145" s="237">
        <v>3084.206378800687</v>
      </c>
      <c r="I1145" s="289">
        <v>0.0</v>
      </c>
      <c r="J1145" s="236">
        <v>45908.47554546674</v>
      </c>
    </row>
    <row r="1146">
      <c r="A1146" s="187">
        <v>42542.0</v>
      </c>
      <c r="B1146" s="281">
        <v>0.09437220868434801</v>
      </c>
      <c r="C1146" s="281">
        <v>0.009548979190102953</v>
      </c>
      <c r="D1146" s="281">
        <v>0.10414882079510139</v>
      </c>
      <c r="E1146" s="284">
        <v>6.596169172793841E-4</v>
      </c>
      <c r="F1146" s="289">
        <v>32.48331203849193</v>
      </c>
      <c r="G1146" s="237">
        <v>0.0</v>
      </c>
      <c r="H1146" s="237">
        <v>3051.7230667621952</v>
      </c>
      <c r="I1146" s="289">
        <v>0.0</v>
      </c>
      <c r="J1146" s="236">
        <v>45875.992233428246</v>
      </c>
    </row>
    <row r="1147">
      <c r="A1147" s="187">
        <v>42541.0</v>
      </c>
      <c r="B1147" s="281">
        <v>0.09366921547447654</v>
      </c>
      <c r="C1147" s="281">
        <v>0.00959050664420441</v>
      </c>
      <c r="D1147" s="281">
        <v>0.10348834498972043</v>
      </c>
      <c r="E1147" s="284">
        <v>6.600522989420554E-4</v>
      </c>
      <c r="F1147" s="289">
        <v>32.48331203849193</v>
      </c>
      <c r="G1147" s="237">
        <v>0.0</v>
      </c>
      <c r="H1147" s="237">
        <v>3019.2397547237033</v>
      </c>
      <c r="I1147" s="289">
        <v>0.0</v>
      </c>
      <c r="J1147" s="236">
        <v>45843.50892138975</v>
      </c>
    </row>
    <row r="1148">
      <c r="A1148" s="187">
        <v>42538.0</v>
      </c>
      <c r="B1148" s="281">
        <v>0.09375087051541366</v>
      </c>
      <c r="C1148" s="281">
        <v>0.009714337396045915</v>
      </c>
      <c r="D1148" s="281">
        <v>0.10369678271643322</v>
      </c>
      <c r="E1148" s="284">
        <v>0.0015991593102821105</v>
      </c>
      <c r="F1148" s="289">
        <v>78.64786455203694</v>
      </c>
      <c r="G1148" s="237">
        <v>0.0</v>
      </c>
      <c r="H1148" s="237">
        <v>2986.7564426852114</v>
      </c>
      <c r="I1148" s="289">
        <v>0.0</v>
      </c>
      <c r="J1148" s="236">
        <v>45811.02560935126</v>
      </c>
    </row>
    <row r="1149">
      <c r="A1149" s="187">
        <v>42537.0</v>
      </c>
      <c r="B1149" s="281">
        <v>0.0914222050574439</v>
      </c>
      <c r="C1149" s="281">
        <v>0.009757230912160231</v>
      </c>
      <c r="D1149" s="281">
        <v>0.10141203328977608</v>
      </c>
      <c r="E1149" s="284">
        <v>0.0016017207168789794</v>
      </c>
      <c r="F1149" s="289">
        <v>78.64786455203694</v>
      </c>
      <c r="G1149" s="237">
        <v>0.0</v>
      </c>
      <c r="H1149" s="237">
        <v>2908.1085781331744</v>
      </c>
      <c r="I1149" s="289">
        <v>0.0</v>
      </c>
      <c r="J1149" s="236">
        <v>45732.37774479922</v>
      </c>
    </row>
    <row r="1150">
      <c r="A1150" s="187">
        <v>42536.0</v>
      </c>
      <c r="B1150" s="281">
        <v>0.08907197505776951</v>
      </c>
      <c r="C1150" s="281">
        <v>0.009800404888646768</v>
      </c>
      <c r="D1150" s="281">
        <v>0.09910600646752876</v>
      </c>
      <c r="E1150" s="284">
        <v>0.0016042903419555784</v>
      </c>
      <c r="F1150" s="289">
        <v>78.64786455203694</v>
      </c>
      <c r="G1150" s="237">
        <v>0.0</v>
      </c>
      <c r="H1150" s="237">
        <v>2829.4607135811375</v>
      </c>
      <c r="I1150" s="289">
        <v>0.0</v>
      </c>
      <c r="J1150" s="236">
        <v>45653.72988024718</v>
      </c>
    </row>
    <row r="1151">
      <c r="A1151" s="187">
        <v>42535.0</v>
      </c>
      <c r="B1151" s="177">
        <v>0.08686601897932189</v>
      </c>
      <c r="C1151" s="177">
        <v>0.00967780326459816</v>
      </c>
      <c r="D1151" s="177">
        <v>0.0967784846976603</v>
      </c>
      <c r="E1151" s="284">
        <v>-3.86805341795339E-4</v>
      </c>
      <c r="F1151" s="289">
        <v>-18.93394078439087</v>
      </c>
      <c r="G1151" s="237">
        <v>0.0</v>
      </c>
      <c r="H1151" s="237">
        <v>2750.8128490291006</v>
      </c>
      <c r="I1151" s="289">
        <v>0.0</v>
      </c>
      <c r="J1151" s="236">
        <v>45575.08201569514</v>
      </c>
    </row>
    <row r="1152">
      <c r="A1152" s="187">
        <v>42534.0</v>
      </c>
      <c r="B1152" s="281">
        <v>0.08792109312598746</v>
      </c>
      <c r="C1152" s="281">
        <v>0.009720806070215887</v>
      </c>
      <c r="D1152" s="281">
        <v>0.09787760436011327</v>
      </c>
      <c r="E1152" s="284">
        <v>-3.8665578127395695E-4</v>
      </c>
      <c r="F1152" s="289">
        <v>-18.93394078440315</v>
      </c>
      <c r="G1152" s="237">
        <v>0.0</v>
      </c>
      <c r="H1152" s="237">
        <v>2769.7467898134914</v>
      </c>
      <c r="I1152" s="289">
        <v>0.0</v>
      </c>
      <c r="J1152" s="236">
        <v>45594.01595647953</v>
      </c>
    </row>
    <row r="1153">
      <c r="A1153" s="187">
        <v>42531.0</v>
      </c>
      <c r="B1153" s="281">
        <v>0.08976643485220247</v>
      </c>
      <c r="C1153" s="281">
        <v>0.009849873631432436</v>
      </c>
      <c r="D1153" s="281">
        <v>0.09985514321215626</v>
      </c>
      <c r="E1153" s="284">
        <v>-3.865063363645026E-4</v>
      </c>
      <c r="F1153" s="289">
        <v>-18.93394078440315</v>
      </c>
      <c r="G1153" s="237">
        <v>0.0</v>
      </c>
      <c r="H1153" s="237">
        <v>2788.6807305978946</v>
      </c>
      <c r="I1153" s="289">
        <v>0.0</v>
      </c>
      <c r="J1153" s="236">
        <v>45612.949897263934</v>
      </c>
    </row>
    <row r="1154">
      <c r="A1154" s="187">
        <v>42530.0</v>
      </c>
      <c r="B1154" s="281">
        <v>0.09085393751845786</v>
      </c>
      <c r="C1154" s="281">
        <v>0.009894473530484227</v>
      </c>
      <c r="D1154" s="281">
        <v>0.10098832721314278</v>
      </c>
      <c r="E1154" s="284">
        <v>-3.863570069332241E-4</v>
      </c>
      <c r="F1154" s="289">
        <v>-18.93394078440315</v>
      </c>
      <c r="G1154" s="237">
        <v>0.0</v>
      </c>
      <c r="H1154" s="237">
        <v>2807.6146713822977</v>
      </c>
      <c r="I1154" s="289">
        <v>0.0</v>
      </c>
      <c r="J1154" s="236">
        <v>45631.883838048336</v>
      </c>
    </row>
    <row r="1155">
      <c r="A1155" s="187">
        <v>42529.0</v>
      </c>
      <c r="B1155" s="281">
        <v>0.09195162002725599</v>
      </c>
      <c r="C1155" s="281">
        <v>0.009939510150691899</v>
      </c>
      <c r="D1155" s="281">
        <v>0.10213213836722052</v>
      </c>
      <c r="E1155" s="284">
        <v>-3.862077928463257E-4</v>
      </c>
      <c r="F1155" s="289">
        <v>-18.93394078440315</v>
      </c>
      <c r="G1155" s="237">
        <v>0.0</v>
      </c>
      <c r="H1155" s="237">
        <v>2826.548612166701</v>
      </c>
      <c r="I1155" s="289">
        <v>0.0</v>
      </c>
      <c r="J1155" s="236">
        <v>45650.81777883274</v>
      </c>
    </row>
    <row r="1156">
      <c r="A1156" s="187">
        <v>42528.0</v>
      </c>
      <c r="B1156" s="281">
        <v>0.09305963454522109</v>
      </c>
      <c r="C1156" s="281">
        <v>0.009984990143075833</v>
      </c>
      <c r="D1156" s="281">
        <v>0.10328673565330461</v>
      </c>
      <c r="E1156" s="284">
        <v>-3.860586939702183E-4</v>
      </c>
      <c r="F1156" s="289">
        <v>-18.93394078440315</v>
      </c>
      <c r="G1156" s="237">
        <v>0.0</v>
      </c>
      <c r="H1156" s="237">
        <v>2845.482552951104</v>
      </c>
      <c r="I1156" s="289">
        <v>0.0</v>
      </c>
      <c r="J1156" s="236">
        <v>45669.75171961714</v>
      </c>
    </row>
    <row r="1157">
      <c r="A1157" s="187">
        <v>42527.0</v>
      </c>
      <c r="B1157" s="281">
        <v>0.09417813639489372</v>
      </c>
      <c r="C1157" s="281">
        <v>0.010030920299754534</v>
      </c>
      <c r="D1157" s="281">
        <v>0.104452281350746</v>
      </c>
      <c r="E1157" s="284">
        <v>-3.8590971017151907E-4</v>
      </c>
      <c r="F1157" s="289">
        <v>-18.93394078440315</v>
      </c>
      <c r="G1157" s="237">
        <v>0.0</v>
      </c>
      <c r="H1157" s="237">
        <v>2864.416493735507</v>
      </c>
      <c r="I1157" s="289">
        <v>0.0</v>
      </c>
      <c r="J1157" s="236">
        <v>45688.68566040154</v>
      </c>
    </row>
    <row r="1158">
      <c r="A1158" s="187">
        <v>42524.0</v>
      </c>
      <c r="B1158" s="281">
        <v>0.09616979349910981</v>
      </c>
      <c r="C1158" s="281">
        <v>0.010168504911330442</v>
      </c>
      <c r="D1158" s="281">
        <v>0.10658485914825679</v>
      </c>
      <c r="E1158" s="284">
        <v>-3.857608413170509E-4</v>
      </c>
      <c r="F1158" s="289">
        <v>-18.93394078440315</v>
      </c>
      <c r="G1158" s="237">
        <v>0.0</v>
      </c>
      <c r="H1158" s="237">
        <v>2883.3504345199103</v>
      </c>
      <c r="I1158" s="289">
        <v>0.0</v>
      </c>
      <c r="J1158" s="236">
        <v>45707.61960118594</v>
      </c>
    </row>
    <row r="1159">
      <c r="A1159" s="187">
        <v>42523.0</v>
      </c>
      <c r="B1159" s="281">
        <v>0.09732403276384805</v>
      </c>
      <c r="C1159" s="281">
        <v>0.010216196812747548</v>
      </c>
      <c r="D1159" s="281">
        <v>0.10778794672339298</v>
      </c>
      <c r="E1159" s="284">
        <v>-3.8561208727384215E-4</v>
      </c>
      <c r="F1159" s="289">
        <v>-18.93394078440315</v>
      </c>
      <c r="G1159" s="237">
        <v>0.0</v>
      </c>
      <c r="H1159" s="237">
        <v>2902.2843753043135</v>
      </c>
      <c r="I1159" s="289">
        <v>0.0</v>
      </c>
      <c r="J1159" s="236">
        <v>45726.553541970345</v>
      </c>
    </row>
    <row r="1160">
      <c r="A1160" s="187">
        <v>42522.0</v>
      </c>
      <c r="B1160" s="281">
        <v>0.09848947579061255</v>
      </c>
      <c r="C1160" s="281">
        <v>0.010264372121969081</v>
      </c>
      <c r="D1160" s="281">
        <v>0.10900273318978657</v>
      </c>
      <c r="E1160" s="284">
        <v>-3.8546344790912614E-4</v>
      </c>
      <c r="F1160" s="289">
        <v>-18.93394078440315</v>
      </c>
      <c r="G1160" s="237">
        <v>0.0</v>
      </c>
      <c r="H1160" s="237">
        <v>2921.2183160887166</v>
      </c>
      <c r="I1160" s="289">
        <v>0.0</v>
      </c>
      <c r="J1160" s="236">
        <v>45745.48748275475</v>
      </c>
    </row>
    <row r="1161">
      <c r="A1161" s="187">
        <v>42521.0</v>
      </c>
      <c r="B1161" s="281">
        <v>0.09966629613498246</v>
      </c>
      <c r="C1161" s="281">
        <v>0.010313038468850315</v>
      </c>
      <c r="D1161" s="281">
        <v>0.11022939991787681</v>
      </c>
      <c r="E1161" s="284">
        <v>-3.853149230903409E-4</v>
      </c>
      <c r="F1161" s="289">
        <v>-18.93394078440315</v>
      </c>
      <c r="G1161" s="237">
        <v>0.0</v>
      </c>
      <c r="H1161" s="237">
        <v>2940.1522568731198</v>
      </c>
      <c r="I1161" s="289">
        <v>0.0</v>
      </c>
      <c r="J1161" s="236">
        <v>45764.42142353915</v>
      </c>
    </row>
    <row r="1162">
      <c r="A1162" s="187">
        <v>42520.0</v>
      </c>
      <c r="B1162" s="281">
        <v>0.10085467108753685</v>
      </c>
      <c r="C1162" s="281">
        <v>0.010362203651163741</v>
      </c>
      <c r="D1162" s="281">
        <v>0.11146813218509168</v>
      </c>
      <c r="E1162" s="284">
        <v>-3.851665126851286E-4</v>
      </c>
      <c r="F1162" s="289">
        <v>-18.93394078440315</v>
      </c>
      <c r="G1162" s="237">
        <v>0.0</v>
      </c>
      <c r="H1162" s="237">
        <v>2959.086197657523</v>
      </c>
      <c r="I1162" s="289">
        <v>0.0</v>
      </c>
      <c r="J1162" s="236">
        <v>45783.35536432355</v>
      </c>
    </row>
    <row r="1163">
      <c r="A1163" s="187">
        <v>42517.0</v>
      </c>
      <c r="B1163" s="281">
        <v>0.10300856478640993</v>
      </c>
      <c r="C1163" s="281">
        <v>0.01050918288841033</v>
      </c>
      <c r="D1163" s="281">
        <v>0.11377256899903758</v>
      </c>
      <c r="E1163" s="284">
        <v>-3.850182165613354E-4</v>
      </c>
      <c r="F1163" s="289">
        <v>-18.93394078440315</v>
      </c>
      <c r="G1163" s="237">
        <v>0.0</v>
      </c>
      <c r="H1163" s="237">
        <v>2978.020138441926</v>
      </c>
      <c r="I1163" s="289">
        <v>0.0</v>
      </c>
      <c r="J1163" s="236">
        <v>45802.28930510795</v>
      </c>
    </row>
    <row r="1164">
      <c r="A1164" s="187">
        <v>42516.0</v>
      </c>
      <c r="B1164" s="281">
        <v>0.10423645472923519</v>
      </c>
      <c r="C1164" s="281">
        <v>0.010560297911414529</v>
      </c>
      <c r="D1164" s="281">
        <v>0.11505281337595993</v>
      </c>
      <c r="E1164" s="284">
        <v>-3.848700345870109E-4</v>
      </c>
      <c r="F1164" s="289">
        <v>-18.93394078440315</v>
      </c>
      <c r="G1164" s="237">
        <v>0.0</v>
      </c>
      <c r="H1164" s="237">
        <v>2996.954079226329</v>
      </c>
      <c r="I1164" s="289">
        <v>0.0</v>
      </c>
      <c r="J1164" s="236">
        <v>45821.22324589235</v>
      </c>
    </row>
    <row r="1165">
      <c r="A1165" s="187">
        <v>42515.0</v>
      </c>
      <c r="B1165" s="281">
        <v>0.10547671848633162</v>
      </c>
      <c r="C1165" s="281">
        <v>0.01061194991213582</v>
      </c>
      <c r="D1165" s="281">
        <v>0.11634598156523328</v>
      </c>
      <c r="E1165" s="284">
        <v>-3.847219666304074E-4</v>
      </c>
      <c r="F1165" s="289">
        <v>-18.93394078440315</v>
      </c>
      <c r="G1165" s="237">
        <v>0.0</v>
      </c>
      <c r="H1165" s="237">
        <v>3015.8880200107324</v>
      </c>
      <c r="I1165" s="289">
        <v>0.0</v>
      </c>
      <c r="J1165" s="236">
        <v>45840.157186676755</v>
      </c>
    </row>
    <row r="1166">
      <c r="A1166" s="187">
        <v>42514.0</v>
      </c>
      <c r="B1166" s="281">
        <v>0.10672955496308799</v>
      </c>
      <c r="C1166" s="281">
        <v>0.0106641476856881</v>
      </c>
      <c r="D1166" s="281">
        <v>0.1176522814806197</v>
      </c>
      <c r="E1166" s="284">
        <v>-3.8457401255998045E-4</v>
      </c>
      <c r="F1166" s="289">
        <v>-18.93394078440315</v>
      </c>
      <c r="G1166" s="237">
        <v>0.0</v>
      </c>
      <c r="H1166" s="237">
        <v>3034.8219607951355</v>
      </c>
      <c r="I1166" s="289">
        <v>0.0</v>
      </c>
      <c r="J1166" s="236">
        <v>45859.09112746116</v>
      </c>
    </row>
    <row r="1167">
      <c r="A1167" s="187">
        <v>42513.0</v>
      </c>
      <c r="B1167" s="281">
        <v>0.10799516751260155</v>
      </c>
      <c r="C1167" s="281">
        <v>0.010716900228256611</v>
      </c>
      <c r="D1167" s="281">
        <v>0.11897192568953661</v>
      </c>
      <c r="E1167" s="284">
        <v>-3.8442617224438726E-4</v>
      </c>
      <c r="F1167" s="289">
        <v>-18.93394078440315</v>
      </c>
      <c r="G1167" s="237">
        <v>0.0</v>
      </c>
      <c r="H1167" s="237">
        <v>3053.7559015795387</v>
      </c>
      <c r="I1167" s="289">
        <v>0.0</v>
      </c>
      <c r="J1167" s="236">
        <v>45878.02506824556</v>
      </c>
    </row>
    <row r="1168">
      <c r="A1168" s="187">
        <v>42510.0</v>
      </c>
      <c r="B1168" s="281">
        <v>0.11032954922612398</v>
      </c>
      <c r="C1168" s="281">
        <v>0.01087427680827976</v>
      </c>
      <c r="D1168" s="281">
        <v>0.12146749997039046</v>
      </c>
      <c r="E1168" s="284">
        <v>-3.8427844555248753E-4</v>
      </c>
      <c r="F1168" s="289">
        <v>-18.93394078440315</v>
      </c>
      <c r="G1168" s="237">
        <v>0.0</v>
      </c>
      <c r="H1168" s="237">
        <v>3072.689842363942</v>
      </c>
      <c r="I1168" s="289">
        <v>0.0</v>
      </c>
      <c r="J1168" s="236">
        <v>45896.95900902996</v>
      </c>
    </row>
    <row r="1169">
      <c r="A1169" s="187">
        <v>42509.0</v>
      </c>
      <c r="B1169" s="281">
        <v>0.11163900928028227</v>
      </c>
      <c r="C1169" s="281">
        <v>0.010929195061000629</v>
      </c>
      <c r="D1169" s="281">
        <v>0.12283320990714328</v>
      </c>
      <c r="E1169" s="284">
        <v>-3.84130832353342E-4</v>
      </c>
      <c r="F1169" s="289">
        <v>-18.93394078440315</v>
      </c>
      <c r="G1169" s="237">
        <v>0.0</v>
      </c>
      <c r="H1169" s="237">
        <v>3091.623783148345</v>
      </c>
      <c r="I1169" s="289">
        <v>0.0</v>
      </c>
      <c r="J1169" s="236">
        <v>45915.89294981436</v>
      </c>
    </row>
    <row r="1170">
      <c r="A1170" s="187">
        <v>42508.0</v>
      </c>
      <c r="B1170" s="281">
        <v>0.11296218671016743</v>
      </c>
      <c r="C1170" s="281">
        <v>0.01098471205990372</v>
      </c>
      <c r="D1170" s="281">
        <v>0.12421325048389824</v>
      </c>
      <c r="E1170" s="284">
        <v>-3.8398333251621277E-4</v>
      </c>
      <c r="F1170" s="289">
        <v>-18.93394078440315</v>
      </c>
      <c r="G1170" s="237">
        <v>0.0</v>
      </c>
      <c r="H1170" s="237">
        <v>3110.557723932748</v>
      </c>
      <c r="I1170" s="289">
        <v>0.0</v>
      </c>
      <c r="J1170" s="236">
        <v>45934.826890598764</v>
      </c>
    </row>
    <row r="1171">
      <c r="A1171" s="187">
        <v>42507.0</v>
      </c>
      <c r="B1171" s="281">
        <v>0.11429931065344033</v>
      </c>
      <c r="C1171" s="281">
        <v>0.011040837995981373</v>
      </c>
      <c r="D1171" s="281">
        <v>0.12560786127641457</v>
      </c>
      <c r="E1171" s="284">
        <v>-3.838359459105625E-4</v>
      </c>
      <c r="F1171" s="289">
        <v>-18.93394078440315</v>
      </c>
      <c r="G1171" s="237">
        <v>0.0</v>
      </c>
      <c r="H1171" s="237">
        <v>3129.4916647171513</v>
      </c>
      <c r="I1171" s="289">
        <v>0.0</v>
      </c>
      <c r="J1171" s="236">
        <v>45953.760831383166</v>
      </c>
    </row>
    <row r="1172">
      <c r="A1172" s="187">
        <v>42506.0</v>
      </c>
      <c r="B1172" s="281">
        <v>0.11565061557938836</v>
      </c>
      <c r="C1172" s="281">
        <v>0.01109758330259768</v>
      </c>
      <c r="D1172" s="281">
        <v>0.12701728744032662</v>
      </c>
      <c r="E1172" s="284">
        <v>-3.836886724060543E-4</v>
      </c>
      <c r="F1172" s="289">
        <v>-18.93394078440315</v>
      </c>
      <c r="G1172" s="237">
        <v>0.0</v>
      </c>
      <c r="H1172" s="237">
        <v>3148.4256055015544</v>
      </c>
      <c r="I1172" s="289">
        <v>0.0</v>
      </c>
      <c r="J1172" s="236">
        <v>45972.69477216757</v>
      </c>
    </row>
    <row r="1173">
      <c r="A1173" s="187">
        <v>42503.0</v>
      </c>
      <c r="B1173" s="281">
        <v>0.11818650486625087</v>
      </c>
      <c r="C1173" s="281">
        <v>0.01126650824968769</v>
      </c>
      <c r="D1173" s="281">
        <v>0.1297261976805213</v>
      </c>
      <c r="E1173" s="284">
        <v>-3.8354151187255134E-4</v>
      </c>
      <c r="F1173" s="289">
        <v>-18.93394078440315</v>
      </c>
      <c r="G1173" s="237">
        <v>0.0</v>
      </c>
      <c r="H1173" s="237">
        <v>3167.3595462859575</v>
      </c>
      <c r="I1173" s="289">
        <v>0.0</v>
      </c>
      <c r="J1173" s="236">
        <v>45991.62871295197</v>
      </c>
    </row>
    <row r="1174">
      <c r="A1174" s="187">
        <v>42502.0</v>
      </c>
      <c r="B1174" s="281">
        <v>0.11958665082130383</v>
      </c>
      <c r="C1174" s="281">
        <v>0.011325668234736736</v>
      </c>
      <c r="D1174" s="281">
        <v>0.13118693810186613</v>
      </c>
      <c r="E1174" s="284">
        <v>-3.833944641801162E-4</v>
      </c>
      <c r="F1174" s="289">
        <v>-18.93394078440315</v>
      </c>
      <c r="G1174" s="237">
        <v>0.0</v>
      </c>
      <c r="H1174" s="237">
        <v>3186.2934870703607</v>
      </c>
      <c r="I1174" s="289">
        <v>0.0</v>
      </c>
      <c r="J1174" s="236">
        <v>46010.56265373637</v>
      </c>
    </row>
    <row r="1175">
      <c r="A1175" s="187">
        <v>42501.0</v>
      </c>
      <c r="B1175" s="281">
        <v>0.1210020650340367</v>
      </c>
      <c r="C1175" s="281">
        <v>0.011385498561549487</v>
      </c>
      <c r="D1175" s="281">
        <v>0.13266363337676088</v>
      </c>
      <c r="E1175" s="284">
        <v>-3.8324752919901054E-4</v>
      </c>
      <c r="F1175" s="289">
        <v>-18.93394078440315</v>
      </c>
      <c r="G1175" s="237">
        <v>0.0</v>
      </c>
      <c r="H1175" s="237">
        <v>3205.227427854764</v>
      </c>
      <c r="I1175" s="289">
        <v>0.0</v>
      </c>
      <c r="J1175" s="236">
        <v>46029.49659452077</v>
      </c>
    </row>
    <row r="1176">
      <c r="A1176" s="187">
        <v>42500.0</v>
      </c>
      <c r="B1176" s="281">
        <v>0.12262649829551367</v>
      </c>
      <c r="C1176" s="281">
        <v>0.011252525748850817</v>
      </c>
      <c r="D1176" s="281">
        <v>0.13415656110291876</v>
      </c>
      <c r="E1176" s="284">
        <v>-3.8306466578697835E-4</v>
      </c>
      <c r="F1176" s="289">
        <v>-18.93394078440315</v>
      </c>
      <c r="G1176" s="237">
        <v>0.0</v>
      </c>
      <c r="H1176" s="237">
        <v>3224.161368639167</v>
      </c>
      <c r="I1176" s="289">
        <v>0.0</v>
      </c>
      <c r="J1176" s="236">
        <v>46048.430535305175</v>
      </c>
    </row>
    <row r="1177">
      <c r="A1177" s="187">
        <v>42499.0</v>
      </c>
      <c r="B1177" s="281">
        <v>0.12407428641927394</v>
      </c>
      <c r="C1177" s="281">
        <v>0.011312698024085962</v>
      </c>
      <c r="D1177" s="281">
        <v>0.13566600561638306</v>
      </c>
      <c r="E1177" s="284">
        <v>-3.8291798343762895E-4</v>
      </c>
      <c r="F1177" s="289">
        <v>-18.93394078440315</v>
      </c>
      <c r="G1177" s="237">
        <v>0.0</v>
      </c>
      <c r="H1177" s="237">
        <v>3243.09530942357</v>
      </c>
      <c r="I1177" s="289">
        <v>0.0</v>
      </c>
      <c r="J1177" s="236">
        <v>46067.36447608958</v>
      </c>
    </row>
    <row r="1178">
      <c r="A1178" s="187">
        <v>42496.0</v>
      </c>
      <c r="B1178" s="281">
        <v>0.12683908425635929</v>
      </c>
      <c r="C1178" s="281">
        <v>0.01149142598708406</v>
      </c>
      <c r="D1178" s="281">
        <v>0.13861393963860605</v>
      </c>
      <c r="E1178" s="284">
        <v>-3.8277141337989993E-4</v>
      </c>
      <c r="F1178" s="289">
        <v>-18.93394078440315</v>
      </c>
      <c r="G1178" s="237">
        <v>0.0</v>
      </c>
      <c r="H1178" s="237">
        <v>3262.0292502079733</v>
      </c>
      <c r="I1178" s="289">
        <v>0.0</v>
      </c>
      <c r="J1178" s="236">
        <v>46086.29841687398</v>
      </c>
    </row>
    <row r="1179">
      <c r="A1179" s="187">
        <v>42495.0</v>
      </c>
      <c r="B1179" s="281">
        <v>0.1283415450504459</v>
      </c>
      <c r="C1179" s="281">
        <v>0.011554255910212044</v>
      </c>
      <c r="D1179" s="281">
        <v>0.14018078001964218</v>
      </c>
      <c r="E1179" s="284">
        <v>-3.826249554848946E-4</v>
      </c>
      <c r="F1179" s="289">
        <v>-18.93394078440315</v>
      </c>
      <c r="G1179" s="237">
        <v>0.0</v>
      </c>
      <c r="H1179" s="237">
        <v>3280.9631909923764</v>
      </c>
      <c r="I1179" s="289">
        <v>0.0</v>
      </c>
      <c r="J1179" s="236">
        <v>46105.23235765838</v>
      </c>
    </row>
    <row r="1180">
      <c r="A1180" s="187">
        <v>42494.0</v>
      </c>
      <c r="B1180" s="281">
        <v>0.12986108713616115</v>
      </c>
      <c r="C1180" s="281">
        <v>0.01161782688790291</v>
      </c>
      <c r="D1180" s="281">
        <v>0.14176546102455334</v>
      </c>
      <c r="E1180" s="284">
        <v>-3.824786096239133E-4</v>
      </c>
      <c r="F1180" s="289">
        <v>-18.93394078440315</v>
      </c>
      <c r="G1180" s="237">
        <v>0.0</v>
      </c>
      <c r="H1180" s="237">
        <v>3299.8971317767796</v>
      </c>
      <c r="I1180" s="289">
        <v>0.0</v>
      </c>
      <c r="J1180" s="236">
        <v>46124.16629844278</v>
      </c>
    </row>
    <row r="1181">
      <c r="A1181" s="187">
        <v>42493.0</v>
      </c>
      <c r="B1181" s="281">
        <v>0.1313980200803135</v>
      </c>
      <c r="C1181" s="281">
        <v>0.011682152604108773</v>
      </c>
      <c r="D1181" s="281">
        <v>0.1433683062416068</v>
      </c>
      <c r="E1181" s="284">
        <v>-3.8233237566845347E-4</v>
      </c>
      <c r="F1181" s="289">
        <v>-18.93394078440315</v>
      </c>
      <c r="G1181" s="237">
        <v>0.0</v>
      </c>
      <c r="H1181" s="237">
        <v>3318.8310725611827</v>
      </c>
      <c r="I1181" s="289">
        <v>0.0</v>
      </c>
      <c r="J1181" s="236">
        <v>46143.100239227184</v>
      </c>
    </row>
    <row r="1182">
      <c r="A1182" s="187">
        <v>42492.0</v>
      </c>
      <c r="B1182" s="281">
        <v>0.1329526612872586</v>
      </c>
      <c r="C1182" s="281">
        <v>0.011747247096673255</v>
      </c>
      <c r="D1182" s="281">
        <v>0.14498964745923715</v>
      </c>
      <c r="E1182" s="284">
        <v>-3.821862534902087E-4</v>
      </c>
      <c r="F1182" s="289">
        <v>-18.93394078440315</v>
      </c>
      <c r="G1182" s="237">
        <v>0.0</v>
      </c>
      <c r="H1182" s="237">
        <v>3337.765013345586</v>
      </c>
      <c r="I1182" s="289">
        <v>0.0</v>
      </c>
      <c r="J1182" s="236">
        <v>46162.034180011586</v>
      </c>
    </row>
    <row r="1183">
      <c r="A1183" s="187">
        <v>42489.0</v>
      </c>
      <c r="B1183" s="281">
        <v>0.13597184525190642</v>
      </c>
      <c r="C1183" s="281">
        <v>0.01194014761635127</v>
      </c>
      <c r="D1183" s="281">
        <v>0.1482064897236401</v>
      </c>
      <c r="E1183" s="284">
        <v>-3.820402429610689E-4</v>
      </c>
      <c r="F1183" s="289">
        <v>-18.93394078440315</v>
      </c>
      <c r="G1183" s="237">
        <v>0.0</v>
      </c>
      <c r="H1183" s="237">
        <v>3356.698954129989</v>
      </c>
      <c r="I1183" s="289">
        <v>0.0</v>
      </c>
      <c r="J1183" s="236">
        <v>46180.96812079599</v>
      </c>
    </row>
    <row r="1184">
      <c r="A1184" s="187">
        <v>42488.0</v>
      </c>
      <c r="B1184" s="281">
        <v>0.13758790729167897</v>
      </c>
      <c r="C1184" s="281">
        <v>0.012008230679092645</v>
      </c>
      <c r="D1184" s="281">
        <v>0.1498923140556348</v>
      </c>
      <c r="E1184" s="284">
        <v>-3.818943439531196E-4</v>
      </c>
      <c r="F1184" s="289">
        <v>-18.93394078440315</v>
      </c>
      <c r="G1184" s="237">
        <v>0.0</v>
      </c>
      <c r="H1184" s="237">
        <v>3375.632894914392</v>
      </c>
      <c r="I1184" s="289">
        <v>0.0</v>
      </c>
      <c r="J1184" s="236">
        <v>46199.90206158039</v>
      </c>
    </row>
    <row r="1185">
      <c r="A1185" s="187">
        <v>42487.0</v>
      </c>
      <c r="B1185" s="281">
        <v>0.13922315481933262</v>
      </c>
      <c r="C1185" s="281">
        <v>0.012077151014616217</v>
      </c>
      <c r="D1185" s="281">
        <v>0.1515981817991431</v>
      </c>
      <c r="E1185" s="284">
        <v>-3.817485563386416E-4</v>
      </c>
      <c r="F1185" s="289">
        <v>-18.93394078440315</v>
      </c>
      <c r="G1185" s="237">
        <v>0.0</v>
      </c>
      <c r="H1185" s="237">
        <v>3394.5668356987953</v>
      </c>
      <c r="I1185" s="289">
        <v>0.0</v>
      </c>
      <c r="J1185" s="236">
        <v>46218.83600236479</v>
      </c>
    </row>
    <row r="1186">
      <c r="A1186" s="187">
        <v>42486.0</v>
      </c>
      <c r="B1186" s="281">
        <v>0.14087795094503586</v>
      </c>
      <c r="C1186" s="281">
        <v>0.012146924767945115</v>
      </c>
      <c r="D1186" s="281">
        <v>0.1533244726075644</v>
      </c>
      <c r="E1186" s="284">
        <v>-3.8160287999011077E-4</v>
      </c>
      <c r="F1186" s="289">
        <v>-18.93394078440315</v>
      </c>
      <c r="G1186" s="237">
        <v>0.0</v>
      </c>
      <c r="H1186" s="237">
        <v>3413.5007764831985</v>
      </c>
      <c r="I1186" s="289">
        <v>0.0</v>
      </c>
      <c r="J1186" s="236">
        <v>46237.76994314919</v>
      </c>
    </row>
    <row r="1187">
      <c r="A1187" s="187">
        <v>42485.0</v>
      </c>
      <c r="B1187" s="281">
        <v>0.14255266839423994</v>
      </c>
      <c r="C1187" s="281">
        <v>0.012217568520666348</v>
      </c>
      <c r="D1187" s="281">
        <v>0.15507157619691214</v>
      </c>
      <c r="E1187" s="284">
        <v>-3.8145731478019733E-4</v>
      </c>
      <c r="F1187" s="289">
        <v>-18.93394078440315</v>
      </c>
      <c r="G1187" s="237">
        <v>0.0</v>
      </c>
      <c r="H1187" s="237">
        <v>3432.4347172676016</v>
      </c>
      <c r="I1187" s="289">
        <v>0.0</v>
      </c>
      <c r="J1187" s="236">
        <v>46256.703883933595</v>
      </c>
    </row>
    <row r="1188">
      <c r="A1188" s="187">
        <v>42482.0</v>
      </c>
      <c r="B1188" s="281">
        <v>0.14585939587467162</v>
      </c>
      <c r="C1188" s="281">
        <v>0.01242640767860967</v>
      </c>
      <c r="D1188" s="281">
        <v>0.15859229373268566</v>
      </c>
      <c r="E1188" s="284">
        <v>-3.813118605817659E-4</v>
      </c>
      <c r="F1188" s="289">
        <v>-18.93394078440315</v>
      </c>
      <c r="G1188" s="237">
        <v>0.0</v>
      </c>
      <c r="H1188" s="237">
        <v>3451.368658052005</v>
      </c>
      <c r="I1188" s="289">
        <v>0.0</v>
      </c>
      <c r="J1188" s="236">
        <v>46275.637824718</v>
      </c>
    </row>
    <row r="1189">
      <c r="A1189" s="187">
        <v>42481.0</v>
      </c>
      <c r="B1189" s="281">
        <v>0.14760344656264307</v>
      </c>
      <c r="C1189" s="281">
        <v>0.012500428274886462</v>
      </c>
      <c r="D1189" s="281">
        <v>0.16041219069225532</v>
      </c>
      <c r="E1189" s="284">
        <v>-3.811665172678751E-4</v>
      </c>
      <c r="F1189" s="289">
        <v>-18.93394078440315</v>
      </c>
      <c r="G1189" s="237">
        <v>0.0</v>
      </c>
      <c r="H1189" s="237">
        <v>3470.302598836408</v>
      </c>
      <c r="I1189" s="289">
        <v>0.0</v>
      </c>
      <c r="J1189" s="236">
        <v>46294.5717655024</v>
      </c>
    </row>
    <row r="1190">
      <c r="A1190" s="187">
        <v>42480.0</v>
      </c>
      <c r="B1190" s="281">
        <v>0.14936915643269244</v>
      </c>
      <c r="C1190" s="281">
        <v>0.012575399730318274</v>
      </c>
      <c r="D1190" s="281">
        <v>0.16225472114545061</v>
      </c>
      <c r="E1190" s="284">
        <v>-3.8102128471177656E-4</v>
      </c>
      <c r="F1190" s="289">
        <v>-18.93394078440315</v>
      </c>
      <c r="G1190" s="237">
        <v>0.0</v>
      </c>
      <c r="H1190" s="237">
        <v>3489.236539620811</v>
      </c>
      <c r="I1190" s="289">
        <v>0.0</v>
      </c>
      <c r="J1190" s="236">
        <v>46313.5057062868</v>
      </c>
    </row>
    <row r="1191">
      <c r="A1191" s="187">
        <v>42479.0</v>
      </c>
      <c r="B1191" s="281">
        <v>0.15115695440869453</v>
      </c>
      <c r="C1191" s="281">
        <v>0.012651341228439176</v>
      </c>
      <c r="D1191" s="281">
        <v>0.16412033367283124</v>
      </c>
      <c r="E1191" s="284">
        <v>-3.808761627869154E-4</v>
      </c>
      <c r="F1191" s="289">
        <v>-18.93394078440315</v>
      </c>
      <c r="G1191" s="237">
        <v>0.0</v>
      </c>
      <c r="H1191" s="237">
        <v>3508.170480405214</v>
      </c>
      <c r="I1191" s="289">
        <v>0.0</v>
      </c>
      <c r="J1191" s="236">
        <v>46332.4396470712</v>
      </c>
    </row>
    <row r="1192">
      <c r="A1192" s="187">
        <v>42478.0</v>
      </c>
      <c r="B1192" s="281">
        <v>0.15296728131793305</v>
      </c>
      <c r="C1192" s="281">
        <v>0.01272827249621613</v>
      </c>
      <c r="D1192" s="281">
        <v>0.16600948931520218</v>
      </c>
      <c r="E1192" s="284">
        <v>-3.8073115136692934E-4</v>
      </c>
      <c r="F1192" s="289">
        <v>-18.93394078440315</v>
      </c>
      <c r="G1192" s="237">
        <v>0.0</v>
      </c>
      <c r="H1192" s="237">
        <v>3527.1044211896174</v>
      </c>
      <c r="I1192" s="289">
        <v>0.0</v>
      </c>
      <c r="J1192" s="236">
        <v>46351.3735878556</v>
      </c>
    </row>
    <row r="1193">
      <c r="A1193" s="187">
        <v>42475.0</v>
      </c>
      <c r="B1193" s="281">
        <v>0.1569306670774457</v>
      </c>
      <c r="C1193" s="281">
        <v>0.012955123287405683</v>
      </c>
      <c r="D1193" s="281">
        <v>0.16987525112318727</v>
      </c>
      <c r="E1193" s="284">
        <v>-4.2515250503293294E-4</v>
      </c>
      <c r="F1193" s="289">
        <v>-18.93394078440315</v>
      </c>
      <c r="G1193" s="237">
        <v>0.0</v>
      </c>
      <c r="H1193" s="237">
        <v>3546.0383619740205</v>
      </c>
      <c r="I1193" s="289">
        <v>0.0</v>
      </c>
      <c r="J1193" s="236">
        <v>46370.307528640005</v>
      </c>
    </row>
    <row r="1194">
      <c r="A1194" s="187">
        <v>42474.0</v>
      </c>
      <c r="B1194" s="281">
        <v>0.15882172472889974</v>
      </c>
      <c r="C1194" s="281">
        <v>0.01303589001928238</v>
      </c>
      <c r="D1194" s="281">
        <v>0.17184700980123008</v>
      </c>
      <c r="E1194" s="284">
        <v>-4.2497182719603206E-4</v>
      </c>
      <c r="F1194" s="289">
        <v>-18.93394078440315</v>
      </c>
      <c r="G1194" s="237">
        <v>0.0</v>
      </c>
      <c r="H1194" s="237">
        <v>3564.9723027584237</v>
      </c>
      <c r="I1194" s="289">
        <v>0.0</v>
      </c>
      <c r="J1194" s="236">
        <v>46389.24146942441</v>
      </c>
    </row>
    <row r="1195">
      <c r="A1195" s="187">
        <v>42473.0</v>
      </c>
      <c r="B1195" s="281">
        <v>0.1607373981634286</v>
      </c>
      <c r="C1195" s="281">
        <v>0.013117742662755989</v>
      </c>
      <c r="D1195" s="281">
        <v>0.17384446929053468</v>
      </c>
      <c r="E1195" s="284">
        <v>-4.2479130285987866E-4</v>
      </c>
      <c r="F1195" s="289">
        <v>-18.93394078440315</v>
      </c>
      <c r="G1195" s="237">
        <v>0.0</v>
      </c>
      <c r="H1195" s="237">
        <v>3583.906243542827</v>
      </c>
      <c r="I1195" s="289">
        <v>0.0</v>
      </c>
      <c r="J1195" s="236">
        <v>46408.17541020881</v>
      </c>
    </row>
    <row r="1196">
      <c r="A1196" s="187">
        <v>42472.0</v>
      </c>
      <c r="B1196" s="281">
        <v>0.16267819853338394</v>
      </c>
      <c r="C1196" s="281">
        <v>0.01320070418742368</v>
      </c>
      <c r="D1196" s="281">
        <v>0.17586816369436367</v>
      </c>
      <c r="E1196" s="284">
        <v>-4.2461093182893857E-4</v>
      </c>
      <c r="F1196" s="289">
        <v>-18.93394078440315</v>
      </c>
      <c r="G1196" s="237">
        <v>0.0</v>
      </c>
      <c r="H1196" s="237">
        <v>3602.84018432723</v>
      </c>
      <c r="I1196" s="289">
        <v>0.0</v>
      </c>
      <c r="J1196" s="236">
        <v>46427.10935099321</v>
      </c>
    </row>
    <row r="1197">
      <c r="A1197" s="187">
        <v>42471.0</v>
      </c>
      <c r="B1197" s="281">
        <v>0.16464465189045774</v>
      </c>
      <c r="C1197" s="281">
        <v>0.013284798246028925</v>
      </c>
      <c r="D1197" s="281">
        <v>0.1779186426979106</v>
      </c>
      <c r="E1197" s="284">
        <v>-4.2443071390800926E-4</v>
      </c>
      <c r="F1197" s="289">
        <v>-18.93394078440315</v>
      </c>
      <c r="G1197" s="237">
        <v>0.0</v>
      </c>
      <c r="H1197" s="237">
        <v>3621.774125111633</v>
      </c>
      <c r="I1197" s="289">
        <v>0.0</v>
      </c>
      <c r="J1197" s="236">
        <v>46446.04329177761</v>
      </c>
    </row>
    <row r="1198">
      <c r="A1198" s="187">
        <v>42468.0</v>
      </c>
      <c r="B1198" s="281">
        <v>0.16886130589651183</v>
      </c>
      <c r="C1198" s="281">
        <v>0.013327950323648413</v>
      </c>
      <c r="D1198" s="281">
        <v>0.18217824758839302</v>
      </c>
      <c r="E1198" s="284">
        <v>-4.242118674133976E-4</v>
      </c>
      <c r="F1198" s="289">
        <v>-18.93394078440315</v>
      </c>
      <c r="G1198" s="237">
        <v>0.0</v>
      </c>
      <c r="H1198" s="237">
        <v>3640.7080658960363</v>
      </c>
      <c r="I1198" s="289">
        <v>0.0</v>
      </c>
      <c r="J1198" s="236">
        <v>46464.977232562014</v>
      </c>
    </row>
    <row r="1199">
      <c r="A1199" s="187">
        <v>42467.0</v>
      </c>
      <c r="B1199" s="281">
        <v>0.17091898366972078</v>
      </c>
      <c r="C1199" s="281">
        <v>0.013415090682104976</v>
      </c>
      <c r="D1199" s="281">
        <v>0.18432299374379096</v>
      </c>
      <c r="E1199" s="284">
        <v>-4.2403198801192E-4</v>
      </c>
      <c r="F1199" s="289">
        <v>-18.93394078440315</v>
      </c>
      <c r="G1199" s="237">
        <v>0.0</v>
      </c>
      <c r="H1199" s="237">
        <v>3659.6420066804394</v>
      </c>
      <c r="I1199" s="289">
        <v>0.0</v>
      </c>
      <c r="J1199" s="236">
        <v>46483.911173346416</v>
      </c>
    </row>
    <row r="1200">
      <c r="A1200" s="187">
        <v>42466.0</v>
      </c>
      <c r="B1200" s="281">
        <v>0.1730047952592915</v>
      </c>
      <c r="C1200" s="281">
        <v>0.013503459960016562</v>
      </c>
      <c r="D1200" s="281">
        <v>0.1864971016199418</v>
      </c>
      <c r="E1200" s="284">
        <v>-4.2385226109502446E-4</v>
      </c>
      <c r="F1200" s="289">
        <v>-18.93394078440315</v>
      </c>
      <c r="G1200" s="237">
        <v>0.0</v>
      </c>
      <c r="H1200" s="237">
        <v>3678.5759474648426</v>
      </c>
      <c r="I1200" s="289">
        <v>0.0</v>
      </c>
      <c r="J1200" s="236">
        <v>46502.84511413082</v>
      </c>
    </row>
    <row r="1201">
      <c r="A1201" s="187">
        <v>42465.0</v>
      </c>
      <c r="B1201" s="281">
        <v>0.1751193546587511</v>
      </c>
      <c r="C1201" s="281">
        <v>0.013593085473598344</v>
      </c>
      <c r="D1201" s="281">
        <v>0.18870121250402505</v>
      </c>
      <c r="E1201" s="284">
        <v>-4.236726864689005E-4</v>
      </c>
      <c r="F1201" s="289">
        <v>-18.93394078440315</v>
      </c>
      <c r="G1201" s="237">
        <v>0.0</v>
      </c>
      <c r="H1201" s="237">
        <v>3697.5098882492457</v>
      </c>
      <c r="I1201" s="289">
        <v>0.0</v>
      </c>
      <c r="J1201" s="236">
        <v>46521.77905491522</v>
      </c>
    </row>
    <row r="1202">
      <c r="A1202" s="187">
        <v>42464.0</v>
      </c>
      <c r="B1202" s="281">
        <v>0.1772632947041313</v>
      </c>
      <c r="C1202" s="281">
        <v>0.013683995394027364</v>
      </c>
      <c r="D1202" s="281">
        <v>0.19093598737998077</v>
      </c>
      <c r="E1202" s="284">
        <v>-4.234932639400655E-4</v>
      </c>
      <c r="F1202" s="289">
        <v>-18.93394078440315</v>
      </c>
      <c r="G1202" s="237">
        <v>0.0</v>
      </c>
      <c r="H1202" s="237">
        <v>3716.443829033649</v>
      </c>
      <c r="I1202" s="289">
        <v>0.0</v>
      </c>
      <c r="J1202" s="236">
        <v>46540.71299569962</v>
      </c>
    </row>
    <row r="1203">
      <c r="A1203" s="187">
        <v>42461.0</v>
      </c>
      <c r="B1203" s="281">
        <v>0.18170862565866253</v>
      </c>
      <c r="C1203" s="281">
        <v>0.01395060129900236</v>
      </c>
      <c r="D1203" s="281">
        <v>0.19564770402811438</v>
      </c>
      <c r="E1203" s="284">
        <v>-4.2331399331536494E-4</v>
      </c>
      <c r="F1203" s="289">
        <v>-18.93394078440315</v>
      </c>
      <c r="G1203" s="237">
        <v>0.0</v>
      </c>
      <c r="H1203" s="237">
        <v>3735.377769818052</v>
      </c>
      <c r="I1203" s="289">
        <v>0.0</v>
      </c>
      <c r="J1203" s="236">
        <v>46559.64693648402</v>
      </c>
    </row>
    <row r="1204">
      <c r="A1204" s="187">
        <v>42460.0</v>
      </c>
      <c r="B1204" s="281">
        <v>0.1839558570640028</v>
      </c>
      <c r="C1204" s="281">
        <v>0.014046470795965146</v>
      </c>
      <c r="D1204" s="281">
        <v>0.1979907257440486</v>
      </c>
      <c r="E1204" s="284">
        <v>-4.231348744019708E-4</v>
      </c>
      <c r="F1204" s="289">
        <v>-18.93394078440315</v>
      </c>
      <c r="G1204" s="237">
        <v>0.0</v>
      </c>
      <c r="H1204" s="237">
        <v>3754.311710602455</v>
      </c>
      <c r="I1204" s="289">
        <v>0.0</v>
      </c>
      <c r="J1204" s="236">
        <v>46578.580877268425</v>
      </c>
    </row>
    <row r="1205">
      <c r="A1205" s="187">
        <v>42459.0</v>
      </c>
      <c r="B1205" s="281">
        <v>0.18623543662379538</v>
      </c>
      <c r="C1205" s="281">
        <v>0.014143761847469303</v>
      </c>
      <c r="D1205" s="281">
        <v>0.2003675159947997</v>
      </c>
      <c r="E1205" s="284">
        <v>-4.229559070073816E-4</v>
      </c>
      <c r="F1205" s="289">
        <v>-18.93394078440315</v>
      </c>
      <c r="G1205" s="237">
        <v>0.0</v>
      </c>
      <c r="H1205" s="237">
        <v>3773.2456513868583</v>
      </c>
      <c r="I1205" s="289">
        <v>0.0</v>
      </c>
      <c r="J1205" s="236">
        <v>46597.51481805283</v>
      </c>
    </row>
    <row r="1206">
      <c r="A1206" s="187">
        <v>42458.0</v>
      </c>
      <c r="B1206" s="281">
        <v>0.19076188636892574</v>
      </c>
      <c r="C1206" s="281">
        <v>0.012028729553140603</v>
      </c>
      <c r="D1206" s="281">
        <v>0.20277885188338357</v>
      </c>
      <c r="E1206" s="284">
        <v>-4.2238662699924437E-4</v>
      </c>
      <c r="F1206" s="289">
        <v>-18.93394078440315</v>
      </c>
      <c r="G1206" s="237">
        <v>0.0</v>
      </c>
      <c r="H1206" s="237">
        <v>3792.1795921712614</v>
      </c>
      <c r="I1206" s="289">
        <v>0.0</v>
      </c>
      <c r="J1206" s="236">
        <v>46616.44875883723</v>
      </c>
    </row>
    <row r="1207">
      <c r="A1207" s="187">
        <v>42453.0</v>
      </c>
      <c r="B1207" s="281">
        <v>0.19827397114162273</v>
      </c>
      <c r="C1207" s="281">
        <v>0.012436408264330331</v>
      </c>
      <c r="D1207" s="281">
        <v>0.2106982166594843</v>
      </c>
      <c r="E1207" s="284">
        <v>-4.222082918629532E-4</v>
      </c>
      <c r="F1207" s="289">
        <v>-18.93394078440315</v>
      </c>
      <c r="G1207" s="237">
        <v>0.0</v>
      </c>
      <c r="H1207" s="237">
        <v>3811.1135329556646</v>
      </c>
      <c r="I1207" s="289">
        <v>0.0</v>
      </c>
      <c r="J1207" s="236">
        <v>46635.38269962163</v>
      </c>
    </row>
    <row r="1208">
      <c r="A1208" s="187">
        <v>42452.0</v>
      </c>
      <c r="B1208" s="281">
        <v>0.20076988525413814</v>
      </c>
      <c r="C1208" s="281">
        <v>0.012526826282809206</v>
      </c>
      <c r="D1208" s="281">
        <v>0.21328446036209864</v>
      </c>
      <c r="E1208" s="284">
        <v>-4.220301072522556E-4</v>
      </c>
      <c r="F1208" s="289">
        <v>-18.93394078440315</v>
      </c>
      <c r="G1208" s="237">
        <v>0.0</v>
      </c>
      <c r="H1208" s="237">
        <v>3830.0474737400677</v>
      </c>
      <c r="I1208" s="289">
        <v>0.0</v>
      </c>
      <c r="J1208" s="236">
        <v>46654.31664040603</v>
      </c>
    </row>
    <row r="1209">
      <c r="A1209" s="187">
        <v>42451.0</v>
      </c>
      <c r="B1209" s="281">
        <v>0.20464674005809952</v>
      </c>
      <c r="C1209" s="281">
        <v>0.011275735438470824</v>
      </c>
      <c r="D1209" s="281">
        <v>0.21591013450957236</v>
      </c>
      <c r="E1209" s="284">
        <v>-4.2162718205674245E-4</v>
      </c>
      <c r="F1209" s="289">
        <v>-18.93394078440315</v>
      </c>
      <c r="G1209" s="237">
        <v>0.0</v>
      </c>
      <c r="H1209" s="237">
        <v>3848.981414524471</v>
      </c>
      <c r="I1209" s="289">
        <v>0.0</v>
      </c>
      <c r="J1209" s="236">
        <v>46673.250581190434</v>
      </c>
    </row>
    <row r="1210">
      <c r="A1210" s="187">
        <v>42450.0</v>
      </c>
      <c r="B1210" s="281">
        <v>0.20722953823971832</v>
      </c>
      <c r="C1210" s="281">
        <v>0.011359090689731071</v>
      </c>
      <c r="D1210" s="281">
        <v>0.21857619671238684</v>
      </c>
      <c r="E1210" s="284">
        <v>-4.2144948749694983E-4</v>
      </c>
      <c r="F1210" s="289">
        <v>-18.93394078440315</v>
      </c>
      <c r="G1210" s="237">
        <v>0.0</v>
      </c>
      <c r="H1210" s="237">
        <v>3867.915355308874</v>
      </c>
      <c r="I1210" s="289">
        <v>0.0</v>
      </c>
      <c r="J1210" s="236">
        <v>46692.184521974836</v>
      </c>
    </row>
    <row r="1211">
      <c r="A1211" s="187">
        <v>42447.0</v>
      </c>
      <c r="B1211" s="281">
        <v>0.21276700494404457</v>
      </c>
      <c r="C1211" s="281">
        <v>0.011602715048325727</v>
      </c>
      <c r="D1211" s="281">
        <v>0.22435702113504663</v>
      </c>
      <c r="E1211" s="284">
        <v>-4.212719426526221E-4</v>
      </c>
      <c r="F1211" s="289">
        <v>-18.93394078440315</v>
      </c>
      <c r="G1211" s="237">
        <v>0.0</v>
      </c>
      <c r="H1211" s="237">
        <v>3886.849296093277</v>
      </c>
      <c r="I1211" s="289">
        <v>0.0</v>
      </c>
      <c r="J1211" s="236">
        <v>46711.11846275924</v>
      </c>
    </row>
    <row r="1212">
      <c r="A1212" s="187">
        <v>42446.0</v>
      </c>
      <c r="B1212" s="281">
        <v>0.2154885374535655</v>
      </c>
      <c r="C1212" s="281">
        <v>0.011691074219083993</v>
      </c>
      <c r="D1212" s="281">
        <v>0.22716681610860692</v>
      </c>
      <c r="E1212" s="284">
        <v>-4.21094547334626E-4</v>
      </c>
      <c r="F1212" s="289">
        <v>-18.93394078440315</v>
      </c>
      <c r="G1212" s="237">
        <v>0.0</v>
      </c>
      <c r="H1212" s="237">
        <v>3905.7832368776803</v>
      </c>
      <c r="I1212" s="289">
        <v>0.0</v>
      </c>
      <c r="J1212" s="236">
        <v>46730.05240354364</v>
      </c>
    </row>
    <row r="1213">
      <c r="A1213" s="187">
        <v>42445.0</v>
      </c>
      <c r="B1213" s="281">
        <v>0.2182535430909583</v>
      </c>
      <c r="C1213" s="281">
        <v>0.011780881473696337</v>
      </c>
      <c r="D1213" s="281">
        <v>0.23002153070900458</v>
      </c>
      <c r="E1213" s="284">
        <v>-4.20917301354147E-4</v>
      </c>
      <c r="F1213" s="289">
        <v>-18.93394078440315</v>
      </c>
      <c r="G1213" s="237">
        <v>0.0</v>
      </c>
      <c r="H1213" s="237">
        <v>3924.7171776620835</v>
      </c>
      <c r="I1213" s="289">
        <v>0.0</v>
      </c>
      <c r="J1213" s="236">
        <v>46748.98634432804</v>
      </c>
    </row>
    <row r="1214">
      <c r="A1214" s="187">
        <v>42444.0</v>
      </c>
      <c r="B1214" s="281">
        <v>0.22106312860069216</v>
      </c>
      <c r="C1214" s="281">
        <v>0.011872174273585848</v>
      </c>
      <c r="D1214" s="281">
        <v>0.23292230910113146</v>
      </c>
      <c r="E1214" s="284">
        <v>-4.207402045226881E-4</v>
      </c>
      <c r="F1214" s="289">
        <v>-18.93394078440315</v>
      </c>
      <c r="G1214" s="237">
        <v>0.0</v>
      </c>
      <c r="H1214" s="237">
        <v>3943.6511184464866</v>
      </c>
      <c r="I1214" s="289">
        <v>0.0</v>
      </c>
      <c r="J1214" s="236">
        <v>46767.92028511244</v>
      </c>
    </row>
    <row r="1215">
      <c r="A1215" s="187">
        <v>42443.0</v>
      </c>
      <c r="B1215" s="281">
        <v>0.22391844037824052</v>
      </c>
      <c r="C1215" s="281">
        <v>0.011964991444704729</v>
      </c>
      <c r="D1215" s="281">
        <v>0.23587033646391914</v>
      </c>
      <c r="E1215" s="284">
        <v>-4.205632566520695E-4</v>
      </c>
      <c r="F1215" s="289">
        <v>-18.93394078440315</v>
      </c>
      <c r="G1215" s="237">
        <v>0.0</v>
      </c>
      <c r="H1215" s="237">
        <v>3962.58505923089</v>
      </c>
      <c r="I1215" s="289">
        <v>0.0</v>
      </c>
      <c r="J1215" s="236">
        <v>46786.854225896845</v>
      </c>
    </row>
    <row r="1216">
      <c r="A1216" s="187">
        <v>42440.0</v>
      </c>
      <c r="B1216" s="281">
        <v>0.23013191694886287</v>
      </c>
      <c r="C1216" s="281">
        <v>0.01223542248748953</v>
      </c>
      <c r="D1216" s="281">
        <v>0.24235394809787544</v>
      </c>
      <c r="E1216" s="284">
        <v>-4.2038645755442807E-4</v>
      </c>
      <c r="F1216" s="289">
        <v>-18.93394078440315</v>
      </c>
      <c r="G1216" s="237">
        <v>0.0</v>
      </c>
      <c r="H1216" s="237">
        <v>3981.519000015293</v>
      </c>
      <c r="I1216" s="289">
        <v>0.0</v>
      </c>
      <c r="J1216" s="236">
        <v>46805.78816668125</v>
      </c>
    </row>
    <row r="1217">
      <c r="A1217" s="187">
        <v>42439.0</v>
      </c>
      <c r="B1217" s="281">
        <v>0.23315002378890015</v>
      </c>
      <c r="C1217" s="281">
        <v>0.01233411673929774</v>
      </c>
      <c r="D1217" s="281">
        <v>0.2454706411715358</v>
      </c>
      <c r="E1217" s="284">
        <v>-4.202098070422159E-4</v>
      </c>
      <c r="F1217" s="289">
        <v>-18.93394078440315</v>
      </c>
      <c r="G1217" s="237">
        <v>0.0</v>
      </c>
      <c r="H1217" s="237">
        <v>4000.452940799696</v>
      </c>
      <c r="I1217" s="289">
        <v>0.0</v>
      </c>
      <c r="J1217" s="236">
        <v>46824.72210746565</v>
      </c>
    </row>
    <row r="1218">
      <c r="A1218" s="187">
        <v>42438.0</v>
      </c>
      <c r="B1218" s="281">
        <v>0.2362192889823117</v>
      </c>
      <c r="C1218" s="281">
        <v>0.01243452523290098</v>
      </c>
      <c r="D1218" s="281">
        <v>0.24864020496417424</v>
      </c>
      <c r="E1218" s="284">
        <v>-4.200333049282008E-4</v>
      </c>
      <c r="F1218" s="289">
        <v>-18.93394078440315</v>
      </c>
      <c r="G1218" s="237">
        <v>0.0</v>
      </c>
      <c r="H1218" s="237">
        <v>4019.3868815840992</v>
      </c>
      <c r="I1218" s="289">
        <v>0.0</v>
      </c>
      <c r="J1218" s="236">
        <v>46843.65604825005</v>
      </c>
    </row>
    <row r="1219">
      <c r="A1219" s="187">
        <v>42437.0</v>
      </c>
      <c r="B1219" s="281">
        <v>0.23934109607512197</v>
      </c>
      <c r="C1219" s="281">
        <v>0.012536695064866495</v>
      </c>
      <c r="D1219" s="281">
        <v>0.25186407006683653</v>
      </c>
      <c r="E1219" s="284">
        <v>-4.198569510254644E-4</v>
      </c>
      <c r="F1219" s="289">
        <v>-18.93394078440315</v>
      </c>
      <c r="G1219" s="237">
        <v>0.0</v>
      </c>
      <c r="H1219" s="237">
        <v>4038.3208223685024</v>
      </c>
      <c r="I1219" s="289">
        <v>0.0</v>
      </c>
      <c r="J1219" s="236">
        <v>46862.58998903445</v>
      </c>
    </row>
    <row r="1220">
      <c r="A1220" s="187">
        <v>42436.0</v>
      </c>
      <c r="B1220" s="281">
        <v>0.24276339370990224</v>
      </c>
      <c r="C1220" s="281">
        <v>0.012394162810653881</v>
      </c>
      <c r="D1220" s="281">
        <v>0.25514372164401067</v>
      </c>
      <c r="E1220" s="284">
        <v>-4.196442827342718E-4</v>
      </c>
      <c r="F1220" s="289">
        <v>-18.93394078440315</v>
      </c>
      <c r="G1220" s="237">
        <v>0.0</v>
      </c>
      <c r="H1220" s="237">
        <v>4057.2547631529055</v>
      </c>
      <c r="I1220" s="289">
        <v>0.0</v>
      </c>
      <c r="J1220" s="236">
        <v>46881.52392981885</v>
      </c>
    </row>
    <row r="1221">
      <c r="A1221" s="187">
        <v>42433.0</v>
      </c>
      <c r="B1221" s="177">
        <v>0.249781277779331</v>
      </c>
      <c r="C1221" s="177">
        <v>0.012690215936000062</v>
      </c>
      <c r="D1221" s="177">
        <v>0.2624573283720568</v>
      </c>
      <c r="E1221" s="284">
        <v>0.0025973718353049426</v>
      </c>
      <c r="F1221" s="289">
        <v>117.24006264076434</v>
      </c>
      <c r="G1221" s="237">
        <v>0.0</v>
      </c>
      <c r="H1221" s="237">
        <v>4076.1887039373087</v>
      </c>
      <c r="I1221" s="289">
        <v>0.0</v>
      </c>
      <c r="J1221" s="236">
        <v>46900.457870603255</v>
      </c>
    </row>
    <row r="1222">
      <c r="A1222" s="187">
        <v>42432.0</v>
      </c>
      <c r="B1222" s="281">
        <v>0.24430888392720598</v>
      </c>
      <c r="C1222" s="281">
        <v>0.012798998246516865</v>
      </c>
      <c r="D1222" s="281">
        <v>0.2570935954031397</v>
      </c>
      <c r="E1222" s="284">
        <v>0.0026041357441421286</v>
      </c>
      <c r="F1222" s="289">
        <v>117.24006264076615</v>
      </c>
      <c r="G1222" s="237">
        <v>0.0</v>
      </c>
      <c r="H1222" s="237">
        <v>3958.9486412965443</v>
      </c>
      <c r="I1222" s="289">
        <v>0.0</v>
      </c>
      <c r="J1222" s="236">
        <v>46783.217807962494</v>
      </c>
    </row>
    <row r="1223">
      <c r="A1223" s="187">
        <v>42431.0</v>
      </c>
      <c r="B1223" s="281">
        <v>0.23873603378332958</v>
      </c>
      <c r="C1223" s="281">
        <v>0.012909346705748885</v>
      </c>
      <c r="D1223" s="281">
        <v>0.2516309705429865</v>
      </c>
      <c r="E1223" s="284">
        <v>0.0026109349732315514</v>
      </c>
      <c r="F1223" s="289">
        <v>117.24006264076615</v>
      </c>
      <c r="G1223" s="237">
        <v>0.0</v>
      </c>
      <c r="H1223" s="237">
        <v>3841.708578655778</v>
      </c>
      <c r="I1223" s="289">
        <v>0.0</v>
      </c>
      <c r="J1223" s="236">
        <v>46665.977745321725</v>
      </c>
    </row>
    <row r="1224">
      <c r="A1224" s="187">
        <v>42430.0</v>
      </c>
      <c r="B1224" s="281">
        <v>0.23306049152152652</v>
      </c>
      <c r="C1224" s="281">
        <v>0.013021292549433135</v>
      </c>
      <c r="D1224" s="281">
        <v>0.24606724916629236</v>
      </c>
      <c r="E1224" s="284">
        <v>0.0026177697999541214</v>
      </c>
      <c r="F1224" s="289">
        <v>117.24006264076615</v>
      </c>
      <c r="G1224" s="237">
        <v>0.0</v>
      </c>
      <c r="H1224" s="237">
        <v>3724.468516015012</v>
      </c>
      <c r="I1224" s="289">
        <v>0.0</v>
      </c>
      <c r="J1224" s="236">
        <v>46548.737682680956</v>
      </c>
    </row>
    <row r="1225">
      <c r="A1225" s="187">
        <v>42429.0</v>
      </c>
      <c r="B1225" s="281">
        <v>0.22727995974594356</v>
      </c>
      <c r="C1225" s="281">
        <v>0.013134867750340947</v>
      </c>
      <c r="D1225" s="281">
        <v>0.24040016581428605</v>
      </c>
      <c r="E1225" s="284">
        <v>0.0026246405046028067</v>
      </c>
      <c r="F1225" s="289">
        <v>117.24006264076615</v>
      </c>
      <c r="G1225" s="237">
        <v>0.0</v>
      </c>
      <c r="H1225" s="237">
        <v>3607.228453374246</v>
      </c>
      <c r="I1225" s="289">
        <v>0.0</v>
      </c>
      <c r="J1225" s="236">
        <v>46431.49762004019</v>
      </c>
    </row>
    <row r="1226">
      <c r="A1226" s="187">
        <v>42426.0</v>
      </c>
      <c r="B1226" s="281">
        <v>0.22499194874107628</v>
      </c>
      <c r="C1226" s="281">
        <v>0.013465553896318318</v>
      </c>
      <c r="D1226" s="281">
        <v>0.238442471829859</v>
      </c>
      <c r="E1226" s="284">
        <v>0.0026315473704209944</v>
      </c>
      <c r="F1226" s="289">
        <v>117.24006264076615</v>
      </c>
      <c r="G1226" s="237">
        <v>0.0</v>
      </c>
      <c r="H1226" s="237">
        <v>3489.9883907334797</v>
      </c>
      <c r="I1226" s="289">
        <v>0.0</v>
      </c>
      <c r="J1226" s="236">
        <v>46314.25755739942</v>
      </c>
    </row>
    <row r="1227">
      <c r="A1227" s="187">
        <v>42425.0</v>
      </c>
      <c r="B1227" s="281">
        <v>0.21892547462670345</v>
      </c>
      <c r="C1227" s="281">
        <v>0.01358616966289439</v>
      </c>
      <c r="D1227" s="281">
        <v>0.23249647884576083</v>
      </c>
      <c r="E1227" s="284">
        <v>0.002638490683641412</v>
      </c>
      <c r="F1227" s="289">
        <v>117.24006264076615</v>
      </c>
      <c r="G1227" s="237">
        <v>0.0</v>
      </c>
      <c r="H1227" s="237">
        <v>3372.7483280927136</v>
      </c>
      <c r="I1227" s="289">
        <v>0.0</v>
      </c>
      <c r="J1227" s="236">
        <v>46197.01749475865</v>
      </c>
    </row>
    <row r="1228">
      <c r="A1228" s="187">
        <v>42424.0</v>
      </c>
      <c r="B1228" s="281">
        <v>0.21274373664792437</v>
      </c>
      <c r="C1228" s="281">
        <v>0.013708604750533924</v>
      </c>
      <c r="D1228" s="281">
        <v>0.22643703928751854</v>
      </c>
      <c r="E1228" s="284">
        <v>0.002645470733525665</v>
      </c>
      <c r="F1228" s="289">
        <v>117.24006264076615</v>
      </c>
      <c r="G1228" s="237">
        <v>0.0</v>
      </c>
      <c r="H1228" s="237">
        <v>3255.5082654519474</v>
      </c>
      <c r="I1228" s="289">
        <v>0.0</v>
      </c>
      <c r="J1228" s="236">
        <v>46079.77743211788</v>
      </c>
    </row>
    <row r="1229">
      <c r="A1229" s="187">
        <v>42423.0</v>
      </c>
      <c r="B1229" s="281">
        <v>0.20644405369099808</v>
      </c>
      <c r="C1229" s="281">
        <v>0.013832897056601186</v>
      </c>
      <c r="D1229" s="281">
        <v>0.22026150989645282</v>
      </c>
      <c r="E1229" s="284">
        <v>0.002652487812404414</v>
      </c>
      <c r="F1229" s="289">
        <v>117.24006264076615</v>
      </c>
      <c r="G1229" s="237">
        <v>0.0</v>
      </c>
      <c r="H1229" s="237">
        <v>3138.2682028111813</v>
      </c>
      <c r="I1229" s="289">
        <v>0.0</v>
      </c>
      <c r="J1229" s="236">
        <v>45962.53736947711</v>
      </c>
    </row>
    <row r="1230">
      <c r="A1230" s="187">
        <v>42422.0</v>
      </c>
      <c r="B1230" s="281">
        <v>0.20002366767683408</v>
      </c>
      <c r="C1230" s="281">
        <v>0.013959085400241922</v>
      </c>
      <c r="D1230" s="281">
        <v>0.21396717136928742</v>
      </c>
      <c r="E1230" s="284">
        <v>0.0026595422157181824</v>
      </c>
      <c r="F1230" s="289">
        <v>117.24006264076615</v>
      </c>
      <c r="G1230" s="237">
        <v>0.0</v>
      </c>
      <c r="H1230" s="237">
        <v>3021.028140170415</v>
      </c>
      <c r="I1230" s="289">
        <v>0.0</v>
      </c>
      <c r="J1230" s="236">
        <v>45845.29730683634</v>
      </c>
    </row>
    <row r="1231">
      <c r="A1231" s="187">
        <v>42419.0</v>
      </c>
      <c r="B1231" s="281">
        <v>0.19681559868418377</v>
      </c>
      <c r="C1231" s="281">
        <v>0.014330092464440643</v>
      </c>
      <c r="D1231" s="281">
        <v>0.21112969530742406</v>
      </c>
      <c r="E1231" s="284">
        <v>0.002666634242058817</v>
      </c>
      <c r="F1231" s="289">
        <v>117.24006264076615</v>
      </c>
      <c r="G1231" s="237">
        <v>0.0</v>
      </c>
      <c r="H1231" s="237">
        <v>2903.788077529649</v>
      </c>
      <c r="I1231" s="289">
        <v>0.0</v>
      </c>
      <c r="J1231" s="236">
        <v>45728.057244195574</v>
      </c>
    </row>
    <row r="1232">
      <c r="A1232" s="187">
        <v>42418.0</v>
      </c>
      <c r="B1232" s="281">
        <v>0.19005821270771436</v>
      </c>
      <c r="C1232" s="281">
        <v>0.014464567767576575</v>
      </c>
      <c r="D1232" s="281">
        <v>0.2045066345272019</v>
      </c>
      <c r="E1232" s="284">
        <v>0.002673764193211626</v>
      </c>
      <c r="F1232" s="289">
        <v>117.24006264076615</v>
      </c>
      <c r="G1232" s="237">
        <v>0.0</v>
      </c>
      <c r="H1232" s="237">
        <v>2786.548014888883</v>
      </c>
      <c r="I1232" s="289">
        <v>0.0</v>
      </c>
      <c r="J1232" s="236">
        <v>45610.817181554805</v>
      </c>
    </row>
    <row r="1233">
      <c r="A1233" s="187">
        <v>42417.0</v>
      </c>
      <c r="B1233" s="281">
        <v>0.18316756485698843</v>
      </c>
      <c r="C1233" s="281">
        <v>0.014601173438888003</v>
      </c>
      <c r="D1233" s="281">
        <v>0.19775243986289376</v>
      </c>
      <c r="E1233" s="284">
        <v>0.0026809323741981794</v>
      </c>
      <c r="F1233" s="289">
        <v>117.24006264076615</v>
      </c>
      <c r="G1233" s="237">
        <v>0.0</v>
      </c>
      <c r="H1233" s="237">
        <v>2669.3079522481166</v>
      </c>
      <c r="I1233" s="289">
        <v>0.0</v>
      </c>
      <c r="J1233" s="236">
        <v>45493.577118914036</v>
      </c>
    </row>
    <row r="1234">
      <c r="A1234" s="187">
        <v>42416.0</v>
      </c>
      <c r="B1234" s="281">
        <v>0.1761404081067319</v>
      </c>
      <c r="C1234" s="281">
        <v>0.014739955902195304</v>
      </c>
      <c r="D1234" s="281">
        <v>0.19086391066122574</v>
      </c>
      <c r="E1234" s="284">
        <v>0.0026881390933198076</v>
      </c>
      <c r="F1234" s="289">
        <v>117.24006264076615</v>
      </c>
      <c r="G1234" s="237">
        <v>0.0</v>
      </c>
      <c r="H1234" s="237">
        <v>2552.0678896073505</v>
      </c>
      <c r="I1234" s="289">
        <v>0.0</v>
      </c>
      <c r="J1234" s="236">
        <v>45376.33705627327</v>
      </c>
    </row>
    <row r="1235">
      <c r="A1235" s="187">
        <v>42415.0</v>
      </c>
      <c r="B1235" s="281">
        <v>0.16897339816554938</v>
      </c>
      <c r="C1235" s="281">
        <v>0.014880962743425897</v>
      </c>
      <c r="D1235" s="281">
        <v>0.18383775016361248</v>
      </c>
      <c r="E1235" s="284">
        <v>0.0026953846622018067</v>
      </c>
      <c r="F1235" s="289">
        <v>117.24006264076615</v>
      </c>
      <c r="G1235" s="237">
        <v>0.0</v>
      </c>
      <c r="H1235" s="237">
        <v>2434.8278269665843</v>
      </c>
      <c r="I1235" s="289">
        <v>0.0</v>
      </c>
      <c r="J1235" s="236">
        <v>45259.0969936325</v>
      </c>
    </row>
    <row r="1236">
      <c r="A1236" s="187">
        <v>42412.0</v>
      </c>
      <c r="B1236" s="281">
        <v>0.16462938549367845</v>
      </c>
      <c r="C1236" s="281">
        <v>0.015299916911510386</v>
      </c>
      <c r="D1236" s="281">
        <v>0.17991222400587617</v>
      </c>
      <c r="E1236" s="284">
        <v>0.0027026693958383512</v>
      </c>
      <c r="F1236" s="289">
        <v>117.24006264076615</v>
      </c>
      <c r="G1236" s="237">
        <v>0.0</v>
      </c>
      <c r="H1236" s="237">
        <v>2317.587764325818</v>
      </c>
      <c r="I1236" s="289">
        <v>0.0</v>
      </c>
      <c r="J1236" s="236">
        <v>45141.85693099173</v>
      </c>
    </row>
    <row r="1237">
      <c r="A1237" s="187">
        <v>42411.0</v>
      </c>
      <c r="B1237" s="281">
        <v>0.1570616013046241</v>
      </c>
      <c r="C1237" s="281">
        <v>0.015450768918013419</v>
      </c>
      <c r="D1237" s="281">
        <v>0.17249512343608334</v>
      </c>
      <c r="E1237" s="284">
        <v>0.0027099936126381463</v>
      </c>
      <c r="F1237" s="289">
        <v>117.24006264076615</v>
      </c>
      <c r="G1237" s="237">
        <v>0.0</v>
      </c>
      <c r="H1237" s="237">
        <v>2200.347701685052</v>
      </c>
      <c r="I1237" s="289">
        <v>0.0</v>
      </c>
      <c r="J1237" s="236">
        <v>45024.61686835096</v>
      </c>
    </row>
    <row r="1238">
      <c r="A1238" s="187">
        <v>42410.0</v>
      </c>
      <c r="B1238" s="281">
        <v>0.14933843387094106</v>
      </c>
      <c r="C1238" s="281">
        <v>0.015604137740850545</v>
      </c>
      <c r="D1238" s="281">
        <v>0.16492515362862153</v>
      </c>
      <c r="E1238" s="284">
        <v>0.00271735763447081</v>
      </c>
      <c r="F1238" s="289">
        <v>117.24006264076593</v>
      </c>
      <c r="G1238" s="237">
        <v>0.0</v>
      </c>
      <c r="H1238" s="237">
        <v>2083.107639044286</v>
      </c>
      <c r="I1238" s="289">
        <v>0.0</v>
      </c>
      <c r="J1238" s="236">
        <v>44907.37680571019</v>
      </c>
    </row>
    <row r="1239">
      <c r="A1239" s="187">
        <v>42409.0</v>
      </c>
      <c r="B1239" s="281">
        <v>0.14145590758069038</v>
      </c>
      <c r="C1239" s="281">
        <v>0.015760080848589444</v>
      </c>
      <c r="D1239" s="281">
        <v>0.15719839637597072</v>
      </c>
      <c r="E1239" s="284">
        <v>0.002724761786714057</v>
      </c>
      <c r="F1239" s="289">
        <v>117.24006264076615</v>
      </c>
      <c r="G1239" s="237">
        <v>0.0</v>
      </c>
      <c r="H1239" s="237">
        <v>1965.8675764035202</v>
      </c>
      <c r="I1239" s="289">
        <v>0.0</v>
      </c>
      <c r="J1239" s="236">
        <v>44790.13674306942</v>
      </c>
    </row>
    <row r="1240">
      <c r="A1240" s="187">
        <v>42408.0</v>
      </c>
      <c r="B1240" s="281">
        <v>0.13372653484435817</v>
      </c>
      <c r="C1240" s="281">
        <v>0.015602044795050703</v>
      </c>
      <c r="D1240" s="281">
        <v>0.14931081057664078</v>
      </c>
      <c r="E1240" s="284">
        <v>0.0027319568254386647</v>
      </c>
      <c r="F1240" s="289">
        <v>117.24006264076615</v>
      </c>
      <c r="G1240" s="237">
        <v>0.0</v>
      </c>
      <c r="H1240" s="237">
        <v>1848.627513762754</v>
      </c>
      <c r="I1240" s="289">
        <v>0.0</v>
      </c>
      <c r="J1240" s="236">
        <v>44672.896680428654</v>
      </c>
    </row>
    <row r="1241">
      <c r="A1241" s="187">
        <v>42405.0</v>
      </c>
      <c r="B1241" s="281">
        <v>0.12797716930619446</v>
      </c>
      <c r="C1241" s="281">
        <v>0.016069128957337992</v>
      </c>
      <c r="D1241" s="281">
        <v>0.14402799724178678</v>
      </c>
      <c r="E1241" s="284">
        <v>0.002739440859592915</v>
      </c>
      <c r="F1241" s="289">
        <v>117.24006264076615</v>
      </c>
      <c r="G1241" s="237">
        <v>0.0</v>
      </c>
      <c r="H1241" s="237">
        <v>1731.3874511219879</v>
      </c>
      <c r="I1241" s="289">
        <v>0.0</v>
      </c>
      <c r="J1241" s="236">
        <v>44555.656617787885</v>
      </c>
    </row>
    <row r="1242">
      <c r="A1242" s="187">
        <v>42404.0</v>
      </c>
      <c r="B1242" s="281">
        <v>0.11945308840754712</v>
      </c>
      <c r="C1242" s="281">
        <v>0.01623613530020975</v>
      </c>
      <c r="D1242" s="281">
        <v>0.13567073248362246</v>
      </c>
      <c r="E1242" s="284">
        <v>0.002746966010522052</v>
      </c>
      <c r="F1242" s="289">
        <v>117.24006264076615</v>
      </c>
      <c r="G1242" s="237">
        <v>0.0</v>
      </c>
      <c r="H1242" s="237">
        <v>1614.1473884812217</v>
      </c>
      <c r="I1242" s="289">
        <v>0.0</v>
      </c>
      <c r="J1242" s="236">
        <v>44438.416555147116</v>
      </c>
    </row>
    <row r="1243">
      <c r="A1243" s="187">
        <v>42403.0</v>
      </c>
      <c r="B1243" s="281">
        <v>0.11074615384222564</v>
      </c>
      <c r="C1243" s="281">
        <v>0.01640608485704403</v>
      </c>
      <c r="D1243" s="281">
        <v>0.12713355392074013</v>
      </c>
      <c r="E1243" s="284">
        <v>0.0027545326179985686</v>
      </c>
      <c r="F1243" s="289">
        <v>117.24006264076615</v>
      </c>
      <c r="G1243" s="237">
        <v>0.0</v>
      </c>
      <c r="H1243" s="237">
        <v>1496.9073258404555</v>
      </c>
      <c r="I1243" s="289">
        <v>0.0</v>
      </c>
      <c r="J1243" s="236">
        <v>44321.17649250635</v>
      </c>
    </row>
    <row r="1244">
      <c r="A1244" s="187">
        <v>42402.0</v>
      </c>
      <c r="B1244" s="281">
        <v>0.10185143995478449</v>
      </c>
      <c r="C1244" s="281">
        <v>0.016579048157619205</v>
      </c>
      <c r="D1244" s="281">
        <v>0.1184116063471468</v>
      </c>
      <c r="E1244" s="284">
        <v>0.002762141025548955</v>
      </c>
      <c r="F1244" s="289">
        <v>117.24006264076615</v>
      </c>
      <c r="G1244" s="237">
        <v>0.0</v>
      </c>
      <c r="H1244" s="237">
        <v>1379.6672631996894</v>
      </c>
      <c r="I1244" s="289">
        <v>0.0</v>
      </c>
      <c r="J1244" s="236">
        <v>44203.93642986558</v>
      </c>
    </row>
    <row r="1245">
      <c r="A1245" s="187">
        <v>42401.0</v>
      </c>
      <c r="B1245" s="281">
        <v>0.09276386011080666</v>
      </c>
      <c r="C1245" s="281">
        <v>0.016755097582482087</v>
      </c>
      <c r="D1245" s="281">
        <v>0.1094998754265385</v>
      </c>
      <c r="E1245" s="284">
        <v>0.0027697915805056897</v>
      </c>
      <c r="F1245" s="289">
        <v>117.24006264076615</v>
      </c>
      <c r="G1245" s="237">
        <v>0.0</v>
      </c>
      <c r="H1245" s="237">
        <v>1262.4272005589232</v>
      </c>
      <c r="I1245" s="289">
        <v>0.0</v>
      </c>
      <c r="J1245" s="236">
        <v>44086.69636722481</v>
      </c>
    </row>
    <row r="1246">
      <c r="A1246" s="187">
        <v>42398.0</v>
      </c>
      <c r="B1246" s="281">
        <v>0.08523559617474015</v>
      </c>
      <c r="C1246" s="281">
        <v>0.017290819122084782</v>
      </c>
      <c r="D1246" s="281">
        <v>0.1025067229004546</v>
      </c>
      <c r="E1246" s="284">
        <v>0.002777484634060091</v>
      </c>
      <c r="F1246" s="289">
        <v>117.24006264076604</v>
      </c>
      <c r="G1246" s="237">
        <v>0.0</v>
      </c>
      <c r="H1246" s="237">
        <v>1145.187137918157</v>
      </c>
      <c r="I1246" s="289">
        <v>0.0</v>
      </c>
      <c r="J1246" s="236">
        <v>43969.45630458404</v>
      </c>
    </row>
    <row r="1247">
      <c r="A1247" s="187">
        <v>42397.0</v>
      </c>
      <c r="B1247" s="281">
        <v>0.07556315034176835</v>
      </c>
      <c r="C1247" s="281">
        <v>0.017480939974155403</v>
      </c>
      <c r="D1247" s="281">
        <v>0.09302418139220726</v>
      </c>
      <c r="E1247" s="284">
        <v>0.002785220541316065</v>
      </c>
      <c r="F1247" s="289">
        <v>117.24006264076604</v>
      </c>
      <c r="G1247" s="237">
        <v>0.0</v>
      </c>
      <c r="H1247" s="237">
        <v>1027.947075277391</v>
      </c>
      <c r="I1247" s="289">
        <v>0.0</v>
      </c>
      <c r="J1247" s="236">
        <v>43852.21624194327</v>
      </c>
    </row>
    <row r="1248">
      <c r="A1248" s="187">
        <v>42396.0</v>
      </c>
      <c r="B1248" s="281">
        <v>0.06567311966656844</v>
      </c>
      <c r="C1248" s="281">
        <v>0.01767461174554004</v>
      </c>
      <c r="D1248" s="281">
        <v>0.08332760191692797</v>
      </c>
      <c r="E1248" s="284">
        <v>0.0027929996613447307</v>
      </c>
      <c r="F1248" s="289">
        <v>117.24006264076604</v>
      </c>
      <c r="G1248" s="237">
        <v>0.0</v>
      </c>
      <c r="H1248" s="237">
        <v>910.707012636625</v>
      </c>
      <c r="I1248" s="289">
        <v>0.0</v>
      </c>
      <c r="J1248" s="236">
        <v>43734.9761793025</v>
      </c>
    </row>
    <row r="1249">
      <c r="A1249" s="187">
        <v>42395.0</v>
      </c>
      <c r="B1249" s="281">
        <v>0.0555593167096315</v>
      </c>
      <c r="C1249" s="281">
        <v>0.017871923863054195</v>
      </c>
      <c r="D1249" s="281">
        <v>0.0734108863600757</v>
      </c>
      <c r="E1249" s="284">
        <v>0.0028008223572399886</v>
      </c>
      <c r="F1249" s="289">
        <v>117.24006264076604</v>
      </c>
      <c r="G1249" s="237">
        <v>0.0</v>
      </c>
      <c r="H1249" s="237">
        <v>793.466949995859</v>
      </c>
      <c r="I1249" s="289">
        <v>0.0</v>
      </c>
      <c r="J1249" s="236">
        <v>43617.736116661734</v>
      </c>
    </row>
    <row r="1250">
      <c r="A1250" s="187">
        <v>42394.0</v>
      </c>
      <c r="B1250" s="281">
        <v>0.04521534287842241</v>
      </c>
      <c r="C1250" s="281">
        <v>0.018072968131429123</v>
      </c>
      <c r="D1250" s="281">
        <v>0.06326772782929081</v>
      </c>
      <c r="E1250" s="284">
        <v>0.00280868899617501</v>
      </c>
      <c r="F1250" s="289">
        <v>117.24006264076604</v>
      </c>
      <c r="G1250" s="237">
        <v>0.0</v>
      </c>
      <c r="H1250" s="237">
        <v>676.2268873550929</v>
      </c>
      <c r="I1250" s="289">
        <v>0.0</v>
      </c>
      <c r="J1250" s="236">
        <v>43500.496054020965</v>
      </c>
    </row>
    <row r="1251">
      <c r="A1251" s="187">
        <v>42391.0</v>
      </c>
      <c r="B1251" s="281">
        <v>0.03542173081799763</v>
      </c>
      <c r="C1251" s="281">
        <v>0.01869324417687417</v>
      </c>
      <c r="D1251" s="281">
        <v>0.05409368538613902</v>
      </c>
      <c r="E1251" s="284">
        <v>0.0028165999494596844</v>
      </c>
      <c r="F1251" s="289">
        <v>117.24006264076604</v>
      </c>
      <c r="G1251" s="237">
        <v>0.0</v>
      </c>
      <c r="H1251" s="237">
        <v>558.9868247143269</v>
      </c>
      <c r="I1251" s="289">
        <v>0.0</v>
      </c>
      <c r="J1251" s="236">
        <v>43383.255991380196</v>
      </c>
    </row>
    <row r="1252">
      <c r="A1252" s="187">
        <v>42390.0</v>
      </c>
      <c r="B1252" s="281">
        <v>0.024357549957260922</v>
      </c>
      <c r="C1252" s="281">
        <v>0.018911612378029817</v>
      </c>
      <c r="D1252" s="281">
        <v>0.04324762402849793</v>
      </c>
      <c r="E1252" s="284">
        <v>0.0028245555925990443</v>
      </c>
      <c r="F1252" s="289">
        <v>117.24006264076604</v>
      </c>
      <c r="G1252" s="237">
        <v>0.0</v>
      </c>
      <c r="H1252" s="237">
        <v>441.74676207356083</v>
      </c>
      <c r="I1252" s="289">
        <v>0.0</v>
      </c>
      <c r="J1252" s="236">
        <v>43266.01592873943</v>
      </c>
    </row>
    <row r="1253">
      <c r="A1253" s="187">
        <v>42389.0</v>
      </c>
      <c r="B1253" s="281">
        <v>0.013031256505000274</v>
      </c>
      <c r="C1253" s="281">
        <v>0.019134318738034534</v>
      </c>
      <c r="D1253" s="281">
        <v>0.03214378329748235</v>
      </c>
      <c r="E1253" s="284">
        <v>2.2289361012564073E-4</v>
      </c>
      <c r="F1253" s="289">
        <v>9.225610366146952</v>
      </c>
      <c r="G1253" s="237">
        <v>0.0</v>
      </c>
      <c r="H1253" s="237">
        <v>324.5066994327948</v>
      </c>
      <c r="I1253" s="289">
        <v>0.0</v>
      </c>
      <c r="J1253" s="236">
        <v>43148.77586609866</v>
      </c>
    </row>
    <row r="1254">
      <c r="A1254" s="187">
        <v>42388.0</v>
      </c>
      <c r="B1254" s="281">
        <v>0.012261276146406212</v>
      </c>
      <c r="C1254" s="281">
        <v>0.019361478192276106</v>
      </c>
      <c r="D1254" s="281">
        <v>0.03160070368277146</v>
      </c>
      <c r="E1254" s="284">
        <v>2.2294330276324562E-4</v>
      </c>
      <c r="F1254" s="289">
        <v>9.225610366146896</v>
      </c>
      <c r="G1254" s="237">
        <v>0.0</v>
      </c>
      <c r="H1254" s="237">
        <v>315.28108906664784</v>
      </c>
      <c r="I1254" s="289">
        <v>0.0</v>
      </c>
      <c r="J1254" s="236">
        <v>43139.55025573251</v>
      </c>
    </row>
    <row r="1255">
      <c r="A1255" s="187">
        <v>42387.0</v>
      </c>
      <c r="B1255" s="281">
        <v>0.01147276438728186</v>
      </c>
      <c r="C1255" s="281">
        <v>0.019594045506492526</v>
      </c>
      <c r="D1255" s="281">
        <v>0.031044494368530153</v>
      </c>
      <c r="E1255" s="284">
        <v>2.229930175630742E-4</v>
      </c>
      <c r="F1255" s="289">
        <v>9.225610366146896</v>
      </c>
      <c r="G1255" s="237">
        <v>0.0</v>
      </c>
      <c r="H1255" s="237">
        <v>306.05547870050094</v>
      </c>
      <c r="I1255" s="289">
        <v>0.0</v>
      </c>
      <c r="J1255" s="236">
        <v>43130.32464536636</v>
      </c>
    </row>
    <row r="1256">
      <c r="A1256" s="187">
        <v>42384.0</v>
      </c>
      <c r="B1256" s="281">
        <v>0.010928386091510695</v>
      </c>
      <c r="C1256" s="281">
        <v>0.020321900433127326</v>
      </c>
      <c r="D1256" s="281">
        <v>0.031227142050365163</v>
      </c>
      <c r="E1256" s="284">
        <v>2.2304275453995467E-4</v>
      </c>
      <c r="F1256" s="289">
        <v>9.225610366146896</v>
      </c>
      <c r="G1256" s="237">
        <v>0.0</v>
      </c>
      <c r="H1256" s="237">
        <v>296.82986833435405</v>
      </c>
      <c r="I1256" s="289">
        <v>0.0</v>
      </c>
      <c r="J1256" s="236">
        <v>43121.09903500021</v>
      </c>
    </row>
    <row r="1257">
      <c r="A1257" s="187">
        <v>42383.0</v>
      </c>
      <c r="B1257" s="281">
        <v>0.010083370919866315</v>
      </c>
      <c r="C1257" s="281">
        <v>0.02057809973265876</v>
      </c>
      <c r="D1257" s="281">
        <v>0.030638034394611397</v>
      </c>
      <c r="E1257" s="284">
        <v>2.230925137087295E-4</v>
      </c>
      <c r="F1257" s="289">
        <v>9.225610366146896</v>
      </c>
      <c r="G1257" s="237">
        <v>0.0</v>
      </c>
      <c r="H1257" s="237">
        <v>287.60425796820715</v>
      </c>
      <c r="I1257" s="289">
        <v>0.0</v>
      </c>
      <c r="J1257" s="236">
        <v>43111.87342463406</v>
      </c>
    </row>
    <row r="1258">
      <c r="A1258" s="187">
        <v>42382.0</v>
      </c>
      <c r="B1258" s="281">
        <v>0.009216752106544502</v>
      </c>
      <c r="C1258" s="281">
        <v>0.020840784144384172</v>
      </c>
      <c r="D1258" s="281">
        <v>0.03003380082352398</v>
      </c>
      <c r="E1258" s="284">
        <v>2.231422950842546E-4</v>
      </c>
      <c r="F1258" s="289">
        <v>9.225610366146896</v>
      </c>
      <c r="G1258" s="237">
        <v>0.0</v>
      </c>
      <c r="H1258" s="237">
        <v>278.37864760206025</v>
      </c>
      <c r="I1258" s="289">
        <v>0.0</v>
      </c>
      <c r="J1258" s="236">
        <v>43102.64781426791</v>
      </c>
    </row>
    <row r="1259">
      <c r="A1259" s="187">
        <v>42381.0</v>
      </c>
      <c r="B1259" s="281">
        <v>0.008327698848454728</v>
      </c>
      <c r="C1259" s="281">
        <v>0.0211102030169194</v>
      </c>
      <c r="D1259" s="281">
        <v>0.02941385959864678</v>
      </c>
      <c r="E1259" s="284">
        <v>2.2319209868139906E-4</v>
      </c>
      <c r="F1259" s="289">
        <v>9.225610366146896</v>
      </c>
      <c r="G1259" s="237">
        <v>0.0</v>
      </c>
      <c r="H1259" s="237">
        <v>269.15303723591336</v>
      </c>
      <c r="I1259" s="289">
        <v>0.0</v>
      </c>
      <c r="J1259" s="236">
        <v>43093.42220390176</v>
      </c>
    </row>
    <row r="1260">
      <c r="A1260" s="187">
        <v>42380.0</v>
      </c>
      <c r="B1260" s="281">
        <v>0.007415337197095584</v>
      </c>
      <c r="C1260" s="281">
        <v>0.02138661864613296</v>
      </c>
      <c r="D1260" s="281">
        <v>0.028777598768619912</v>
      </c>
      <c r="E1260" s="284">
        <v>2.2324192451504587E-4</v>
      </c>
      <c r="F1260" s="289">
        <v>9.225610366146924</v>
      </c>
      <c r="G1260" s="237">
        <v>0.0</v>
      </c>
      <c r="H1260" s="237">
        <v>259.92742686976646</v>
      </c>
      <c r="I1260" s="289">
        <v>0.0</v>
      </c>
      <c r="J1260" s="236">
        <v>43084.19659353561</v>
      </c>
    </row>
    <row r="1261">
      <c r="A1261" s="187">
        <v>42377.0</v>
      </c>
      <c r="B1261" s="281">
        <v>0.0066538484975558814</v>
      </c>
      <c r="C1261" s="281">
        <v>0.022255991102761483</v>
      </c>
      <c r="D1261" s="281">
        <v>0.02888449240332711</v>
      </c>
      <c r="E1261" s="284">
        <v>2.232917726000895E-4</v>
      </c>
      <c r="F1261" s="289">
        <v>9.225610366146924</v>
      </c>
      <c r="G1261" s="237">
        <v>0.0</v>
      </c>
      <c r="H1261" s="237">
        <v>250.7018165036195</v>
      </c>
      <c r="I1261" s="289">
        <v>0.0</v>
      </c>
      <c r="J1261" s="236">
        <v>43074.97098316946</v>
      </c>
    </row>
    <row r="1262">
      <c r="A1262" s="187">
        <v>42376.0</v>
      </c>
      <c r="B1262" s="281">
        <v>0.0056681095306589675</v>
      </c>
      <c r="C1262" s="281">
        <v>0.022563245825061314</v>
      </c>
      <c r="D1262" s="281">
        <v>0.028205658228415247</v>
      </c>
      <c r="E1262" s="284">
        <v>2.2334164295143954E-4</v>
      </c>
      <c r="F1262" s="289">
        <v>9.225610366146924</v>
      </c>
      <c r="G1262" s="237">
        <v>0.0</v>
      </c>
      <c r="H1262" s="237">
        <v>241.4762061374726</v>
      </c>
      <c r="I1262" s="289">
        <v>0.0</v>
      </c>
      <c r="J1262" s="236">
        <v>43065.745372803314</v>
      </c>
    </row>
    <row r="1263">
      <c r="A1263" s="187">
        <v>42375.0</v>
      </c>
      <c r="B1263" s="281">
        <v>0.004654758304196573</v>
      </c>
      <c r="C1263" s="281">
        <v>0.02287903386639479</v>
      </c>
      <c r="D1263" s="281">
        <v>0.027507735394432502</v>
      </c>
      <c r="E1263" s="284">
        <v>2.2339153558401835E-4</v>
      </c>
      <c r="F1263" s="289">
        <v>9.225610366146924</v>
      </c>
      <c r="G1263" s="237">
        <v>0.0</v>
      </c>
      <c r="H1263" s="237">
        <v>232.25059577132566</v>
      </c>
      <c r="I1263" s="289">
        <v>0.0</v>
      </c>
      <c r="J1263" s="236">
        <v>43056.519762437165</v>
      </c>
    </row>
    <row r="1264">
      <c r="A1264" s="187">
        <v>42374.0</v>
      </c>
      <c r="B1264" s="281">
        <v>0.0035862017523263442</v>
      </c>
      <c r="C1264" s="281">
        <v>0.023203715664075086</v>
      </c>
      <c r="D1264" s="281">
        <v>0.02678991741640143</v>
      </c>
      <c r="E1264" s="284">
        <v>2.2344264108943736E-4</v>
      </c>
      <c r="F1264" s="289">
        <v>9.225610366146924</v>
      </c>
      <c r="G1264" s="237">
        <v>0.0</v>
      </c>
      <c r="H1264" s="237">
        <v>223.02498540517874</v>
      </c>
      <c r="I1264" s="289">
        <v>0.0</v>
      </c>
      <c r="J1264" s="236">
        <v>43047.294152071016</v>
      </c>
    </row>
    <row r="1265">
      <c r="A1265" s="187">
        <v>42373.0</v>
      </c>
      <c r="B1265" s="281">
        <v>0.006643159809889967</v>
      </c>
      <c r="C1265" s="281">
        <v>0.019408191927397143</v>
      </c>
      <c r="D1265" s="281">
        <v>0.02605135173728711</v>
      </c>
      <c r="E1265" s="284">
        <v>2.233092434881884E-4</v>
      </c>
      <c r="F1265" s="289">
        <v>9.225610366146924</v>
      </c>
      <c r="G1265" s="237">
        <v>0.0</v>
      </c>
      <c r="H1265" s="237">
        <v>213.79937503903182</v>
      </c>
      <c r="I1265" s="289">
        <v>0.0</v>
      </c>
      <c r="J1265" s="236">
        <v>43038.068541704866</v>
      </c>
    </row>
    <row r="1266">
      <c r="A1266" s="187">
        <v>42369.0</v>
      </c>
      <c r="B1266" s="281">
        <v>0.025382193037515977</v>
      </c>
      <c r="C1266" s="281">
        <v>0.0010585404619547875</v>
      </c>
      <c r="D1266" s="281">
        <v>0.026440733499470764</v>
      </c>
      <c r="E1266" s="284">
        <v>2.225450507161161E-4</v>
      </c>
      <c r="F1266" s="289">
        <v>9.225610366146924</v>
      </c>
      <c r="G1266" s="237">
        <v>0.0</v>
      </c>
      <c r="H1266" s="237">
        <v>204.5737646728849</v>
      </c>
      <c r="I1266" s="289">
        <v>0.0</v>
      </c>
      <c r="J1266" s="236">
        <v>43028.84293133872</v>
      </c>
    </row>
    <row r="1267">
      <c r="A1267" s="187">
        <v>42368.0</v>
      </c>
      <c r="B1267" s="281">
        <v>0.024564530919365102</v>
      </c>
      <c r="C1267" s="281">
        <v>0.001074938513765613</v>
      </c>
      <c r="D1267" s="281">
        <v>0.025639469433130717</v>
      </c>
      <c r="E1267" s="284">
        <v>2.2259458804000062E-4</v>
      </c>
      <c r="F1267" s="289">
        <v>9.225610366146924</v>
      </c>
      <c r="G1267" s="237">
        <v>0.0</v>
      </c>
      <c r="H1267" s="237">
        <v>195.34815430673797</v>
      </c>
      <c r="I1267" s="289">
        <v>0.0</v>
      </c>
      <c r="J1267" s="236">
        <v>43019.61732097257</v>
      </c>
    </row>
    <row r="1268">
      <c r="A1268" s="187">
        <v>42367.0</v>
      </c>
      <c r="B1268" s="281">
        <v>0.02372105638325516</v>
      </c>
      <c r="C1268" s="281">
        <v>0.0010918488966454912</v>
      </c>
      <c r="D1268" s="281">
        <v>0.02481290527990065</v>
      </c>
      <c r="E1268" s="284">
        <v>2.226441474222756E-4</v>
      </c>
      <c r="F1268" s="289">
        <v>9.225610366146924</v>
      </c>
      <c r="G1268" s="237">
        <v>0.0</v>
      </c>
      <c r="H1268" s="237">
        <v>186.12254394059104</v>
      </c>
      <c r="I1268" s="289">
        <v>0.0</v>
      </c>
      <c r="J1268" s="236">
        <v>43010.39171060642</v>
      </c>
    </row>
    <row r="1269">
      <c r="A1269" s="187">
        <v>42366.0</v>
      </c>
      <c r="B1269" s="281">
        <v>0.022850540451445304</v>
      </c>
      <c r="C1269" s="281">
        <v>0.0011092959982866172</v>
      </c>
      <c r="D1269" s="281">
        <v>0.02395983644973192</v>
      </c>
      <c r="E1269" s="284">
        <v>2.226937288776778E-4</v>
      </c>
      <c r="F1269" s="289">
        <v>9.225610366146924</v>
      </c>
      <c r="G1269" s="237">
        <v>0.0</v>
      </c>
      <c r="H1269" s="237">
        <v>176.89693357444412</v>
      </c>
      <c r="I1269" s="289">
        <v>0.0</v>
      </c>
      <c r="J1269" s="236">
        <v>43001.16610024027</v>
      </c>
    </row>
    <row r="1270">
      <c r="A1270" s="187">
        <v>42362.0</v>
      </c>
      <c r="B1270" s="281">
        <v>0.02306786174080943</v>
      </c>
      <c r="C1270" s="281">
        <v>0.0011846264117740912</v>
      </c>
      <c r="D1270" s="281">
        <v>0.02425248815258352</v>
      </c>
      <c r="E1270" s="284">
        <v>2.2274333242095726E-4</v>
      </c>
      <c r="F1270" s="289">
        <v>9.225610366146924</v>
      </c>
      <c r="G1270" s="237">
        <v>0.0</v>
      </c>
      <c r="H1270" s="237">
        <v>167.6713232082972</v>
      </c>
      <c r="I1270" s="289">
        <v>0.0</v>
      </c>
      <c r="J1270" s="236">
        <v>42991.94048987412</v>
      </c>
    </row>
    <row r="1271">
      <c r="A1271" s="187">
        <v>42361.0</v>
      </c>
      <c r="B1271" s="281">
        <v>0.02211046562543036</v>
      </c>
      <c r="C1271" s="281">
        <v>0.0012051768950875862</v>
      </c>
      <c r="D1271" s="281">
        <v>0.023315642520517946</v>
      </c>
      <c r="E1271" s="284">
        <v>2.2279295806687703E-4</v>
      </c>
      <c r="F1271" s="289">
        <v>9.225610366146924</v>
      </c>
      <c r="G1271" s="237">
        <v>0.0</v>
      </c>
      <c r="H1271" s="237">
        <v>158.44571284215027</v>
      </c>
      <c r="I1271" s="289">
        <v>0.0</v>
      </c>
      <c r="J1271" s="236">
        <v>42982.71487950797</v>
      </c>
    </row>
    <row r="1272">
      <c r="A1272" s="187">
        <v>42360.0</v>
      </c>
      <c r="B1272" s="281">
        <v>0.021119185193539225</v>
      </c>
      <c r="C1272" s="281">
        <v>0.001226448280887528</v>
      </c>
      <c r="D1272" s="281">
        <v>0.02234563347442675</v>
      </c>
      <c r="E1272" s="284">
        <v>2.2284260583021329E-4</v>
      </c>
      <c r="F1272" s="289">
        <v>9.225610366146924</v>
      </c>
      <c r="G1272" s="237">
        <v>0.0</v>
      </c>
      <c r="H1272" s="237">
        <v>149.22010247600335</v>
      </c>
      <c r="I1272" s="289">
        <v>0.0</v>
      </c>
      <c r="J1272" s="236">
        <v>42973.48926914182</v>
      </c>
    </row>
    <row r="1273">
      <c r="A1273" s="187">
        <v>42359.0</v>
      </c>
      <c r="B1273" s="281">
        <v>0.02009220555440789</v>
      </c>
      <c r="C1273" s="281">
        <v>0.0012484791743929877</v>
      </c>
      <c r="D1273" s="281">
        <v>0.021340684728800876</v>
      </c>
      <c r="E1273" s="284">
        <v>2.2289227572575511E-4</v>
      </c>
      <c r="F1273" s="289">
        <v>9.22561036614691</v>
      </c>
      <c r="G1273" s="237">
        <v>0.0</v>
      </c>
      <c r="H1273" s="237">
        <v>139.99449210985642</v>
      </c>
      <c r="I1273" s="289">
        <v>0.0</v>
      </c>
      <c r="J1273" s="236">
        <v>42964.26365877567</v>
      </c>
    </row>
    <row r="1274">
      <c r="A1274" s="187">
        <v>42356.0</v>
      </c>
      <c r="B1274" s="281">
        <v>0.019745601751725322</v>
      </c>
      <c r="C1274" s="281">
        <v>0.0013192849865015946</v>
      </c>
      <c r="D1274" s="281">
        <v>0.02106488673822692</v>
      </c>
      <c r="E1274" s="284">
        <v>2.2294196776830578E-4</v>
      </c>
      <c r="F1274" s="289">
        <v>9.22561036614691</v>
      </c>
      <c r="G1274" s="237">
        <v>0.0</v>
      </c>
      <c r="H1274" s="237">
        <v>130.76888174370953</v>
      </c>
      <c r="I1274" s="289">
        <v>0.0</v>
      </c>
      <c r="J1274" s="236">
        <v>42955.03804840952</v>
      </c>
    </row>
    <row r="1275">
      <c r="A1275" s="187">
        <v>42355.0</v>
      </c>
      <c r="B1275" s="281">
        <v>0.018612571648149372</v>
      </c>
      <c r="C1275" s="281">
        <v>0.0013447954341837991</v>
      </c>
      <c r="D1275" s="281">
        <v>0.01995736708233317</v>
      </c>
      <c r="E1275" s="284">
        <v>2.2299168197268066E-4</v>
      </c>
      <c r="F1275" s="289">
        <v>9.22561036614691</v>
      </c>
      <c r="G1275" s="237">
        <v>0.0</v>
      </c>
      <c r="H1275" s="237">
        <v>121.54327137756263</v>
      </c>
      <c r="I1275" s="289">
        <v>0.0</v>
      </c>
      <c r="J1275" s="236">
        <v>42945.81243804337</v>
      </c>
    </row>
    <row r="1276">
      <c r="A1276" s="187">
        <v>42354.0</v>
      </c>
      <c r="B1276" s="281">
        <v>0.01743478504026375</v>
      </c>
      <c r="C1276" s="281">
        <v>0.0013713060304322564</v>
      </c>
      <c r="D1276" s="281">
        <v>0.018806091070696005</v>
      </c>
      <c r="E1276" s="284">
        <v>2.2304141835370893E-4</v>
      </c>
      <c r="F1276" s="289">
        <v>9.22561036614691</v>
      </c>
      <c r="G1276" s="237">
        <v>0.0</v>
      </c>
      <c r="H1276" s="237">
        <v>112.31766101141572</v>
      </c>
      <c r="I1276" s="289">
        <v>0.0</v>
      </c>
      <c r="J1276" s="236">
        <v>42936.58682767722</v>
      </c>
    </row>
    <row r="1277">
      <c r="A1277" s="187">
        <v>42353.0</v>
      </c>
      <c r="B1277" s="281">
        <v>0.016209557157298774</v>
      </c>
      <c r="C1277" s="281">
        <v>0.0013988767599395946</v>
      </c>
      <c r="D1277" s="281">
        <v>0.01760843391723837</v>
      </c>
      <c r="E1277" s="284">
        <v>2.2309117692623277E-4</v>
      </c>
      <c r="F1277" s="289">
        <v>9.22561036614691</v>
      </c>
      <c r="G1277" s="237">
        <v>0.0</v>
      </c>
      <c r="H1277" s="237">
        <v>103.09205064526881</v>
      </c>
      <c r="I1277" s="289">
        <v>0.0</v>
      </c>
      <c r="J1277" s="236">
        <v>42927.361217311074</v>
      </c>
    </row>
    <row r="1278">
      <c r="A1278" s="187">
        <v>42352.0</v>
      </c>
      <c r="B1278" s="281">
        <v>0.014933984146152083</v>
      </c>
      <c r="C1278" s="281">
        <v>0.0014275725013611535</v>
      </c>
      <c r="D1278" s="281">
        <v>0.016361556647513237</v>
      </c>
      <c r="E1278" s="284">
        <v>2.2314095770510766E-4</v>
      </c>
      <c r="F1278" s="289">
        <v>9.22561036614691</v>
      </c>
      <c r="G1278" s="237">
        <v>0.0</v>
      </c>
      <c r="H1278" s="237">
        <v>93.8664402791219</v>
      </c>
      <c r="I1278" s="289">
        <v>0.0</v>
      </c>
      <c r="J1278" s="236">
        <v>42918.135606944925</v>
      </c>
    </row>
    <row r="1279">
      <c r="A1279" s="187">
        <v>42349.0</v>
      </c>
      <c r="B1279" s="281">
        <v>0.014196438534643955</v>
      </c>
      <c r="C1279" s="281">
        <v>0.0015208315165588702</v>
      </c>
      <c r="D1279" s="281">
        <v>0.015717270051202825</v>
      </c>
      <c r="E1279" s="284">
        <v>2.2319076070520237E-4</v>
      </c>
      <c r="F1279" s="289">
        <v>9.22561036614691</v>
      </c>
      <c r="G1279" s="237">
        <v>0.0</v>
      </c>
      <c r="H1279" s="237">
        <v>84.640829912975</v>
      </c>
      <c r="I1279" s="289">
        <v>0.0</v>
      </c>
      <c r="J1279" s="236">
        <v>42908.909996578775</v>
      </c>
    </row>
    <row r="1280">
      <c r="A1280" s="187">
        <v>42348.0</v>
      </c>
      <c r="B1280" s="281">
        <v>0.01276201669156015</v>
      </c>
      <c r="C1280" s="281">
        <v>0.0015547872868019409</v>
      </c>
      <c r="D1280" s="281">
        <v>0.014316803978362092</v>
      </c>
      <c r="E1280" s="284">
        <v>1.4640761630498782E-4</v>
      </c>
      <c r="F1280" s="289">
        <v>6.050421418535052</v>
      </c>
      <c r="G1280" s="237">
        <v>0.0</v>
      </c>
      <c r="H1280" s="237">
        <v>75.41521954682808</v>
      </c>
      <c r="I1280" s="289">
        <v>0.0</v>
      </c>
      <c r="J1280" s="236">
        <v>42899.684386212626</v>
      </c>
    </row>
    <row r="1281">
      <c r="A1281" s="187">
        <v>42347.0</v>
      </c>
      <c r="B1281" s="281">
        <v>0.011878562463303592</v>
      </c>
      <c r="C1281" s="281">
        <v>0.0015902860254713683</v>
      </c>
      <c r="D1281" s="281">
        <v>0.01346884848877496</v>
      </c>
      <c r="E1281" s="284">
        <v>1.518466452997405E-4</v>
      </c>
      <c r="F1281" s="289">
        <v>6.050421418535024</v>
      </c>
      <c r="G1281" s="237">
        <v>0.0</v>
      </c>
      <c r="H1281" s="237">
        <v>69.36479812829303</v>
      </c>
      <c r="I1281" s="289">
        <v>0.0</v>
      </c>
      <c r="J1281" s="236">
        <v>42893.63396479409</v>
      </c>
    </row>
    <row r="1282">
      <c r="A1282" s="187">
        <v>42346.0</v>
      </c>
      <c r="B1282" s="281">
        <v>0.011768506339931687</v>
      </c>
      <c r="C1282" s="281">
        <v>8.127260024399718E-4</v>
      </c>
      <c r="D1282" s="281">
        <v>0.012581232342371658</v>
      </c>
      <c r="E1282" s="284">
        <v>1.518540784770923E-4</v>
      </c>
      <c r="F1282" s="289">
        <v>6.050421418535024</v>
      </c>
      <c r="G1282" s="237">
        <v>0.0</v>
      </c>
      <c r="H1282" s="237">
        <v>63.31437670975801</v>
      </c>
      <c r="I1282" s="289">
        <v>0.0</v>
      </c>
      <c r="J1282" s="236">
        <v>42887.58354337556</v>
      </c>
    </row>
    <row r="1283">
      <c r="A1283" s="187">
        <v>42345.0</v>
      </c>
      <c r="B1283" s="281">
        <v>0.010818952319360317</v>
      </c>
      <c r="C1283" s="281">
        <v>8.32165197112723E-4</v>
      </c>
      <c r="D1283" s="281">
        <v>0.01165111751647304</v>
      </c>
      <c r="E1283" s="284">
        <v>1.5187714164047785E-4</v>
      </c>
      <c r="F1283" s="289">
        <v>6.050421418535024</v>
      </c>
      <c r="G1283" s="237">
        <v>0.0</v>
      </c>
      <c r="H1283" s="237">
        <v>57.263955291222985</v>
      </c>
      <c r="I1283" s="289">
        <v>0.0</v>
      </c>
      <c r="J1283" s="236">
        <v>42881.53312195702</v>
      </c>
    </row>
    <row r="1284">
      <c r="A1284" s="187">
        <v>42342.0</v>
      </c>
      <c r="B1284" s="281">
        <v>0.01032656878356971</v>
      </c>
      <c r="C1284" s="281">
        <v>8.962754457020725E-4</v>
      </c>
      <c r="D1284" s="281">
        <v>0.011222844229271783</v>
      </c>
      <c r="E1284" s="284">
        <v>1.519002118104622E-4</v>
      </c>
      <c r="F1284" s="289">
        <v>6.050421418535024</v>
      </c>
      <c r="G1284" s="237">
        <v>0.0</v>
      </c>
      <c r="H1284" s="237">
        <v>51.21353387268796</v>
      </c>
      <c r="I1284" s="289">
        <v>0.0</v>
      </c>
      <c r="J1284" s="236">
        <v>42875.48270053849</v>
      </c>
    </row>
    <row r="1285">
      <c r="A1285" s="187">
        <v>42341.0</v>
      </c>
      <c r="B1285" s="281">
        <v>0.00923858006615195</v>
      </c>
      <c r="C1285" s="281">
        <v>9.199641861263651E-4</v>
      </c>
      <c r="D1285" s="281">
        <v>0.010158544252278315</v>
      </c>
      <c r="E1285" s="284">
        <v>1.5192328899023876E-4</v>
      </c>
      <c r="F1285" s="289">
        <v>6.050421418535024</v>
      </c>
      <c r="G1285" s="237">
        <v>0.0</v>
      </c>
      <c r="H1285" s="237">
        <v>45.16311245415294</v>
      </c>
      <c r="I1285" s="289">
        <v>0.0</v>
      </c>
      <c r="J1285" s="236">
        <v>42869.43227911995</v>
      </c>
    </row>
    <row r="1286">
      <c r="A1286" s="187">
        <v>42340.0</v>
      </c>
      <c r="B1286" s="281">
        <v>0.008091493273322141</v>
      </c>
      <c r="C1286" s="281">
        <v>9.449361687892829E-4</v>
      </c>
      <c r="D1286" s="281">
        <v>0.009036429442111424</v>
      </c>
      <c r="E1286" s="284">
        <v>1.5194637318300286E-4</v>
      </c>
      <c r="F1286" s="289">
        <v>6.050421418535024</v>
      </c>
      <c r="G1286" s="237">
        <v>0.0</v>
      </c>
      <c r="H1286" s="237">
        <v>39.112691035617914</v>
      </c>
      <c r="I1286" s="289">
        <v>0.0</v>
      </c>
      <c r="J1286" s="236">
        <v>42863.38185770142</v>
      </c>
    </row>
    <row r="1287">
      <c r="A1287" s="187">
        <v>42339.0</v>
      </c>
      <c r="B1287" s="281">
        <v>0.006781476633483412</v>
      </c>
      <c r="C1287" s="281">
        <v>9.573374746793418E-4</v>
      </c>
      <c r="D1287" s="281">
        <v>0.007738814108162754</v>
      </c>
      <c r="E1287" s="284">
        <v>1.5196946439195177E-4</v>
      </c>
      <c r="F1287" s="289">
        <v>6.050421418535024</v>
      </c>
      <c r="G1287" s="237">
        <v>0.0</v>
      </c>
      <c r="H1287" s="237">
        <v>33.06226961708289</v>
      </c>
      <c r="I1287" s="289">
        <v>0.0</v>
      </c>
      <c r="J1287" s="236">
        <v>42857.33143628288</v>
      </c>
    </row>
    <row r="1288">
      <c r="A1288" s="187">
        <v>42338.0</v>
      </c>
      <c r="B1288" s="281">
        <v>0.0053659181257333325</v>
      </c>
      <c r="C1288" s="281">
        <v>9.574535588993073E-4</v>
      </c>
      <c r="D1288" s="281">
        <v>0.00632337168463264</v>
      </c>
      <c r="E1288" s="284">
        <v>1.5199256262028482E-4</v>
      </c>
      <c r="F1288" s="289">
        <v>6.050421418535027</v>
      </c>
      <c r="G1288" s="237">
        <v>0.0</v>
      </c>
      <c r="H1288" s="237">
        <v>27.011848198547867</v>
      </c>
      <c r="I1288" s="289">
        <v>0.0</v>
      </c>
      <c r="J1288" s="236">
        <v>42851.28101486435</v>
      </c>
    </row>
    <row r="1289">
      <c r="A1289" s="187">
        <v>42335.0</v>
      </c>
      <c r="B1289" s="281">
        <v>0.003950032223134473</v>
      </c>
      <c r="C1289" s="281">
        <v>9.575735356158005E-4</v>
      </c>
      <c r="D1289" s="281">
        <v>0.004907605758750273</v>
      </c>
      <c r="E1289" s="284">
        <v>1.5201566787120295E-4</v>
      </c>
      <c r="F1289" s="289">
        <v>6.050421418535025</v>
      </c>
      <c r="G1289" s="237">
        <v>0.0</v>
      </c>
      <c r="H1289" s="237">
        <v>20.96142678001284</v>
      </c>
      <c r="I1289" s="289">
        <v>0.0</v>
      </c>
      <c r="J1289" s="236">
        <v>42845.23059344581</v>
      </c>
    </row>
    <row r="1290">
      <c r="A1290" s="187">
        <v>42334.0</v>
      </c>
      <c r="B1290" s="281">
        <v>0.002533802936984131</v>
      </c>
      <c r="C1290" s="281">
        <v>9.576978909148045E-4</v>
      </c>
      <c r="D1290" s="281">
        <v>0.0034915008278989354</v>
      </c>
      <c r="E1290" s="284">
        <v>1.5203878014790947E-4</v>
      </c>
      <c r="F1290" s="289">
        <v>6.050421418535025</v>
      </c>
      <c r="G1290" s="237">
        <v>0.0</v>
      </c>
      <c r="H1290" s="237">
        <v>14.911005361477814</v>
      </c>
      <c r="I1290" s="289">
        <v>0.0</v>
      </c>
      <c r="J1290" s="236">
        <v>42839.18017202728</v>
      </c>
    </row>
    <row r="1291">
      <c r="A1291" s="187">
        <v>42333.0</v>
      </c>
      <c r="B1291" s="281">
        <v>0.0011172115010269444</v>
      </c>
      <c r="C1291" s="281">
        <v>9.578271955490464E-4</v>
      </c>
      <c r="D1291" s="281">
        <v>0.002075038696575991</v>
      </c>
      <c r="E1291" s="284">
        <v>1.5206189945360938E-4</v>
      </c>
      <c r="F1291" s="289">
        <v>6.050421418535025</v>
      </c>
      <c r="G1291" s="237">
        <v>0.0</v>
      </c>
      <c r="H1291" s="237">
        <v>8.860583942942789</v>
      </c>
      <c r="I1291" s="289">
        <v>0.0</v>
      </c>
      <c r="J1291" s="236">
        <v>42833.12975060874</v>
      </c>
    </row>
    <row r="1292">
      <c r="A1292" s="187">
        <v>42332.0</v>
      </c>
      <c r="B1292" s="281">
        <v>-2.997642608224422E-4</v>
      </c>
      <c r="C1292" s="281">
        <v>9.579621242114732E-4</v>
      </c>
      <c r="D1292" s="281">
        <v>6.58197863389031E-4</v>
      </c>
      <c r="E1292" s="284">
        <v>1.5208502579150968E-4</v>
      </c>
      <c r="F1292" s="289">
        <v>6.050421418535025</v>
      </c>
      <c r="G1292" s="237">
        <v>0.0</v>
      </c>
      <c r="H1292" s="237">
        <v>2.8101625244077635</v>
      </c>
      <c r="I1292" s="289">
        <v>0.0</v>
      </c>
      <c r="J1292" s="236">
        <v>42827.07932919021</v>
      </c>
    </row>
    <row r="1293">
      <c r="A1293" s="187">
        <v>42331.0</v>
      </c>
      <c r="B1293" s="281">
        <v>-0.0017171507477126435</v>
      </c>
      <c r="C1293" s="281">
        <v>9.581034803247403E-4</v>
      </c>
      <c r="D1293" s="281">
        <v>-7.590472673879032E-4</v>
      </c>
      <c r="E1293" s="284">
        <v>1.5210815916481935E-4</v>
      </c>
      <c r="F1293" s="289">
        <v>6.050421418535025</v>
      </c>
      <c r="G1293" s="237">
        <v>0.0</v>
      </c>
      <c r="H1293" s="237">
        <v>-3.240258894127262</v>
      </c>
      <c r="I1293" s="289">
        <v>0.0</v>
      </c>
      <c r="J1293" s="236">
        <v>42821.02890777167</v>
      </c>
    </row>
    <row r="1294">
      <c r="A1294" s="187">
        <v>42328.0</v>
      </c>
      <c r="B1294" s="281">
        <v>-0.0031349796394916597</v>
      </c>
      <c r="C1294" s="281">
        <v>9.582522282807417E-4</v>
      </c>
      <c r="D1294" s="281">
        <v>-0.002176727411210918</v>
      </c>
      <c r="E1294" s="284">
        <v>1.5213129957674932E-4</v>
      </c>
      <c r="F1294" s="289">
        <v>6.050421418535025</v>
      </c>
      <c r="G1294" s="237">
        <v>0.0</v>
      </c>
      <c r="H1294" s="237">
        <v>-9.290680312662287</v>
      </c>
      <c r="I1294" s="289">
        <v>0.0</v>
      </c>
      <c r="J1294" s="236">
        <v>42814.97848635314</v>
      </c>
    </row>
    <row r="1295">
      <c r="A1295" s="187">
        <v>42327.0</v>
      </c>
      <c r="B1295" s="281">
        <v>-0.004553289288957237</v>
      </c>
      <c r="C1295" s="281">
        <v>9.584095358800628E-4</v>
      </c>
      <c r="D1295" s="281">
        <v>-0.0035948797530771744</v>
      </c>
      <c r="E1295" s="284">
        <v>1.521544470305124E-4</v>
      </c>
      <c r="F1295" s="289">
        <v>6.050421418535024</v>
      </c>
      <c r="G1295" s="237">
        <v>0.0</v>
      </c>
      <c r="H1295" s="237">
        <v>-15.341101731197313</v>
      </c>
      <c r="I1295" s="289">
        <v>0.0</v>
      </c>
      <c r="J1295" s="236">
        <v>42808.928064934604</v>
      </c>
    </row>
    <row r="1296">
      <c r="A1296" s="187">
        <v>42326.0</v>
      </c>
      <c r="B1296" s="281">
        <v>-0.005972126579105814</v>
      </c>
      <c r="C1296" s="281">
        <v>9.585768309458125E-4</v>
      </c>
      <c r="D1296" s="281">
        <v>-0.005013549748160002</v>
      </c>
      <c r="E1296" s="284">
        <v>1.5217760152932353E-4</v>
      </c>
      <c r="F1296" s="289">
        <v>6.050421418535024</v>
      </c>
      <c r="G1296" s="237">
        <v>0.0</v>
      </c>
      <c r="H1296" s="237">
        <v>-21.391523149732336</v>
      </c>
      <c r="I1296" s="289">
        <v>0.0</v>
      </c>
      <c r="J1296" s="236">
        <v>42802.87764351607</v>
      </c>
    </row>
    <row r="1297">
      <c r="A1297" s="187">
        <v>42325.0</v>
      </c>
      <c r="B1297" s="281">
        <v>-0.0073915494372498655</v>
      </c>
      <c r="C1297" s="281">
        <v>9.587558779605304E-4</v>
      </c>
      <c r="D1297" s="281">
        <v>-0.006432793559289335</v>
      </c>
      <c r="E1297" s="284">
        <v>1.5220076307639944E-4</v>
      </c>
      <c r="F1297" s="289">
        <v>6.050421418535024</v>
      </c>
      <c r="G1297" s="237">
        <v>0.0</v>
      </c>
      <c r="H1297" s="237">
        <v>-27.44194456826736</v>
      </c>
      <c r="I1297" s="289">
        <v>0.0</v>
      </c>
      <c r="J1297" s="236">
        <v>42796.827222097534</v>
      </c>
    </row>
    <row r="1298">
      <c r="A1298" s="187">
        <v>42324.0</v>
      </c>
      <c r="B1298" s="281">
        <v>-0.008811630294021284</v>
      </c>
      <c r="C1298" s="281">
        <v>9.589488835057081E-4</v>
      </c>
      <c r="D1298" s="281">
        <v>-0.007852681410515575</v>
      </c>
      <c r="E1298" s="284">
        <v>1.5222393167495886E-4</v>
      </c>
      <c r="F1298" s="289">
        <v>6.050421418535024</v>
      </c>
      <c r="G1298" s="237">
        <v>0.0</v>
      </c>
      <c r="H1298" s="237">
        <v>-33.49236598680238</v>
      </c>
      <c r="I1298" s="289">
        <v>0.0</v>
      </c>
      <c r="J1298" s="236">
        <v>42790.776800679</v>
      </c>
    </row>
    <row r="1299">
      <c r="A1299" s="187">
        <v>42321.0</v>
      </c>
      <c r="B1299" s="281">
        <v>-0.010232460929251376</v>
      </c>
      <c r="C1299" s="281">
        <v>9.591586439769537E-4</v>
      </c>
      <c r="D1299" s="281">
        <v>-0.009273302285274423</v>
      </c>
      <c r="E1299" s="284">
        <v>1.522471073282225E-4</v>
      </c>
      <c r="F1299" s="289">
        <v>6.050421418535024</v>
      </c>
      <c r="G1299" s="237">
        <v>0.0</v>
      </c>
      <c r="H1299" s="237">
        <v>-39.54278740533741</v>
      </c>
      <c r="I1299" s="289">
        <v>0.0</v>
      </c>
      <c r="J1299" s="236">
        <v>42784.726379260464</v>
      </c>
    </row>
    <row r="1300">
      <c r="A1300" s="187">
        <v>42320.0</v>
      </c>
      <c r="B1300" s="281">
        <v>-0.011654159399924965</v>
      </c>
      <c r="C1300" s="281">
        <v>9.593887567662531E-4</v>
      </c>
      <c r="D1300" s="281">
        <v>-0.010694770643158713</v>
      </c>
      <c r="E1300" s="284">
        <v>1.52270290039413E-4</v>
      </c>
      <c r="F1300" s="289">
        <v>6.050421418535024</v>
      </c>
      <c r="G1300" s="237">
        <v>0.0</v>
      </c>
      <c r="H1300" s="237">
        <v>-45.59320882387243</v>
      </c>
      <c r="I1300" s="289">
        <v>0.0</v>
      </c>
      <c r="J1300" s="236">
        <v>42778.67595784193</v>
      </c>
    </row>
    <row r="1301">
      <c r="A1301" s="187">
        <v>42319.0</v>
      </c>
      <c r="B1301" s="281">
        <v>-0.013076880174388636</v>
      </c>
      <c r="C1301" s="281">
        <v>9.596439291792888E-4</v>
      </c>
      <c r="D1301" s="281">
        <v>-0.012117236245209348</v>
      </c>
      <c r="E1301" s="284">
        <v>1.5229347981175507E-4</v>
      </c>
      <c r="F1301" s="289">
        <v>6.050421418535024</v>
      </c>
      <c r="G1301" s="237">
        <v>0.0</v>
      </c>
      <c r="H1301" s="237">
        <v>-51.643630242407454</v>
      </c>
      <c r="I1301" s="289">
        <v>0.0</v>
      </c>
      <c r="J1301" s="236">
        <v>42772.625536423395</v>
      </c>
    </row>
    <row r="1302">
      <c r="A1302" s="187">
        <v>42318.0</v>
      </c>
      <c r="B1302" s="281">
        <v>-0.014500829348665803</v>
      </c>
      <c r="C1302" s="281">
        <v>9.599304422687391E-4</v>
      </c>
      <c r="D1302" s="281">
        <v>-0.013540898906397064</v>
      </c>
      <c r="E1302" s="284">
        <v>1.5231667664847523E-4</v>
      </c>
      <c r="F1302" s="289">
        <v>6.050421418535024</v>
      </c>
      <c r="G1302" s="237">
        <v>0.0</v>
      </c>
      <c r="H1302" s="237">
        <v>-57.69405166094248</v>
      </c>
      <c r="I1302" s="289">
        <v>0.0</v>
      </c>
      <c r="J1302" s="236">
        <v>42766.57511500486</v>
      </c>
    </row>
    <row r="1303">
      <c r="A1303" s="187">
        <v>42317.0</v>
      </c>
      <c r="B1303" s="281">
        <v>-0.014966031320910192</v>
      </c>
      <c r="C1303" s="281">
        <v>0.0</v>
      </c>
      <c r="D1303" s="281">
        <v>-0.014966031320910192</v>
      </c>
      <c r="E1303" s="284">
        <v>1.5232419426483405E-4</v>
      </c>
      <c r="F1303" s="289">
        <v>6.050421418535024</v>
      </c>
      <c r="G1303" s="237">
        <v>0.0</v>
      </c>
      <c r="H1303" s="237">
        <v>-63.7444730794775</v>
      </c>
      <c r="I1303" s="289">
        <v>0.0</v>
      </c>
      <c r="J1303" s="236">
        <v>42760.524693586325</v>
      </c>
    </row>
    <row r="1304">
      <c r="A1304" s="187">
        <v>42314.0</v>
      </c>
      <c r="B1304" s="281">
        <v>-0.016393015631302195</v>
      </c>
      <c r="C1304" s="281">
        <v>0.0</v>
      </c>
      <c r="D1304" s="281">
        <v>-0.016393015631302195</v>
      </c>
      <c r="E1304" s="284">
        <v>1.5234740045985744E-4</v>
      </c>
      <c r="F1304" s="289">
        <v>6.050421418535024</v>
      </c>
      <c r="G1304" s="237">
        <v>0.0</v>
      </c>
      <c r="H1304" s="237">
        <v>-69.79489449801252</v>
      </c>
      <c r="I1304" s="289">
        <v>0.0</v>
      </c>
      <c r="J1304" s="236">
        <v>42754.47427216779</v>
      </c>
    </row>
    <row r="1305">
      <c r="A1305" s="187">
        <v>42313.0</v>
      </c>
      <c r="B1305" s="281">
        <v>-0.0178224044734091</v>
      </c>
      <c r="C1305" s="281">
        <v>0.0</v>
      </c>
      <c r="D1305" s="281">
        <v>-0.0178224044734091</v>
      </c>
      <c r="E1305" s="284">
        <v>1.603944173695922E-4</v>
      </c>
      <c r="F1305" s="289">
        <v>6.050421418535024</v>
      </c>
      <c r="G1305" s="237">
        <v>0.0</v>
      </c>
      <c r="H1305" s="237">
        <v>-75.84531591654755</v>
      </c>
      <c r="I1305" s="289">
        <v>0.0</v>
      </c>
      <c r="J1305" s="236">
        <v>42748.423850749256</v>
      </c>
    </row>
    <row r="1306">
      <c r="A1306" s="187">
        <v>42312.0</v>
      </c>
      <c r="B1306" s="177">
        <v>-0.01925502800859039</v>
      </c>
      <c r="C1306" s="177">
        <v>0.0</v>
      </c>
      <c r="D1306" s="177">
        <v>-0.01925502800859039</v>
      </c>
      <c r="E1306" s="284">
        <v>0.007352045278671571</v>
      </c>
      <c r="F1306" s="289">
        <v>277.29043275375744</v>
      </c>
      <c r="G1306" s="237">
        <v>0.0</v>
      </c>
      <c r="H1306" s="237">
        <v>-81.89573733508257</v>
      </c>
      <c r="I1306" s="289">
        <v>0.0</v>
      </c>
      <c r="J1306" s="236">
        <v>42742.37342933072</v>
      </c>
    </row>
    <row r="1307">
      <c r="A1307" s="187">
        <v>42311.0</v>
      </c>
      <c r="B1307" s="281">
        <v>-0.08451022442408837</v>
      </c>
      <c r="C1307" s="281">
        <v>0.0</v>
      </c>
      <c r="D1307" s="281">
        <v>-0.08451022442408837</v>
      </c>
      <c r="E1307" s="284">
        <v>0.007406498188711376</v>
      </c>
      <c r="F1307" s="289">
        <v>277.29043275375744</v>
      </c>
      <c r="G1307" s="237">
        <v>0.0</v>
      </c>
      <c r="H1307" s="237">
        <v>-359.18617008884</v>
      </c>
      <c r="I1307" s="289">
        <v>0.0</v>
      </c>
      <c r="J1307" s="236">
        <v>42465.082996576966</v>
      </c>
    </row>
    <row r="1308">
      <c r="A1308" s="187">
        <v>42310.0</v>
      </c>
      <c r="B1308" s="177">
        <v>-0.14973008172538002</v>
      </c>
      <c r="C1308" s="177">
        <v>0.0</v>
      </c>
      <c r="D1308" s="177">
        <v>-0.14973008172538002</v>
      </c>
      <c r="E1308" s="284">
        <v>-0.003461549117420455</v>
      </c>
      <c r="F1308" s="289">
        <v>-128.6364039019386</v>
      </c>
      <c r="G1308" s="237">
        <v>0.0</v>
      </c>
      <c r="H1308" s="237">
        <v>-636.4766028425975</v>
      </c>
      <c r="I1308" s="289">
        <v>0.0</v>
      </c>
      <c r="J1308" s="236">
        <v>42187.79256382321</v>
      </c>
    </row>
    <row r="1309">
      <c r="A1309" s="187">
        <v>42307.0</v>
      </c>
      <c r="B1309" s="281">
        <v>-0.11928871258683904</v>
      </c>
      <c r="C1309" s="281">
        <v>0.0</v>
      </c>
      <c r="D1309" s="281">
        <v>-0.11928871258683904</v>
      </c>
      <c r="E1309" s="284">
        <v>-0.0034496081294445283</v>
      </c>
      <c r="F1309" s="289">
        <v>-128.63640390193854</v>
      </c>
      <c r="G1309" s="237">
        <v>0.0</v>
      </c>
      <c r="H1309" s="237">
        <v>-507.8401989406589</v>
      </c>
      <c r="I1309" s="289">
        <v>0.0</v>
      </c>
      <c r="J1309" s="236">
        <v>42316.42896772515</v>
      </c>
    </row>
    <row r="1310">
      <c r="A1310" s="187">
        <v>42306.0</v>
      </c>
      <c r="B1310" s="281">
        <v>-0.08893910054292561</v>
      </c>
      <c r="C1310" s="281">
        <v>0.0</v>
      </c>
      <c r="D1310" s="281">
        <v>-0.08893910054292561</v>
      </c>
      <c r="E1310" s="284">
        <v>-0.003437749241713322</v>
      </c>
      <c r="F1310" s="289">
        <v>-128.63640390193854</v>
      </c>
      <c r="G1310" s="237">
        <v>0.0</v>
      </c>
      <c r="H1310" s="237">
        <v>-379.2037950387204</v>
      </c>
      <c r="I1310" s="289">
        <v>0.0</v>
      </c>
      <c r="J1310" s="236">
        <v>42445.06537162709</v>
      </c>
    </row>
    <row r="1311">
      <c r="A1311" s="187">
        <v>42305.0</v>
      </c>
      <c r="B1311" s="281">
        <v>-0.05868074834948109</v>
      </c>
      <c r="C1311" s="281">
        <v>0.0</v>
      </c>
      <c r="D1311" s="281">
        <v>-0.05868074834948109</v>
      </c>
      <c r="E1311" s="284">
        <v>-0.008505947458203135</v>
      </c>
      <c r="F1311" s="289">
        <v>-319.376403901939</v>
      </c>
      <c r="G1311" s="237">
        <v>0.0</v>
      </c>
      <c r="H1311" s="237">
        <v>-250.56739113678185</v>
      </c>
      <c r="I1311" s="289">
        <v>0.0</v>
      </c>
      <c r="J1311" s="236">
        <v>42573.70177552903</v>
      </c>
    </row>
    <row r="1312">
      <c r="A1312" s="187">
        <v>42304.0</v>
      </c>
      <c r="B1312" s="281">
        <v>0.016090668994773835</v>
      </c>
      <c r="C1312" s="281">
        <v>0.0</v>
      </c>
      <c r="D1312" s="281">
        <v>0.016090668994773835</v>
      </c>
      <c r="E1312" s="284">
        <v>0.006854384391206759</v>
      </c>
      <c r="F1312" s="289">
        <v>259.553596098061</v>
      </c>
      <c r="G1312" s="237">
        <v>0.0</v>
      </c>
      <c r="H1312" s="237">
        <v>68.80901276515715</v>
      </c>
      <c r="I1312" s="289">
        <v>0.0</v>
      </c>
      <c r="J1312" s="236">
        <v>42893.078179430966</v>
      </c>
    </row>
    <row r="1313">
      <c r="A1313" s="187">
        <v>42303.0</v>
      </c>
      <c r="B1313" s="281">
        <v>-0.044740514699897295</v>
      </c>
      <c r="C1313" s="281">
        <v>0.0</v>
      </c>
      <c r="D1313" s="281">
        <v>-0.044740514699897295</v>
      </c>
      <c r="E1313" s="284">
        <v>-0.005072016873864632</v>
      </c>
      <c r="F1313" s="289">
        <v>-190.74458333290386</v>
      </c>
      <c r="G1313" s="237">
        <v>0.0</v>
      </c>
      <c r="H1313" s="237">
        <v>-190.74458333290386</v>
      </c>
      <c r="I1313" s="289">
        <v>0.0</v>
      </c>
      <c r="J1313" s="236">
        <v>42633.5245833329</v>
      </c>
    </row>
  </sheetData>
  <conditionalFormatting sqref="E2:E1313">
    <cfRule type="cellIs" dxfId="13" priority="1" operator="greaterThanOrEqual">
      <formula>0</formula>
    </cfRule>
  </conditionalFormatting>
  <conditionalFormatting sqref="E2:E1313">
    <cfRule type="cellIs" dxfId="14" priority="2" operator="lessThan">
      <formula>0</formula>
    </cfRule>
  </conditionalFormatting>
  <conditionalFormatting sqref="H1:J1313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1706</v>
      </c>
    </row>
    <row r="2">
      <c r="A2" s="292" t="s">
        <v>42</v>
      </c>
      <c r="B2" s="18">
        <f t="array" ref="B2">INDEX(Investment!O:O,ROWS(Investment!O:O))</f>
        <v>1203817.08</v>
      </c>
    </row>
    <row r="3">
      <c r="A3" s="292" t="s">
        <v>1707</v>
      </c>
      <c r="B3" s="18">
        <f>Dashboard!$B37</f>
        <v>-835247.9</v>
      </c>
    </row>
    <row r="4">
      <c r="A4" s="292" t="s">
        <v>1708</v>
      </c>
      <c r="B4" s="18">
        <f>B2+B3</f>
        <v>368569.18</v>
      </c>
    </row>
    <row r="5">
      <c r="A5" s="292" t="s">
        <v>1709</v>
      </c>
      <c r="B5" s="18">
        <f>B2*0.3</f>
        <v>361145.124</v>
      </c>
    </row>
    <row r="6">
      <c r="A6" s="293" t="s">
        <v>1706</v>
      </c>
      <c r="B6" s="294">
        <f>B4-B5</f>
        <v>7424.056</v>
      </c>
    </row>
    <row r="7">
      <c r="A7" s="295" t="s">
        <v>1710</v>
      </c>
      <c r="B7" s="222"/>
    </row>
    <row r="8">
      <c r="A8" s="292" t="s">
        <v>1711</v>
      </c>
      <c r="B8" s="18">
        <f>B2*0.7</f>
        <v>842671.956</v>
      </c>
    </row>
    <row r="9">
      <c r="A9" s="292" t="s">
        <v>1707</v>
      </c>
      <c r="B9" s="18">
        <f>B3</f>
        <v>-835247.9</v>
      </c>
    </row>
    <row r="10">
      <c r="A10" s="293" t="s">
        <v>1710</v>
      </c>
      <c r="B10" s="294">
        <f>B8+B9</f>
        <v>7424.056</v>
      </c>
    </row>
    <row r="11">
      <c r="A11" s="296" t="s">
        <v>1712</v>
      </c>
      <c r="B11" s="210">
        <f>B10</f>
        <v>7424.056</v>
      </c>
    </row>
    <row r="12">
      <c r="A12" s="293" t="s">
        <v>1713</v>
      </c>
      <c r="B12" s="297">
        <v>902000.0</v>
      </c>
    </row>
    <row r="13">
      <c r="A13" s="293" t="s">
        <v>1714</v>
      </c>
      <c r="B13" s="294">
        <f>ROUNDUP((MIN(-B3,$B$15*2.3)-Investment!$T$7-Investment!$AU$7-Dashboard!$B$20-Dashboard!$B$58)/1000)*1000</f>
        <v>835000</v>
      </c>
    </row>
    <row r="14">
      <c r="A14" s="293" t="s">
        <v>1715</v>
      </c>
      <c r="B14" s="297"/>
    </row>
    <row r="15">
      <c r="A15" s="298" t="s">
        <v>1716</v>
      </c>
      <c r="B15" s="299">
        <f>Dashboard!$B$48+AVERAGEIFS(Evolution!$H:$H,Evolution!$A:$A,"&gt;="&amp;DATE(DateTime!$B$4,DateTime!$B$5-1,DateTime!$B$6))</f>
        <v>382203.0448</v>
      </c>
    </row>
    <row r="16">
      <c r="A16" s="292" t="s">
        <v>1717</v>
      </c>
      <c r="B16" s="15">
        <f>$B$15-Dashboard!$B$48</f>
        <v>207543.2948</v>
      </c>
    </row>
    <row r="17">
      <c r="A17" s="292" t="s">
        <v>1718</v>
      </c>
      <c r="B17" s="15">
        <f>$B$4+$B$15*2.3</f>
        <v>1247636.183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1719</v>
      </c>
      <c r="D1" s="9" t="s">
        <v>1720</v>
      </c>
      <c r="E1" s="9" t="s">
        <v>1721</v>
      </c>
      <c r="F1" s="9" t="s">
        <v>639</v>
      </c>
      <c r="G1" s="9" t="s">
        <v>1722</v>
      </c>
      <c r="H1" s="9" t="s">
        <v>1702</v>
      </c>
      <c r="I1" s="9" t="s">
        <v>1722</v>
      </c>
      <c r="J1" s="300" t="s">
        <v>1723</v>
      </c>
      <c r="K1" s="9" t="s">
        <v>1722</v>
      </c>
      <c r="L1" s="9" t="s">
        <v>1724</v>
      </c>
      <c r="M1" s="9" t="s">
        <v>638</v>
      </c>
      <c r="N1" s="9" t="s">
        <v>1725</v>
      </c>
      <c r="O1" s="9" t="s">
        <v>1702</v>
      </c>
      <c r="P1" s="9" t="s">
        <v>1722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835247.9</v>
      </c>
      <c r="E2" s="283">
        <f t="shared" ref="E2:E3" si="1">IF(C2,D2/C2,0)</f>
        <v>0.9259954545</v>
      </c>
      <c r="F2" s="236">
        <f t="shared" ref="F2:F3" si="2">B2+D2</f>
        <v>1218600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-71.85101318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1726</v>
      </c>
    </row>
    <row r="2">
      <c r="A2" s="309">
        <v>44173.0</v>
      </c>
      <c r="B2" s="310" t="s">
        <v>1727</v>
      </c>
      <c r="C2" s="311">
        <v>100.0</v>
      </c>
      <c r="D2" s="236" t="str">
        <f t="shared" ref="D2:D1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44172.0</v>
      </c>
      <c r="B3" s="310" t="s">
        <v>1728</v>
      </c>
      <c r="C3" s="311">
        <v>-42.99</v>
      </c>
      <c r="D3" s="236" t="str">
        <f t="shared" si="1"/>
        <v/>
      </c>
    </row>
    <row r="4">
      <c r="A4" s="309">
        <v>44172.0</v>
      </c>
      <c r="B4" s="310" t="s">
        <v>1729</v>
      </c>
      <c r="C4" s="311">
        <v>-4500.0</v>
      </c>
      <c r="D4" s="236" t="str">
        <f t="shared" si="1"/>
        <v/>
      </c>
    </row>
    <row r="5">
      <c r="A5" s="309">
        <v>44172.0</v>
      </c>
      <c r="B5" s="310" t="s">
        <v>1730</v>
      </c>
      <c r="C5" s="311">
        <v>-3500.0</v>
      </c>
      <c r="D5" s="236" t="str">
        <f t="shared" si="1"/>
        <v/>
      </c>
    </row>
    <row r="6">
      <c r="A6" s="309">
        <v>44172.0</v>
      </c>
      <c r="B6" s="310" t="s">
        <v>1731</v>
      </c>
      <c r="C6" s="311">
        <v>-67.0</v>
      </c>
      <c r="D6" s="236" t="str">
        <f t="shared" si="1"/>
        <v>X</v>
      </c>
    </row>
    <row r="7">
      <c r="A7" s="309">
        <v>44169.0</v>
      </c>
      <c r="B7" s="310" t="s">
        <v>1732</v>
      </c>
      <c r="C7" s="311">
        <v>4999.0</v>
      </c>
      <c r="D7" s="236" t="str">
        <f t="shared" si="1"/>
        <v/>
      </c>
    </row>
    <row r="8">
      <c r="A8" s="309">
        <v>44169.0</v>
      </c>
      <c r="B8" s="310" t="s">
        <v>1732</v>
      </c>
      <c r="C8" s="311">
        <v>4999.0</v>
      </c>
      <c r="D8" s="236" t="str">
        <f t="shared" si="1"/>
        <v/>
      </c>
    </row>
    <row r="9">
      <c r="A9" s="309">
        <v>44168.0</v>
      </c>
      <c r="B9" s="310" t="s">
        <v>1733</v>
      </c>
      <c r="C9" s="311">
        <v>-20.13</v>
      </c>
      <c r="D9" s="236" t="str">
        <f t="shared" si="1"/>
        <v>X</v>
      </c>
    </row>
    <row r="10">
      <c r="A10" s="309">
        <v>44168.0</v>
      </c>
      <c r="B10" s="310" t="s">
        <v>1734</v>
      </c>
      <c r="C10" s="311">
        <v>-0.39</v>
      </c>
      <c r="D10" s="236" t="str">
        <f t="shared" si="1"/>
        <v>X</v>
      </c>
    </row>
    <row r="11">
      <c r="A11" s="309">
        <v>44166.0</v>
      </c>
      <c r="B11" s="310" t="s">
        <v>1735</v>
      </c>
      <c r="C11" s="311">
        <v>-59.0</v>
      </c>
      <c r="D11" s="236" t="str">
        <f t="shared" si="1"/>
        <v>X</v>
      </c>
    </row>
    <row r="12">
      <c r="A12" s="309">
        <v>44165.0</v>
      </c>
      <c r="B12" s="310" t="s">
        <v>1736</v>
      </c>
      <c r="C12" s="311">
        <v>-124.5</v>
      </c>
      <c r="D12" s="236" t="str">
        <f t="shared" si="1"/>
        <v>X</v>
      </c>
    </row>
    <row r="13">
      <c r="A13" s="309">
        <v>44158.0</v>
      </c>
      <c r="B13" s="310" t="s">
        <v>1737</v>
      </c>
      <c r="C13" s="311">
        <v>-26.59</v>
      </c>
      <c r="D13" s="236" t="str">
        <f t="shared" si="1"/>
        <v>X</v>
      </c>
    </row>
    <row r="14">
      <c r="A14" s="309">
        <v>44158.0</v>
      </c>
      <c r="B14" s="310" t="s">
        <v>1737</v>
      </c>
      <c r="C14" s="311">
        <v>-36.58</v>
      </c>
      <c r="D14" s="236" t="s">
        <v>670</v>
      </c>
    </row>
    <row r="15">
      <c r="A15" s="309">
        <v>44158.0</v>
      </c>
      <c r="B15" s="310" t="s">
        <v>1738</v>
      </c>
      <c r="C15" s="311">
        <v>100.0</v>
      </c>
      <c r="D15" s="236"/>
    </row>
    <row r="16">
      <c r="A16" s="309">
        <v>44155.0</v>
      </c>
      <c r="B16" s="310" t="s">
        <v>1739</v>
      </c>
      <c r="C16" s="311">
        <v>-43.98</v>
      </c>
      <c r="D16" s="236" t="s">
        <v>670</v>
      </c>
    </row>
    <row r="17">
      <c r="A17" s="309">
        <v>44152.0</v>
      </c>
      <c r="B17" s="310" t="s">
        <v>1740</v>
      </c>
      <c r="C17" s="311">
        <v>-29.0</v>
      </c>
      <c r="D17" s="236" t="s">
        <v>670</v>
      </c>
    </row>
    <row r="18">
      <c r="A18" s="309">
        <v>44147.0</v>
      </c>
      <c r="B18" s="310" t="s">
        <v>1741</v>
      </c>
      <c r="C18" s="311">
        <v>1000.0</v>
      </c>
      <c r="D18" s="236"/>
    </row>
    <row r="19">
      <c r="A19" s="309">
        <v>44145.0</v>
      </c>
      <c r="B19" s="310" t="s">
        <v>1729</v>
      </c>
      <c r="C19" s="311">
        <v>-1000.0</v>
      </c>
      <c r="D19" s="236"/>
    </row>
    <row r="20">
      <c r="A20" s="309">
        <v>44141.0</v>
      </c>
      <c r="B20" s="310" t="s">
        <v>1729</v>
      </c>
      <c r="C20" s="311">
        <v>-1700.0</v>
      </c>
      <c r="D20" s="236"/>
    </row>
    <row r="21">
      <c r="A21" s="309">
        <v>44141.0</v>
      </c>
      <c r="B21" s="310" t="s">
        <v>1742</v>
      </c>
      <c r="C21" s="311">
        <v>1800.0</v>
      </c>
      <c r="D21" s="236"/>
    </row>
    <row r="22">
      <c r="A22" s="309">
        <v>44141.0</v>
      </c>
      <c r="B22" s="310" t="s">
        <v>1727</v>
      </c>
      <c r="C22" s="311">
        <v>100.0</v>
      </c>
      <c r="D22" s="236"/>
    </row>
    <row r="23">
      <c r="A23" s="309">
        <v>44140.0</v>
      </c>
      <c r="B23" s="310" t="s">
        <v>1731</v>
      </c>
      <c r="C23" s="311">
        <v>-67.0</v>
      </c>
      <c r="D23" s="236" t="s">
        <v>670</v>
      </c>
    </row>
    <row r="24">
      <c r="A24" s="309">
        <v>44139.0</v>
      </c>
      <c r="B24" s="310" t="s">
        <v>1743</v>
      </c>
      <c r="C24" s="311">
        <v>-45.0</v>
      </c>
      <c r="D24" s="236" t="s">
        <v>670</v>
      </c>
    </row>
    <row r="25">
      <c r="A25" s="309">
        <v>44138.0</v>
      </c>
      <c r="B25" s="310" t="s">
        <v>1744</v>
      </c>
      <c r="C25" s="311">
        <v>-20.62</v>
      </c>
      <c r="D25" s="236" t="s">
        <v>670</v>
      </c>
    </row>
    <row r="26">
      <c r="A26" s="309">
        <v>44138.0</v>
      </c>
      <c r="B26" s="310" t="s">
        <v>1734</v>
      </c>
      <c r="C26" s="311">
        <v>-0.4</v>
      </c>
      <c r="D26" s="236" t="s">
        <v>670</v>
      </c>
    </row>
    <row r="27">
      <c r="A27" s="309">
        <v>44131.0</v>
      </c>
      <c r="B27" s="310" t="s">
        <v>1738</v>
      </c>
      <c r="C27" s="311">
        <v>100.0</v>
      </c>
      <c r="D27" s="236"/>
    </row>
    <row r="28">
      <c r="A28" s="309">
        <v>44123.0</v>
      </c>
      <c r="B28" s="310" t="s">
        <v>1745</v>
      </c>
      <c r="C28" s="311">
        <v>-80.99</v>
      </c>
      <c r="D28" s="236" t="s">
        <v>670</v>
      </c>
    </row>
    <row r="29">
      <c r="A29" s="309">
        <v>44123.0</v>
      </c>
      <c r="B29" s="310" t="s">
        <v>1746</v>
      </c>
      <c r="C29" s="311">
        <v>-36.3</v>
      </c>
      <c r="D29" s="236" t="s">
        <v>670</v>
      </c>
    </row>
    <row r="30">
      <c r="A30" s="309">
        <v>44119.0</v>
      </c>
      <c r="B30" s="310" t="s">
        <v>1740</v>
      </c>
      <c r="C30" s="311">
        <v>-34.0</v>
      </c>
      <c r="D30" s="236" t="s">
        <v>670</v>
      </c>
    </row>
    <row r="31">
      <c r="A31" s="309">
        <v>44116.0</v>
      </c>
      <c r="B31" s="310" t="s">
        <v>1738</v>
      </c>
      <c r="C31" s="311">
        <v>100.0</v>
      </c>
      <c r="D31" s="236"/>
    </row>
    <row r="32">
      <c r="A32" s="309">
        <v>44116.0</v>
      </c>
      <c r="B32" s="310" t="s">
        <v>1729</v>
      </c>
      <c r="C32" s="311">
        <v>-1000.0</v>
      </c>
      <c r="D32" s="236"/>
    </row>
    <row r="33">
      <c r="A33" s="309">
        <v>44111.0</v>
      </c>
      <c r="B33" s="310" t="s">
        <v>1747</v>
      </c>
      <c r="C33" s="311">
        <v>-0.33</v>
      </c>
      <c r="D33" s="236" t="s">
        <v>670</v>
      </c>
    </row>
    <row r="34">
      <c r="A34" s="309">
        <v>44110.0</v>
      </c>
      <c r="B34" s="310" t="s">
        <v>1748</v>
      </c>
      <c r="C34" s="311">
        <v>-20.52</v>
      </c>
      <c r="D34" s="236" t="s">
        <v>670</v>
      </c>
    </row>
    <row r="35">
      <c r="A35" s="309">
        <v>44110.0</v>
      </c>
      <c r="B35" s="310" t="s">
        <v>1734</v>
      </c>
      <c r="C35" s="311">
        <v>-0.39</v>
      </c>
      <c r="D35" s="236" t="s">
        <v>670</v>
      </c>
    </row>
    <row r="36">
      <c r="A36" s="309">
        <v>44110.0</v>
      </c>
      <c r="B36" s="310" t="s">
        <v>1742</v>
      </c>
      <c r="C36" s="311">
        <v>1000.0</v>
      </c>
      <c r="D36" s="236"/>
    </row>
    <row r="37">
      <c r="A37" s="309">
        <v>44110.0</v>
      </c>
      <c r="B37" s="310" t="s">
        <v>1727</v>
      </c>
      <c r="C37" s="311">
        <v>100.0</v>
      </c>
      <c r="D37" s="236"/>
    </row>
    <row r="38">
      <c r="A38" s="309">
        <v>44109.0</v>
      </c>
      <c r="B38" s="310" t="s">
        <v>1731</v>
      </c>
      <c r="C38" s="311">
        <v>-67.0</v>
      </c>
      <c r="D38" s="236" t="s">
        <v>670</v>
      </c>
    </row>
    <row r="39">
      <c r="A39" s="309">
        <v>44106.0</v>
      </c>
      <c r="B39" s="310" t="s">
        <v>1749</v>
      </c>
      <c r="C39" s="311">
        <v>-930.97</v>
      </c>
      <c r="D39" s="236" t="s">
        <v>670</v>
      </c>
    </row>
    <row r="40">
      <c r="A40" s="309">
        <v>44102.0</v>
      </c>
      <c r="B40" s="310" t="s">
        <v>1750</v>
      </c>
      <c r="C40" s="311">
        <v>-6.36</v>
      </c>
      <c r="D40" s="236" t="s">
        <v>670</v>
      </c>
    </row>
    <row r="41">
      <c r="A41" s="309">
        <v>44098.0</v>
      </c>
      <c r="B41" s="310" t="s">
        <v>1751</v>
      </c>
      <c r="C41" s="311">
        <v>-31.94</v>
      </c>
      <c r="D41" s="236" t="s">
        <v>670</v>
      </c>
    </row>
    <row r="42">
      <c r="A42" s="309">
        <v>44095.0</v>
      </c>
      <c r="B42" s="310" t="s">
        <v>1730</v>
      </c>
      <c r="C42" s="311">
        <v>-40000.0</v>
      </c>
      <c r="D42" s="236"/>
    </row>
    <row r="43">
      <c r="A43" s="309">
        <v>44092.0</v>
      </c>
      <c r="B43" s="310" t="s">
        <v>1752</v>
      </c>
      <c r="C43" s="311">
        <v>40000.0</v>
      </c>
      <c r="D43" s="236"/>
    </row>
    <row r="44">
      <c r="A44" s="309">
        <v>44091.0</v>
      </c>
      <c r="B44" s="310" t="s">
        <v>1738</v>
      </c>
      <c r="C44" s="311">
        <v>100.0</v>
      </c>
      <c r="D44" s="236"/>
    </row>
    <row r="45">
      <c r="A45" s="309">
        <v>44091.0</v>
      </c>
      <c r="B45" s="310" t="s">
        <v>1729</v>
      </c>
      <c r="C45" s="311">
        <v>-700.0</v>
      </c>
      <c r="D45" s="236"/>
    </row>
    <row r="46">
      <c r="A46" s="309">
        <v>44091.0</v>
      </c>
      <c r="B46" s="310" t="s">
        <v>1753</v>
      </c>
      <c r="C46" s="311">
        <v>-150.0</v>
      </c>
      <c r="D46" s="236" t="s">
        <v>670</v>
      </c>
    </row>
    <row r="47">
      <c r="A47" s="309">
        <v>44090.0</v>
      </c>
      <c r="B47" s="310" t="s">
        <v>1754</v>
      </c>
      <c r="C47" s="311">
        <v>-117.79</v>
      </c>
      <c r="D47" s="236" t="s">
        <v>670</v>
      </c>
    </row>
    <row r="48">
      <c r="A48" s="309">
        <v>44090.0</v>
      </c>
      <c r="B48" s="310" t="s">
        <v>1742</v>
      </c>
      <c r="C48" s="311">
        <v>1500.0</v>
      </c>
      <c r="D48" s="236"/>
    </row>
    <row r="49">
      <c r="A49" s="309">
        <v>44089.0</v>
      </c>
      <c r="B49" s="310" t="s">
        <v>1755</v>
      </c>
      <c r="C49" s="311">
        <v>-27.62</v>
      </c>
      <c r="D49" s="236" t="s">
        <v>670</v>
      </c>
    </row>
    <row r="50">
      <c r="A50" s="309">
        <v>44088.0</v>
      </c>
      <c r="B50" s="310" t="s">
        <v>1756</v>
      </c>
      <c r="C50" s="311">
        <v>-26.98</v>
      </c>
      <c r="D50" s="236" t="s">
        <v>670</v>
      </c>
    </row>
    <row r="51">
      <c r="A51" s="309">
        <v>44085.0</v>
      </c>
      <c r="B51" s="310" t="s">
        <v>1742</v>
      </c>
      <c r="C51" s="311">
        <v>1000.0</v>
      </c>
      <c r="D51" s="236"/>
    </row>
    <row r="52">
      <c r="A52" s="309">
        <v>44083.0</v>
      </c>
      <c r="B52" s="310" t="s">
        <v>1757</v>
      </c>
      <c r="C52" s="311">
        <v>-190.05</v>
      </c>
      <c r="D52" s="236" t="s">
        <v>670</v>
      </c>
    </row>
    <row r="53">
      <c r="A53" s="309">
        <v>44083.0</v>
      </c>
      <c r="B53" s="310" t="s">
        <v>1758</v>
      </c>
      <c r="C53" s="311">
        <v>-32.23</v>
      </c>
      <c r="D53" s="236" t="s">
        <v>670</v>
      </c>
    </row>
    <row r="54">
      <c r="A54" s="309">
        <v>44082.0</v>
      </c>
      <c r="B54" s="310" t="s">
        <v>1759</v>
      </c>
      <c r="C54" s="311">
        <v>-218.93</v>
      </c>
      <c r="D54" s="236" t="s">
        <v>670</v>
      </c>
    </row>
    <row r="55">
      <c r="A55" s="309">
        <v>44082.0</v>
      </c>
      <c r="B55" s="310" t="s">
        <v>1727</v>
      </c>
      <c r="C55" s="311">
        <v>100.0</v>
      </c>
      <c r="D55" s="236"/>
    </row>
    <row r="56">
      <c r="A56" s="309">
        <v>44081.0</v>
      </c>
      <c r="B56" s="310" t="s">
        <v>1760</v>
      </c>
      <c r="C56" s="311">
        <v>-56.99</v>
      </c>
      <c r="D56" s="236" t="s">
        <v>670</v>
      </c>
    </row>
    <row r="57">
      <c r="A57" s="309">
        <v>44081.0</v>
      </c>
      <c r="B57" s="310" t="s">
        <v>1760</v>
      </c>
      <c r="C57" s="311">
        <v>-505.17</v>
      </c>
      <c r="D57" s="236" t="s">
        <v>670</v>
      </c>
    </row>
    <row r="58">
      <c r="A58" s="309">
        <v>44078.0</v>
      </c>
      <c r="B58" s="310" t="s">
        <v>1761</v>
      </c>
      <c r="C58" s="311">
        <v>-4126.9</v>
      </c>
      <c r="D58" s="236" t="s">
        <v>670</v>
      </c>
    </row>
    <row r="59">
      <c r="A59" s="309">
        <v>44076.0</v>
      </c>
      <c r="B59" s="310" t="s">
        <v>1762</v>
      </c>
      <c r="C59" s="311">
        <v>-32.33</v>
      </c>
      <c r="D59" s="236" t="s">
        <v>670</v>
      </c>
    </row>
    <row r="60">
      <c r="A60" s="309">
        <v>44075.0</v>
      </c>
      <c r="B60" s="310" t="s">
        <v>1763</v>
      </c>
      <c r="C60" s="311">
        <v>-123.61</v>
      </c>
      <c r="D60" s="236" t="s">
        <v>670</v>
      </c>
    </row>
    <row r="61">
      <c r="A61" s="309">
        <v>44075.0</v>
      </c>
      <c r="B61" s="310" t="s">
        <v>1764</v>
      </c>
      <c r="C61" s="311">
        <v>33.78</v>
      </c>
      <c r="D61" s="236"/>
    </row>
    <row r="62">
      <c r="A62" s="309">
        <v>44069.0</v>
      </c>
      <c r="B62" s="310" t="s">
        <v>1765</v>
      </c>
      <c r="C62" s="311">
        <v>-91758.33</v>
      </c>
      <c r="D62" s="236" t="s">
        <v>670</v>
      </c>
    </row>
    <row r="63">
      <c r="A63" s="309">
        <v>44069.0</v>
      </c>
      <c r="B63" s="312" t="s">
        <v>1766</v>
      </c>
      <c r="C63" s="311">
        <v>-1.0</v>
      </c>
      <c r="D63" s="236" t="s">
        <v>670</v>
      </c>
    </row>
    <row r="64">
      <c r="A64" s="309">
        <v>44055.0</v>
      </c>
      <c r="B64" s="312" t="s">
        <v>1767</v>
      </c>
      <c r="C64" s="311">
        <v>99.0</v>
      </c>
      <c r="D64" s="236"/>
    </row>
    <row r="65">
      <c r="A65" s="309">
        <v>44053.0</v>
      </c>
      <c r="B65" s="312" t="s">
        <v>1729</v>
      </c>
      <c r="C65" s="311">
        <v>-1000.0</v>
      </c>
      <c r="D65" s="236"/>
    </row>
    <row r="66">
      <c r="A66" s="309">
        <v>44049.0</v>
      </c>
      <c r="B66" s="312" t="s">
        <v>1727</v>
      </c>
      <c r="C66" s="311">
        <v>100.0</v>
      </c>
      <c r="D66" s="236"/>
    </row>
    <row r="67">
      <c r="A67" s="309">
        <v>44049.0</v>
      </c>
      <c r="B67" s="312" t="s">
        <v>1768</v>
      </c>
      <c r="C67" s="311">
        <v>-11.71</v>
      </c>
      <c r="D67" s="236" t="s">
        <v>670</v>
      </c>
    </row>
    <row r="68">
      <c r="A68" s="309">
        <v>44049.0</v>
      </c>
      <c r="B68" s="312" t="s">
        <v>1768</v>
      </c>
      <c r="C68" s="311">
        <v>-789.42</v>
      </c>
      <c r="D68" s="236" t="s">
        <v>670</v>
      </c>
    </row>
    <row r="69">
      <c r="A69" s="309">
        <v>44048.0</v>
      </c>
      <c r="B69" s="312" t="s">
        <v>1729</v>
      </c>
      <c r="C69" s="311">
        <v>-1500.0</v>
      </c>
      <c r="D69" s="236"/>
    </row>
    <row r="70">
      <c r="A70" s="309">
        <v>44047.0</v>
      </c>
      <c r="B70" s="312" t="s">
        <v>1769</v>
      </c>
      <c r="C70" s="311">
        <v>-157.73</v>
      </c>
      <c r="D70" s="236" t="s">
        <v>670</v>
      </c>
    </row>
    <row r="71">
      <c r="A71" s="309">
        <v>44046.0</v>
      </c>
      <c r="B71" s="312" t="s">
        <v>1729</v>
      </c>
      <c r="C71" s="311">
        <v>-2200.0</v>
      </c>
      <c r="D71" s="236"/>
    </row>
    <row r="72">
      <c r="A72" s="309">
        <v>44039.0</v>
      </c>
      <c r="B72" s="312" t="s">
        <v>1770</v>
      </c>
      <c r="C72" s="311">
        <v>-33.0</v>
      </c>
      <c r="D72" s="236" t="s">
        <v>670</v>
      </c>
    </row>
    <row r="73">
      <c r="A73" s="309">
        <v>44019.0</v>
      </c>
      <c r="B73" s="312" t="s">
        <v>1771</v>
      </c>
      <c r="C73" s="311">
        <v>-0.03</v>
      </c>
      <c r="D73" s="236" t="s">
        <v>670</v>
      </c>
    </row>
    <row r="74">
      <c r="A74" s="309">
        <v>44019.0</v>
      </c>
      <c r="B74" s="312" t="s">
        <v>1727</v>
      </c>
      <c r="C74" s="311">
        <v>100.0</v>
      </c>
      <c r="D74" s="236"/>
    </row>
    <row r="75">
      <c r="A75" s="309">
        <v>44018.0</v>
      </c>
      <c r="B75" s="312" t="s">
        <v>1772</v>
      </c>
      <c r="C75" s="311">
        <v>-4.73</v>
      </c>
      <c r="D75" s="236" t="s">
        <v>670</v>
      </c>
    </row>
    <row r="76">
      <c r="A76" s="309">
        <v>44018.0</v>
      </c>
      <c r="B76" s="312" t="s">
        <v>1773</v>
      </c>
      <c r="C76" s="311">
        <v>207.0</v>
      </c>
      <c r="D76" s="236"/>
    </row>
    <row r="77">
      <c r="A77" s="309">
        <v>44015.0</v>
      </c>
      <c r="B77" s="312" t="s">
        <v>1730</v>
      </c>
      <c r="C77" s="311">
        <v>-5.55</v>
      </c>
      <c r="D77" s="236"/>
    </row>
    <row r="78">
      <c r="A78" s="309">
        <v>44014.0</v>
      </c>
      <c r="B78" s="312" t="s">
        <v>1729</v>
      </c>
      <c r="C78" s="311">
        <v>-300.0</v>
      </c>
      <c r="D78" s="236"/>
    </row>
    <row r="79">
      <c r="A79" s="309">
        <v>44013.0</v>
      </c>
      <c r="B79" s="312" t="s">
        <v>1774</v>
      </c>
      <c r="C79" s="311">
        <v>506.7</v>
      </c>
      <c r="D79" s="236"/>
    </row>
    <row r="80">
      <c r="A80" s="309">
        <v>44012.0</v>
      </c>
      <c r="B80" s="312" t="s">
        <v>1775</v>
      </c>
      <c r="C80" s="311">
        <v>-1.15</v>
      </c>
      <c r="D80" s="236" t="s">
        <v>670</v>
      </c>
    </row>
    <row r="81">
      <c r="A81" s="309">
        <v>44008.0</v>
      </c>
      <c r="B81" s="312" t="s">
        <v>1741</v>
      </c>
      <c r="C81" s="311">
        <v>3000.0</v>
      </c>
      <c r="D81" s="236"/>
    </row>
    <row r="82">
      <c r="A82" s="309">
        <v>44007.0</v>
      </c>
      <c r="B82" s="312" t="s">
        <v>1776</v>
      </c>
      <c r="C82" s="311">
        <v>400.0</v>
      </c>
      <c r="D82" s="236"/>
    </row>
    <row r="83">
      <c r="A83" s="309">
        <v>43999.0</v>
      </c>
      <c r="B83" s="312" t="s">
        <v>1777</v>
      </c>
      <c r="C83" s="311">
        <v>-7.34</v>
      </c>
      <c r="D83" s="236" t="s">
        <v>670</v>
      </c>
    </row>
    <row r="84">
      <c r="A84" s="309">
        <v>43997.0</v>
      </c>
      <c r="B84" s="312" t="s">
        <v>1778</v>
      </c>
      <c r="C84" s="311">
        <v>-54.2</v>
      </c>
      <c r="D84" s="236" t="s">
        <v>670</v>
      </c>
    </row>
    <row r="85">
      <c r="A85" s="309">
        <v>43990.0</v>
      </c>
      <c r="B85" s="312" t="s">
        <v>1779</v>
      </c>
      <c r="C85" s="311">
        <v>100000.0</v>
      </c>
      <c r="D85" s="236"/>
    </row>
    <row r="86">
      <c r="A86" s="309">
        <v>43990.0</v>
      </c>
      <c r="B86" s="312" t="s">
        <v>1727</v>
      </c>
      <c r="C86" s="311">
        <v>100.0</v>
      </c>
      <c r="D86" s="236"/>
    </row>
    <row r="87">
      <c r="A87" s="309">
        <v>43990.0</v>
      </c>
      <c r="B87" s="312" t="s">
        <v>1729</v>
      </c>
      <c r="C87" s="311">
        <v>-300.0</v>
      </c>
      <c r="D87" s="236"/>
    </row>
    <row r="88">
      <c r="A88" s="309">
        <v>43987.0</v>
      </c>
      <c r="B88" s="312" t="s">
        <v>1780</v>
      </c>
      <c r="C88" s="311">
        <v>-913.86</v>
      </c>
      <c r="D88" s="236"/>
    </row>
    <row r="89">
      <c r="A89" s="309">
        <v>43987.0</v>
      </c>
      <c r="B89" s="312" t="s">
        <v>1773</v>
      </c>
      <c r="C89" s="311">
        <v>207.0</v>
      </c>
      <c r="D89" s="236"/>
    </row>
    <row r="90">
      <c r="A90" s="309">
        <v>43986.0</v>
      </c>
      <c r="B90" s="312" t="s">
        <v>1779</v>
      </c>
      <c r="C90" s="311">
        <v>400.0</v>
      </c>
      <c r="D90" s="236"/>
    </row>
    <row r="91">
      <c r="A91" s="309">
        <v>43985.0</v>
      </c>
      <c r="B91" s="312" t="s">
        <v>1774</v>
      </c>
      <c r="C91" s="311">
        <v>523.59</v>
      </c>
      <c r="D91" s="236"/>
    </row>
    <row r="92">
      <c r="A92" s="309">
        <v>43959.0</v>
      </c>
      <c r="B92" s="312" t="s">
        <v>1729</v>
      </c>
      <c r="C92" s="311">
        <v>-300.0</v>
      </c>
      <c r="D92" s="236"/>
    </row>
    <row r="93">
      <c r="A93" s="309">
        <v>43958.0</v>
      </c>
      <c r="B93" s="312" t="s">
        <v>1779</v>
      </c>
      <c r="C93" s="311">
        <v>400.0</v>
      </c>
      <c r="D93" s="236"/>
    </row>
    <row r="94">
      <c r="A94" s="309">
        <v>43956.0</v>
      </c>
      <c r="B94" s="312" t="s">
        <v>1780</v>
      </c>
      <c r="C94" s="311">
        <v>-913.86</v>
      </c>
      <c r="D94" s="236"/>
    </row>
    <row r="95">
      <c r="A95" s="309">
        <v>43957.0</v>
      </c>
      <c r="B95" s="312" t="s">
        <v>1727</v>
      </c>
      <c r="C95" s="311">
        <v>100.0</v>
      </c>
      <c r="D95" s="236"/>
    </row>
    <row r="96">
      <c r="A96" s="309">
        <v>43937.0</v>
      </c>
      <c r="B96" s="312" t="s">
        <v>1781</v>
      </c>
      <c r="C96" s="311">
        <v>-4.78</v>
      </c>
      <c r="D96" s="236" t="s">
        <v>670</v>
      </c>
    </row>
    <row r="97">
      <c r="A97" s="309">
        <v>43936.0</v>
      </c>
      <c r="B97" s="312" t="s">
        <v>1782</v>
      </c>
      <c r="C97" s="311">
        <v>-4.99</v>
      </c>
      <c r="D97" s="236" t="s">
        <v>670</v>
      </c>
    </row>
    <row r="98">
      <c r="A98" s="309">
        <v>43936.0</v>
      </c>
      <c r="B98" s="312" t="s">
        <v>1779</v>
      </c>
      <c r="C98" s="311">
        <v>100.0</v>
      </c>
      <c r="D98" s="236"/>
    </row>
    <row r="99">
      <c r="A99" s="309">
        <v>43935.0</v>
      </c>
      <c r="B99" s="312" t="s">
        <v>1729</v>
      </c>
      <c r="C99" s="311">
        <v>-300.0</v>
      </c>
      <c r="D99" s="236"/>
    </row>
    <row r="100">
      <c r="A100" s="309">
        <v>43928.0</v>
      </c>
      <c r="B100" s="312" t="s">
        <v>1783</v>
      </c>
      <c r="C100" s="311">
        <v>-0.12</v>
      </c>
      <c r="D100" s="236" t="s">
        <v>670</v>
      </c>
    </row>
    <row r="101">
      <c r="A101" s="309">
        <v>43928.0</v>
      </c>
      <c r="B101" s="312" t="s">
        <v>1727</v>
      </c>
      <c r="C101" s="311">
        <v>100.0</v>
      </c>
      <c r="D101" s="236"/>
    </row>
    <row r="102">
      <c r="A102" s="309">
        <v>43927.0</v>
      </c>
      <c r="B102" s="312" t="s">
        <v>1780</v>
      </c>
      <c r="C102" s="311">
        <v>-913.86</v>
      </c>
      <c r="D102" s="236"/>
    </row>
    <row r="103">
      <c r="A103" s="309">
        <v>43924.0</v>
      </c>
      <c r="B103" s="312" t="s">
        <v>1779</v>
      </c>
      <c r="C103" s="311">
        <v>200.0</v>
      </c>
      <c r="D103" s="236"/>
    </row>
    <row r="104">
      <c r="A104" s="309">
        <v>43924.0</v>
      </c>
      <c r="B104" s="312" t="s">
        <v>1773</v>
      </c>
      <c r="C104" s="311">
        <v>207.0</v>
      </c>
      <c r="D104" s="236"/>
    </row>
    <row r="105">
      <c r="A105" s="309">
        <v>43922.0</v>
      </c>
      <c r="B105" s="312" t="s">
        <v>1774</v>
      </c>
      <c r="C105" s="311">
        <v>518.94</v>
      </c>
      <c r="D105" s="236"/>
    </row>
    <row r="106">
      <c r="A106" s="309">
        <v>43907.0</v>
      </c>
      <c r="B106" s="312" t="s">
        <v>1773</v>
      </c>
      <c r="C106" s="311">
        <v>207.0</v>
      </c>
      <c r="D106" s="236"/>
    </row>
    <row r="107">
      <c r="A107" s="309">
        <v>43906.0</v>
      </c>
      <c r="B107" s="312" t="s">
        <v>1784</v>
      </c>
      <c r="C107" s="311">
        <v>-12.5</v>
      </c>
      <c r="D107" s="236" t="s">
        <v>670</v>
      </c>
    </row>
    <row r="108">
      <c r="A108" s="309">
        <v>43906.0</v>
      </c>
      <c r="B108" s="312" t="s">
        <v>1785</v>
      </c>
      <c r="C108" s="311">
        <v>-22.5</v>
      </c>
      <c r="D108" s="236" t="s">
        <v>670</v>
      </c>
    </row>
    <row r="109">
      <c r="A109" s="309">
        <v>43900.0</v>
      </c>
      <c r="B109" s="312" t="s">
        <v>1786</v>
      </c>
      <c r="C109" s="311">
        <v>-20.0</v>
      </c>
      <c r="D109" s="236" t="s">
        <v>670</v>
      </c>
    </row>
    <row r="110">
      <c r="A110" s="309">
        <v>43899.0</v>
      </c>
      <c r="B110" s="312" t="s">
        <v>1730</v>
      </c>
      <c r="C110" s="311">
        <v>16.25</v>
      </c>
      <c r="D110" s="236"/>
    </row>
    <row r="111">
      <c r="A111" s="309">
        <v>43899.0</v>
      </c>
      <c r="B111" s="312" t="s">
        <v>1730</v>
      </c>
      <c r="C111" s="311">
        <v>-16.25</v>
      </c>
      <c r="D111" s="236"/>
    </row>
    <row r="112">
      <c r="A112" s="309">
        <v>43899.0</v>
      </c>
      <c r="B112" s="312" t="s">
        <v>1729</v>
      </c>
      <c r="C112" s="311">
        <v>-300.0</v>
      </c>
      <c r="D112" s="236"/>
    </row>
    <row r="113">
      <c r="A113" s="309">
        <v>43899.0</v>
      </c>
      <c r="B113" s="312" t="s">
        <v>1787</v>
      </c>
      <c r="C113" s="311">
        <v>-4.5</v>
      </c>
      <c r="D113" s="236" t="s">
        <v>670</v>
      </c>
    </row>
    <row r="114">
      <c r="A114" s="309">
        <v>43899.0</v>
      </c>
      <c r="B114" s="312" t="s">
        <v>1787</v>
      </c>
      <c r="C114" s="311">
        <v>-15.1</v>
      </c>
      <c r="D114" s="236" t="s">
        <v>670</v>
      </c>
    </row>
    <row r="115">
      <c r="A115" s="309">
        <v>43896.0</v>
      </c>
      <c r="B115" s="312" t="s">
        <v>1779</v>
      </c>
      <c r="C115" s="311">
        <v>300.0</v>
      </c>
      <c r="D115" s="236"/>
    </row>
    <row r="116">
      <c r="A116" s="309">
        <v>43896.0</v>
      </c>
      <c r="B116" s="312" t="s">
        <v>1727</v>
      </c>
      <c r="C116" s="311">
        <v>100.0</v>
      </c>
      <c r="D116" s="236"/>
    </row>
    <row r="117">
      <c r="A117" s="309">
        <v>43895.0</v>
      </c>
      <c r="B117" s="312" t="s">
        <v>1779</v>
      </c>
      <c r="C117" s="311">
        <v>400.0</v>
      </c>
      <c r="D117" s="236"/>
    </row>
    <row r="118">
      <c r="A118" s="309">
        <v>43895.0</v>
      </c>
      <c r="B118" s="312" t="s">
        <v>1780</v>
      </c>
      <c r="C118" s="311">
        <v>-913.86</v>
      </c>
      <c r="D118" s="236"/>
    </row>
    <row r="119">
      <c r="A119" s="309">
        <v>43893.0</v>
      </c>
      <c r="B119" s="312" t="s">
        <v>1774</v>
      </c>
      <c r="C119" s="311">
        <v>485.46</v>
      </c>
      <c r="D119" s="236"/>
    </row>
    <row r="120">
      <c r="A120" s="309">
        <v>43887.0</v>
      </c>
      <c r="B120" s="312" t="s">
        <v>1788</v>
      </c>
      <c r="C120" s="311">
        <v>-100.0</v>
      </c>
      <c r="D120" s="236" t="s">
        <v>670</v>
      </c>
    </row>
    <row r="121">
      <c r="A121" s="309">
        <v>43883.0</v>
      </c>
      <c r="B121" s="312" t="s">
        <v>1789</v>
      </c>
      <c r="C121" s="311">
        <v>-35.0</v>
      </c>
      <c r="D121" s="236" t="s">
        <v>670</v>
      </c>
    </row>
    <row r="122">
      <c r="A122" s="309">
        <v>43871.0</v>
      </c>
      <c r="B122" s="312" t="s">
        <v>1738</v>
      </c>
      <c r="C122" s="311">
        <v>100.0</v>
      </c>
      <c r="D122" s="236"/>
    </row>
    <row r="123">
      <c r="A123" s="309">
        <v>43868.0</v>
      </c>
      <c r="B123" s="312" t="s">
        <v>1730</v>
      </c>
      <c r="C123" s="311">
        <v>30.0</v>
      </c>
      <c r="D123" s="236"/>
    </row>
    <row r="124">
      <c r="A124" s="309">
        <v>43868.0</v>
      </c>
      <c r="B124" s="312" t="s">
        <v>1730</v>
      </c>
      <c r="C124" s="311">
        <v>-30.0</v>
      </c>
      <c r="D124" s="236"/>
    </row>
    <row r="125">
      <c r="A125" s="309">
        <v>43867.0</v>
      </c>
      <c r="B125" s="312" t="s">
        <v>1779</v>
      </c>
      <c r="C125" s="311">
        <v>200.0</v>
      </c>
      <c r="D125" s="236"/>
    </row>
    <row r="126">
      <c r="A126" s="309">
        <v>43867.0</v>
      </c>
      <c r="B126" s="312" t="s">
        <v>1727</v>
      </c>
      <c r="C126" s="311">
        <v>100.0</v>
      </c>
      <c r="D126" s="236"/>
    </row>
    <row r="127">
      <c r="A127" s="309">
        <v>43866.0</v>
      </c>
      <c r="B127" s="312" t="s">
        <v>1790</v>
      </c>
      <c r="C127" s="311">
        <v>-83.35</v>
      </c>
      <c r="D127" s="236" t="s">
        <v>670</v>
      </c>
    </row>
    <row r="128">
      <c r="A128" s="309">
        <v>43866.0</v>
      </c>
      <c r="B128" s="312" t="s">
        <v>1780</v>
      </c>
      <c r="C128" s="311">
        <v>-913.86</v>
      </c>
      <c r="D128" s="236"/>
    </row>
    <row r="129">
      <c r="A129" s="309">
        <v>43866.0</v>
      </c>
      <c r="B129" s="312" t="s">
        <v>1773</v>
      </c>
      <c r="C129" s="311">
        <v>207.0</v>
      </c>
      <c r="D129" s="236"/>
    </row>
    <row r="130">
      <c r="A130" s="309">
        <v>43864.0</v>
      </c>
      <c r="B130" s="312" t="s">
        <v>1791</v>
      </c>
      <c r="C130" s="311">
        <v>-53.0</v>
      </c>
      <c r="D130" s="236" t="s">
        <v>670</v>
      </c>
    </row>
    <row r="131">
      <c r="A131" s="309">
        <v>43864.0</v>
      </c>
      <c r="B131" s="312" t="s">
        <v>1774</v>
      </c>
      <c r="C131" s="311">
        <v>518.94</v>
      </c>
      <c r="D131" s="236"/>
    </row>
    <row r="132">
      <c r="A132" s="309">
        <v>43854.0</v>
      </c>
      <c r="B132" s="312" t="s">
        <v>1779</v>
      </c>
      <c r="C132" s="311">
        <v>100.0</v>
      </c>
      <c r="D132" s="236"/>
    </row>
    <row r="133">
      <c r="A133" s="309">
        <v>43850.0</v>
      </c>
      <c r="B133" s="312" t="s">
        <v>1792</v>
      </c>
      <c r="C133" s="311">
        <v>-45.5</v>
      </c>
      <c r="D133" s="236" t="s">
        <v>670</v>
      </c>
    </row>
    <row r="134">
      <c r="A134" s="309">
        <v>43850.0</v>
      </c>
      <c r="B134" s="312" t="s">
        <v>1729</v>
      </c>
      <c r="C134" s="311">
        <v>-1000.0</v>
      </c>
      <c r="D134" s="236"/>
    </row>
    <row r="135">
      <c r="A135" s="309">
        <v>43847.0</v>
      </c>
      <c r="B135" s="312" t="s">
        <v>1779</v>
      </c>
      <c r="C135" s="311">
        <v>1000.0</v>
      </c>
      <c r="D135" s="236"/>
    </row>
    <row r="136">
      <c r="A136" s="309">
        <v>43847.0</v>
      </c>
      <c r="B136" s="312" t="s">
        <v>1730</v>
      </c>
      <c r="C136" s="311">
        <v>-36.0</v>
      </c>
      <c r="D136" s="236"/>
    </row>
    <row r="137">
      <c r="A137" s="309">
        <v>43844.0</v>
      </c>
      <c r="B137" s="312" t="s">
        <v>1793</v>
      </c>
      <c r="C137" s="311">
        <v>-434.68</v>
      </c>
      <c r="D137" s="236" t="s">
        <v>670</v>
      </c>
    </row>
    <row r="138">
      <c r="A138" s="309">
        <v>43844.0</v>
      </c>
      <c r="B138" s="312" t="s">
        <v>1794</v>
      </c>
      <c r="C138" s="311">
        <v>-1.42</v>
      </c>
      <c r="D138" s="236" t="s">
        <v>670</v>
      </c>
    </row>
    <row r="139">
      <c r="A139" s="309">
        <v>43843.0</v>
      </c>
      <c r="B139" s="312" t="s">
        <v>1779</v>
      </c>
      <c r="C139" s="311">
        <v>300.0</v>
      </c>
      <c r="D139" s="236"/>
    </row>
    <row r="140">
      <c r="A140" s="309">
        <v>43838.0</v>
      </c>
      <c r="B140" s="312" t="s">
        <v>1795</v>
      </c>
      <c r="C140" s="311">
        <v>-0.35</v>
      </c>
      <c r="D140" s="236" t="s">
        <v>670</v>
      </c>
    </row>
    <row r="141">
      <c r="A141" s="309">
        <v>43837.0</v>
      </c>
      <c r="B141" s="312" t="s">
        <v>1727</v>
      </c>
      <c r="C141" s="311">
        <v>100.0</v>
      </c>
      <c r="D141" s="236"/>
    </row>
    <row r="142">
      <c r="A142" s="309">
        <v>43836.0</v>
      </c>
      <c r="B142" s="312" t="s">
        <v>1780</v>
      </c>
      <c r="C142" s="311">
        <v>-731.72</v>
      </c>
      <c r="D142" s="236"/>
    </row>
    <row r="143">
      <c r="A143" s="309">
        <v>43836.0</v>
      </c>
      <c r="B143" s="312" t="s">
        <v>1773</v>
      </c>
      <c r="C143" s="311">
        <v>207.0</v>
      </c>
      <c r="D143" s="236"/>
    </row>
    <row r="144">
      <c r="A144" s="309">
        <v>43832.0</v>
      </c>
      <c r="B144" s="312" t="s">
        <v>1774</v>
      </c>
      <c r="C144" s="311">
        <v>518.94</v>
      </c>
      <c r="D144" s="236"/>
    </row>
    <row r="145">
      <c r="A145" s="309">
        <v>43829.0</v>
      </c>
      <c r="B145" s="312" t="s">
        <v>1796</v>
      </c>
      <c r="C145" s="311">
        <v>-29900.0</v>
      </c>
      <c r="D145" s="236"/>
    </row>
    <row r="146">
      <c r="A146" s="309">
        <v>43826.0</v>
      </c>
      <c r="B146" s="312" t="s">
        <v>1797</v>
      </c>
      <c r="C146" s="311">
        <v>30000.0</v>
      </c>
      <c r="D146" s="236"/>
    </row>
    <row r="147">
      <c r="A147" s="309">
        <v>43822.0</v>
      </c>
      <c r="B147" s="312" t="s">
        <v>1798</v>
      </c>
      <c r="C147" s="311">
        <v>-109.99</v>
      </c>
      <c r="D147" s="236" t="s">
        <v>670</v>
      </c>
    </row>
    <row r="148">
      <c r="A148" s="309">
        <v>43817.0</v>
      </c>
      <c r="B148" s="312" t="s">
        <v>1774</v>
      </c>
      <c r="C148" s="311">
        <v>152.45</v>
      </c>
      <c r="D148" s="236"/>
    </row>
    <row r="149">
      <c r="A149" s="309">
        <v>43815.0</v>
      </c>
      <c r="B149" s="312" t="s">
        <v>1799</v>
      </c>
      <c r="C149" s="311">
        <v>-42.9</v>
      </c>
      <c r="D149" s="236" t="s">
        <v>670</v>
      </c>
    </row>
    <row r="150">
      <c r="A150" s="187">
        <v>43815.0</v>
      </c>
      <c r="B150" s="313" t="s">
        <v>1779</v>
      </c>
      <c r="C150" s="236">
        <v>100.0</v>
      </c>
      <c r="D150" s="236"/>
    </row>
    <row r="151">
      <c r="A151" s="187">
        <v>43809.0</v>
      </c>
      <c r="B151" s="313" t="s">
        <v>1779</v>
      </c>
      <c r="C151" s="236">
        <v>100.0</v>
      </c>
      <c r="D151" s="236"/>
    </row>
    <row r="152">
      <c r="A152" s="309">
        <v>43808.0</v>
      </c>
      <c r="B152" s="312" t="s">
        <v>1800</v>
      </c>
      <c r="C152" s="311">
        <v>-38.0</v>
      </c>
      <c r="D152" s="236" t="s">
        <v>670</v>
      </c>
    </row>
    <row r="153">
      <c r="A153" s="309">
        <v>43808.0</v>
      </c>
      <c r="B153" s="312" t="s">
        <v>1801</v>
      </c>
      <c r="C153" s="311">
        <v>-5.43</v>
      </c>
      <c r="D153" s="236" t="s">
        <v>670</v>
      </c>
    </row>
    <row r="154">
      <c r="A154" s="309">
        <v>43805.0</v>
      </c>
      <c r="B154" s="312" t="s">
        <v>1727</v>
      </c>
      <c r="C154" s="311">
        <v>100.0</v>
      </c>
      <c r="D154" s="236"/>
    </row>
    <row r="155">
      <c r="A155" s="309">
        <v>43804.0</v>
      </c>
      <c r="B155" s="312" t="s">
        <v>1780</v>
      </c>
      <c r="C155" s="311">
        <v>-913.86</v>
      </c>
      <c r="D155" s="236"/>
    </row>
    <row r="156">
      <c r="A156" s="309">
        <v>43804.0</v>
      </c>
      <c r="B156" s="312" t="s">
        <v>1773</v>
      </c>
      <c r="C156" s="311">
        <v>207.0</v>
      </c>
      <c r="D156" s="236"/>
    </row>
    <row r="157">
      <c r="A157" s="309">
        <v>43802.0</v>
      </c>
      <c r="B157" s="312" t="s">
        <v>1774</v>
      </c>
      <c r="C157" s="311">
        <v>502.2</v>
      </c>
      <c r="D157" s="236"/>
    </row>
    <row r="158">
      <c r="A158" s="309">
        <v>43795.0</v>
      </c>
      <c r="B158" s="312" t="s">
        <v>1802</v>
      </c>
      <c r="C158" s="311">
        <v>-2.16</v>
      </c>
      <c r="D158" s="236" t="s">
        <v>670</v>
      </c>
    </row>
    <row r="159">
      <c r="A159" s="309">
        <v>43794.0</v>
      </c>
      <c r="B159" s="312" t="s">
        <v>1803</v>
      </c>
      <c r="C159" s="311">
        <v>40.0</v>
      </c>
      <c r="D159" s="236"/>
    </row>
    <row r="160">
      <c r="A160" s="309">
        <v>43775.0</v>
      </c>
      <c r="B160" s="312" t="s">
        <v>1804</v>
      </c>
      <c r="C160" s="311">
        <v>-40.0</v>
      </c>
      <c r="D160" s="236" t="s">
        <v>670</v>
      </c>
    </row>
    <row r="161">
      <c r="A161" s="309">
        <v>43775.0</v>
      </c>
      <c r="B161" s="312" t="s">
        <v>1727</v>
      </c>
      <c r="C161" s="311">
        <v>100.0</v>
      </c>
      <c r="D161" s="236"/>
    </row>
    <row r="162">
      <c r="A162" s="309">
        <v>43775.0</v>
      </c>
      <c r="B162" s="312" t="s">
        <v>1729</v>
      </c>
      <c r="C162" s="311">
        <v>-13600.0</v>
      </c>
      <c r="D162" s="236"/>
    </row>
    <row r="163">
      <c r="A163" s="309">
        <v>43774.0</v>
      </c>
      <c r="B163" s="312" t="s">
        <v>1779</v>
      </c>
      <c r="C163" s="311">
        <v>13700.0</v>
      </c>
      <c r="D163" s="236"/>
    </row>
    <row r="164">
      <c r="A164" s="309">
        <v>43774.0</v>
      </c>
      <c r="B164" s="312" t="s">
        <v>1780</v>
      </c>
      <c r="C164" s="311">
        <v>-918.56</v>
      </c>
      <c r="D164" s="236"/>
    </row>
    <row r="165">
      <c r="A165" s="309">
        <v>43774.0</v>
      </c>
      <c r="B165" s="312" t="s">
        <v>1773</v>
      </c>
      <c r="C165" s="311">
        <v>207.0</v>
      </c>
      <c r="D165" s="236"/>
    </row>
    <row r="166">
      <c r="A166" s="309">
        <v>43773.0</v>
      </c>
      <c r="B166" s="312" t="s">
        <v>1774</v>
      </c>
      <c r="C166" s="311">
        <v>518.94</v>
      </c>
      <c r="D166" s="236"/>
    </row>
    <row r="167">
      <c r="A167" s="309">
        <v>43759.0</v>
      </c>
      <c r="B167" s="312" t="s">
        <v>1805</v>
      </c>
      <c r="C167" s="311">
        <v>-5.55</v>
      </c>
      <c r="D167" s="236" t="s">
        <v>670</v>
      </c>
    </row>
    <row r="168">
      <c r="A168" s="309">
        <v>43756.0</v>
      </c>
      <c r="B168" s="312" t="s">
        <v>1729</v>
      </c>
      <c r="C168" s="311">
        <v>-150.0</v>
      </c>
      <c r="D168" s="236"/>
    </row>
    <row r="169">
      <c r="A169" s="309">
        <v>43755.0</v>
      </c>
      <c r="B169" s="312" t="s">
        <v>1779</v>
      </c>
      <c r="C169" s="311">
        <v>200.0</v>
      </c>
      <c r="D169" s="236"/>
    </row>
    <row r="170">
      <c r="A170" s="309">
        <v>43753.0</v>
      </c>
      <c r="B170" s="312" t="s">
        <v>1806</v>
      </c>
      <c r="C170" s="311">
        <v>-50.0</v>
      </c>
      <c r="D170" s="236" t="s">
        <v>670</v>
      </c>
    </row>
    <row r="171">
      <c r="A171" s="309">
        <v>43748.0</v>
      </c>
      <c r="B171" s="312" t="s">
        <v>1750</v>
      </c>
      <c r="C171" s="311">
        <v>-144.89</v>
      </c>
      <c r="D171" s="236" t="s">
        <v>670</v>
      </c>
    </row>
    <row r="172">
      <c r="A172" s="309">
        <v>43747.0</v>
      </c>
      <c r="B172" s="312" t="s">
        <v>1774</v>
      </c>
      <c r="C172" s="311">
        <v>502.2</v>
      </c>
      <c r="D172" s="236"/>
    </row>
    <row r="173">
      <c r="A173" s="309">
        <v>43746.0</v>
      </c>
      <c r="B173" s="312" t="s">
        <v>1727</v>
      </c>
      <c r="C173" s="311">
        <v>100.0</v>
      </c>
      <c r="D173" s="236"/>
    </row>
    <row r="174">
      <c r="A174" s="309">
        <v>43745.0</v>
      </c>
      <c r="B174" s="312" t="s">
        <v>1807</v>
      </c>
      <c r="C174" s="311">
        <v>-20.0</v>
      </c>
      <c r="D174" s="236" t="s">
        <v>670</v>
      </c>
    </row>
    <row r="175">
      <c r="A175" s="309">
        <v>43745.0</v>
      </c>
      <c r="B175" s="312" t="s">
        <v>1808</v>
      </c>
      <c r="C175" s="311">
        <v>-25.0</v>
      </c>
      <c r="D175" s="236" t="s">
        <v>670</v>
      </c>
    </row>
    <row r="176">
      <c r="A176" s="309">
        <v>43745.0</v>
      </c>
      <c r="B176" s="312" t="s">
        <v>1809</v>
      </c>
      <c r="C176" s="311">
        <v>-23.0</v>
      </c>
      <c r="D176" s="236" t="s">
        <v>670</v>
      </c>
    </row>
    <row r="177">
      <c r="A177" s="309">
        <v>43745.0</v>
      </c>
      <c r="B177" s="312" t="s">
        <v>1810</v>
      </c>
      <c r="C177" s="311">
        <v>-25.8</v>
      </c>
      <c r="D177" s="236" t="s">
        <v>670</v>
      </c>
    </row>
    <row r="178">
      <c r="A178" s="309">
        <v>43745.0</v>
      </c>
      <c r="B178" s="312" t="s">
        <v>1779</v>
      </c>
      <c r="C178" s="311">
        <v>400.0</v>
      </c>
      <c r="D178" s="236"/>
    </row>
    <row r="179">
      <c r="A179" s="309">
        <v>43745.0</v>
      </c>
      <c r="B179" s="312" t="s">
        <v>1811</v>
      </c>
      <c r="C179" s="311">
        <v>-0.15</v>
      </c>
      <c r="D179" s="236" t="s">
        <v>670</v>
      </c>
    </row>
    <row r="180">
      <c r="A180" s="309">
        <v>43745.0</v>
      </c>
      <c r="B180" s="312" t="s">
        <v>1780</v>
      </c>
      <c r="C180" s="311">
        <v>-903.45</v>
      </c>
      <c r="D180" s="236"/>
    </row>
    <row r="181">
      <c r="A181" s="309">
        <v>43742.0</v>
      </c>
      <c r="B181" s="312" t="s">
        <v>1773</v>
      </c>
      <c r="C181" s="311">
        <v>207.0</v>
      </c>
      <c r="D181" s="236"/>
    </row>
    <row r="182">
      <c r="A182" s="309">
        <v>43738.0</v>
      </c>
      <c r="B182" s="312" t="s">
        <v>1812</v>
      </c>
      <c r="C182" s="311">
        <v>-35.0</v>
      </c>
      <c r="D182" s="236" t="s">
        <v>670</v>
      </c>
    </row>
    <row r="183">
      <c r="A183" s="309">
        <v>43720.0</v>
      </c>
      <c r="B183" s="312" t="s">
        <v>1813</v>
      </c>
      <c r="C183" s="311">
        <v>-55.0</v>
      </c>
      <c r="D183" s="236" t="s">
        <v>670</v>
      </c>
    </row>
    <row r="184">
      <c r="A184" s="187">
        <v>43719.0</v>
      </c>
      <c r="B184" s="313" t="s">
        <v>1779</v>
      </c>
      <c r="C184" s="236">
        <v>100.0</v>
      </c>
      <c r="D184" s="236"/>
    </row>
    <row r="185">
      <c r="A185" s="309">
        <v>43719.0</v>
      </c>
      <c r="B185" s="312" t="s">
        <v>1779</v>
      </c>
      <c r="C185" s="311">
        <v>300.0</v>
      </c>
      <c r="D185" s="236"/>
    </row>
    <row r="186">
      <c r="A186" s="309">
        <v>43719.0</v>
      </c>
      <c r="B186" s="312" t="s">
        <v>1779</v>
      </c>
      <c r="C186" s="311">
        <v>0.1</v>
      </c>
      <c r="D186" s="236"/>
    </row>
    <row r="187">
      <c r="A187" s="309">
        <v>43718.0</v>
      </c>
      <c r="B187" s="312" t="s">
        <v>1814</v>
      </c>
      <c r="C187" s="311">
        <v>-340.6</v>
      </c>
      <c r="D187" s="236"/>
    </row>
    <row r="188">
      <c r="A188" s="309">
        <v>43717.0</v>
      </c>
      <c r="B188" s="312" t="s">
        <v>1779</v>
      </c>
      <c r="C188" s="311">
        <v>100.0</v>
      </c>
      <c r="D188" s="236"/>
    </row>
    <row r="189">
      <c r="A189" s="309">
        <v>43713.0</v>
      </c>
      <c r="B189" s="312" t="s">
        <v>1780</v>
      </c>
      <c r="C189" s="311">
        <v>-903.45</v>
      </c>
      <c r="D189" s="236"/>
    </row>
    <row r="190">
      <c r="A190" s="309">
        <v>43713.0</v>
      </c>
      <c r="B190" s="312" t="s">
        <v>1773</v>
      </c>
      <c r="C190" s="311">
        <v>207.0</v>
      </c>
      <c r="D190" s="236"/>
    </row>
    <row r="191">
      <c r="A191" s="309">
        <v>43712.0</v>
      </c>
      <c r="B191" s="312" t="s">
        <v>1815</v>
      </c>
      <c r="C191" s="311">
        <v>-0.1</v>
      </c>
      <c r="D191" s="236" t="s">
        <v>670</v>
      </c>
    </row>
    <row r="192">
      <c r="A192" s="309">
        <v>43710.0</v>
      </c>
      <c r="B192" s="312" t="s">
        <v>1774</v>
      </c>
      <c r="C192" s="311">
        <v>518.94</v>
      </c>
      <c r="D192" s="236"/>
    </row>
    <row r="193">
      <c r="A193" s="309">
        <v>43706.0</v>
      </c>
      <c r="B193" s="312" t="s">
        <v>1729</v>
      </c>
      <c r="C193" s="311">
        <v>-1000.0</v>
      </c>
      <c r="D193" s="236"/>
    </row>
    <row r="194">
      <c r="A194" s="309">
        <v>43705.0</v>
      </c>
      <c r="B194" s="312" t="s">
        <v>1779</v>
      </c>
      <c r="C194" s="311">
        <v>1000.0</v>
      </c>
      <c r="D194" s="236"/>
    </row>
    <row r="195">
      <c r="A195" s="309">
        <v>43691.0</v>
      </c>
      <c r="B195" s="312" t="s">
        <v>1816</v>
      </c>
      <c r="C195" s="311">
        <v>-21.03</v>
      </c>
      <c r="D195" s="236" t="s">
        <v>670</v>
      </c>
    </row>
    <row r="196">
      <c r="A196" s="309">
        <v>43690.0</v>
      </c>
      <c r="B196" s="312" t="s">
        <v>1817</v>
      </c>
      <c r="C196" s="311">
        <v>25.0</v>
      </c>
      <c r="D196" s="236"/>
    </row>
    <row r="197">
      <c r="A197" s="309">
        <v>43689.0</v>
      </c>
      <c r="B197" s="312" t="s">
        <v>1730</v>
      </c>
      <c r="C197" s="311">
        <v>-25.0</v>
      </c>
      <c r="D197" s="236"/>
    </row>
    <row r="198">
      <c r="A198" s="309">
        <v>43689.0</v>
      </c>
      <c r="B198" s="312" t="s">
        <v>1814</v>
      </c>
      <c r="C198" s="311">
        <v>-340.6</v>
      </c>
      <c r="D198" s="236"/>
    </row>
    <row r="199">
      <c r="A199" s="309">
        <v>43686.0</v>
      </c>
      <c r="B199" s="312" t="s">
        <v>1818</v>
      </c>
      <c r="C199" s="311">
        <v>-100.0</v>
      </c>
      <c r="D199" s="236" t="s">
        <v>670</v>
      </c>
    </row>
    <row r="200">
      <c r="A200" s="309">
        <v>43684.0</v>
      </c>
      <c r="B200" s="312" t="s">
        <v>1779</v>
      </c>
      <c r="C200" s="311">
        <v>400.0</v>
      </c>
      <c r="D200" s="236"/>
    </row>
    <row r="201">
      <c r="A201" s="309">
        <v>43683.0</v>
      </c>
      <c r="B201" s="312" t="s">
        <v>1727</v>
      </c>
      <c r="C201" s="311">
        <v>100.0</v>
      </c>
      <c r="D201" s="236"/>
    </row>
    <row r="202">
      <c r="A202" s="309">
        <v>43682.0</v>
      </c>
      <c r="B202" s="312" t="s">
        <v>1780</v>
      </c>
      <c r="C202" s="311">
        <v>-903.45</v>
      </c>
      <c r="D202" s="236"/>
    </row>
    <row r="203">
      <c r="A203" s="309">
        <v>43682.0</v>
      </c>
      <c r="B203" s="312" t="s">
        <v>1773</v>
      </c>
      <c r="C203" s="311">
        <v>207.0</v>
      </c>
      <c r="D203" s="236"/>
    </row>
    <row r="204">
      <c r="A204" s="309">
        <v>43678.0</v>
      </c>
      <c r="B204" s="312" t="s">
        <v>1774</v>
      </c>
      <c r="C204" s="311">
        <v>518.94</v>
      </c>
      <c r="D204" s="236"/>
    </row>
    <row r="205">
      <c r="A205" s="309">
        <v>43675.0</v>
      </c>
      <c r="B205" s="312" t="s">
        <v>1819</v>
      </c>
      <c r="C205" s="311">
        <v>-52.87</v>
      </c>
      <c r="D205" s="236" t="s">
        <v>670</v>
      </c>
    </row>
    <row r="206">
      <c r="A206" s="309">
        <v>43675.0</v>
      </c>
      <c r="B206" s="312" t="s">
        <v>1820</v>
      </c>
      <c r="C206" s="311">
        <v>-4.1</v>
      </c>
      <c r="D206" s="236" t="s">
        <v>670</v>
      </c>
    </row>
    <row r="207">
      <c r="A207" s="309">
        <v>43675.0</v>
      </c>
      <c r="B207" s="312" t="s">
        <v>1738</v>
      </c>
      <c r="C207" s="311">
        <v>100.0</v>
      </c>
      <c r="D207" s="236"/>
    </row>
    <row r="208">
      <c r="A208" s="309">
        <v>43658.0</v>
      </c>
      <c r="B208" s="312" t="s">
        <v>1821</v>
      </c>
      <c r="C208" s="311">
        <v>-20.0</v>
      </c>
      <c r="D208" s="236" t="s">
        <v>670</v>
      </c>
    </row>
    <row r="209">
      <c r="A209" s="309">
        <v>43656.0</v>
      </c>
      <c r="B209" s="312" t="s">
        <v>1814</v>
      </c>
      <c r="C209" s="311">
        <v>-340.6</v>
      </c>
      <c r="D209" s="236"/>
    </row>
    <row r="210">
      <c r="A210" s="309">
        <v>43655.0</v>
      </c>
      <c r="B210" s="312" t="s">
        <v>1822</v>
      </c>
      <c r="C210" s="311">
        <v>26.0</v>
      </c>
      <c r="D210" s="236"/>
    </row>
    <row r="211">
      <c r="A211" s="309">
        <v>43654.0</v>
      </c>
      <c r="B211" s="312" t="s">
        <v>1823</v>
      </c>
      <c r="C211" s="311">
        <v>-26.0</v>
      </c>
      <c r="D211" s="236"/>
    </row>
    <row r="212">
      <c r="A212" s="309">
        <v>43654.0</v>
      </c>
      <c r="B212" s="312" t="s">
        <v>1727</v>
      </c>
      <c r="C212" s="311">
        <v>100.0</v>
      </c>
      <c r="D212" s="236"/>
    </row>
    <row r="213">
      <c r="A213" s="309">
        <v>43651.0</v>
      </c>
      <c r="B213" s="312" t="s">
        <v>1824</v>
      </c>
      <c r="C213" s="311">
        <v>-0.23</v>
      </c>
      <c r="D213" s="236" t="s">
        <v>670</v>
      </c>
    </row>
    <row r="214">
      <c r="A214" s="309">
        <v>43651.0</v>
      </c>
      <c r="B214" s="312" t="s">
        <v>1780</v>
      </c>
      <c r="C214" s="311">
        <v>-903.45</v>
      </c>
      <c r="D214" s="236"/>
    </row>
    <row r="215">
      <c r="A215" s="309">
        <v>43651.0</v>
      </c>
      <c r="B215" s="312" t="s">
        <v>1773</v>
      </c>
      <c r="C215" s="311">
        <v>207.0</v>
      </c>
      <c r="D215" s="236"/>
    </row>
    <row r="216">
      <c r="A216" s="309">
        <v>43648.0</v>
      </c>
      <c r="B216" s="312" t="s">
        <v>1825</v>
      </c>
      <c r="C216" s="311">
        <v>-0.66</v>
      </c>
      <c r="D216" s="236" t="s">
        <v>670</v>
      </c>
    </row>
    <row r="217">
      <c r="A217" s="309">
        <v>43648.0</v>
      </c>
      <c r="B217" s="312" t="s">
        <v>1826</v>
      </c>
      <c r="C217" s="311">
        <v>-90.0</v>
      </c>
      <c r="D217" s="236" t="s">
        <v>670</v>
      </c>
    </row>
    <row r="218">
      <c r="A218" s="309">
        <v>43649.0</v>
      </c>
      <c r="B218" s="312" t="s">
        <v>1779</v>
      </c>
      <c r="C218" s="311">
        <v>500.0</v>
      </c>
      <c r="D218" s="236"/>
    </row>
    <row r="219">
      <c r="A219" s="309">
        <v>43647.0</v>
      </c>
      <c r="B219" s="312" t="s">
        <v>1827</v>
      </c>
      <c r="C219" s="311">
        <v>-2.9</v>
      </c>
      <c r="D219" s="236" t="s">
        <v>670</v>
      </c>
    </row>
    <row r="220">
      <c r="A220" s="309">
        <v>43641.0</v>
      </c>
      <c r="B220" s="312" t="s">
        <v>1828</v>
      </c>
      <c r="C220" s="311">
        <v>-3.9</v>
      </c>
      <c r="D220" s="236" t="s">
        <v>670</v>
      </c>
    </row>
    <row r="221">
      <c r="A221" s="309">
        <v>43641.0</v>
      </c>
      <c r="B221" s="312" t="s">
        <v>1796</v>
      </c>
      <c r="C221" s="311">
        <v>-2000.0</v>
      </c>
      <c r="D221" s="236"/>
    </row>
    <row r="222">
      <c r="A222" s="309">
        <v>43640.0</v>
      </c>
      <c r="B222" s="312" t="s">
        <v>1776</v>
      </c>
      <c r="C222" s="311">
        <v>2000.0</v>
      </c>
      <c r="D222" s="236"/>
    </row>
    <row r="223">
      <c r="A223" s="309">
        <v>43636.0</v>
      </c>
      <c r="B223" s="312" t="s">
        <v>1829</v>
      </c>
      <c r="C223" s="311">
        <v>-35.0</v>
      </c>
      <c r="D223" s="236" t="s">
        <v>670</v>
      </c>
    </row>
    <row r="224">
      <c r="A224" s="309">
        <v>43635.0</v>
      </c>
      <c r="B224" s="312" t="s">
        <v>1817</v>
      </c>
      <c r="C224" s="311">
        <v>75.0</v>
      </c>
      <c r="D224" s="236"/>
    </row>
    <row r="225">
      <c r="A225" s="309">
        <v>43634.0</v>
      </c>
      <c r="B225" s="312" t="s">
        <v>1730</v>
      </c>
      <c r="C225" s="311">
        <v>-75.0</v>
      </c>
      <c r="D225" s="236"/>
    </row>
    <row r="226">
      <c r="A226" s="309">
        <v>43630.0</v>
      </c>
      <c r="B226" s="312" t="s">
        <v>1830</v>
      </c>
      <c r="C226" s="311">
        <v>99.42</v>
      </c>
      <c r="D226" s="236"/>
    </row>
    <row r="227">
      <c r="A227" s="309">
        <v>43628.0</v>
      </c>
      <c r="B227" s="312" t="s">
        <v>1831</v>
      </c>
      <c r="C227" s="311">
        <v>-144.17</v>
      </c>
      <c r="D227" s="236" t="s">
        <v>670</v>
      </c>
    </row>
    <row r="228">
      <c r="A228" s="309">
        <v>43628.0</v>
      </c>
      <c r="B228" s="312" t="s">
        <v>1832</v>
      </c>
      <c r="C228" s="311">
        <v>400.0</v>
      </c>
      <c r="D228" s="236"/>
    </row>
    <row r="229">
      <c r="A229" s="309">
        <v>43626.0</v>
      </c>
      <c r="B229" s="312" t="s">
        <v>1814</v>
      </c>
      <c r="C229" s="311">
        <v>-340.6</v>
      </c>
      <c r="D229" s="236"/>
    </row>
    <row r="230">
      <c r="A230" s="187">
        <v>43623.0</v>
      </c>
      <c r="B230" s="313" t="s">
        <v>1779</v>
      </c>
      <c r="C230" s="236">
        <v>100.0</v>
      </c>
      <c r="D230" s="236"/>
    </row>
    <row r="231">
      <c r="A231" s="309">
        <v>43622.0</v>
      </c>
      <c r="B231" s="312" t="s">
        <v>1727</v>
      </c>
      <c r="C231" s="311">
        <v>100.0</v>
      </c>
      <c r="D231" s="236"/>
    </row>
    <row r="232">
      <c r="A232" s="309">
        <v>43621.0</v>
      </c>
      <c r="B232" s="312" t="s">
        <v>1780</v>
      </c>
      <c r="C232" s="311">
        <v>-903.45</v>
      </c>
      <c r="D232" s="236"/>
    </row>
    <row r="233">
      <c r="A233" s="309">
        <v>43621.0</v>
      </c>
      <c r="B233" s="312" t="s">
        <v>1773</v>
      </c>
      <c r="C233" s="311">
        <v>207.0</v>
      </c>
      <c r="D233" s="236"/>
    </row>
    <row r="234">
      <c r="A234" s="309">
        <v>43619.0</v>
      </c>
      <c r="B234" s="312" t="s">
        <v>1833</v>
      </c>
      <c r="C234" s="311">
        <v>-25.0</v>
      </c>
      <c r="D234" s="236" t="s">
        <v>670</v>
      </c>
    </row>
    <row r="235">
      <c r="A235" s="309">
        <v>43619.0</v>
      </c>
      <c r="B235" s="312" t="s">
        <v>1774</v>
      </c>
      <c r="C235" s="311">
        <v>518.94</v>
      </c>
      <c r="D235" s="236"/>
    </row>
    <row r="236">
      <c r="A236" s="309">
        <v>43613.0</v>
      </c>
      <c r="B236" s="312" t="s">
        <v>1738</v>
      </c>
      <c r="C236" s="311">
        <v>50.0</v>
      </c>
      <c r="D236" s="236"/>
    </row>
    <row r="237">
      <c r="A237" s="309">
        <v>43612.0</v>
      </c>
      <c r="B237" s="312" t="s">
        <v>1834</v>
      </c>
      <c r="C237" s="311">
        <v>-5.9</v>
      </c>
      <c r="D237" s="236" t="s">
        <v>670</v>
      </c>
    </row>
    <row r="238">
      <c r="A238" s="309">
        <v>43606.0</v>
      </c>
      <c r="B238" s="312" t="s">
        <v>1830</v>
      </c>
      <c r="C238" s="311">
        <v>19.59</v>
      </c>
      <c r="D238" s="236"/>
    </row>
    <row r="239">
      <c r="A239" s="309">
        <v>43605.0</v>
      </c>
      <c r="B239" s="312" t="s">
        <v>1822</v>
      </c>
      <c r="C239" s="311">
        <v>14.0</v>
      </c>
      <c r="D239" s="236"/>
    </row>
    <row r="240">
      <c r="A240" s="309">
        <v>43602.0</v>
      </c>
      <c r="B240" s="312" t="s">
        <v>1835</v>
      </c>
      <c r="C240" s="311">
        <v>-27.98</v>
      </c>
      <c r="D240" s="236" t="s">
        <v>670</v>
      </c>
    </row>
    <row r="241">
      <c r="A241" s="309">
        <v>43602.0</v>
      </c>
      <c r="B241" s="312" t="s">
        <v>1823</v>
      </c>
      <c r="C241" s="311">
        <v>-14.0</v>
      </c>
      <c r="D241" s="236"/>
    </row>
    <row r="242">
      <c r="A242" s="309">
        <v>43601.0</v>
      </c>
      <c r="B242" s="312" t="s">
        <v>1836</v>
      </c>
      <c r="C242" s="311">
        <v>-500.0</v>
      </c>
      <c r="D242" s="236"/>
    </row>
    <row r="243">
      <c r="A243" s="187">
        <v>43600.0</v>
      </c>
      <c r="B243" s="313" t="s">
        <v>1779</v>
      </c>
      <c r="C243" s="236">
        <v>500.0</v>
      </c>
      <c r="D243" s="236"/>
    </row>
    <row r="244">
      <c r="A244" s="309">
        <v>43595.0</v>
      </c>
      <c r="B244" s="312" t="s">
        <v>1814</v>
      </c>
      <c r="C244" s="311">
        <v>-340.6</v>
      </c>
      <c r="D244" s="236"/>
    </row>
    <row r="245">
      <c r="A245" s="309">
        <v>43593.0</v>
      </c>
      <c r="B245" s="312" t="s">
        <v>1779</v>
      </c>
      <c r="C245" s="311">
        <v>500.0</v>
      </c>
      <c r="D245" s="236"/>
    </row>
    <row r="246">
      <c r="A246" s="309">
        <v>43592.0</v>
      </c>
      <c r="B246" s="312" t="s">
        <v>1727</v>
      </c>
      <c r="C246" s="311">
        <v>100.0</v>
      </c>
      <c r="D246" s="236"/>
    </row>
    <row r="247">
      <c r="A247" s="309">
        <v>43591.0</v>
      </c>
      <c r="B247" s="312" t="s">
        <v>1837</v>
      </c>
      <c r="C247" s="311">
        <v>-53.0</v>
      </c>
      <c r="D247" s="236" t="s">
        <v>670</v>
      </c>
    </row>
    <row r="248">
      <c r="A248" s="309">
        <v>43591.0</v>
      </c>
      <c r="B248" s="312" t="s">
        <v>1780</v>
      </c>
      <c r="C248" s="311">
        <v>-903.45</v>
      </c>
      <c r="D248" s="236"/>
    </row>
    <row r="249">
      <c r="A249" s="309">
        <v>43591.0</v>
      </c>
      <c r="B249" s="312" t="s">
        <v>1773</v>
      </c>
      <c r="C249" s="311">
        <v>207.0</v>
      </c>
      <c r="D249" s="236"/>
    </row>
    <row r="250">
      <c r="A250" s="309">
        <v>43587.0</v>
      </c>
      <c r="B250" s="312" t="s">
        <v>1774</v>
      </c>
      <c r="C250" s="311">
        <v>502.2</v>
      </c>
      <c r="D250" s="236"/>
    </row>
    <row r="251">
      <c r="A251" s="309">
        <v>43560.0</v>
      </c>
      <c r="B251" s="312" t="s">
        <v>1838</v>
      </c>
      <c r="C251" s="311">
        <v>-0.15</v>
      </c>
      <c r="D251" s="236" t="s">
        <v>670</v>
      </c>
    </row>
    <row r="252">
      <c r="A252" s="309">
        <v>43560.0</v>
      </c>
      <c r="B252" s="312" t="s">
        <v>1780</v>
      </c>
      <c r="C252" s="311">
        <v>-903.45</v>
      </c>
      <c r="D252" s="236"/>
    </row>
    <row r="253">
      <c r="A253" s="309">
        <v>43558.0</v>
      </c>
      <c r="B253" s="312" t="s">
        <v>1779</v>
      </c>
      <c r="C253" s="311">
        <v>500.0</v>
      </c>
      <c r="D253" s="236"/>
    </row>
    <row r="254">
      <c r="A254" s="309">
        <v>43557.0</v>
      </c>
      <c r="B254" s="312" t="s">
        <v>1839</v>
      </c>
      <c r="C254" s="311">
        <v>-33.0</v>
      </c>
      <c r="D254" s="236" t="s">
        <v>670</v>
      </c>
    </row>
    <row r="255">
      <c r="A255" s="309">
        <v>43557.0</v>
      </c>
      <c r="B255" s="312" t="s">
        <v>1840</v>
      </c>
      <c r="C255" s="311">
        <v>-15.0</v>
      </c>
      <c r="D255" s="236" t="s">
        <v>670</v>
      </c>
    </row>
    <row r="256">
      <c r="A256" s="309">
        <v>43557.0</v>
      </c>
      <c r="B256" s="312" t="s">
        <v>1774</v>
      </c>
      <c r="C256" s="311">
        <v>510.88</v>
      </c>
      <c r="D256" s="236"/>
    </row>
    <row r="257">
      <c r="A257" s="309">
        <v>43556.0</v>
      </c>
      <c r="B257" s="312" t="s">
        <v>1841</v>
      </c>
      <c r="C257" s="311">
        <v>-100.0</v>
      </c>
      <c r="D257" s="236" t="s">
        <v>670</v>
      </c>
    </row>
    <row r="258">
      <c r="A258" s="309">
        <v>43556.0</v>
      </c>
      <c r="B258" s="312" t="s">
        <v>1842</v>
      </c>
      <c r="C258" s="311">
        <v>-12.06</v>
      </c>
      <c r="D258" s="236" t="s">
        <v>670</v>
      </c>
    </row>
    <row r="259">
      <c r="A259" s="309">
        <v>43540.0</v>
      </c>
      <c r="B259" s="312" t="s">
        <v>1843</v>
      </c>
      <c r="C259" s="311">
        <v>-12.91</v>
      </c>
      <c r="D259" s="236" t="s">
        <v>670</v>
      </c>
    </row>
    <row r="260">
      <c r="A260" s="309">
        <v>43539.0</v>
      </c>
      <c r="B260" s="312" t="s">
        <v>1823</v>
      </c>
      <c r="C260" s="311">
        <v>120.0</v>
      </c>
      <c r="D260" s="236"/>
    </row>
    <row r="261">
      <c r="A261" s="309">
        <v>43538.0</v>
      </c>
      <c r="B261" s="312" t="s">
        <v>1844</v>
      </c>
      <c r="C261" s="311">
        <v>-4.91</v>
      </c>
      <c r="D261" s="236" t="s">
        <v>670</v>
      </c>
    </row>
    <row r="262">
      <c r="A262" s="309">
        <v>43538.0</v>
      </c>
      <c r="B262" s="312" t="s">
        <v>1730</v>
      </c>
      <c r="C262" s="311">
        <v>-120.0</v>
      </c>
      <c r="D262" s="236"/>
    </row>
    <row r="263">
      <c r="A263" s="309">
        <v>43538.0</v>
      </c>
      <c r="B263" s="312" t="s">
        <v>1818</v>
      </c>
      <c r="C263" s="311">
        <v>-100.0</v>
      </c>
      <c r="D263" s="236" t="s">
        <v>670</v>
      </c>
    </row>
    <row r="264">
      <c r="A264" s="309">
        <v>43535.0</v>
      </c>
      <c r="B264" s="312" t="s">
        <v>1814</v>
      </c>
      <c r="C264" s="311">
        <v>-340.6</v>
      </c>
      <c r="D264" s="236"/>
    </row>
    <row r="265">
      <c r="A265" s="309">
        <v>43531.0</v>
      </c>
      <c r="B265" s="312" t="s">
        <v>1779</v>
      </c>
      <c r="C265" s="311">
        <v>700.0</v>
      </c>
      <c r="D265" s="236"/>
    </row>
    <row r="266">
      <c r="A266" s="309">
        <v>43530.0</v>
      </c>
      <c r="B266" s="312" t="s">
        <v>1727</v>
      </c>
      <c r="C266" s="311">
        <v>100.0</v>
      </c>
      <c r="D266" s="236"/>
    </row>
    <row r="267">
      <c r="A267" s="187">
        <v>43529.0</v>
      </c>
      <c r="B267" s="313" t="s">
        <v>1774</v>
      </c>
      <c r="C267" s="236">
        <v>461.44</v>
      </c>
      <c r="D267" s="236"/>
    </row>
    <row r="268">
      <c r="A268" s="309">
        <v>43529.0</v>
      </c>
      <c r="B268" s="312" t="s">
        <v>1773</v>
      </c>
      <c r="C268" s="311">
        <v>207.0</v>
      </c>
      <c r="D268" s="236"/>
    </row>
    <row r="269">
      <c r="A269" s="187">
        <v>43529.0</v>
      </c>
      <c r="B269" s="313" t="s">
        <v>1780</v>
      </c>
      <c r="C269" s="236">
        <v>-903.45</v>
      </c>
      <c r="D269" s="236"/>
    </row>
    <row r="270">
      <c r="A270" s="309">
        <v>43517.0</v>
      </c>
      <c r="B270" s="312" t="s">
        <v>1730</v>
      </c>
      <c r="C270" s="311">
        <v>-10.0</v>
      </c>
      <c r="D270" s="236"/>
    </row>
    <row r="271">
      <c r="A271" s="309">
        <v>43511.0</v>
      </c>
      <c r="B271" s="312" t="s">
        <v>1845</v>
      </c>
      <c r="C271" s="311">
        <v>-2.39</v>
      </c>
      <c r="D271" s="236"/>
    </row>
    <row r="272">
      <c r="A272" s="309">
        <v>43510.0</v>
      </c>
      <c r="B272" s="312" t="s">
        <v>1846</v>
      </c>
      <c r="C272" s="311">
        <v>-20.1</v>
      </c>
      <c r="D272" s="236" t="s">
        <v>670</v>
      </c>
    </row>
    <row r="273">
      <c r="A273" s="187">
        <v>43507.0</v>
      </c>
      <c r="B273" s="313" t="s">
        <v>1814</v>
      </c>
      <c r="C273" s="236">
        <v>-340.6</v>
      </c>
      <c r="D273" s="236"/>
    </row>
    <row r="274">
      <c r="A274" s="309">
        <v>43504.0</v>
      </c>
      <c r="B274" s="312" t="s">
        <v>1779</v>
      </c>
      <c r="C274" s="311">
        <v>400.0</v>
      </c>
      <c r="D274" s="236"/>
    </row>
    <row r="275">
      <c r="A275" s="187">
        <v>43502.0</v>
      </c>
      <c r="B275" s="313" t="s">
        <v>1727</v>
      </c>
      <c r="C275" s="236">
        <v>100.0</v>
      </c>
      <c r="D275" s="236"/>
    </row>
    <row r="276">
      <c r="A276" s="309">
        <v>43501.0</v>
      </c>
      <c r="B276" s="312" t="s">
        <v>1847</v>
      </c>
      <c r="C276" s="311">
        <v>-35.0</v>
      </c>
      <c r="D276" s="236" t="s">
        <v>670</v>
      </c>
    </row>
    <row r="277">
      <c r="A277" s="187">
        <v>43501.0</v>
      </c>
      <c r="B277" s="313" t="s">
        <v>1780</v>
      </c>
      <c r="C277" s="236">
        <v>-903.45</v>
      </c>
      <c r="D277" s="236"/>
    </row>
    <row r="278">
      <c r="A278" s="309">
        <v>43501.0</v>
      </c>
      <c r="B278" s="312" t="s">
        <v>1773</v>
      </c>
      <c r="C278" s="311">
        <v>207.0</v>
      </c>
      <c r="D278" s="236"/>
    </row>
    <row r="279">
      <c r="A279" s="309">
        <v>43479.0</v>
      </c>
      <c r="B279" s="312" t="s">
        <v>1848</v>
      </c>
      <c r="C279" s="311">
        <v>-1.76</v>
      </c>
      <c r="D279" s="236" t="s">
        <v>670</v>
      </c>
    </row>
    <row r="280">
      <c r="A280" s="309">
        <v>43475.0</v>
      </c>
      <c r="B280" s="312" t="s">
        <v>1814</v>
      </c>
      <c r="C280" s="311">
        <v>-340.6</v>
      </c>
      <c r="D280" s="236"/>
    </row>
    <row r="281">
      <c r="A281" s="187">
        <v>43474.0</v>
      </c>
      <c r="B281" s="313" t="s">
        <v>1849</v>
      </c>
      <c r="C281" s="236">
        <v>-1000.0</v>
      </c>
      <c r="D281" s="236"/>
    </row>
    <row r="282">
      <c r="A282" s="309">
        <v>43473.0</v>
      </c>
      <c r="B282" s="312" t="s">
        <v>1779</v>
      </c>
      <c r="C282" s="311">
        <v>1500.0</v>
      </c>
      <c r="D282" s="236"/>
    </row>
    <row r="283">
      <c r="A283" s="309">
        <v>43473.0</v>
      </c>
      <c r="B283" s="312" t="s">
        <v>1727</v>
      </c>
      <c r="C283" s="311">
        <v>100.0</v>
      </c>
      <c r="D283" s="236"/>
    </row>
    <row r="284">
      <c r="A284" s="309">
        <v>43472.0</v>
      </c>
      <c r="B284" s="312" t="s">
        <v>1780</v>
      </c>
      <c r="C284" s="311">
        <v>-903.45</v>
      </c>
      <c r="D284" s="236"/>
    </row>
    <row r="285">
      <c r="A285" s="309">
        <v>43470.0</v>
      </c>
      <c r="B285" s="312" t="s">
        <v>1850</v>
      </c>
      <c r="C285" s="311">
        <v>-35.0</v>
      </c>
      <c r="D285" s="236" t="s">
        <v>670</v>
      </c>
    </row>
    <row r="286">
      <c r="A286" s="309">
        <v>43467.0</v>
      </c>
      <c r="B286" s="312" t="s">
        <v>1774</v>
      </c>
      <c r="C286" s="311">
        <v>510.88</v>
      </c>
      <c r="D286" s="236"/>
    </row>
    <row r="287">
      <c r="A287" s="309">
        <v>43454.0</v>
      </c>
      <c r="B287" s="312" t="s">
        <v>1851</v>
      </c>
      <c r="C287" s="311">
        <v>-155.0</v>
      </c>
      <c r="D287" s="236"/>
    </row>
    <row r="288">
      <c r="A288" s="309">
        <v>43453.0</v>
      </c>
      <c r="B288" s="312" t="s">
        <v>1774</v>
      </c>
      <c r="C288" s="311">
        <v>152.45</v>
      </c>
      <c r="D288" s="236"/>
    </row>
    <row r="289">
      <c r="A289" s="309">
        <v>43445.0</v>
      </c>
      <c r="B289" s="312" t="s">
        <v>1823</v>
      </c>
      <c r="C289" s="311">
        <v>55.0</v>
      </c>
      <c r="D289" s="236"/>
    </row>
    <row r="290">
      <c r="A290" s="309">
        <v>43444.0</v>
      </c>
      <c r="B290" s="312" t="s">
        <v>1730</v>
      </c>
      <c r="C290" s="311">
        <v>-55.0</v>
      </c>
      <c r="D290" s="236"/>
    </row>
    <row r="291">
      <c r="A291" s="309">
        <v>43444.0</v>
      </c>
      <c r="B291" s="312" t="s">
        <v>1852</v>
      </c>
      <c r="C291" s="311">
        <v>-1000.0</v>
      </c>
      <c r="D291" s="236"/>
    </row>
    <row r="292">
      <c r="A292" s="309">
        <v>43444.0</v>
      </c>
      <c r="B292" s="312" t="s">
        <v>1814</v>
      </c>
      <c r="C292" s="311">
        <v>-340.6</v>
      </c>
      <c r="D292" s="236"/>
    </row>
    <row r="293">
      <c r="A293" s="309">
        <v>43440.0</v>
      </c>
      <c r="B293" s="312" t="s">
        <v>1853</v>
      </c>
      <c r="C293" s="311">
        <v>-41.85</v>
      </c>
      <c r="D293" s="236" t="s">
        <v>670</v>
      </c>
    </row>
    <row r="294">
      <c r="A294" s="309">
        <v>43440.0</v>
      </c>
      <c r="B294" s="312" t="s">
        <v>1853</v>
      </c>
      <c r="C294" s="311">
        <v>-101.8</v>
      </c>
      <c r="D294" s="236" t="s">
        <v>670</v>
      </c>
    </row>
    <row r="295">
      <c r="A295" s="309">
        <v>43440.0</v>
      </c>
      <c r="B295" s="312" t="s">
        <v>1727</v>
      </c>
      <c r="C295" s="311">
        <v>100.0</v>
      </c>
      <c r="D295" s="236"/>
    </row>
    <row r="296">
      <c r="A296" s="309">
        <v>43440.0</v>
      </c>
      <c r="B296" s="312" t="s">
        <v>1854</v>
      </c>
      <c r="C296" s="311">
        <v>140.0</v>
      </c>
      <c r="D296" s="236"/>
    </row>
    <row r="297">
      <c r="A297" s="309">
        <v>43439.0</v>
      </c>
      <c r="B297" s="312" t="s">
        <v>1780</v>
      </c>
      <c r="C297" s="311">
        <v>-903.45</v>
      </c>
      <c r="D297" s="236"/>
    </row>
    <row r="298">
      <c r="A298" s="309">
        <v>43439.0</v>
      </c>
      <c r="B298" s="312" t="s">
        <v>1773</v>
      </c>
      <c r="C298" s="311">
        <v>207.0</v>
      </c>
      <c r="D298" s="236"/>
    </row>
    <row r="299">
      <c r="A299" s="309">
        <v>43438.0</v>
      </c>
      <c r="B299" s="312" t="s">
        <v>1774</v>
      </c>
      <c r="C299" s="311">
        <v>494.4</v>
      </c>
      <c r="D299" s="236"/>
    </row>
    <row r="300">
      <c r="A300" s="309">
        <v>43437.0</v>
      </c>
      <c r="B300" s="312" t="s">
        <v>1855</v>
      </c>
      <c r="C300" s="311">
        <v>-76.0</v>
      </c>
      <c r="D300" s="236" t="s">
        <v>670</v>
      </c>
    </row>
    <row r="301">
      <c r="A301" s="309">
        <v>43437.0</v>
      </c>
      <c r="B301" s="312" t="s">
        <v>1856</v>
      </c>
      <c r="C301" s="311">
        <v>-23.6</v>
      </c>
      <c r="D301" s="236" t="s">
        <v>670</v>
      </c>
    </row>
    <row r="302">
      <c r="A302" s="309">
        <v>43437.0</v>
      </c>
      <c r="B302" s="312" t="s">
        <v>1856</v>
      </c>
      <c r="C302" s="311">
        <v>-82.0</v>
      </c>
      <c r="D302" s="236" t="s">
        <v>670</v>
      </c>
    </row>
    <row r="303">
      <c r="A303" s="309">
        <v>43437.0</v>
      </c>
      <c r="B303" s="312" t="s">
        <v>1857</v>
      </c>
      <c r="C303" s="311">
        <v>185.0</v>
      </c>
      <c r="D303" s="236"/>
    </row>
    <row r="304">
      <c r="A304" s="309">
        <v>43430.0</v>
      </c>
      <c r="B304" s="312" t="s">
        <v>1858</v>
      </c>
      <c r="C304" s="311">
        <v>-34.0</v>
      </c>
      <c r="D304" s="236"/>
    </row>
    <row r="305">
      <c r="A305" s="309">
        <v>43430.0</v>
      </c>
      <c r="B305" s="312" t="s">
        <v>1859</v>
      </c>
      <c r="C305" s="311">
        <v>33.12</v>
      </c>
      <c r="D305" s="236"/>
    </row>
    <row r="306">
      <c r="A306" s="309">
        <v>43417.0</v>
      </c>
      <c r="B306" s="312" t="s">
        <v>1860</v>
      </c>
      <c r="C306" s="311">
        <v>-7.45</v>
      </c>
      <c r="D306" s="236" t="s">
        <v>670</v>
      </c>
    </row>
    <row r="307">
      <c r="A307" s="309">
        <v>43416.0</v>
      </c>
      <c r="B307" s="312" t="s">
        <v>1861</v>
      </c>
      <c r="C307" s="311">
        <v>-16.1</v>
      </c>
      <c r="D307" s="236" t="s">
        <v>670</v>
      </c>
    </row>
    <row r="308">
      <c r="A308" s="309">
        <v>43416.0</v>
      </c>
      <c r="B308" s="312" t="s">
        <v>1862</v>
      </c>
      <c r="C308" s="311">
        <v>-77.0</v>
      </c>
      <c r="D308" s="236" t="s">
        <v>670</v>
      </c>
    </row>
    <row r="309">
      <c r="A309" s="309">
        <v>43416.0</v>
      </c>
      <c r="B309" s="312" t="s">
        <v>1863</v>
      </c>
      <c r="C309" s="311">
        <v>-33.0</v>
      </c>
      <c r="D309" s="236" t="s">
        <v>670</v>
      </c>
    </row>
    <row r="310">
      <c r="A310" s="309">
        <v>43416.0</v>
      </c>
      <c r="B310" s="312" t="s">
        <v>1814</v>
      </c>
      <c r="C310" s="311">
        <v>-340.6</v>
      </c>
      <c r="D310" s="236"/>
    </row>
    <row r="311">
      <c r="A311" s="309">
        <v>43411.0</v>
      </c>
      <c r="B311" s="312" t="s">
        <v>1864</v>
      </c>
      <c r="C311" s="311">
        <v>-45.0</v>
      </c>
      <c r="D311" s="236"/>
    </row>
    <row r="312">
      <c r="A312" s="309">
        <v>43410.0</v>
      </c>
      <c r="B312" s="312" t="s">
        <v>1727</v>
      </c>
      <c r="C312" s="311">
        <v>100.0</v>
      </c>
      <c r="D312" s="236"/>
    </row>
    <row r="313">
      <c r="A313" s="309">
        <v>43410.0</v>
      </c>
      <c r="B313" s="312" t="s">
        <v>1865</v>
      </c>
      <c r="C313" s="311">
        <v>45.0</v>
      </c>
      <c r="D313" s="236"/>
    </row>
    <row r="314">
      <c r="A314" s="309">
        <v>43409.0</v>
      </c>
      <c r="B314" s="312" t="s">
        <v>1780</v>
      </c>
      <c r="C314" s="311">
        <v>-903.45</v>
      </c>
      <c r="D314" s="236"/>
    </row>
    <row r="315">
      <c r="A315" s="309">
        <v>43398.0</v>
      </c>
      <c r="B315" s="312" t="s">
        <v>1825</v>
      </c>
      <c r="C315" s="311">
        <v>-0.66</v>
      </c>
      <c r="D315" s="236" t="s">
        <v>670</v>
      </c>
    </row>
    <row r="316">
      <c r="A316" s="309">
        <v>43398.0</v>
      </c>
      <c r="B316" s="312" t="s">
        <v>1866</v>
      </c>
      <c r="C316" s="311">
        <v>-922.0</v>
      </c>
      <c r="D316" s="236"/>
    </row>
    <row r="317">
      <c r="A317" s="309">
        <v>43397.0</v>
      </c>
      <c r="B317" s="312" t="s">
        <v>1796</v>
      </c>
      <c r="C317" s="311">
        <v>-6060.0</v>
      </c>
      <c r="D317" s="236"/>
    </row>
    <row r="318">
      <c r="A318" s="309">
        <v>43397.0</v>
      </c>
      <c r="B318" s="312" t="s">
        <v>1830</v>
      </c>
      <c r="C318" s="311">
        <v>6.5</v>
      </c>
      <c r="D318" s="236"/>
    </row>
    <row r="319">
      <c r="A319" s="309">
        <v>43396.0</v>
      </c>
      <c r="B319" s="312" t="s">
        <v>1848</v>
      </c>
      <c r="C319" s="311">
        <v>-0.8</v>
      </c>
      <c r="D319" s="236" t="s">
        <v>670</v>
      </c>
    </row>
    <row r="320">
      <c r="A320" s="309">
        <v>43395.0</v>
      </c>
      <c r="B320" s="312" t="s">
        <v>1823</v>
      </c>
      <c r="C320" s="311">
        <v>9.2</v>
      </c>
      <c r="D320" s="236"/>
    </row>
    <row r="321">
      <c r="A321" s="309">
        <v>43395.0</v>
      </c>
      <c r="B321" s="312" t="s">
        <v>1867</v>
      </c>
      <c r="C321" s="311">
        <v>7000.0</v>
      </c>
      <c r="D321" s="236"/>
    </row>
    <row r="322">
      <c r="A322" s="309">
        <v>43383.0</v>
      </c>
      <c r="B322" s="312" t="s">
        <v>1750</v>
      </c>
      <c r="C322" s="311">
        <v>-134.17</v>
      </c>
      <c r="D322" s="236" t="s">
        <v>670</v>
      </c>
    </row>
    <row r="323">
      <c r="A323" s="309">
        <v>43383.0</v>
      </c>
      <c r="B323" s="312" t="s">
        <v>1814</v>
      </c>
      <c r="C323" s="311">
        <v>-340.6</v>
      </c>
      <c r="D323" s="236"/>
    </row>
    <row r="324">
      <c r="A324" s="309">
        <v>43381.0</v>
      </c>
      <c r="B324" s="312" t="s">
        <v>1727</v>
      </c>
      <c r="C324" s="311">
        <v>100.0</v>
      </c>
      <c r="D324" s="236"/>
    </row>
    <row r="325">
      <c r="A325" s="309">
        <v>43378.0</v>
      </c>
      <c r="B325" s="312" t="s">
        <v>1868</v>
      </c>
      <c r="C325" s="311">
        <v>-0.72</v>
      </c>
      <c r="D325" s="236" t="s">
        <v>670</v>
      </c>
    </row>
    <row r="326">
      <c r="A326" s="309">
        <v>43378.0</v>
      </c>
      <c r="B326" s="312" t="s">
        <v>1869</v>
      </c>
      <c r="C326" s="311">
        <v>-890.0</v>
      </c>
      <c r="D326" s="236"/>
    </row>
    <row r="327">
      <c r="A327" s="309">
        <v>43378.0</v>
      </c>
      <c r="B327" s="312" t="s">
        <v>1870</v>
      </c>
      <c r="C327" s="311">
        <v>800.0</v>
      </c>
      <c r="D327" s="236"/>
    </row>
    <row r="328">
      <c r="A328" s="309">
        <v>43377.0</v>
      </c>
      <c r="B328" s="312" t="s">
        <v>1871</v>
      </c>
      <c r="C328" s="311">
        <v>-1.0</v>
      </c>
      <c r="D328" s="236"/>
    </row>
    <row r="329">
      <c r="A329" s="309">
        <v>43377.0</v>
      </c>
      <c r="B329" s="312" t="s">
        <v>1872</v>
      </c>
      <c r="C329" s="311">
        <v>-5.0</v>
      </c>
      <c r="D329" s="236" t="s">
        <v>670</v>
      </c>
    </row>
    <row r="330">
      <c r="A330" s="309">
        <v>43377.0</v>
      </c>
      <c r="B330" s="312" t="s">
        <v>1871</v>
      </c>
      <c r="C330" s="311">
        <v>1.0</v>
      </c>
      <c r="D330" s="236"/>
    </row>
    <row r="331">
      <c r="A331" s="309">
        <v>43375.0</v>
      </c>
      <c r="B331" s="312" t="s">
        <v>1774</v>
      </c>
      <c r="C331" s="311">
        <v>494.4</v>
      </c>
      <c r="D331" s="236"/>
    </row>
    <row r="332">
      <c r="A332" s="309">
        <v>43356.0</v>
      </c>
      <c r="B332" s="312" t="s">
        <v>1796</v>
      </c>
      <c r="C332" s="311">
        <v>-440.0</v>
      </c>
      <c r="D332" s="236"/>
    </row>
    <row r="333">
      <c r="A333" s="309">
        <v>43355.0</v>
      </c>
      <c r="B333" s="312" t="s">
        <v>1779</v>
      </c>
      <c r="C333" s="311">
        <v>500.0</v>
      </c>
      <c r="D333" s="236"/>
    </row>
    <row r="334">
      <c r="A334" s="309">
        <v>43354.0</v>
      </c>
      <c r="B334" s="312" t="s">
        <v>1822</v>
      </c>
      <c r="C334" s="311">
        <v>350.0</v>
      </c>
      <c r="D334" s="236"/>
    </row>
    <row r="335">
      <c r="A335" s="309">
        <v>43354.0</v>
      </c>
      <c r="B335" s="312" t="s">
        <v>1823</v>
      </c>
      <c r="C335" s="311">
        <v>-350.0</v>
      </c>
      <c r="D335" s="236"/>
    </row>
    <row r="336">
      <c r="A336" s="309">
        <v>43353.0</v>
      </c>
      <c r="B336" s="312" t="s">
        <v>1814</v>
      </c>
      <c r="C336" s="311">
        <v>-340.6</v>
      </c>
      <c r="D336" s="236"/>
    </row>
    <row r="337">
      <c r="A337" s="309">
        <v>43351.0</v>
      </c>
      <c r="B337" s="312" t="s">
        <v>1873</v>
      </c>
      <c r="C337" s="311">
        <v>2.01</v>
      </c>
      <c r="D337" s="236"/>
    </row>
    <row r="338">
      <c r="A338" s="309">
        <v>43351.0</v>
      </c>
      <c r="B338" s="312" t="s">
        <v>1873</v>
      </c>
      <c r="C338" s="311">
        <v>3.05</v>
      </c>
      <c r="D338" s="236"/>
    </row>
    <row r="339">
      <c r="A339" s="309">
        <v>43349.0</v>
      </c>
      <c r="B339" s="312" t="s">
        <v>1727</v>
      </c>
      <c r="C339" s="311">
        <v>100.0</v>
      </c>
      <c r="D339" s="236"/>
    </row>
    <row r="340">
      <c r="A340" s="309">
        <v>43348.0</v>
      </c>
      <c r="B340" s="312" t="s">
        <v>1869</v>
      </c>
      <c r="C340" s="311">
        <v>-890.0</v>
      </c>
      <c r="D340" s="236"/>
    </row>
    <row r="341">
      <c r="A341" s="309">
        <v>43348.0</v>
      </c>
      <c r="B341" s="312" t="s">
        <v>1773</v>
      </c>
      <c r="C341" s="311">
        <v>207.0</v>
      </c>
      <c r="D341" s="236"/>
    </row>
    <row r="342">
      <c r="A342" s="309">
        <v>43347.0</v>
      </c>
      <c r="B342" s="312" t="s">
        <v>1873</v>
      </c>
      <c r="C342" s="311">
        <v>-2.02</v>
      </c>
      <c r="D342" s="236" t="s">
        <v>670</v>
      </c>
    </row>
    <row r="343">
      <c r="A343" s="309">
        <v>43347.0</v>
      </c>
      <c r="B343" s="312" t="s">
        <v>1873</v>
      </c>
      <c r="C343" s="311">
        <v>-3.07</v>
      </c>
      <c r="D343" s="236" t="s">
        <v>670</v>
      </c>
    </row>
    <row r="344">
      <c r="A344" s="309">
        <v>43347.0</v>
      </c>
      <c r="B344" s="312" t="s">
        <v>1874</v>
      </c>
      <c r="C344" s="311">
        <v>0.91</v>
      </c>
      <c r="D344" s="236"/>
    </row>
    <row r="345">
      <c r="A345" s="309">
        <v>43347.0</v>
      </c>
      <c r="B345" s="312" t="s">
        <v>1873</v>
      </c>
      <c r="C345" s="311">
        <v>2.03</v>
      </c>
      <c r="D345" s="236"/>
    </row>
    <row r="346">
      <c r="A346" s="309">
        <v>43347.0</v>
      </c>
      <c r="B346" s="312" t="s">
        <v>1875</v>
      </c>
      <c r="C346" s="311">
        <v>8.1</v>
      </c>
      <c r="D346" s="236"/>
    </row>
    <row r="347">
      <c r="A347" s="309">
        <v>43346.0</v>
      </c>
      <c r="B347" s="312" t="s">
        <v>1774</v>
      </c>
      <c r="C347" s="311">
        <v>510.88</v>
      </c>
      <c r="D347" s="236"/>
    </row>
    <row r="348">
      <c r="A348" s="309">
        <v>43346.0</v>
      </c>
      <c r="B348" s="312" t="s">
        <v>1876</v>
      </c>
      <c r="C348" s="311">
        <v>-26.34</v>
      </c>
      <c r="D348" s="236" t="s">
        <v>670</v>
      </c>
    </row>
    <row r="349">
      <c r="A349" s="309">
        <v>43346.0</v>
      </c>
      <c r="B349" s="312" t="s">
        <v>1877</v>
      </c>
      <c r="C349" s="311">
        <v>-1.67</v>
      </c>
      <c r="D349" s="236" t="s">
        <v>670</v>
      </c>
    </row>
    <row r="350">
      <c r="A350" s="309">
        <v>43346.0</v>
      </c>
      <c r="B350" s="312" t="s">
        <v>1878</v>
      </c>
      <c r="C350" s="311">
        <v>-38.25</v>
      </c>
      <c r="D350" s="236" t="s">
        <v>670</v>
      </c>
    </row>
    <row r="351">
      <c r="A351" s="309">
        <v>43346.0</v>
      </c>
      <c r="B351" s="312" t="s">
        <v>1879</v>
      </c>
      <c r="C351" s="311">
        <v>30.53</v>
      </c>
      <c r="D351" s="236"/>
    </row>
    <row r="352">
      <c r="A352" s="309">
        <v>43346.0</v>
      </c>
      <c r="B352" s="312" t="s">
        <v>1880</v>
      </c>
      <c r="C352" s="311">
        <v>13.53</v>
      </c>
      <c r="D352" s="236"/>
    </row>
    <row r="353">
      <c r="A353" s="309">
        <v>43346.0</v>
      </c>
      <c r="B353" s="312" t="s">
        <v>1875</v>
      </c>
      <c r="C353" s="311">
        <v>1.01</v>
      </c>
      <c r="D353" s="236"/>
    </row>
    <row r="354">
      <c r="A354" s="309">
        <v>43346.0</v>
      </c>
      <c r="B354" s="312" t="s">
        <v>1875</v>
      </c>
      <c r="C354" s="311">
        <v>5.32</v>
      </c>
      <c r="D354" s="236"/>
    </row>
    <row r="355">
      <c r="A355" s="309">
        <v>43342.0</v>
      </c>
      <c r="B355" s="312" t="s">
        <v>1881</v>
      </c>
      <c r="C355" s="311">
        <v>25.15</v>
      </c>
      <c r="D355" s="236"/>
    </row>
    <row r="356">
      <c r="A356" s="187">
        <v>43341.0</v>
      </c>
      <c r="B356" s="313" t="s">
        <v>1874</v>
      </c>
      <c r="C356" s="236">
        <v>1.02</v>
      </c>
      <c r="D356" s="236"/>
    </row>
    <row r="357">
      <c r="A357" s="309">
        <v>43341.0</v>
      </c>
      <c r="B357" s="312" t="s">
        <v>1873</v>
      </c>
      <c r="C357" s="311">
        <v>9.03</v>
      </c>
      <c r="D357" s="236"/>
    </row>
    <row r="358">
      <c r="A358" s="309">
        <v>43341.0</v>
      </c>
      <c r="B358" s="312" t="s">
        <v>1875</v>
      </c>
      <c r="C358" s="311">
        <v>7.53</v>
      </c>
      <c r="D358" s="236"/>
    </row>
    <row r="359">
      <c r="A359" s="309">
        <v>43341.0</v>
      </c>
      <c r="B359" s="312" t="s">
        <v>1875</v>
      </c>
      <c r="C359" s="311">
        <v>8.56</v>
      </c>
      <c r="D359" s="236"/>
    </row>
    <row r="360">
      <c r="A360" s="309">
        <v>43341.0</v>
      </c>
      <c r="B360" s="312" t="s">
        <v>1873</v>
      </c>
      <c r="C360" s="311">
        <v>-2.01</v>
      </c>
      <c r="D360" s="236" t="s">
        <v>670</v>
      </c>
    </row>
    <row r="361">
      <c r="A361" s="309">
        <v>43341.0</v>
      </c>
      <c r="B361" s="312" t="s">
        <v>1873</v>
      </c>
      <c r="C361" s="311">
        <v>-3.05</v>
      </c>
      <c r="D361" s="236" t="s">
        <v>670</v>
      </c>
    </row>
    <row r="362">
      <c r="A362" s="309">
        <v>43341.0</v>
      </c>
      <c r="B362" s="312" t="s">
        <v>1873</v>
      </c>
      <c r="C362" s="311">
        <v>-2.02</v>
      </c>
      <c r="D362" s="236" t="s">
        <v>670</v>
      </c>
    </row>
    <row r="363">
      <c r="A363" s="309">
        <v>43341.0</v>
      </c>
      <c r="B363" s="312" t="s">
        <v>1875</v>
      </c>
      <c r="C363" s="311">
        <v>-8.07</v>
      </c>
      <c r="D363" s="236" t="s">
        <v>670</v>
      </c>
    </row>
    <row r="364">
      <c r="A364" s="309">
        <v>43340.0</v>
      </c>
      <c r="B364" s="312" t="s">
        <v>1873</v>
      </c>
      <c r="C364" s="311">
        <v>1.02</v>
      </c>
      <c r="D364" s="236"/>
    </row>
    <row r="365">
      <c r="A365" s="309">
        <v>43340.0</v>
      </c>
      <c r="B365" s="312" t="s">
        <v>1873</v>
      </c>
      <c r="C365" s="311">
        <v>4.41</v>
      </c>
      <c r="D365" s="236"/>
    </row>
    <row r="366">
      <c r="A366" s="309">
        <v>43340.0</v>
      </c>
      <c r="B366" s="312" t="s">
        <v>1873</v>
      </c>
      <c r="C366" s="311">
        <v>4.62</v>
      </c>
      <c r="D366" s="236"/>
    </row>
    <row r="367">
      <c r="A367" s="309">
        <v>43339.0</v>
      </c>
      <c r="B367" s="312" t="s">
        <v>1882</v>
      </c>
      <c r="C367" s="311">
        <v>-1.35</v>
      </c>
      <c r="D367" s="236" t="s">
        <v>670</v>
      </c>
    </row>
    <row r="368">
      <c r="A368" s="309">
        <v>43339.0</v>
      </c>
      <c r="B368" s="312">
        <v>630380.0</v>
      </c>
      <c r="C368" s="311">
        <v>-79.57</v>
      </c>
      <c r="D368" s="236" t="s">
        <v>670</v>
      </c>
    </row>
    <row r="369">
      <c r="A369" s="309">
        <v>43339.0</v>
      </c>
      <c r="B369" s="312" t="s">
        <v>1879</v>
      </c>
      <c r="C369" s="311">
        <v>-30.14</v>
      </c>
      <c r="D369" s="236" t="s">
        <v>670</v>
      </c>
    </row>
    <row r="370">
      <c r="A370" s="309">
        <v>43339.0</v>
      </c>
      <c r="B370" s="312" t="s">
        <v>1874</v>
      </c>
      <c r="C370" s="311">
        <v>-0.91</v>
      </c>
      <c r="D370" s="236" t="s">
        <v>670</v>
      </c>
    </row>
    <row r="371">
      <c r="A371" s="309">
        <v>43339.0</v>
      </c>
      <c r="B371" s="312" t="s">
        <v>1877</v>
      </c>
      <c r="C371" s="311">
        <v>-1.67</v>
      </c>
      <c r="D371" s="236" t="s">
        <v>670</v>
      </c>
    </row>
    <row r="372">
      <c r="A372" s="309">
        <v>43339.0</v>
      </c>
      <c r="B372" s="312" t="s">
        <v>1875</v>
      </c>
      <c r="C372" s="311">
        <v>-1.0</v>
      </c>
      <c r="D372" s="236" t="s">
        <v>670</v>
      </c>
    </row>
    <row r="373">
      <c r="A373" s="309">
        <v>43339.0</v>
      </c>
      <c r="B373" s="312" t="s">
        <v>1875</v>
      </c>
      <c r="C373" s="311">
        <v>-5.25</v>
      </c>
      <c r="D373" s="236" t="s">
        <v>670</v>
      </c>
    </row>
    <row r="374">
      <c r="A374" s="309">
        <v>43339.0</v>
      </c>
      <c r="B374" s="312" t="s">
        <v>1883</v>
      </c>
      <c r="C374" s="311">
        <v>-13.47</v>
      </c>
      <c r="D374" s="236" t="s">
        <v>670</v>
      </c>
    </row>
    <row r="375">
      <c r="A375" s="309">
        <v>43338.0</v>
      </c>
      <c r="B375" s="312" t="s">
        <v>1884</v>
      </c>
      <c r="C375" s="311">
        <v>-79.21</v>
      </c>
      <c r="D375" s="236" t="s">
        <v>670</v>
      </c>
    </row>
    <row r="376">
      <c r="A376" s="309">
        <v>43337.0</v>
      </c>
      <c r="B376" s="312" t="s">
        <v>1874</v>
      </c>
      <c r="C376" s="311">
        <v>5.29</v>
      </c>
      <c r="D376" s="236"/>
    </row>
    <row r="377">
      <c r="A377" s="309">
        <v>43337.0</v>
      </c>
      <c r="B377" s="312" t="s">
        <v>1873</v>
      </c>
      <c r="C377" s="311">
        <v>3.94</v>
      </c>
      <c r="D377" s="236"/>
    </row>
    <row r="378">
      <c r="A378" s="309">
        <v>43337.0</v>
      </c>
      <c r="B378" s="312" t="s">
        <v>1873</v>
      </c>
      <c r="C378" s="311">
        <v>6.04</v>
      </c>
      <c r="D378" s="236"/>
    </row>
    <row r="379">
      <c r="A379" s="309">
        <v>43335.0</v>
      </c>
      <c r="B379" s="312" t="s">
        <v>1881</v>
      </c>
      <c r="C379" s="311">
        <v>-25.11</v>
      </c>
      <c r="D379" s="236" t="s">
        <v>670</v>
      </c>
    </row>
    <row r="380">
      <c r="A380" s="309">
        <v>43335.0</v>
      </c>
      <c r="B380" s="312" t="s">
        <v>1879</v>
      </c>
      <c r="C380" s="311">
        <v>-30.53</v>
      </c>
      <c r="D380" s="236" t="s">
        <v>670</v>
      </c>
    </row>
    <row r="381">
      <c r="A381" s="309">
        <v>43335.0</v>
      </c>
      <c r="B381" s="312" t="s">
        <v>1875</v>
      </c>
      <c r="C381" s="311">
        <v>-7.52</v>
      </c>
      <c r="D381" s="236" t="s">
        <v>670</v>
      </c>
    </row>
    <row r="382">
      <c r="A382" s="309">
        <v>43335.0</v>
      </c>
      <c r="B382" s="312" t="s">
        <v>1875</v>
      </c>
      <c r="C382" s="311">
        <v>-8.55</v>
      </c>
      <c r="D382" s="236" t="s">
        <v>670</v>
      </c>
    </row>
    <row r="383">
      <c r="A383" s="309">
        <v>43335.0</v>
      </c>
      <c r="B383" s="312" t="s">
        <v>1874</v>
      </c>
      <c r="C383" s="311">
        <v>8.93</v>
      </c>
      <c r="D383" s="236"/>
    </row>
    <row r="384">
      <c r="A384" s="309">
        <v>43334.0</v>
      </c>
      <c r="B384" s="312" t="s">
        <v>1873</v>
      </c>
      <c r="C384" s="311">
        <v>12.61</v>
      </c>
      <c r="D384" s="236"/>
    </row>
    <row r="385">
      <c r="A385" s="309">
        <v>43334.0</v>
      </c>
      <c r="B385" s="312" t="s">
        <v>1873</v>
      </c>
      <c r="C385" s="311">
        <v>9.17</v>
      </c>
      <c r="D385" s="236"/>
    </row>
    <row r="386">
      <c r="A386" s="309">
        <v>43334.0</v>
      </c>
      <c r="B386" s="312" t="s">
        <v>1874</v>
      </c>
      <c r="C386" s="311">
        <v>-1.02</v>
      </c>
      <c r="D386" s="236" t="s">
        <v>670</v>
      </c>
    </row>
    <row r="387">
      <c r="A387" s="309">
        <v>43334.0</v>
      </c>
      <c r="B387" s="312" t="s">
        <v>1873</v>
      </c>
      <c r="C387" s="311">
        <v>-9.03</v>
      </c>
      <c r="D387" s="236" t="s">
        <v>670</v>
      </c>
    </row>
    <row r="388">
      <c r="A388" s="309">
        <v>43334.0</v>
      </c>
      <c r="B388" s="312" t="s">
        <v>1875</v>
      </c>
      <c r="C388" s="311">
        <v>-5.32</v>
      </c>
      <c r="D388" s="236" t="s">
        <v>670</v>
      </c>
    </row>
    <row r="389">
      <c r="A389" s="309">
        <v>43334.0</v>
      </c>
      <c r="B389" s="312" t="s">
        <v>1878</v>
      </c>
      <c r="C389" s="311">
        <v>-60.28</v>
      </c>
      <c r="D389" s="236" t="s">
        <v>670</v>
      </c>
    </row>
    <row r="390">
      <c r="A390" s="309">
        <v>43333.0</v>
      </c>
      <c r="B390" s="312" t="s">
        <v>1882</v>
      </c>
      <c r="C390" s="311">
        <v>-1.38</v>
      </c>
      <c r="D390" s="236" t="s">
        <v>670</v>
      </c>
    </row>
    <row r="391">
      <c r="A391" s="309">
        <v>43333.0</v>
      </c>
      <c r="B391" s="312">
        <v>530090.0</v>
      </c>
      <c r="C391" s="311">
        <v>-81.33</v>
      </c>
      <c r="D391" s="236" t="s">
        <v>670</v>
      </c>
    </row>
    <row r="392">
      <c r="A392" s="309">
        <v>43333.0</v>
      </c>
      <c r="B392" s="312" t="s">
        <v>1873</v>
      </c>
      <c r="C392" s="311">
        <v>-1.03</v>
      </c>
      <c r="D392" s="236" t="s">
        <v>670</v>
      </c>
    </row>
    <row r="393">
      <c r="A393" s="309">
        <v>43333.0</v>
      </c>
      <c r="B393" s="312" t="s">
        <v>1873</v>
      </c>
      <c r="C393" s="311">
        <v>-4.43</v>
      </c>
      <c r="D393" s="236" t="s">
        <v>670</v>
      </c>
    </row>
    <row r="394">
      <c r="A394" s="309">
        <v>43333.0</v>
      </c>
      <c r="B394" s="312" t="s">
        <v>1873</v>
      </c>
      <c r="C394" s="311">
        <v>-4.63</v>
      </c>
      <c r="D394" s="236" t="s">
        <v>670</v>
      </c>
    </row>
    <row r="395">
      <c r="A395" s="309">
        <v>43333.0</v>
      </c>
      <c r="B395" s="312" t="s">
        <v>1873</v>
      </c>
      <c r="C395" s="311">
        <v>1.17</v>
      </c>
      <c r="D395" s="236"/>
    </row>
    <row r="396">
      <c r="A396" s="309">
        <v>43333.0</v>
      </c>
      <c r="B396" s="312" t="s">
        <v>1873</v>
      </c>
      <c r="C396" s="311">
        <v>2.72</v>
      </c>
      <c r="D396" s="236"/>
    </row>
    <row r="397">
      <c r="A397" s="309">
        <v>43333.0</v>
      </c>
      <c r="B397" s="312" t="s">
        <v>1873</v>
      </c>
      <c r="C397" s="311">
        <v>3.5</v>
      </c>
      <c r="D397" s="236"/>
    </row>
    <row r="398">
      <c r="A398" s="309">
        <v>43332.0</v>
      </c>
      <c r="B398" s="312" t="s">
        <v>1881</v>
      </c>
      <c r="C398" s="311">
        <v>-25.15</v>
      </c>
      <c r="D398" s="236" t="s">
        <v>670</v>
      </c>
    </row>
    <row r="399">
      <c r="A399" s="309">
        <v>43331.0</v>
      </c>
      <c r="B399" s="312" t="s">
        <v>1874</v>
      </c>
      <c r="C399" s="311">
        <v>8.99</v>
      </c>
      <c r="D399" s="236"/>
    </row>
    <row r="400">
      <c r="A400" s="309">
        <v>43331.0</v>
      </c>
      <c r="B400" s="312" t="s">
        <v>1874</v>
      </c>
      <c r="C400" s="311">
        <v>-1.02</v>
      </c>
      <c r="D400" s="236" t="s">
        <v>670</v>
      </c>
    </row>
    <row r="401">
      <c r="A401" s="309">
        <v>43331.0</v>
      </c>
      <c r="B401" s="312" t="s">
        <v>1885</v>
      </c>
      <c r="C401" s="311">
        <v>-81.01</v>
      </c>
      <c r="D401" s="236" t="s">
        <v>670</v>
      </c>
    </row>
    <row r="402">
      <c r="A402" s="309">
        <v>43331.0</v>
      </c>
      <c r="B402" s="312" t="s">
        <v>1873</v>
      </c>
      <c r="C402" s="311">
        <v>-9.03</v>
      </c>
      <c r="D402" s="236" t="s">
        <v>670</v>
      </c>
    </row>
    <row r="403">
      <c r="A403" s="309">
        <v>43331.0</v>
      </c>
      <c r="B403" s="312" t="s">
        <v>1875</v>
      </c>
      <c r="C403" s="311">
        <v>-7.53</v>
      </c>
      <c r="D403" s="236" t="s">
        <v>670</v>
      </c>
    </row>
    <row r="404">
      <c r="A404" s="309">
        <v>43331.0</v>
      </c>
      <c r="B404" s="312" t="s">
        <v>1875</v>
      </c>
      <c r="C404" s="311">
        <v>-8.56</v>
      </c>
      <c r="D404" s="236" t="s">
        <v>670</v>
      </c>
    </row>
    <row r="405">
      <c r="A405" s="309">
        <v>43329.0</v>
      </c>
      <c r="B405" s="312" t="s">
        <v>1874</v>
      </c>
      <c r="C405" s="311">
        <v>-9.02</v>
      </c>
      <c r="D405" s="236" t="s">
        <v>670</v>
      </c>
    </row>
    <row r="406">
      <c r="A406" s="309">
        <v>43329.0</v>
      </c>
      <c r="B406" s="312" t="s">
        <v>1873</v>
      </c>
      <c r="C406" s="311">
        <v>-3.45</v>
      </c>
      <c r="D406" s="236" t="s">
        <v>670</v>
      </c>
    </row>
    <row r="407">
      <c r="A407" s="309">
        <v>43329.0</v>
      </c>
      <c r="B407" s="312" t="s">
        <v>1886</v>
      </c>
      <c r="C407" s="311">
        <v>-18.81</v>
      </c>
      <c r="D407" s="236" t="s">
        <v>670</v>
      </c>
    </row>
    <row r="408">
      <c r="A408" s="309">
        <v>43327.0</v>
      </c>
      <c r="B408" s="312" t="s">
        <v>1874</v>
      </c>
      <c r="C408" s="311">
        <v>-5.29</v>
      </c>
      <c r="D408" s="236" t="s">
        <v>670</v>
      </c>
    </row>
    <row r="409">
      <c r="A409" s="309">
        <v>43327.0</v>
      </c>
      <c r="B409" s="312" t="s">
        <v>1887</v>
      </c>
      <c r="C409" s="311">
        <v>-3.04</v>
      </c>
      <c r="D409" s="236" t="s">
        <v>670</v>
      </c>
    </row>
    <row r="410">
      <c r="A410" s="309">
        <v>43327.0</v>
      </c>
      <c r="B410" s="312" t="s">
        <v>1873</v>
      </c>
      <c r="C410" s="311">
        <v>-1.21</v>
      </c>
      <c r="D410" s="236" t="s">
        <v>670</v>
      </c>
    </row>
    <row r="411">
      <c r="A411" s="309">
        <v>43327.0</v>
      </c>
      <c r="B411" s="312" t="s">
        <v>1873</v>
      </c>
      <c r="C411" s="311">
        <v>-12.81</v>
      </c>
      <c r="D411" s="236" t="s">
        <v>670</v>
      </c>
    </row>
    <row r="412">
      <c r="A412" s="309">
        <v>43327.0</v>
      </c>
      <c r="B412" s="312" t="s">
        <v>1873</v>
      </c>
      <c r="C412" s="311">
        <v>-2.8</v>
      </c>
      <c r="D412" s="236" t="s">
        <v>670</v>
      </c>
    </row>
    <row r="413">
      <c r="A413" s="309">
        <v>43327.0</v>
      </c>
      <c r="B413" s="312" t="s">
        <v>1873</v>
      </c>
      <c r="C413" s="311">
        <v>-3.59</v>
      </c>
      <c r="D413" s="236" t="s">
        <v>670</v>
      </c>
    </row>
    <row r="414">
      <c r="A414" s="309">
        <v>43327.0</v>
      </c>
      <c r="B414" s="312" t="s">
        <v>1873</v>
      </c>
      <c r="C414" s="311">
        <v>-3.94</v>
      </c>
      <c r="D414" s="236" t="s">
        <v>670</v>
      </c>
    </row>
    <row r="415">
      <c r="A415" s="309">
        <v>43327.0</v>
      </c>
      <c r="B415" s="312" t="s">
        <v>1873</v>
      </c>
      <c r="C415" s="311">
        <v>-6.04</v>
      </c>
      <c r="D415" s="236" t="s">
        <v>670</v>
      </c>
    </row>
    <row r="416">
      <c r="A416" s="309">
        <v>43327.0</v>
      </c>
      <c r="B416" s="312" t="s">
        <v>1873</v>
      </c>
      <c r="C416" s="311">
        <v>-9.31</v>
      </c>
      <c r="D416" s="236" t="s">
        <v>670</v>
      </c>
    </row>
    <row r="417">
      <c r="A417" s="309">
        <v>43327.0</v>
      </c>
      <c r="B417" s="312" t="s">
        <v>1888</v>
      </c>
      <c r="C417" s="311">
        <v>500.0</v>
      </c>
      <c r="D417" s="236"/>
    </row>
    <row r="418">
      <c r="A418" s="309">
        <v>43325.0</v>
      </c>
      <c r="B418" s="312" t="s">
        <v>1874</v>
      </c>
      <c r="C418" s="311">
        <v>-8.93</v>
      </c>
      <c r="D418" s="236" t="s">
        <v>670</v>
      </c>
    </row>
    <row r="419">
      <c r="A419" s="309">
        <v>43322.0</v>
      </c>
      <c r="B419" s="312" t="s">
        <v>1874</v>
      </c>
      <c r="C419" s="311">
        <v>-1.93</v>
      </c>
      <c r="D419" s="236" t="s">
        <v>670</v>
      </c>
    </row>
    <row r="420">
      <c r="A420" s="309">
        <v>43320.0</v>
      </c>
      <c r="B420" s="312" t="s">
        <v>1874</v>
      </c>
      <c r="C420" s="311">
        <v>-8.99</v>
      </c>
      <c r="D420" s="236" t="s">
        <v>670</v>
      </c>
    </row>
    <row r="421">
      <c r="A421" s="309">
        <v>43320.0</v>
      </c>
      <c r="B421" s="312" t="s">
        <v>1887</v>
      </c>
      <c r="C421" s="311">
        <v>-2.95</v>
      </c>
      <c r="D421" s="236" t="s">
        <v>670</v>
      </c>
    </row>
    <row r="422">
      <c r="A422" s="309">
        <v>43320.0</v>
      </c>
      <c r="B422" s="312" t="s">
        <v>1875</v>
      </c>
      <c r="C422" s="311">
        <v>-5.04</v>
      </c>
      <c r="D422" s="236" t="s">
        <v>670</v>
      </c>
    </row>
    <row r="423">
      <c r="A423" s="309">
        <v>43319.0</v>
      </c>
      <c r="B423" s="312" t="s">
        <v>1727</v>
      </c>
      <c r="C423" s="311">
        <v>100.0</v>
      </c>
      <c r="D423" s="236"/>
    </row>
    <row r="424">
      <c r="A424" s="187">
        <v>43291.0</v>
      </c>
      <c r="B424" s="313" t="s">
        <v>1814</v>
      </c>
      <c r="C424" s="236">
        <v>-340.6</v>
      </c>
      <c r="D424" s="236"/>
    </row>
    <row r="425">
      <c r="A425" s="309">
        <v>43290.0</v>
      </c>
      <c r="B425" s="312" t="s">
        <v>1796</v>
      </c>
      <c r="C425" s="311">
        <v>-108000.0</v>
      </c>
      <c r="D425" s="236"/>
    </row>
    <row r="426">
      <c r="A426" s="309">
        <v>43286.0</v>
      </c>
      <c r="B426" s="312" t="s">
        <v>1773</v>
      </c>
      <c r="C426" s="311">
        <v>207.0</v>
      </c>
      <c r="D426" s="236"/>
    </row>
    <row r="427">
      <c r="A427" s="309">
        <v>43286.0</v>
      </c>
      <c r="B427" s="312" t="s">
        <v>1869</v>
      </c>
      <c r="C427" s="311">
        <v>-890.0</v>
      </c>
      <c r="D427" s="236"/>
    </row>
    <row r="428">
      <c r="A428" s="309">
        <v>43284.0</v>
      </c>
      <c r="B428" s="312" t="s">
        <v>1774</v>
      </c>
      <c r="C428" s="311">
        <v>494.4</v>
      </c>
      <c r="D428" s="236"/>
    </row>
    <row r="429">
      <c r="A429" s="187">
        <v>43276.0</v>
      </c>
      <c r="B429" s="313" t="s">
        <v>1848</v>
      </c>
      <c r="C429" s="236">
        <v>-0.8</v>
      </c>
      <c r="D429" s="236" t="s">
        <v>670</v>
      </c>
    </row>
    <row r="430">
      <c r="A430" s="309">
        <v>43264.0</v>
      </c>
      <c r="B430" s="312" t="s">
        <v>1889</v>
      </c>
      <c r="C430" s="311">
        <v>-866.73</v>
      </c>
      <c r="D430" s="236" t="s">
        <v>670</v>
      </c>
    </row>
    <row r="431">
      <c r="A431" s="309">
        <v>43262.0</v>
      </c>
      <c r="B431" s="312" t="s">
        <v>1814</v>
      </c>
      <c r="C431" s="311">
        <v>-340.6</v>
      </c>
      <c r="D431" s="236"/>
    </row>
    <row r="432">
      <c r="A432" s="309">
        <v>43262.0</v>
      </c>
      <c r="B432" s="312" t="s">
        <v>1890</v>
      </c>
      <c r="C432" s="311">
        <v>-27.0</v>
      </c>
      <c r="D432" s="236" t="s">
        <v>670</v>
      </c>
    </row>
    <row r="433">
      <c r="A433" s="309">
        <v>43251.0</v>
      </c>
      <c r="B433" s="312" t="s">
        <v>1891</v>
      </c>
      <c r="C433" s="311">
        <v>230.0</v>
      </c>
      <c r="D433" s="236"/>
    </row>
    <row r="434">
      <c r="A434" s="309">
        <v>43249.0</v>
      </c>
      <c r="B434" s="312" t="s">
        <v>1892</v>
      </c>
      <c r="C434" s="311">
        <v>-20.0</v>
      </c>
      <c r="D434" s="236" t="s">
        <v>670</v>
      </c>
    </row>
    <row r="435">
      <c r="A435" s="309">
        <v>43249.0</v>
      </c>
      <c r="B435" s="312" t="s">
        <v>1893</v>
      </c>
      <c r="C435" s="311">
        <v>-42.5</v>
      </c>
      <c r="D435" s="236" t="s">
        <v>670</v>
      </c>
    </row>
    <row r="436">
      <c r="A436" s="309">
        <v>43248.0</v>
      </c>
      <c r="B436" s="312" t="s">
        <v>1894</v>
      </c>
      <c r="C436" s="311">
        <v>-5.2</v>
      </c>
      <c r="D436" s="236" t="s">
        <v>670</v>
      </c>
    </row>
    <row r="437">
      <c r="A437" s="309">
        <v>43248.0</v>
      </c>
      <c r="B437" s="312" t="s">
        <v>1894</v>
      </c>
      <c r="C437" s="311">
        <v>-0.8</v>
      </c>
      <c r="D437" s="236" t="s">
        <v>670</v>
      </c>
    </row>
    <row r="438">
      <c r="A438" s="309">
        <v>43246.0</v>
      </c>
      <c r="B438" s="312" t="s">
        <v>1895</v>
      </c>
      <c r="C438" s="311">
        <v>-22.9</v>
      </c>
      <c r="D438" s="236" t="s">
        <v>670</v>
      </c>
    </row>
    <row r="439">
      <c r="A439" s="309">
        <v>43244.0</v>
      </c>
      <c r="B439" s="312" t="s">
        <v>1896</v>
      </c>
      <c r="C439" s="311">
        <v>-20.84</v>
      </c>
      <c r="D439" s="236" t="s">
        <v>670</v>
      </c>
    </row>
    <row r="440">
      <c r="A440" s="309">
        <v>43243.0</v>
      </c>
      <c r="B440" s="312" t="s">
        <v>1897</v>
      </c>
      <c r="C440" s="311">
        <v>17.96</v>
      </c>
      <c r="D440" s="236"/>
    </row>
    <row r="441">
      <c r="A441" s="309">
        <v>43243.0</v>
      </c>
      <c r="B441" s="312" t="s">
        <v>1823</v>
      </c>
      <c r="C441" s="311">
        <v>35.89</v>
      </c>
      <c r="D441" s="236"/>
    </row>
    <row r="442">
      <c r="A442" s="309">
        <v>43242.0</v>
      </c>
      <c r="B442" s="312" t="s">
        <v>1898</v>
      </c>
      <c r="C442" s="311">
        <v>-35.89</v>
      </c>
      <c r="D442" s="236"/>
    </row>
    <row r="443">
      <c r="A443" s="309">
        <v>43229.0</v>
      </c>
      <c r="B443" s="312" t="s">
        <v>1727</v>
      </c>
      <c r="C443" s="311">
        <v>100.0</v>
      </c>
      <c r="D443" s="236"/>
    </row>
    <row r="444">
      <c r="A444" s="309">
        <v>43229.0</v>
      </c>
      <c r="B444" s="312" t="s">
        <v>1894</v>
      </c>
      <c r="C444" s="311">
        <v>-2.0</v>
      </c>
      <c r="D444" s="236" t="s">
        <v>670</v>
      </c>
    </row>
    <row r="445">
      <c r="A445" s="187">
        <v>43227.0</v>
      </c>
      <c r="B445" s="313" t="s">
        <v>1869</v>
      </c>
      <c r="C445" s="236">
        <v>-890.0</v>
      </c>
      <c r="D445" s="236"/>
    </row>
    <row r="446">
      <c r="A446" s="309">
        <v>43227.0</v>
      </c>
      <c r="B446" s="312" t="s">
        <v>1899</v>
      </c>
      <c r="C446" s="311">
        <v>700.0</v>
      </c>
      <c r="D446" s="236"/>
    </row>
    <row r="447">
      <c r="A447" s="309">
        <v>43225.0</v>
      </c>
      <c r="B447" s="312" t="s">
        <v>1900</v>
      </c>
      <c r="C447" s="311">
        <v>-5.44</v>
      </c>
      <c r="D447" s="236" t="s">
        <v>670</v>
      </c>
    </row>
    <row r="448">
      <c r="A448" s="187">
        <v>43224.0</v>
      </c>
      <c r="B448" s="313" t="s">
        <v>1773</v>
      </c>
      <c r="C448" s="236">
        <v>207.0</v>
      </c>
      <c r="D448" s="236"/>
    </row>
    <row r="449">
      <c r="A449" s="309">
        <v>43207.0</v>
      </c>
      <c r="B449" s="312" t="s">
        <v>1848</v>
      </c>
      <c r="C449" s="311">
        <v>-0.8</v>
      </c>
      <c r="D449" s="236" t="s">
        <v>670</v>
      </c>
    </row>
    <row r="450">
      <c r="A450" s="309">
        <v>43202.0</v>
      </c>
      <c r="B450" s="312" t="s">
        <v>1894</v>
      </c>
      <c r="C450" s="311">
        <v>-2.6</v>
      </c>
      <c r="D450" s="236" t="s">
        <v>670</v>
      </c>
    </row>
    <row r="451">
      <c r="A451" s="309">
        <v>43202.0</v>
      </c>
      <c r="B451" s="312" t="s">
        <v>1894</v>
      </c>
      <c r="C451" s="311">
        <v>-1.3</v>
      </c>
      <c r="D451" s="236" t="s">
        <v>670</v>
      </c>
    </row>
    <row r="452">
      <c r="A452" s="309">
        <v>43200.0</v>
      </c>
      <c r="B452" s="312" t="s">
        <v>1814</v>
      </c>
      <c r="C452" s="311">
        <v>-340.6</v>
      </c>
      <c r="D452" s="236"/>
    </row>
    <row r="453">
      <c r="A453" s="309">
        <v>43199.0</v>
      </c>
      <c r="B453" s="312" t="s">
        <v>1901</v>
      </c>
      <c r="C453" s="311">
        <v>-0.5</v>
      </c>
      <c r="D453" s="236" t="s">
        <v>670</v>
      </c>
    </row>
    <row r="454">
      <c r="A454" s="309">
        <v>43195.0</v>
      </c>
      <c r="B454" s="312" t="s">
        <v>1869</v>
      </c>
      <c r="C454" s="311">
        <v>-890.0</v>
      </c>
      <c r="D454" s="236"/>
    </row>
    <row r="455">
      <c r="A455" s="309">
        <v>43195.0</v>
      </c>
      <c r="B455" s="312" t="s">
        <v>1773</v>
      </c>
      <c r="C455" s="311">
        <v>207.0</v>
      </c>
      <c r="D455" s="236"/>
    </row>
    <row r="456">
      <c r="A456" s="309">
        <v>43195.0</v>
      </c>
      <c r="B456" s="312" t="s">
        <v>1899</v>
      </c>
      <c r="C456" s="311">
        <v>700.0</v>
      </c>
      <c r="D456" s="236"/>
    </row>
    <row r="457">
      <c r="A457" s="314">
        <v>43193.0</v>
      </c>
      <c r="B457" s="315" t="s">
        <v>1774</v>
      </c>
      <c r="C457" s="311">
        <v>494.4</v>
      </c>
      <c r="D457" s="270"/>
    </row>
    <row r="458">
      <c r="A458" s="309">
        <v>43193.0</v>
      </c>
      <c r="B458" s="312" t="s">
        <v>1774</v>
      </c>
      <c r="C458" s="311">
        <v>505.92</v>
      </c>
      <c r="D458" s="236"/>
    </row>
    <row r="459">
      <c r="A459" s="309">
        <v>43186.0</v>
      </c>
      <c r="B459" s="312" t="s">
        <v>1848</v>
      </c>
      <c r="C459" s="311">
        <v>-1.6</v>
      </c>
      <c r="D459" s="236" t="s">
        <v>670</v>
      </c>
    </row>
    <row r="460">
      <c r="A460" s="187">
        <v>43186.0</v>
      </c>
      <c r="B460" s="313" t="s">
        <v>1894</v>
      </c>
      <c r="C460" s="236">
        <v>-0.8</v>
      </c>
      <c r="D460" s="236" t="s">
        <v>670</v>
      </c>
    </row>
    <row r="461">
      <c r="A461" s="309">
        <v>43179.0</v>
      </c>
      <c r="B461" s="312" t="s">
        <v>1902</v>
      </c>
      <c r="C461" s="311">
        <v>-3.0</v>
      </c>
      <c r="D461" s="236" t="s">
        <v>670</v>
      </c>
    </row>
    <row r="462">
      <c r="A462" s="309">
        <v>43178.0</v>
      </c>
      <c r="B462" s="312" t="s">
        <v>1896</v>
      </c>
      <c r="C462" s="311">
        <v>-21.34</v>
      </c>
      <c r="D462" s="236" t="s">
        <v>670</v>
      </c>
    </row>
    <row r="463">
      <c r="A463" s="309">
        <v>43173.0</v>
      </c>
      <c r="B463" s="312" t="s">
        <v>1894</v>
      </c>
      <c r="C463" s="311">
        <v>-0.8</v>
      </c>
      <c r="D463" s="236" t="s">
        <v>670</v>
      </c>
    </row>
    <row r="464">
      <c r="A464" s="309">
        <v>43171.0</v>
      </c>
      <c r="B464" s="312" t="s">
        <v>1903</v>
      </c>
      <c r="C464" s="311">
        <v>100.0</v>
      </c>
      <c r="D464" s="236"/>
    </row>
    <row r="465">
      <c r="A465" s="309">
        <v>43171.0</v>
      </c>
      <c r="B465" s="312" t="s">
        <v>1814</v>
      </c>
      <c r="C465" s="311">
        <v>-340.6</v>
      </c>
      <c r="D465" s="236"/>
    </row>
    <row r="466">
      <c r="A466" s="309">
        <v>43164.0</v>
      </c>
      <c r="B466" s="312" t="s">
        <v>1904</v>
      </c>
      <c r="C466" s="311">
        <v>-90.0</v>
      </c>
      <c r="D466" s="236" t="s">
        <v>670</v>
      </c>
    </row>
    <row r="467">
      <c r="A467" s="309">
        <v>43164.0</v>
      </c>
      <c r="B467" s="312" t="s">
        <v>1773</v>
      </c>
      <c r="C467" s="311">
        <v>207.0</v>
      </c>
      <c r="D467" s="236"/>
    </row>
    <row r="468">
      <c r="A468" s="187">
        <v>43164.0</v>
      </c>
      <c r="B468" s="313" t="s">
        <v>1905</v>
      </c>
      <c r="C468" s="236">
        <v>-285.0</v>
      </c>
      <c r="D468" s="236"/>
    </row>
    <row r="469">
      <c r="A469" s="187">
        <v>43164.0</v>
      </c>
      <c r="B469" s="313" t="s">
        <v>1869</v>
      </c>
      <c r="C469" s="236">
        <v>-890.0</v>
      </c>
      <c r="D469" s="236"/>
    </row>
    <row r="470">
      <c r="A470" s="187">
        <v>43164.0</v>
      </c>
      <c r="B470" s="313" t="s">
        <v>1899</v>
      </c>
      <c r="C470" s="236">
        <v>700.0</v>
      </c>
      <c r="D470" s="236"/>
    </row>
    <row r="471">
      <c r="A471" s="187">
        <v>43160.0</v>
      </c>
      <c r="B471" s="313" t="s">
        <v>1894</v>
      </c>
      <c r="C471" s="236">
        <v>-2.0</v>
      </c>
      <c r="D471" s="236" t="s">
        <v>670</v>
      </c>
    </row>
    <row r="472">
      <c r="A472" s="187">
        <v>43160.0</v>
      </c>
      <c r="B472" s="313" t="s">
        <v>1774</v>
      </c>
      <c r="C472" s="236">
        <v>456.96</v>
      </c>
      <c r="D472" s="236"/>
    </row>
    <row r="473">
      <c r="A473" s="309">
        <v>43158.0</v>
      </c>
      <c r="B473" s="312" t="s">
        <v>1848</v>
      </c>
      <c r="C473" s="311">
        <v>-3.6</v>
      </c>
      <c r="D473" s="236" t="s">
        <v>670</v>
      </c>
    </row>
    <row r="474">
      <c r="A474" s="309">
        <v>43151.0</v>
      </c>
      <c r="B474" s="312" t="s">
        <v>1906</v>
      </c>
      <c r="C474" s="311">
        <v>-1.0</v>
      </c>
      <c r="D474" s="236" t="s">
        <v>670</v>
      </c>
    </row>
    <row r="475">
      <c r="A475" s="309">
        <v>43145.0</v>
      </c>
      <c r="B475" s="312" t="s">
        <v>1894</v>
      </c>
      <c r="C475" s="311">
        <v>-0.8</v>
      </c>
      <c r="D475" s="236" t="s">
        <v>670</v>
      </c>
    </row>
    <row r="476">
      <c r="A476" s="309">
        <v>43143.0</v>
      </c>
      <c r="B476" s="312" t="s">
        <v>1814</v>
      </c>
      <c r="C476" s="311">
        <v>-340.6</v>
      </c>
      <c r="D476" s="236"/>
    </row>
    <row r="477">
      <c r="A477" s="309">
        <v>43138.0</v>
      </c>
      <c r="B477" s="312" t="s">
        <v>1907</v>
      </c>
      <c r="C477" s="311">
        <v>1.32</v>
      </c>
      <c r="D477" s="236"/>
    </row>
    <row r="478">
      <c r="A478" s="309">
        <v>43136.0</v>
      </c>
      <c r="B478" s="312" t="s">
        <v>1869</v>
      </c>
      <c r="C478" s="311">
        <v>-890.0</v>
      </c>
      <c r="D478" s="236"/>
    </row>
    <row r="479">
      <c r="A479" s="309">
        <v>43136.0</v>
      </c>
      <c r="B479" s="312" t="s">
        <v>1773</v>
      </c>
      <c r="C479" s="311">
        <v>207.0</v>
      </c>
      <c r="D479" s="236"/>
    </row>
    <row r="480">
      <c r="A480" s="309">
        <v>43136.0</v>
      </c>
      <c r="B480" s="312" t="s">
        <v>1899</v>
      </c>
      <c r="C480" s="311">
        <v>700.0</v>
      </c>
      <c r="D480" s="236"/>
    </row>
    <row r="481">
      <c r="A481" s="309">
        <v>43134.0</v>
      </c>
      <c r="B481" s="312" t="s">
        <v>1908</v>
      </c>
      <c r="C481" s="311">
        <v>1.13</v>
      </c>
      <c r="D481" s="236"/>
    </row>
    <row r="482">
      <c r="A482" s="309">
        <v>43133.0</v>
      </c>
      <c r="B482" s="312" t="s">
        <v>1896</v>
      </c>
      <c r="C482" s="311" t="s">
        <v>1909</v>
      </c>
      <c r="D482" s="236"/>
    </row>
    <row r="483">
      <c r="A483" s="309">
        <v>43132.0</v>
      </c>
      <c r="B483" s="312" t="s">
        <v>1774</v>
      </c>
      <c r="C483" s="311">
        <v>505.92</v>
      </c>
      <c r="D483" s="236"/>
    </row>
    <row r="484">
      <c r="A484" s="309">
        <v>43132.0</v>
      </c>
      <c r="B484" s="312" t="s">
        <v>1910</v>
      </c>
      <c r="C484" s="311">
        <v>-6.25</v>
      </c>
      <c r="D484" s="236" t="s">
        <v>670</v>
      </c>
    </row>
    <row r="485">
      <c r="A485" s="309">
        <v>43127.0</v>
      </c>
      <c r="B485" s="312" t="s">
        <v>1911</v>
      </c>
      <c r="C485" s="311">
        <v>-3.41</v>
      </c>
      <c r="D485" s="236" t="s">
        <v>670</v>
      </c>
    </row>
    <row r="486">
      <c r="A486" s="309">
        <v>43126.0</v>
      </c>
      <c r="B486" s="312" t="s">
        <v>1912</v>
      </c>
      <c r="C486" s="311">
        <v>100.0</v>
      </c>
      <c r="D486" s="236"/>
    </row>
    <row r="487">
      <c r="A487" s="309">
        <v>43124.0</v>
      </c>
      <c r="B487" s="312" t="s">
        <v>1822</v>
      </c>
      <c r="C487" s="311">
        <v>20.0</v>
      </c>
      <c r="D487" s="236"/>
    </row>
    <row r="488">
      <c r="A488" s="309">
        <v>43124.0</v>
      </c>
      <c r="B488" s="312" t="s">
        <v>1913</v>
      </c>
      <c r="C488" s="311">
        <v>-20.0</v>
      </c>
      <c r="D488" s="236"/>
    </row>
    <row r="489">
      <c r="A489" s="309">
        <v>43116.0</v>
      </c>
      <c r="B489" s="312" t="s">
        <v>1914</v>
      </c>
      <c r="C489" s="311">
        <v>-2.9</v>
      </c>
      <c r="D489" s="236" t="s">
        <v>670</v>
      </c>
    </row>
    <row r="490">
      <c r="A490" s="309">
        <v>43116.0</v>
      </c>
      <c r="B490" s="312" t="s">
        <v>1914</v>
      </c>
      <c r="C490" s="311">
        <v>-2.74</v>
      </c>
      <c r="D490" s="236" t="s">
        <v>670</v>
      </c>
    </row>
    <row r="491">
      <c r="A491" s="309">
        <v>43115.0</v>
      </c>
      <c r="B491" s="312" t="s">
        <v>1915</v>
      </c>
      <c r="C491" s="311">
        <v>-74.82</v>
      </c>
      <c r="D491" s="236" t="s">
        <v>670</v>
      </c>
    </row>
    <row r="492">
      <c r="A492" s="309">
        <v>43112.0</v>
      </c>
      <c r="B492" s="312" t="s">
        <v>1869</v>
      </c>
      <c r="C492" s="311" t="s">
        <v>1916</v>
      </c>
      <c r="D492" s="236"/>
    </row>
    <row r="493">
      <c r="A493" s="309">
        <v>43111.0</v>
      </c>
      <c r="B493" s="312" t="s">
        <v>1822</v>
      </c>
      <c r="C493" s="311">
        <v>400.0</v>
      </c>
      <c r="D493" s="236"/>
    </row>
    <row r="494">
      <c r="A494" s="309">
        <v>43111.0</v>
      </c>
      <c r="B494" s="312" t="s">
        <v>1917</v>
      </c>
      <c r="C494" s="311">
        <v>-2.01</v>
      </c>
      <c r="D494" s="236" t="s">
        <v>670</v>
      </c>
    </row>
    <row r="495">
      <c r="A495" s="309">
        <v>43111.0</v>
      </c>
      <c r="B495" s="312" t="s">
        <v>1918</v>
      </c>
      <c r="C495" s="311">
        <v>-2.39</v>
      </c>
      <c r="D495" s="236" t="s">
        <v>670</v>
      </c>
    </row>
    <row r="496">
      <c r="A496" s="309">
        <v>43110.0</v>
      </c>
      <c r="B496" s="312" t="s">
        <v>1919</v>
      </c>
      <c r="C496" s="311">
        <v>-400.0</v>
      </c>
      <c r="D496" s="236"/>
    </row>
    <row r="497">
      <c r="A497" s="309">
        <v>43110.0</v>
      </c>
      <c r="B497" s="312" t="s">
        <v>1814</v>
      </c>
      <c r="C497" s="311">
        <v>-340.6</v>
      </c>
      <c r="D497" s="236"/>
    </row>
    <row r="498">
      <c r="A498" s="309">
        <v>43109.0</v>
      </c>
      <c r="B498" s="312" t="s">
        <v>1920</v>
      </c>
      <c r="C498" s="311">
        <v>-3.19</v>
      </c>
      <c r="D498" s="236" t="s">
        <v>670</v>
      </c>
    </row>
    <row r="499">
      <c r="A499" s="309">
        <v>43109.0</v>
      </c>
      <c r="B499" s="312" t="s">
        <v>1920</v>
      </c>
      <c r="C499" s="311">
        <v>-2.94</v>
      </c>
      <c r="D499" s="236" t="s">
        <v>670</v>
      </c>
    </row>
    <row r="500">
      <c r="A500" s="309">
        <v>43109.0</v>
      </c>
      <c r="B500" s="312" t="s">
        <v>1920</v>
      </c>
      <c r="C500" s="311">
        <v>-1.13</v>
      </c>
      <c r="D500" s="236" t="s">
        <v>670</v>
      </c>
    </row>
    <row r="501">
      <c r="A501" s="309">
        <v>43108.0</v>
      </c>
      <c r="B501" s="312" t="s">
        <v>1921</v>
      </c>
      <c r="C501" s="311">
        <v>-3.95</v>
      </c>
      <c r="D501" s="236" t="s">
        <v>670</v>
      </c>
    </row>
    <row r="502">
      <c r="A502" s="309">
        <v>43107.0</v>
      </c>
      <c r="B502" s="312" t="s">
        <v>1922</v>
      </c>
      <c r="C502" s="311">
        <v>-7.37</v>
      </c>
      <c r="D502" s="236" t="s">
        <v>670</v>
      </c>
    </row>
    <row r="503">
      <c r="A503" s="187">
        <v>43105.0</v>
      </c>
      <c r="B503" s="167" t="s">
        <v>1773</v>
      </c>
      <c r="C503" s="237">
        <v>207.0</v>
      </c>
      <c r="D503" s="237"/>
    </row>
    <row r="504">
      <c r="A504" s="187">
        <v>43105.0</v>
      </c>
      <c r="B504" s="232" t="s">
        <v>1923</v>
      </c>
      <c r="C504" s="236">
        <v>40.0</v>
      </c>
      <c r="D504" s="237"/>
    </row>
    <row r="505">
      <c r="A505" s="187">
        <v>43105.0</v>
      </c>
      <c r="B505" s="232" t="s">
        <v>1869</v>
      </c>
      <c r="C505" s="236">
        <v>890.0</v>
      </c>
      <c r="D505" s="237"/>
    </row>
    <row r="506">
      <c r="A506" s="187">
        <v>43105.0</v>
      </c>
      <c r="B506" s="232" t="s">
        <v>1899</v>
      </c>
      <c r="C506" s="236">
        <v>700.0</v>
      </c>
      <c r="D506" s="237"/>
    </row>
    <row r="507">
      <c r="A507" s="309">
        <v>43104.0</v>
      </c>
      <c r="B507" s="312" t="s">
        <v>1911</v>
      </c>
      <c r="C507" s="311">
        <v>-3.8</v>
      </c>
      <c r="D507" s="236" t="s">
        <v>670</v>
      </c>
    </row>
    <row r="508">
      <c r="A508" s="309">
        <v>43104.0</v>
      </c>
      <c r="B508" s="316" t="s">
        <v>1796</v>
      </c>
      <c r="C508" s="311">
        <v>-30000.0</v>
      </c>
      <c r="D508" s="236"/>
    </row>
    <row r="509">
      <c r="A509" s="309">
        <v>43103.0</v>
      </c>
      <c r="B509" s="316" t="s">
        <v>1924</v>
      </c>
      <c r="C509" s="311">
        <v>5000.0</v>
      </c>
      <c r="D509" s="236"/>
    </row>
    <row r="510">
      <c r="A510" s="309">
        <v>43103.0</v>
      </c>
      <c r="B510" s="316" t="s">
        <v>1925</v>
      </c>
      <c r="C510" s="311">
        <v>505.92</v>
      </c>
      <c r="D510" s="236"/>
    </row>
    <row r="511">
      <c r="A511" s="309">
        <v>43102.0</v>
      </c>
      <c r="B511" s="316" t="s">
        <v>1926</v>
      </c>
      <c r="C511" s="311">
        <v>400.0</v>
      </c>
      <c r="D511" s="236"/>
    </row>
    <row r="512">
      <c r="A512" s="309">
        <v>43102.0</v>
      </c>
      <c r="B512" s="316" t="s">
        <v>1924</v>
      </c>
      <c r="C512" s="311">
        <v>25000.0</v>
      </c>
      <c r="D512" s="236"/>
    </row>
    <row r="513">
      <c r="A513" s="309">
        <v>43096.0</v>
      </c>
      <c r="B513" s="316" t="s">
        <v>1858</v>
      </c>
      <c r="C513" s="311">
        <v>-259.0</v>
      </c>
      <c r="D513" s="236"/>
    </row>
    <row r="514">
      <c r="A514" s="309">
        <v>43088.0</v>
      </c>
      <c r="B514" s="316" t="s">
        <v>1927</v>
      </c>
      <c r="C514" s="311">
        <v>110.0</v>
      </c>
      <c r="D514" s="236"/>
    </row>
    <row r="515">
      <c r="A515" s="309">
        <v>43083.0</v>
      </c>
      <c r="B515" s="316" t="s">
        <v>1928</v>
      </c>
      <c r="C515" s="311">
        <v>-6.05</v>
      </c>
      <c r="D515" s="236" t="s">
        <v>670</v>
      </c>
    </row>
    <row r="516">
      <c r="A516" s="309">
        <v>43083.0</v>
      </c>
      <c r="B516" s="316" t="s">
        <v>1929</v>
      </c>
      <c r="C516" s="311">
        <v>-9.35</v>
      </c>
      <c r="D516" s="236" t="s">
        <v>670</v>
      </c>
    </row>
    <row r="517">
      <c r="A517" s="309">
        <v>43083.0</v>
      </c>
      <c r="B517" s="316" t="s">
        <v>1925</v>
      </c>
      <c r="C517" s="311">
        <v>152.45</v>
      </c>
      <c r="D517" s="236"/>
    </row>
    <row r="518">
      <c r="A518" s="309">
        <v>43080.0</v>
      </c>
      <c r="B518" s="316" t="s">
        <v>1814</v>
      </c>
      <c r="C518" s="311">
        <v>-340.6</v>
      </c>
      <c r="D518" s="236"/>
    </row>
    <row r="519">
      <c r="A519" s="187">
        <v>43080.0</v>
      </c>
      <c r="B519" s="66" t="s">
        <v>1920</v>
      </c>
      <c r="C519" s="236">
        <v>-1.32</v>
      </c>
      <c r="D519" s="236" t="s">
        <v>670</v>
      </c>
    </row>
    <row r="520">
      <c r="A520" s="187">
        <v>43076.0</v>
      </c>
      <c r="B520" s="66" t="s">
        <v>1930</v>
      </c>
      <c r="C520" s="236">
        <v>35.1</v>
      </c>
      <c r="D520" s="236"/>
    </row>
    <row r="521">
      <c r="A521" s="187">
        <v>43075.0</v>
      </c>
      <c r="B521" s="66" t="s">
        <v>1931</v>
      </c>
      <c r="C521" s="236">
        <v>700.0</v>
      </c>
      <c r="D521" s="236"/>
    </row>
    <row r="522">
      <c r="A522" s="187">
        <v>43074.0</v>
      </c>
      <c r="B522" s="66" t="s">
        <v>1773</v>
      </c>
      <c r="C522" s="236">
        <v>207.0</v>
      </c>
      <c r="D522" s="236"/>
    </row>
    <row r="523">
      <c r="A523" s="187">
        <v>43074.0</v>
      </c>
      <c r="B523" s="66" t="s">
        <v>1932</v>
      </c>
      <c r="C523" s="236">
        <v>-101.0</v>
      </c>
      <c r="D523" s="236" t="s">
        <v>670</v>
      </c>
    </row>
    <row r="524">
      <c r="A524" s="187">
        <v>43074.0</v>
      </c>
      <c r="B524" s="66" t="s">
        <v>1869</v>
      </c>
      <c r="C524" s="236">
        <v>-890.0</v>
      </c>
      <c r="D524" s="236"/>
    </row>
    <row r="525">
      <c r="A525" s="187">
        <v>43073.0</v>
      </c>
      <c r="B525" s="66" t="s">
        <v>1871</v>
      </c>
      <c r="C525" s="236">
        <v>1.0</v>
      </c>
      <c r="D525" s="236"/>
    </row>
    <row r="526">
      <c r="A526" s="187">
        <v>43073.0</v>
      </c>
      <c r="B526" s="66" t="s">
        <v>1933</v>
      </c>
      <c r="C526" s="236">
        <v>-38.0</v>
      </c>
      <c r="D526" s="236" t="s">
        <v>670</v>
      </c>
    </row>
    <row r="527">
      <c r="A527" s="187">
        <v>43073.0</v>
      </c>
      <c r="B527" s="66" t="s">
        <v>1871</v>
      </c>
      <c r="C527" s="236">
        <v>-1.0</v>
      </c>
      <c r="D527" s="236"/>
    </row>
    <row r="528">
      <c r="A528" s="187">
        <v>43073.0</v>
      </c>
      <c r="B528" s="66" t="s">
        <v>1925</v>
      </c>
      <c r="C528" s="236">
        <v>489.6</v>
      </c>
      <c r="D528" s="236"/>
    </row>
    <row r="529">
      <c r="A529" s="187">
        <v>43069.0</v>
      </c>
      <c r="B529" s="66" t="s">
        <v>1920</v>
      </c>
      <c r="C529" s="236">
        <v>-21.99</v>
      </c>
      <c r="D529" s="236" t="s">
        <v>670</v>
      </c>
    </row>
    <row r="530">
      <c r="A530" s="187">
        <v>43068.0</v>
      </c>
      <c r="B530" s="66" t="s">
        <v>1796</v>
      </c>
      <c r="C530" s="236">
        <v>-10000.0</v>
      </c>
      <c r="D530" s="236"/>
    </row>
    <row r="531">
      <c r="A531" s="187">
        <v>43068.0</v>
      </c>
      <c r="B531" s="66" t="s">
        <v>1934</v>
      </c>
      <c r="C531" s="236">
        <v>10000.0</v>
      </c>
      <c r="D531" s="236"/>
    </row>
    <row r="532">
      <c r="A532" s="187">
        <v>43067.0</v>
      </c>
      <c r="B532" s="66" t="s">
        <v>1935</v>
      </c>
      <c r="C532" s="236">
        <v>-989.01</v>
      </c>
      <c r="D532" s="236"/>
    </row>
    <row r="533">
      <c r="A533" s="187">
        <v>43063.0</v>
      </c>
      <c r="B533" s="66" t="s">
        <v>1920</v>
      </c>
      <c r="C533" s="236">
        <v>-83.27</v>
      </c>
      <c r="D533" s="236" t="s">
        <v>670</v>
      </c>
    </row>
    <row r="534">
      <c r="A534" s="187">
        <v>43061.0</v>
      </c>
      <c r="B534" s="66" t="s">
        <v>1936</v>
      </c>
      <c r="C534" s="236">
        <v>-5.3</v>
      </c>
      <c r="D534" s="236" t="s">
        <v>670</v>
      </c>
    </row>
    <row r="535">
      <c r="A535" s="187">
        <v>43056.0</v>
      </c>
      <c r="B535" s="66" t="s">
        <v>1896</v>
      </c>
      <c r="C535" s="236">
        <v>-19.79</v>
      </c>
      <c r="D535" s="236" t="s">
        <v>670</v>
      </c>
    </row>
    <row r="536">
      <c r="A536" s="187">
        <v>43055.0</v>
      </c>
      <c r="B536" s="66" t="s">
        <v>1796</v>
      </c>
      <c r="C536" s="236">
        <v>-1000.0</v>
      </c>
      <c r="D536" s="236"/>
    </row>
    <row r="537">
      <c r="A537" s="187">
        <v>43053.0</v>
      </c>
      <c r="B537" s="66" t="s">
        <v>1926</v>
      </c>
      <c r="C537" s="236">
        <v>1350.0</v>
      </c>
      <c r="D537" s="236"/>
    </row>
    <row r="538">
      <c r="A538" s="187">
        <v>43053.0</v>
      </c>
      <c r="B538" s="66" t="s">
        <v>1823</v>
      </c>
      <c r="C538" s="236">
        <v>-1000.0</v>
      </c>
      <c r="D538" s="236"/>
    </row>
    <row r="539">
      <c r="A539" s="187">
        <v>43053.0</v>
      </c>
      <c r="B539" s="66" t="s">
        <v>1822</v>
      </c>
      <c r="C539" s="236">
        <v>1000.0</v>
      </c>
      <c r="D539" s="236"/>
    </row>
    <row r="540">
      <c r="A540" s="187">
        <v>43052.0</v>
      </c>
      <c r="B540" s="66" t="s">
        <v>1937</v>
      </c>
      <c r="C540" s="236">
        <v>192.8</v>
      </c>
      <c r="D540" s="236"/>
    </row>
    <row r="541">
      <c r="A541" s="187">
        <v>43049.0</v>
      </c>
      <c r="B541" s="66" t="s">
        <v>1814</v>
      </c>
      <c r="C541" s="236">
        <v>-340.6</v>
      </c>
      <c r="D541" s="236"/>
    </row>
    <row r="542">
      <c r="A542" s="187">
        <v>43048.0</v>
      </c>
      <c r="B542" s="66" t="s">
        <v>1938</v>
      </c>
      <c r="C542" s="236">
        <v>700.0</v>
      </c>
      <c r="D542" s="236"/>
    </row>
    <row r="543">
      <c r="A543" s="187">
        <v>43045.0</v>
      </c>
      <c r="B543" s="66" t="s">
        <v>1869</v>
      </c>
      <c r="C543" s="236">
        <v>-890.0</v>
      </c>
      <c r="D543" s="236"/>
    </row>
    <row r="544">
      <c r="A544" s="187">
        <v>43041.0</v>
      </c>
      <c r="B544" s="66" t="s">
        <v>1925</v>
      </c>
      <c r="C544" s="236">
        <v>505.92</v>
      </c>
      <c r="D544" s="236"/>
    </row>
  </sheetData>
  <autoFilter ref="$A$1:$D$544">
    <sortState ref="A1:D544">
      <sortCondition descending="1" ref="A1:A544"/>
    </sortState>
  </autoFilter>
  <hyperlinks>
    <hyperlink r:id="rId1" ref="B259"/>
    <hyperlink r:id="rId2" ref="B485"/>
    <hyperlink r:id="rId3" ref="B50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1939</v>
      </c>
      <c r="B1" s="62" t="s">
        <v>1940</v>
      </c>
    </row>
    <row r="2">
      <c r="A2" s="8" t="s">
        <v>1941</v>
      </c>
      <c r="B2" s="317">
        <v>1911.52</v>
      </c>
    </row>
    <row r="3">
      <c r="A3" s="8" t="s">
        <v>1942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1943</v>
      </c>
      <c r="C1" s="62" t="s">
        <v>1944</v>
      </c>
      <c r="D1" s="62" t="s">
        <v>1945</v>
      </c>
      <c r="E1" s="62" t="s">
        <v>1946</v>
      </c>
      <c r="F1" s="62" t="s">
        <v>1947</v>
      </c>
      <c r="G1" s="62" t="s">
        <v>1723</v>
      </c>
      <c r="H1" s="62" t="s">
        <v>637</v>
      </c>
      <c r="I1" s="62" t="s">
        <v>1948</v>
      </c>
      <c r="J1" s="62" t="s">
        <v>1949</v>
      </c>
    </row>
    <row r="2">
      <c r="A2" s="318" t="s">
        <v>1950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1951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1952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1953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1954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1956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44174.76418</v>
      </c>
      <c r="B2" s="328">
        <f t="array" ref="B2:F2">TRANSPOSE(OFFSET(Investment!$M:$M,1,0,ROWS(Investment!$M:$M)-2,1))</f>
        <v>4.868</v>
      </c>
      <c r="C2" s="328">
        <v>58.11</v>
      </c>
      <c r="D2" s="328">
        <v>181.09</v>
      </c>
      <c r="E2" s="328">
        <v>145.0</v>
      </c>
      <c r="F2" s="329">
        <v>6.39</v>
      </c>
      <c r="G2" s="330">
        <f t="shared" ref="G2:K2" si="1">SUM(1-INDEX(B:B,5)/INDEX(B:B,4)+1-INDEX(B:B,4)/INDEX(B:B,3)+1-INDEX(B:B,3)/INDEX(B:B,2))/3</f>
        <v>0.005288206114</v>
      </c>
      <c r="H2" s="281">
        <f t="shared" si="1"/>
        <v>0.001838777868</v>
      </c>
      <c r="I2" s="281">
        <f t="shared" si="1"/>
        <v>0.002489444913</v>
      </c>
      <c r="J2" s="281">
        <f t="shared" si="1"/>
        <v>0.00421031413</v>
      </c>
      <c r="K2" s="281">
        <f t="shared" si="1"/>
        <v>0.0005148458259</v>
      </c>
    </row>
    <row r="3">
      <c r="A3" s="187">
        <v>44173.98308005787</v>
      </c>
      <c r="B3" s="331">
        <v>4.8728</v>
      </c>
      <c r="C3" s="331">
        <v>58.0</v>
      </c>
      <c r="D3" s="331">
        <v>180.99</v>
      </c>
      <c r="E3" s="331">
        <v>146.33</v>
      </c>
      <c r="F3" s="332">
        <v>6.353</v>
      </c>
      <c r="G3" s="333">
        <v>0.002346863011675008</v>
      </c>
      <c r="H3" s="283">
        <v>0.002880513737364051</v>
      </c>
      <c r="I3" s="283">
        <v>0.0015821074357847593</v>
      </c>
      <c r="J3" s="283">
        <v>0.008036210124121923</v>
      </c>
      <c r="K3" s="283">
        <v>1.5214483186250702E-4</v>
      </c>
    </row>
    <row r="4">
      <c r="A4" s="187">
        <v>44172.9820994676</v>
      </c>
      <c r="B4" s="331">
        <v>4.845</v>
      </c>
      <c r="C4" s="331">
        <v>57.85</v>
      </c>
      <c r="D4" s="331">
        <v>180.09</v>
      </c>
      <c r="E4" s="331">
        <v>145.74</v>
      </c>
      <c r="F4" s="332">
        <v>6.37</v>
      </c>
      <c r="G4" s="333">
        <v>-1.0604185068000908E-4</v>
      </c>
      <c r="H4" s="283">
        <v>0.0016706186848902311</v>
      </c>
      <c r="I4" s="283">
        <v>-9.266797746309008E-4</v>
      </c>
      <c r="J4" s="283">
        <v>0.0053618700657585006</v>
      </c>
      <c r="K4" s="283">
        <v>-0.0031553631840664695</v>
      </c>
    </row>
    <row r="5">
      <c r="A5" s="187">
        <v>44169.98311376157</v>
      </c>
      <c r="B5" s="331">
        <v>4.791</v>
      </c>
      <c r="C5" s="331">
        <v>57.79</v>
      </c>
      <c r="D5" s="331">
        <v>179.74</v>
      </c>
      <c r="E5" s="331">
        <v>143.15</v>
      </c>
      <c r="F5" s="332">
        <v>6.38</v>
      </c>
      <c r="G5" s="333">
        <v>-0.007810756770946596</v>
      </c>
      <c r="H5" s="283">
        <v>-5.861523489654555E-4</v>
      </c>
      <c r="I5" s="283">
        <v>-0.003715634010476402</v>
      </c>
      <c r="J5" s="283">
        <v>0.001855727675880085</v>
      </c>
      <c r="K5" s="283">
        <v>-0.0036688835820570067</v>
      </c>
    </row>
    <row r="6">
      <c r="A6" s="187">
        <v>44168.98308135416</v>
      </c>
      <c r="B6" s="331">
        <v>4.838</v>
      </c>
      <c r="C6" s="331">
        <v>57.5</v>
      </c>
      <c r="D6" s="331">
        <v>180.13</v>
      </c>
      <c r="E6" s="331">
        <v>142.82</v>
      </c>
      <c r="F6" s="332">
        <v>6.35</v>
      </c>
      <c r="G6" s="333">
        <v>-0.012017626208146984</v>
      </c>
      <c r="H6" s="283">
        <v>0.0015414355077551327</v>
      </c>
      <c r="I6" s="283">
        <v>-0.007192275368284706</v>
      </c>
      <c r="J6" s="283">
        <v>0.003967527744608142</v>
      </c>
      <c r="K6" s="283">
        <v>-0.006269873432445412</v>
      </c>
    </row>
    <row r="7">
      <c r="A7" s="187">
        <v>44167.982179108796</v>
      </c>
      <c r="B7" s="331">
        <v>4.846</v>
      </c>
      <c r="C7" s="331">
        <v>57.56</v>
      </c>
      <c r="D7" s="331">
        <v>180.59</v>
      </c>
      <c r="E7" s="331">
        <v>143.39</v>
      </c>
      <c r="F7" s="332">
        <v>6.43</v>
      </c>
      <c r="G7" s="333">
        <v>-0.011147327753754524</v>
      </c>
      <c r="H7" s="283">
        <v>-0.001436499952262545</v>
      </c>
      <c r="I7" s="283">
        <v>-0.006087470233847443</v>
      </c>
      <c r="J7" s="283">
        <v>0.004022363430457847</v>
      </c>
      <c r="K7" s="283">
        <v>-0.0028431958938765303</v>
      </c>
    </row>
    <row r="8">
      <c r="A8" s="187">
        <v>44166.98227503472</v>
      </c>
      <c r="B8" s="331">
        <v>4.904</v>
      </c>
      <c r="C8" s="331">
        <v>57.89</v>
      </c>
      <c r="D8" s="331">
        <v>181.75</v>
      </c>
      <c r="E8" s="331">
        <v>142.35</v>
      </c>
      <c r="F8" s="332">
        <v>6.45</v>
      </c>
      <c r="G8" s="333">
        <v>-0.007344106942943629</v>
      </c>
      <c r="H8" s="283">
        <v>-9.63749909141202E-5</v>
      </c>
      <c r="I8" s="283">
        <v>-0.005432655260314482</v>
      </c>
      <c r="J8" s="283">
        <v>-0.0040426099860289</v>
      </c>
      <c r="K8" s="283">
        <v>-0.004119419327704987</v>
      </c>
    </row>
    <row r="9">
      <c r="A9" s="187">
        <v>44165.99175554398</v>
      </c>
      <c r="B9" s="331">
        <v>5.014</v>
      </c>
      <c r="C9" s="331">
        <v>57.23</v>
      </c>
      <c r="D9" s="331">
        <v>184.04</v>
      </c>
      <c r="E9" s="331">
        <v>141.12</v>
      </c>
      <c r="F9" s="332">
        <v>6.47</v>
      </c>
      <c r="G9" s="333">
        <v>6.627562122977586E-5</v>
      </c>
      <c r="H9" s="283">
        <v>-0.003666403829878077</v>
      </c>
      <c r="I9" s="283">
        <v>-8.537950341277837E-4</v>
      </c>
      <c r="J9" s="283">
        <v>-0.007431881940339391</v>
      </c>
      <c r="K9" s="283">
        <v>-0.00104396950557617</v>
      </c>
    </row>
    <row r="10">
      <c r="A10" s="187">
        <v>44162.964580405096</v>
      </c>
      <c r="B10" s="331">
        <v>5.0092</v>
      </c>
      <c r="C10" s="331">
        <v>57.801</v>
      </c>
      <c r="D10" s="331">
        <v>183.9</v>
      </c>
      <c r="E10" s="331">
        <v>141.66</v>
      </c>
      <c r="F10" s="332">
        <v>6.485</v>
      </c>
      <c r="G10" s="333">
        <v>-0.0014497189715287166</v>
      </c>
      <c r="H10" s="283">
        <v>-0.0012624074632241467</v>
      </c>
      <c r="I10" s="283">
        <v>-0.001559009802923524</v>
      </c>
      <c r="J10" s="283">
        <v>-0.0056943072320529975</v>
      </c>
      <c r="K10" s="283">
        <v>0.0012696600707784444</v>
      </c>
    </row>
    <row r="11">
      <c r="A11" s="187">
        <v>44161.98373006945</v>
      </c>
      <c r="B11" s="331">
        <v>5.012</v>
      </c>
      <c r="C11" s="331">
        <v>57.9</v>
      </c>
      <c r="D11" s="331">
        <v>184.72</v>
      </c>
      <c r="E11" s="331">
        <v>144.06</v>
      </c>
      <c r="F11" s="332">
        <v>6.53</v>
      </c>
      <c r="G11" s="333">
        <v>-0.004774956791807321</v>
      </c>
      <c r="H11" s="283">
        <v>0.0035024730223363054</v>
      </c>
      <c r="I11" s="283">
        <v>-0.0013716772403778628</v>
      </c>
      <c r="J11" s="283">
        <v>-0.010874300808652334</v>
      </c>
      <c r="K11" s="283">
        <v>0.0010027107800042456</v>
      </c>
    </row>
    <row r="12">
      <c r="A12" s="187">
        <v>44160.98315944444</v>
      </c>
      <c r="B12" s="331">
        <v>5.013</v>
      </c>
      <c r="C12" s="331">
        <v>57.86</v>
      </c>
      <c r="D12" s="331">
        <v>184.51</v>
      </c>
      <c r="E12" s="331">
        <v>144.28</v>
      </c>
      <c r="F12" s="332">
        <v>6.49</v>
      </c>
      <c r="G12" s="333">
        <v>-0.0041183631960333145</v>
      </c>
      <c r="H12" s="283">
        <v>0.003272190926769225</v>
      </c>
      <c r="I12" s="283">
        <v>-0.0017506291676191073</v>
      </c>
      <c r="J12" s="283">
        <v>-0.013031741059383872</v>
      </c>
      <c r="K12" s="283">
        <v>4.969509994333654E-4</v>
      </c>
    </row>
    <row r="13">
      <c r="A13" s="187">
        <v>44159.982223009254</v>
      </c>
      <c r="B13" s="331">
        <v>5.031</v>
      </c>
      <c r="C13" s="331">
        <v>58.02</v>
      </c>
      <c r="D13" s="331">
        <v>184.76</v>
      </c>
      <c r="E13" s="331">
        <v>144.08</v>
      </c>
      <c r="F13" s="332">
        <v>6.46</v>
      </c>
      <c r="G13" s="333">
        <v>-0.002264660655151962</v>
      </c>
      <c r="H13" s="283">
        <v>0.0054158098337434195</v>
      </c>
      <c r="I13" s="283">
        <v>-0.0012989824637367569</v>
      </c>
      <c r="J13" s="283">
        <v>-0.01135976088202817</v>
      </c>
      <c r="K13" s="283">
        <v>-1.5074465511040932E-5</v>
      </c>
    </row>
    <row r="14">
      <c r="A14" s="187">
        <v>44158.9831221875</v>
      </c>
      <c r="B14" s="331">
        <v>5.084</v>
      </c>
      <c r="C14" s="331">
        <v>57.29</v>
      </c>
      <c r="D14" s="331">
        <v>185.48</v>
      </c>
      <c r="E14" s="331">
        <v>148.76</v>
      </c>
      <c r="F14" s="332">
        <v>6.51</v>
      </c>
      <c r="G14" s="333">
        <v>0.004076779245368793</v>
      </c>
      <c r="H14" s="283">
        <v>-0.0032747592142477653</v>
      </c>
      <c r="I14" s="283">
        <v>0.0</v>
      </c>
      <c r="J14" s="283">
        <v>-0.0034632881960618236</v>
      </c>
      <c r="K14" s="283">
        <v>0.0010169172785549074</v>
      </c>
    </row>
    <row r="15">
      <c r="A15" s="187">
        <v>44155.983215775464</v>
      </c>
      <c r="B15" s="331">
        <v>5.075</v>
      </c>
      <c r="C15" s="331">
        <v>57.29</v>
      </c>
      <c r="D15" s="331">
        <v>185.48</v>
      </c>
      <c r="E15" s="331">
        <v>149.95</v>
      </c>
      <c r="F15" s="332">
        <v>6.48</v>
      </c>
      <c r="G15" s="333">
        <v>0.003884940409417744</v>
      </c>
      <c r="H15" s="283">
        <v>-0.0029866578025508073</v>
      </c>
      <c r="I15" s="283">
        <v>0.0</v>
      </c>
      <c r="J15" s="283">
        <v>-0.002105294911918095</v>
      </c>
      <c r="K15" s="283">
        <v>0.0015352617006719749</v>
      </c>
    </row>
    <row r="16">
      <c r="A16" s="187">
        <v>44154.983477511574</v>
      </c>
      <c r="B16" s="331">
        <v>5.065</v>
      </c>
      <c r="C16" s="331">
        <v>57.08</v>
      </c>
      <c r="D16" s="331">
        <v>185.48</v>
      </c>
      <c r="E16" s="331">
        <v>148.99</v>
      </c>
      <c r="F16" s="332">
        <v>6.46</v>
      </c>
      <c r="G16" s="333">
        <v>0.004557206235948501</v>
      </c>
      <c r="H16" s="283">
        <v>-0.006111625716055909</v>
      </c>
      <c r="I16" s="283">
        <v>0.0</v>
      </c>
      <c r="J16" s="283">
        <v>-0.005675264218481339</v>
      </c>
      <c r="K16" s="283">
        <v>-0.0010439324805894639</v>
      </c>
    </row>
    <row r="17">
      <c r="A17" s="187">
        <v>44153.98318458333</v>
      </c>
      <c r="B17" s="331">
        <v>5.022</v>
      </c>
      <c r="C17" s="331">
        <v>57.85</v>
      </c>
      <c r="D17" s="331">
        <v>185.48</v>
      </c>
      <c r="E17" s="331">
        <v>150.3</v>
      </c>
      <c r="F17" s="332">
        <v>6.49</v>
      </c>
      <c r="G17" s="333">
        <v>4.596471752086699E-4</v>
      </c>
      <c r="H17" s="283">
        <v>0.0038898900289055702</v>
      </c>
      <c r="I17" s="283">
        <v>0.0</v>
      </c>
      <c r="J17" s="283">
        <v>-0.0033163249552501384</v>
      </c>
      <c r="K17" s="283">
        <v>0.0025616683042338773</v>
      </c>
    </row>
    <row r="18">
      <c r="A18" s="187">
        <v>44152.983470266205</v>
      </c>
      <c r="B18" s="331">
        <v>5.016</v>
      </c>
      <c r="C18" s="331">
        <v>57.8</v>
      </c>
      <c r="D18" s="331">
        <v>185.48</v>
      </c>
      <c r="E18" s="331">
        <v>150.89</v>
      </c>
      <c r="F18" s="332">
        <v>6.45</v>
      </c>
      <c r="G18" s="333">
        <v>0.00205541741129441</v>
      </c>
      <c r="H18" s="283">
        <v>0.003601788617208612</v>
      </c>
      <c r="I18" s="283">
        <v>5.3914168643531823E-5</v>
      </c>
      <c r="J18" s="283">
        <v>-4.048444467897501E-4</v>
      </c>
      <c r="K18" s="283">
        <v>-0.001563167802916136</v>
      </c>
    </row>
    <row r="19">
      <c r="A19" s="187">
        <v>44151.982689780096</v>
      </c>
      <c r="B19" s="331">
        <v>4.996</v>
      </c>
      <c r="C19" s="331">
        <v>58.13</v>
      </c>
      <c r="D19" s="331">
        <v>185.48</v>
      </c>
      <c r="E19" s="331">
        <v>151.54</v>
      </c>
      <c r="F19" s="332">
        <v>6.48</v>
      </c>
      <c r="G19" s="333">
        <v>0.003414401327423544</v>
      </c>
      <c r="H19" s="283">
        <v>0.0027761989383960537</v>
      </c>
      <c r="I19" s="283">
        <v>-0.0017614898036761122</v>
      </c>
      <c r="J19" s="283">
        <v>0.002774201468564108</v>
      </c>
      <c r="K19" s="283">
        <v>-6.815044858522837E-4</v>
      </c>
    </row>
    <row r="20">
      <c r="A20" s="187">
        <v>44148.98322173611</v>
      </c>
      <c r="B20" s="331">
        <v>5.015</v>
      </c>
      <c r="C20" s="331">
        <v>57.17</v>
      </c>
      <c r="D20" s="331">
        <v>185.48</v>
      </c>
      <c r="E20" s="331">
        <v>151.8</v>
      </c>
      <c r="F20" s="332">
        <v>6.44</v>
      </c>
      <c r="G20" s="333">
        <v>0.006084228501248012</v>
      </c>
      <c r="H20" s="283">
        <v>0.0019441392817967824</v>
      </c>
      <c r="I20" s="283">
        <v>-7.067506281603168E-4</v>
      </c>
      <c r="J20" s="283">
        <v>0.0013941956894321095</v>
      </c>
      <c r="K20" s="283">
        <v>4.95134617100638E-4</v>
      </c>
    </row>
    <row r="21">
      <c r="A21" s="187">
        <v>44147.98358984954</v>
      </c>
      <c r="B21" s="331">
        <v>4.985</v>
      </c>
      <c r="C21" s="331">
        <v>57.17</v>
      </c>
      <c r="D21" s="331">
        <v>185.45</v>
      </c>
      <c r="E21" s="331">
        <v>151.07</v>
      </c>
      <c r="F21" s="332">
        <v>6.48</v>
      </c>
      <c r="G21" s="333">
        <v>0.0042256018358881224</v>
      </c>
      <c r="H21" s="283">
        <v>-0.0048597788365679255</v>
      </c>
      <c r="I21" s="283">
        <v>-8.682668842843189E-4</v>
      </c>
      <c r="J21" s="283">
        <v>-0.007728416699514888</v>
      </c>
      <c r="K21" s="283">
        <v>0.0030839313096230705</v>
      </c>
    </row>
    <row r="22">
      <c r="A22" s="187">
        <v>44146.9818571412</v>
      </c>
      <c r="B22" s="331">
        <v>4.9448</v>
      </c>
      <c r="C22" s="331">
        <v>57.638</v>
      </c>
      <c r="D22" s="331">
        <v>186.46</v>
      </c>
      <c r="E22" s="331">
        <v>150.28</v>
      </c>
      <c r="F22" s="332">
        <v>6.493</v>
      </c>
      <c r="G22" s="333">
        <v>-0.005708839168283945</v>
      </c>
      <c r="H22" s="283">
        <v>0.009192716487393282</v>
      </c>
      <c r="I22" s="283">
        <v>6.867028153108763E-5</v>
      </c>
      <c r="J22" s="283">
        <v>-0.012339709907659424</v>
      </c>
      <c r="K22" s="283">
        <v>0.00634870958738154</v>
      </c>
    </row>
    <row r="23">
      <c r="A23" s="187">
        <v>44145.982337361114</v>
      </c>
      <c r="B23" s="331">
        <v>4.924</v>
      </c>
      <c r="C23" s="331">
        <v>56.83</v>
      </c>
      <c r="D23" s="331">
        <v>185.87</v>
      </c>
      <c r="E23" s="331">
        <v>151.16</v>
      </c>
      <c r="F23" s="332">
        <v>6.43</v>
      </c>
      <c r="G23" s="333">
        <v>-0.011485612693250435</v>
      </c>
      <c r="H23" s="283">
        <v>0.0017827556438717955</v>
      </c>
      <c r="I23" s="283">
        <v>-0.003936396112094324</v>
      </c>
      <c r="J23" s="283">
        <v>-0.007886194329099169</v>
      </c>
      <c r="K23" s="283">
        <v>4.980261278446271E-4</v>
      </c>
    </row>
    <row r="24">
      <c r="A24" s="187">
        <v>44144.98178914352</v>
      </c>
      <c r="B24" s="331">
        <v>4.922</v>
      </c>
      <c r="C24" s="331">
        <v>57.99</v>
      </c>
      <c r="D24" s="331">
        <v>185.93</v>
      </c>
      <c r="E24" s="331">
        <v>154.57</v>
      </c>
      <c r="F24" s="332">
        <v>6.42</v>
      </c>
      <c r="G24" s="333">
        <v>-0.015742691903394574</v>
      </c>
      <c r="H24" s="283">
        <v>0.010357212005862518</v>
      </c>
      <c r="I24" s="283">
        <v>-0.007160886685148027</v>
      </c>
      <c r="J24" s="283">
        <v>9.260058356952428E-4</v>
      </c>
      <c r="K24" s="283">
        <v>0.002056466008401925</v>
      </c>
    </row>
    <row r="25">
      <c r="A25" s="187">
        <v>44141.98323773148</v>
      </c>
      <c r="B25" s="331">
        <v>5.029</v>
      </c>
      <c r="C25" s="331">
        <v>56.02</v>
      </c>
      <c r="D25" s="331">
        <v>186.42</v>
      </c>
      <c r="E25" s="331">
        <v>155.9</v>
      </c>
      <c r="F25" s="332">
        <v>6.37</v>
      </c>
      <c r="G25" s="333">
        <v>4.2187025135601947E-4</v>
      </c>
      <c r="H25" s="283">
        <v>0.007340053987698066</v>
      </c>
      <c r="I25" s="283">
        <v>-0.0031587908534617495</v>
      </c>
      <c r="J25" s="283">
        <v>0.003967191875766367</v>
      </c>
      <c r="K25" s="283">
        <v>-1.7121949813810506E-5</v>
      </c>
    </row>
    <row r="26">
      <c r="A26" s="187">
        <v>44140.98325640046</v>
      </c>
      <c r="B26" s="331">
        <v>5.095</v>
      </c>
      <c r="C26" s="331">
        <v>56.48</v>
      </c>
      <c r="D26" s="331">
        <v>188.07</v>
      </c>
      <c r="E26" s="331">
        <v>154.73</v>
      </c>
      <c r="F26" s="332">
        <v>6.42</v>
      </c>
      <c r="G26" s="333">
        <v>-0.0017108067030521628</v>
      </c>
      <c r="H26" s="283">
        <v>0.014823429442064865</v>
      </c>
      <c r="I26" s="283">
        <v>-0.0040879343267482176</v>
      </c>
      <c r="J26" s="283">
        <v>0.0011626563352186887</v>
      </c>
      <c r="K26" s="283">
        <v>0.003122595475617921</v>
      </c>
    </row>
    <row r="27">
      <c r="A27" s="187">
        <v>44139.9831637037</v>
      </c>
      <c r="B27" s="331">
        <v>5.158</v>
      </c>
      <c r="C27" s="331">
        <v>56.18</v>
      </c>
      <c r="D27" s="331">
        <v>189.95</v>
      </c>
      <c r="E27" s="331">
        <v>154.13</v>
      </c>
      <c r="F27" s="332">
        <v>6.38</v>
      </c>
      <c r="G27" s="333">
        <v>0.004299639855963415</v>
      </c>
      <c r="H27" s="283">
        <v>0.01811461959350058</v>
      </c>
      <c r="I27" s="283">
        <v>8.201196702011989E-4</v>
      </c>
      <c r="J27" s="283">
        <v>0.0019022070413638275</v>
      </c>
      <c r="K27" s="283">
        <v>0.0036662973506547125</v>
      </c>
    </row>
    <row r="28">
      <c r="A28" s="187">
        <v>44138.98319104167</v>
      </c>
      <c r="B28" s="331">
        <v>5.02</v>
      </c>
      <c r="C28" s="331">
        <v>54.78</v>
      </c>
      <c r="D28" s="331">
        <v>188.17</v>
      </c>
      <c r="E28" s="331">
        <v>154.05</v>
      </c>
      <c r="F28" s="332">
        <v>6.37</v>
      </c>
      <c r="G28" s="333">
        <v>-0.006714569591470099</v>
      </c>
      <c r="H28" s="283">
        <v>0.0066739758738139825</v>
      </c>
      <c r="I28" s="283">
        <v>-0.003341547287350144</v>
      </c>
      <c r="J28" s="283">
        <v>0.004404559966394365</v>
      </c>
      <c r="K28" s="283">
        <v>0.002087307275025411</v>
      </c>
    </row>
    <row r="29">
      <c r="A29" s="187">
        <v>44137.98315918981</v>
      </c>
      <c r="B29" s="331">
        <v>5.118</v>
      </c>
      <c r="C29" s="331">
        <v>54.0</v>
      </c>
      <c r="D29" s="331">
        <v>190.36</v>
      </c>
      <c r="E29" s="331">
        <v>154.19</v>
      </c>
      <c r="F29" s="332">
        <v>6.36</v>
      </c>
      <c r="G29" s="333">
        <v>-2.723569280962401E-4</v>
      </c>
      <c r="H29" s="283">
        <v>0.004535765805522951</v>
      </c>
      <c r="I29" s="283">
        <v>0.0022392300777283416</v>
      </c>
      <c r="J29" s="283">
        <v>0.005036396006462811</v>
      </c>
      <c r="K29" s="283">
        <v>0.0015640210374534558</v>
      </c>
    </row>
    <row r="30">
      <c r="A30" s="187">
        <v>44134.98317608796</v>
      </c>
      <c r="B30" s="331">
        <v>5.089</v>
      </c>
      <c r="C30" s="331">
        <v>53.18</v>
      </c>
      <c r="D30" s="331">
        <v>189.46</v>
      </c>
      <c r="E30" s="331">
        <v>153.25</v>
      </c>
      <c r="F30" s="332">
        <v>6.31</v>
      </c>
      <c r="G30" s="333">
        <v>5.721917440659011E-4</v>
      </c>
      <c r="H30" s="283">
        <v>-0.00803628928875022</v>
      </c>
      <c r="I30" s="283">
        <v>0.003254764404524435</v>
      </c>
      <c r="J30" s="283">
        <v>4.1433676517839874E-4</v>
      </c>
      <c r="K30" s="283">
        <v>-0.003689488754194651</v>
      </c>
    </row>
    <row r="31">
      <c r="A31" s="187">
        <v>44133.98323277778</v>
      </c>
      <c r="B31" s="331">
        <v>5.121</v>
      </c>
      <c r="C31" s="331">
        <v>53.68</v>
      </c>
      <c r="D31" s="331">
        <v>190.05</v>
      </c>
      <c r="E31" s="331">
        <v>152.02</v>
      </c>
      <c r="F31" s="332">
        <v>6.33</v>
      </c>
      <c r="G31" s="333">
        <v>0.004571102987450744</v>
      </c>
      <c r="H31" s="283">
        <v>-0.004167794984224112</v>
      </c>
      <c r="I31" s="283">
        <v>0.004026292022944615</v>
      </c>
      <c r="J31" s="283">
        <v>-0.0022174715322659613</v>
      </c>
      <c r="K31" s="283">
        <v>-0.00263296471827279</v>
      </c>
    </row>
    <row r="32">
      <c r="A32" s="187">
        <v>44132.98316310185</v>
      </c>
      <c r="B32" s="331">
        <v>5.122</v>
      </c>
      <c r="C32" s="331">
        <v>53.26</v>
      </c>
      <c r="D32" s="331">
        <v>189.08</v>
      </c>
      <c r="E32" s="331">
        <v>151.87</v>
      </c>
      <c r="F32" s="332">
        <v>6.33</v>
      </c>
      <c r="G32" s="333">
        <v>0.009849683519013127</v>
      </c>
      <c r="H32" s="283">
        <v>-0.012664690668350112</v>
      </c>
      <c r="I32" s="283">
        <v>0.004171313995761279</v>
      </c>
      <c r="J32" s="283">
        <v>-6.295401449507576E-4</v>
      </c>
      <c r="K32" s="283">
        <v>-0.004722828877102477</v>
      </c>
    </row>
    <row r="33">
      <c r="A33" s="187">
        <v>44131.9831933449</v>
      </c>
      <c r="B33" s="331">
        <v>5.08</v>
      </c>
      <c r="C33" s="331">
        <v>54.46</v>
      </c>
      <c r="D33" s="331">
        <v>187.61</v>
      </c>
      <c r="E33" s="331">
        <v>153.05</v>
      </c>
      <c r="F33" s="332">
        <v>6.38</v>
      </c>
      <c r="G33" s="333">
        <v>0.0060168857371564926</v>
      </c>
      <c r="H33" s="283">
        <v>-0.003587154806992824</v>
      </c>
      <c r="I33" s="283">
        <v>0.0012049254448035878</v>
      </c>
      <c r="J33" s="283">
        <v>0.001259331680821855</v>
      </c>
      <c r="K33" s="283">
        <v>-0.0024533117185389455</v>
      </c>
    </row>
    <row r="34">
      <c r="A34" s="187">
        <v>44130.983482766205</v>
      </c>
      <c r="B34" s="331">
        <v>5.051</v>
      </c>
      <c r="C34" s="331">
        <v>54.34</v>
      </c>
      <c r="D34" s="331">
        <v>187.76</v>
      </c>
      <c r="E34" s="331">
        <v>153.03</v>
      </c>
      <c r="F34" s="332">
        <v>6.38</v>
      </c>
      <c r="G34" s="333">
        <v>0.002537006643380746</v>
      </c>
      <c r="H34" s="283">
        <v>-0.004200514800957548</v>
      </c>
      <c r="I34" s="283">
        <v>0.0016854196029724526</v>
      </c>
      <c r="J34" s="283">
        <v>-0.0025663918664884746</v>
      </c>
      <c r="K34" s="283">
        <v>-0.0015716147111223637</v>
      </c>
    </row>
    <row r="35">
      <c r="A35" s="187">
        <v>44127.98321822917</v>
      </c>
      <c r="B35" s="331">
        <v>4.972</v>
      </c>
      <c r="C35" s="331">
        <v>55.3</v>
      </c>
      <c r="D35" s="331">
        <v>186.72</v>
      </c>
      <c r="E35" s="331">
        <v>152.15</v>
      </c>
      <c r="F35" s="332">
        <v>6.42</v>
      </c>
      <c r="G35" s="333">
        <v>-0.0056692996733169005</v>
      </c>
      <c r="H35" s="283">
        <v>5.372366222096877E-4</v>
      </c>
      <c r="I35" s="283">
        <v>-0.002105844182616242</v>
      </c>
      <c r="J35" s="283">
        <v>-0.004483227345370618</v>
      </c>
      <c r="K35" s="283">
        <v>-0.0015618337556208377</v>
      </c>
    </row>
    <row r="36">
      <c r="A36" s="187">
        <v>44126.98311548611</v>
      </c>
      <c r="B36" s="331">
        <v>4.9884</v>
      </c>
      <c r="C36" s="331">
        <v>55.04</v>
      </c>
      <c r="D36" s="331">
        <v>186.93</v>
      </c>
      <c r="E36" s="331">
        <v>152.47</v>
      </c>
      <c r="F36" s="332">
        <v>6.427</v>
      </c>
      <c r="G36" s="333">
        <v>-0.007404164212740409</v>
      </c>
      <c r="H36" s="283">
        <v>-0.005195884512404936</v>
      </c>
      <c r="I36" s="283">
        <v>-0.0033985049581659967</v>
      </c>
      <c r="J36" s="283">
        <v>-0.003782164797446456</v>
      </c>
      <c r="K36" s="283">
        <v>-1.6479446464545688E-4</v>
      </c>
    </row>
    <row r="37">
      <c r="A37" s="187">
        <v>44125.98313707176</v>
      </c>
      <c r="B37" s="331">
        <v>5.012</v>
      </c>
      <c r="C37" s="331">
        <v>55.02</v>
      </c>
      <c r="D37" s="331">
        <v>186.81</v>
      </c>
      <c r="E37" s="331">
        <v>154.2</v>
      </c>
      <c r="F37" s="332">
        <v>6.41</v>
      </c>
      <c r="G37" s="333">
        <v>-0.00909514611428149</v>
      </c>
      <c r="H37" s="283">
        <v>-0.009908541041921884</v>
      </c>
      <c r="I37" s="283">
        <v>-0.0059248520022727735</v>
      </c>
      <c r="J37" s="283">
        <v>6.701253782965821E-4</v>
      </c>
      <c r="K37" s="283">
        <v>-0.0010464914720620389</v>
      </c>
    </row>
    <row r="38">
      <c r="A38" s="187">
        <v>44124.983154918984</v>
      </c>
      <c r="B38" s="331">
        <v>5.057</v>
      </c>
      <c r="C38" s="331">
        <v>55.21</v>
      </c>
      <c r="D38" s="331">
        <v>187.9</v>
      </c>
      <c r="E38" s="331">
        <v>154.2</v>
      </c>
      <c r="F38" s="332">
        <v>6.45</v>
      </c>
      <c r="G38" s="333">
        <v>-0.009468024668534433</v>
      </c>
      <c r="H38" s="283">
        <v>-0.005581160722963145</v>
      </c>
      <c r="I38" s="283">
        <v>-0.004961597992116411</v>
      </c>
      <c r="J38" s="283">
        <v>0.0010600142599652695</v>
      </c>
      <c r="K38" s="283">
        <v>0.001033591731266159</v>
      </c>
    </row>
    <row r="39">
      <c r="A39" s="187">
        <v>44123.98349428241</v>
      </c>
      <c r="B39" s="331">
        <v>5.1</v>
      </c>
      <c r="C39" s="331">
        <v>55.9</v>
      </c>
      <c r="D39" s="331">
        <v>188.84</v>
      </c>
      <c r="E39" s="331">
        <v>154.2</v>
      </c>
      <c r="F39" s="332">
        <v>6.43</v>
      </c>
      <c r="G39" s="333">
        <v>-0.004198708736619909</v>
      </c>
      <c r="H39" s="283">
        <v>-0.0040876164682923655</v>
      </c>
      <c r="I39" s="283">
        <v>-0.0018083679965182526</v>
      </c>
      <c r="J39" s="283">
        <v>-1.1102210721965673E-4</v>
      </c>
      <c r="K39" s="283">
        <v>0.004665629860031088</v>
      </c>
    </row>
    <row r="40">
      <c r="A40" s="187">
        <v>44120.98313743055</v>
      </c>
      <c r="B40" s="331">
        <v>5.15</v>
      </c>
      <c r="C40" s="331">
        <v>56.67</v>
      </c>
      <c r="D40" s="331">
        <v>190.15</v>
      </c>
      <c r="E40" s="331">
        <v>153.89</v>
      </c>
      <c r="F40" s="332">
        <v>6.43</v>
      </c>
      <c r="G40" s="333">
        <v>8.121001312082488E-4</v>
      </c>
      <c r="H40" s="283">
        <v>-0.0015580611112936404</v>
      </c>
      <c r="I40" s="283">
        <v>6.44449573255379E-4</v>
      </c>
      <c r="J40" s="283">
        <v>0.0023090740163746273</v>
      </c>
      <c r="K40" s="283">
        <v>0.0025625804383696917</v>
      </c>
    </row>
    <row r="41">
      <c r="A41" s="187">
        <v>44119.98320688657</v>
      </c>
      <c r="B41" s="331">
        <v>5.202</v>
      </c>
      <c r="C41" s="331">
        <v>56.13</v>
      </c>
      <c r="D41" s="331">
        <v>190.71</v>
      </c>
      <c r="E41" s="331">
        <v>153.71</v>
      </c>
      <c r="F41" s="332">
        <v>6.43</v>
      </c>
      <c r="G41" s="333">
        <v>0.008006230159374997</v>
      </c>
      <c r="H41" s="283">
        <v>-0.00315345604848812</v>
      </c>
      <c r="I41" s="283">
        <v>0.004190503484708841</v>
      </c>
      <c r="J41" s="283">
        <v>-0.001309013617638873</v>
      </c>
      <c r="K41" s="283">
        <v>0.004129978557491976</v>
      </c>
    </row>
    <row r="42">
      <c r="A42" s="187">
        <v>44118.983200243056</v>
      </c>
      <c r="B42" s="331">
        <v>5.164</v>
      </c>
      <c r="C42" s="331">
        <v>56.58</v>
      </c>
      <c r="D42" s="331">
        <v>189.86</v>
      </c>
      <c r="E42" s="331">
        <v>154.25</v>
      </c>
      <c r="F42" s="332">
        <v>6.34</v>
      </c>
      <c r="G42" s="333">
        <v>0.006621551510263631</v>
      </c>
      <c r="H42" s="283">
        <v>0.005519617634717496</v>
      </c>
      <c r="I42" s="283">
        <v>0.002881830834083332</v>
      </c>
      <c r="J42" s="283">
        <v>-6.780507004431335E-4</v>
      </c>
      <c r="K42" s="283">
        <v>-0.002110454452145453</v>
      </c>
    </row>
    <row r="43">
      <c r="A43" s="187">
        <v>44117.98313125</v>
      </c>
      <c r="B43" s="331">
        <v>5.137</v>
      </c>
      <c r="C43" s="331">
        <v>56.93</v>
      </c>
      <c r="D43" s="331">
        <v>189.78</v>
      </c>
      <c r="E43" s="331">
        <v>152.82</v>
      </c>
      <c r="F43" s="332">
        <v>6.38</v>
      </c>
      <c r="G43" s="333">
        <v>0.0023105616191504788</v>
      </c>
      <c r="H43" s="283">
        <v>0.009318953990222756</v>
      </c>
      <c r="I43" s="283">
        <v>8.110112886928755E-4</v>
      </c>
      <c r="J43" s="283">
        <v>7.17870362100396E-4</v>
      </c>
      <c r="K43" s="283">
        <v>0.002604925168053033</v>
      </c>
    </row>
    <row r="44">
      <c r="A44" s="187">
        <v>44116.9831784375</v>
      </c>
      <c r="B44" s="331">
        <v>5.078</v>
      </c>
      <c r="C44" s="331">
        <v>56.66</v>
      </c>
      <c r="D44" s="331">
        <v>188.32</v>
      </c>
      <c r="E44" s="331">
        <v>154.3</v>
      </c>
      <c r="F44" s="332">
        <v>6.35</v>
      </c>
      <c r="G44" s="333">
        <v>-2.762859991327267E-4</v>
      </c>
      <c r="H44" s="283">
        <v>0.010628760753024769</v>
      </c>
      <c r="I44" s="283">
        <v>-0.0010842649502391295</v>
      </c>
      <c r="J44" s="283">
        <v>0.005170353673156214</v>
      </c>
      <c r="K44" s="283">
        <v>0.004197084710858112</v>
      </c>
    </row>
    <row r="45">
      <c r="A45" s="187">
        <v>44113.98313141204</v>
      </c>
      <c r="B45" s="331">
        <v>5.062</v>
      </c>
      <c r="C45" s="331">
        <v>55.64</v>
      </c>
      <c r="D45" s="331">
        <v>188.22</v>
      </c>
      <c r="E45" s="331">
        <v>154.55</v>
      </c>
      <c r="F45" s="332">
        <v>6.38</v>
      </c>
      <c r="G45" s="333">
        <v>6.411609779655159E-4</v>
      </c>
      <c r="H45" s="283">
        <v>0.005235551294512142</v>
      </c>
      <c r="I45" s="283">
        <v>-6.261127540772756E-4</v>
      </c>
      <c r="J45" s="283">
        <v>0.0014096349874509844</v>
      </c>
      <c r="K45" s="283">
        <v>0.004708623639305465</v>
      </c>
    </row>
    <row r="46">
      <c r="A46" s="187">
        <v>44112.983193368054</v>
      </c>
      <c r="B46" s="331">
        <v>5.101</v>
      </c>
      <c r="C46" s="331">
        <v>55.35</v>
      </c>
      <c r="D46" s="331">
        <v>189.31</v>
      </c>
      <c r="E46" s="331">
        <v>152.47</v>
      </c>
      <c r="F46" s="332">
        <v>6.33</v>
      </c>
      <c r="G46" s="333">
        <v>5.041165964409696E-4</v>
      </c>
      <c r="H46" s="283">
        <v>0.004593682312396245</v>
      </c>
      <c r="I46" s="283">
        <v>6.14853259311654E-4</v>
      </c>
      <c r="J46" s="283">
        <v>-0.003943039931135169</v>
      </c>
      <c r="K46" s="283">
        <v>0.00474600197282989</v>
      </c>
    </row>
    <row r="47">
      <c r="A47" s="187">
        <v>44111.98309840278</v>
      </c>
      <c r="B47" s="331">
        <v>5.082</v>
      </c>
      <c r="C47" s="331">
        <v>54.87</v>
      </c>
      <c r="D47" s="331">
        <v>188.93</v>
      </c>
      <c r="E47" s="331">
        <v>151.91</v>
      </c>
      <c r="F47" s="332">
        <v>6.27</v>
      </c>
      <c r="G47" s="333">
        <v>-0.007805995447618989</v>
      </c>
      <c r="H47" s="283">
        <v>0.0038767670404163956</v>
      </c>
      <c r="I47" s="283">
        <v>-0.0034764843229442657</v>
      </c>
      <c r="J47" s="283">
        <v>-0.005469824435828293</v>
      </c>
      <c r="K47" s="283">
        <v>0.004203965678423849</v>
      </c>
    </row>
    <row r="48">
      <c r="A48" s="187">
        <v>44110.98316466435</v>
      </c>
      <c r="B48" s="331">
        <v>5.052</v>
      </c>
      <c r="C48" s="331">
        <v>54.77</v>
      </c>
      <c r="D48" s="331">
        <v>188.57</v>
      </c>
      <c r="E48" s="331">
        <v>153.87</v>
      </c>
      <c r="F48" s="332">
        <v>6.29</v>
      </c>
      <c r="G48" s="333">
        <v>-0.009004641819396456</v>
      </c>
      <c r="H48" s="283">
        <v>0.0010812212163647805</v>
      </c>
      <c r="I48" s="283">
        <v>-0.0029592043705050455</v>
      </c>
      <c r="J48" s="283">
        <v>-8.668066239040003E-4</v>
      </c>
      <c r="K48" s="283">
        <v>0.007905468202495677</v>
      </c>
    </row>
    <row r="49">
      <c r="A49" s="187">
        <v>44109.98317790509</v>
      </c>
      <c r="B49" s="331">
        <v>5.093</v>
      </c>
      <c r="C49" s="331">
        <v>54.59</v>
      </c>
      <c r="D49" s="331">
        <v>188.96</v>
      </c>
      <c r="E49" s="331">
        <v>154.27</v>
      </c>
      <c r="F49" s="332">
        <v>6.24</v>
      </c>
      <c r="G49" s="333">
        <v>-0.006427919464653782</v>
      </c>
      <c r="H49" s="283">
        <v>5.352821843395509E-4</v>
      </c>
      <c r="I49" s="283">
        <v>-0.0031458915554605227</v>
      </c>
      <c r="J49" s="283">
        <v>0.001274546931172497</v>
      </c>
      <c r="K49" s="283">
        <v>0.0045502348685238685</v>
      </c>
    </row>
    <row r="50">
      <c r="A50" s="187">
        <v>44106.983173182874</v>
      </c>
      <c r="B50" s="331">
        <v>5.201</v>
      </c>
      <c r="C50" s="331">
        <v>54.234</v>
      </c>
      <c r="D50" s="331">
        <v>190.9</v>
      </c>
      <c r="E50" s="331">
        <v>154.41</v>
      </c>
      <c r="F50" s="332">
        <v>6.191</v>
      </c>
      <c r="G50" s="333">
        <v>-0.0037901395586911932</v>
      </c>
      <c r="H50" s="283">
        <v>0.0017865783352963849</v>
      </c>
      <c r="I50" s="283">
        <v>-0.0010518110145033936</v>
      </c>
      <c r="J50" s="283">
        <v>0.0030736632228079244</v>
      </c>
      <c r="K50" s="283">
        <v>-0.0020748684107224267</v>
      </c>
    </row>
    <row r="51">
      <c r="A51" s="187">
        <v>44105.983090740745</v>
      </c>
      <c r="B51" s="331">
        <v>5.189</v>
      </c>
      <c r="C51" s="331">
        <v>54.59</v>
      </c>
      <c r="D51" s="331">
        <v>190.24</v>
      </c>
      <c r="E51" s="331">
        <v>154.27</v>
      </c>
      <c r="F51" s="332">
        <v>6.142</v>
      </c>
      <c r="G51" s="333">
        <v>-0.005953392262604791</v>
      </c>
      <c r="H51" s="283">
        <v>7.61180612531942E-4</v>
      </c>
      <c r="I51" s="283">
        <v>-0.0037012007177140336</v>
      </c>
      <c r="J51" s="283">
        <v>0.004187652113978942</v>
      </c>
      <c r="K51" s="283">
        <v>-0.0061579614254669846</v>
      </c>
    </row>
    <row r="52">
      <c r="A52" s="187">
        <v>44104.98317556713</v>
      </c>
      <c r="B52" s="331">
        <v>5.191</v>
      </c>
      <c r="C52" s="331">
        <v>54.5</v>
      </c>
      <c r="D52" s="331">
        <v>190.74</v>
      </c>
      <c r="E52" s="331">
        <v>153.68</v>
      </c>
      <c r="F52" s="332">
        <v>6.155</v>
      </c>
      <c r="G52" s="333">
        <v>-0.007781245029432338</v>
      </c>
      <c r="H52" s="283">
        <v>0.007434055658240957</v>
      </c>
      <c r="I52" s="283">
        <v>-0.0038821601875148235</v>
      </c>
      <c r="J52" s="283">
        <v>0.003000354435000759</v>
      </c>
      <c r="K52" s="283">
        <v>-0.005452436623556656</v>
      </c>
    </row>
    <row r="53">
      <c r="A53" s="187">
        <v>44103.983154166664</v>
      </c>
      <c r="B53" s="331">
        <v>5.26</v>
      </c>
      <c r="C53" s="331">
        <v>53.94</v>
      </c>
      <c r="D53" s="331">
        <v>191.5</v>
      </c>
      <c r="E53" s="331">
        <v>152.99</v>
      </c>
      <c r="F53" s="332">
        <v>6.229</v>
      </c>
      <c r="G53" s="333">
        <v>-0.002158454838032601</v>
      </c>
      <c r="H53" s="283">
        <v>0.007262232458894828</v>
      </c>
      <c r="I53" s="283">
        <v>-0.001206639996587618</v>
      </c>
      <c r="J53" s="283">
        <v>0.002160336907469603</v>
      </c>
      <c r="K53" s="283">
        <v>0.0016455118695833566</v>
      </c>
    </row>
    <row r="54">
      <c r="A54" s="187">
        <v>44102.983102743055</v>
      </c>
      <c r="B54" s="331">
        <v>5.282</v>
      </c>
      <c r="C54" s="331">
        <v>54.46</v>
      </c>
      <c r="D54" s="331">
        <v>192.36</v>
      </c>
      <c r="E54" s="331">
        <v>152.34</v>
      </c>
      <c r="F54" s="332">
        <v>6.256</v>
      </c>
      <c r="G54" s="333">
        <v>0.0020691112948973966</v>
      </c>
      <c r="H54" s="283">
        <v>0.004536836941322675</v>
      </c>
      <c r="I54" s="283">
        <v>0.0012962628504509244</v>
      </c>
      <c r="J54" s="283">
        <v>0.0013800872523493195</v>
      </c>
      <c r="K54" s="283">
        <v>0.0030903665814151124</v>
      </c>
    </row>
    <row r="55">
      <c r="A55" s="187">
        <v>44099.9832358912</v>
      </c>
      <c r="B55" s="331">
        <v>5.313</v>
      </c>
      <c r="C55" s="331">
        <v>53.28</v>
      </c>
      <c r="D55" s="331">
        <v>192.97</v>
      </c>
      <c r="E55" s="331">
        <v>152.3</v>
      </c>
      <c r="F55" s="332">
        <v>6.256</v>
      </c>
      <c r="G55" s="333">
        <v>0.004279457606090793</v>
      </c>
      <c r="H55" s="283">
        <v>1.077067851456744E-4</v>
      </c>
      <c r="I55" s="283">
        <v>0.002840409201392983</v>
      </c>
      <c r="J55" s="283">
        <v>-0.0042443158424664285</v>
      </c>
      <c r="K55" s="283">
        <v>-0.003040643421811725</v>
      </c>
    </row>
    <row r="56">
      <c r="A56" s="187">
        <v>44098.983097592594</v>
      </c>
      <c r="B56" s="331">
        <v>5.294</v>
      </c>
      <c r="C56" s="331">
        <v>52.76</v>
      </c>
      <c r="D56" s="331">
        <v>192.19</v>
      </c>
      <c r="E56" s="331">
        <v>152.0</v>
      </c>
      <c r="F56" s="332">
        <v>6.198</v>
      </c>
      <c r="G56" s="333">
        <v>0.0026425448074090716</v>
      </c>
      <c r="H56" s="283">
        <v>0.002112669494333715</v>
      </c>
      <c r="I56" s="283">
        <v>0.0020853943225460636</v>
      </c>
      <c r="J56" s="283">
        <v>-0.0018535179154676544</v>
      </c>
      <c r="K56" s="283">
        <v>-0.006131010003226874</v>
      </c>
    </row>
    <row r="57">
      <c r="A57" s="187">
        <v>44097.98315280092</v>
      </c>
      <c r="B57" s="331">
        <v>5.249</v>
      </c>
      <c r="C57" s="331">
        <v>53.7</v>
      </c>
      <c r="D57" s="331">
        <v>191.61</v>
      </c>
      <c r="E57" s="331">
        <v>151.71</v>
      </c>
      <c r="F57" s="332">
        <v>6.198</v>
      </c>
      <c r="G57" s="333">
        <v>0.0057751297232195116</v>
      </c>
      <c r="H57" s="283">
        <v>0.0013733971882511724</v>
      </c>
      <c r="I57" s="283">
        <v>0.005425222614266034</v>
      </c>
      <c r="J57" s="283">
        <v>-0.010254609556361519</v>
      </c>
      <c r="K57" s="283">
        <v>-0.007081580345432196</v>
      </c>
    </row>
    <row r="58">
      <c r="A58" s="187">
        <v>44096.98313988426</v>
      </c>
      <c r="B58" s="331">
        <v>5.245</v>
      </c>
      <c r="C58" s="331">
        <v>53.25</v>
      </c>
      <c r="D58" s="331">
        <v>191.33</v>
      </c>
      <c r="E58" s="331">
        <v>154.23</v>
      </c>
      <c r="F58" s="332">
        <v>6.312</v>
      </c>
      <c r="G58" s="333">
        <v>0.0032592544836046824</v>
      </c>
      <c r="H58" s="283">
        <v>-0.005472773324379121</v>
      </c>
      <c r="I58" s="283">
        <v>0.003505761337489477</v>
      </c>
      <c r="J58" s="283">
        <v>-0.004525889594695724</v>
      </c>
      <c r="K58" s="283">
        <v>0.002208987319722041</v>
      </c>
    </row>
    <row r="59">
      <c r="A59" s="187">
        <v>44095.9831597338</v>
      </c>
      <c r="B59" s="331">
        <v>5.252</v>
      </c>
      <c r="C59" s="331">
        <v>52.41</v>
      </c>
      <c r="D59" s="331">
        <v>190.99</v>
      </c>
      <c r="E59" s="331">
        <v>152.82</v>
      </c>
      <c r="F59" s="332">
        <v>6.312</v>
      </c>
      <c r="G59" s="333">
        <v>0.003447366722642601</v>
      </c>
      <c r="H59" s="283">
        <v>-0.015905633530028718</v>
      </c>
      <c r="I59" s="283">
        <v>0.003406435028921647</v>
      </c>
      <c r="J59" s="283">
        <v>-0.0104738771219098</v>
      </c>
      <c r="K59" s="283">
        <v>0.0016773552091425465</v>
      </c>
    </row>
    <row r="60">
      <c r="A60" s="187">
        <v>44092.98313695602</v>
      </c>
      <c r="B60" s="331">
        <v>5.158</v>
      </c>
      <c r="C60" s="331">
        <v>53.46</v>
      </c>
      <c r="D60" s="331">
        <v>188.5</v>
      </c>
      <c r="E60" s="331">
        <v>156.38</v>
      </c>
      <c r="F60" s="332">
        <v>6.33</v>
      </c>
      <c r="G60" s="333">
        <v>-6.585670275832308E-4</v>
      </c>
      <c r="H60" s="283">
        <v>-0.008499584180556777</v>
      </c>
      <c r="I60" s="283">
        <v>-4.27959563959505E-4</v>
      </c>
      <c r="J60" s="283">
        <v>1.0338619619491378E-4</v>
      </c>
      <c r="K60" s="283">
        <v>0.004697989245615449</v>
      </c>
    </row>
    <row r="61">
      <c r="A61" s="187">
        <v>44091.983113912036</v>
      </c>
      <c r="B61" s="331">
        <v>5.193</v>
      </c>
      <c r="C61" s="331">
        <v>54.11</v>
      </c>
      <c r="D61" s="331">
        <v>189.31</v>
      </c>
      <c r="E61" s="331">
        <v>156.29</v>
      </c>
      <c r="F61" s="332">
        <v>6.27</v>
      </c>
      <c r="G61" s="333">
        <v>0.0012162946699170174</v>
      </c>
      <c r="H61" s="283">
        <v>-0.001954157018543734</v>
      </c>
      <c r="I61" s="283">
        <v>0.0011633499972264854</v>
      </c>
      <c r="J61" s="283">
        <v>-8.347865023935105E-4</v>
      </c>
      <c r="K61" s="283">
        <v>0.0015384315836880862</v>
      </c>
    </row>
    <row r="62">
      <c r="A62" s="187">
        <v>44090.98311256945</v>
      </c>
      <c r="B62" s="331">
        <v>5.197</v>
      </c>
      <c r="C62" s="331">
        <v>54.95</v>
      </c>
      <c r="D62" s="331">
        <v>189.03</v>
      </c>
      <c r="E62" s="331">
        <v>157.65</v>
      </c>
      <c r="F62" s="332">
        <v>6.28</v>
      </c>
      <c r="G62" s="333">
        <v>-8.717254170805452E-6</v>
      </c>
      <c r="H62" s="283">
        <v>0.006773102684667058</v>
      </c>
      <c r="I62" s="283">
        <v>2.4626576123657856E-4</v>
      </c>
      <c r="J62" s="283">
        <v>0.0027891931437663184</v>
      </c>
      <c r="K62" s="283">
        <v>0.0020700636942675432</v>
      </c>
    </row>
    <row r="63">
      <c r="A63" s="187">
        <v>44089.983111064816</v>
      </c>
      <c r="B63" s="331">
        <v>5.168</v>
      </c>
      <c r="C63" s="331">
        <v>54.83</v>
      </c>
      <c r="D63" s="331">
        <v>188.74</v>
      </c>
      <c r="E63" s="331">
        <v>156.32</v>
      </c>
      <c r="F63" s="332">
        <v>6.241</v>
      </c>
      <c r="G63" s="333">
        <v>0.0038396568077880833</v>
      </c>
      <c r="H63" s="283">
        <v>0.0022066342710837703</v>
      </c>
      <c r="I63" s="283">
        <v>0.0016936950952804268</v>
      </c>
      <c r="J63" s="283">
        <v>-1.2955552700621986E-4</v>
      </c>
      <c r="K63" s="283">
        <v>-5.3410244084857915E-5</v>
      </c>
    </row>
    <row r="64">
      <c r="A64" s="187">
        <v>44088.98265143519</v>
      </c>
      <c r="B64" s="331">
        <v>5.174</v>
      </c>
      <c r="C64" s="331">
        <v>54.42</v>
      </c>
      <c r="D64" s="331">
        <v>188.65</v>
      </c>
      <c r="E64" s="331">
        <v>156.67</v>
      </c>
      <c r="F64" s="332">
        <v>6.241</v>
      </c>
      <c r="G64" s="333">
        <v>3.112269302936177E-4</v>
      </c>
      <c r="H64" s="283">
        <v>-0.0016936795155483668</v>
      </c>
      <c r="I64" s="283">
        <v>-5.954060290898436E-4</v>
      </c>
      <c r="J64" s="283">
        <v>8.938795666028435E-4</v>
      </c>
      <c r="K64" s="283">
        <v>4.8060663084833105E-4</v>
      </c>
    </row>
    <row r="65">
      <c r="A65" s="187">
        <v>44085.98232016204</v>
      </c>
      <c r="B65" s="331">
        <v>5.197</v>
      </c>
      <c r="C65" s="331">
        <v>53.84</v>
      </c>
      <c r="D65" s="331">
        <v>188.89</v>
      </c>
      <c r="E65" s="331">
        <v>156.33</v>
      </c>
      <c r="F65" s="332">
        <v>6.241</v>
      </c>
      <c r="G65" s="333">
        <v>-9.804830684577714E-4</v>
      </c>
      <c r="H65" s="283">
        <v>-0.0017112184838095068</v>
      </c>
      <c r="I65" s="283">
        <v>-0.0014942316101515714</v>
      </c>
      <c r="J65" s="283">
        <v>0.0025384907025361634</v>
      </c>
      <c r="K65" s="283">
        <v>0.0020852279402193328</v>
      </c>
    </row>
    <row r="66">
      <c r="A66" s="187">
        <v>44084.983114375005</v>
      </c>
      <c r="B66" s="331">
        <v>5.108</v>
      </c>
      <c r="C66" s="331">
        <v>54.46</v>
      </c>
      <c r="D66" s="331">
        <v>187.78</v>
      </c>
      <c r="E66" s="331">
        <v>156.38</v>
      </c>
      <c r="F66" s="332">
        <v>6.242</v>
      </c>
      <c r="G66" s="333">
        <v>-0.001635491940974898</v>
      </c>
      <c r="H66" s="283">
        <v>-0.004833813121390825</v>
      </c>
      <c r="I66" s="283">
        <v>-0.0013623533379711155</v>
      </c>
      <c r="J66" s="283">
        <v>0.0031822520253625233</v>
      </c>
      <c r="K66" s="283">
        <v>-0.0017848273644435197</v>
      </c>
    </row>
    <row r="67">
      <c r="A67" s="187">
        <v>44083.98310972222</v>
      </c>
      <c r="B67" s="331">
        <v>5.168</v>
      </c>
      <c r="C67" s="331">
        <v>54.69</v>
      </c>
      <c r="D67" s="331">
        <v>188.98</v>
      </c>
      <c r="E67" s="331">
        <v>156.25</v>
      </c>
      <c r="F67" s="332">
        <v>6.232</v>
      </c>
      <c r="G67" s="333">
        <v>-0.002006892906922575</v>
      </c>
      <c r="H67" s="283">
        <v>0.0015220531642234174</v>
      </c>
      <c r="I67" s="283">
        <v>-9.471333187755319E-4</v>
      </c>
      <c r="J67" s="283">
        <v>0.0020012819809087277</v>
      </c>
      <c r="K67" s="283">
        <v>-0.002053239989708707</v>
      </c>
    </row>
    <row r="68">
      <c r="A68" s="187">
        <v>44082.98262440972</v>
      </c>
      <c r="B68" s="331">
        <v>5.211</v>
      </c>
      <c r="C68" s="331">
        <v>54.11</v>
      </c>
      <c r="D68" s="331">
        <v>189.73</v>
      </c>
      <c r="E68" s="331">
        <v>155.14</v>
      </c>
      <c r="F68" s="332">
        <v>6.202</v>
      </c>
      <c r="G68" s="333">
        <v>-0.003016921571595129</v>
      </c>
      <c r="H68" s="283">
        <v>-0.01089456197752392</v>
      </c>
      <c r="I68" s="283">
        <v>-8.15617619801164E-5</v>
      </c>
      <c r="J68" s="283">
        <v>-7.315796935917588E-4</v>
      </c>
      <c r="K68" s="283">
        <v>-0.002328781022631047</v>
      </c>
    </row>
    <row r="69">
      <c r="A69" s="187">
        <v>44081.983368657406</v>
      </c>
      <c r="B69" s="331">
        <v>5.132</v>
      </c>
      <c r="C69" s="331">
        <v>55.24</v>
      </c>
      <c r="D69" s="331">
        <v>188.54</v>
      </c>
      <c r="E69" s="331">
        <v>154.89</v>
      </c>
      <c r="F69" s="332">
        <v>6.275</v>
      </c>
      <c r="G69" s="333">
        <v>-0.005597440939173397</v>
      </c>
      <c r="H69" s="283">
        <v>-0.010555949968547066</v>
      </c>
      <c r="I69" s="283">
        <v>-0.0012061702930676876</v>
      </c>
      <c r="J69" s="283">
        <v>-0.001525996750933271</v>
      </c>
      <c r="K69" s="283">
        <v>-0.003369286650824884</v>
      </c>
    </row>
    <row r="70">
      <c r="A70" s="187">
        <v>44078.98312335648</v>
      </c>
      <c r="B70" s="331">
        <v>5.198</v>
      </c>
      <c r="C70" s="331">
        <v>54.42</v>
      </c>
      <c r="D70" s="331">
        <v>189.51</v>
      </c>
      <c r="E70" s="331">
        <v>155.31</v>
      </c>
      <c r="F70" s="332">
        <v>6.27</v>
      </c>
      <c r="G70" s="333">
        <v>0.007505024983839685</v>
      </c>
      <c r="H70" s="283">
        <v>-0.008835048537290854</v>
      </c>
      <c r="I70" s="283">
        <v>0.004701412523873498</v>
      </c>
      <c r="J70" s="283">
        <v>-0.003578427690810848</v>
      </c>
      <c r="K70" s="283">
        <v>-0.00358229807415437</v>
      </c>
    </row>
    <row r="71">
      <c r="A71" s="187">
        <v>44077.983117129625</v>
      </c>
      <c r="B71" s="331">
        <v>5.257</v>
      </c>
      <c r="C71" s="331">
        <v>55.87</v>
      </c>
      <c r="D71" s="331">
        <v>189.77</v>
      </c>
      <c r="E71" s="331">
        <v>155.48</v>
      </c>
      <c r="F71" s="332">
        <v>6.245</v>
      </c>
      <c r="G71" s="333">
        <v>0.011419765056490302</v>
      </c>
      <c r="H71" s="283">
        <v>0.0011209886800505053</v>
      </c>
      <c r="I71" s="283">
        <v>0.005319297467794952</v>
      </c>
      <c r="J71" s="283">
        <v>-0.0015785381996034076</v>
      </c>
      <c r="K71" s="283">
        <v>-0.0032281423293521647</v>
      </c>
    </row>
    <row r="72">
      <c r="A72" s="187">
        <v>44076.98311821759</v>
      </c>
      <c r="B72" s="331">
        <v>5.218</v>
      </c>
      <c r="C72" s="331">
        <v>56.98</v>
      </c>
      <c r="D72" s="331">
        <v>189.22</v>
      </c>
      <c r="E72" s="331">
        <v>155.6</v>
      </c>
      <c r="F72" s="332">
        <v>6.338</v>
      </c>
      <c r="G72" s="333">
        <v>0.009078157054266511</v>
      </c>
      <c r="H72" s="283">
        <v>0.00702485629634908</v>
      </c>
      <c r="I72" s="283">
        <v>0.003407209472502837</v>
      </c>
      <c r="J72" s="283">
        <v>-0.0015986747326538115</v>
      </c>
      <c r="K72" s="283">
        <v>0.0013128840947477238</v>
      </c>
    </row>
    <row r="73">
      <c r="A73" s="187">
        <v>44075.98313422454</v>
      </c>
      <c r="B73" s="331">
        <v>5.08</v>
      </c>
      <c r="C73" s="331">
        <v>55.84</v>
      </c>
      <c r="D73" s="331">
        <v>186.84</v>
      </c>
      <c r="E73" s="331">
        <v>156.98</v>
      </c>
      <c r="F73" s="332">
        <v>6.337</v>
      </c>
      <c r="G73" s="333">
        <v>-0.0022328843259027398</v>
      </c>
      <c r="H73" s="283">
        <v>-0.002632079140435728</v>
      </c>
      <c r="I73" s="283">
        <v>-0.003099267058028913</v>
      </c>
      <c r="J73" s="283">
        <v>0.005429944477625348</v>
      </c>
      <c r="K73" s="283">
        <v>0.0011018879736206522</v>
      </c>
    </row>
    <row r="74">
      <c r="A74" s="187">
        <v>44074.98330252315</v>
      </c>
      <c r="B74" s="331">
        <v>5.078</v>
      </c>
      <c r="C74" s="331">
        <v>55.66</v>
      </c>
      <c r="D74" s="331">
        <v>186.75</v>
      </c>
      <c r="E74" s="331">
        <v>156.21</v>
      </c>
      <c r="F74" s="332">
        <v>6.305</v>
      </c>
      <c r="G74" s="333">
        <v>-0.005753506528143104</v>
      </c>
      <c r="H74" s="283">
        <v>3.209039316508881E-4</v>
      </c>
      <c r="I74" s="283">
        <v>-0.003224480319048132</v>
      </c>
      <c r="J74" s="283">
        <v>1.470934832110693E-4</v>
      </c>
      <c r="K74" s="283">
        <v>7.380524167987327E-4</v>
      </c>
    </row>
    <row r="75">
      <c r="A75" s="187">
        <v>44071.98311236111</v>
      </c>
      <c r="B75" s="331">
        <v>5.076</v>
      </c>
      <c r="C75" s="331">
        <v>55.78</v>
      </c>
      <c r="D75" s="331">
        <v>187.28</v>
      </c>
      <c r="E75" s="331">
        <v>156.34</v>
      </c>
      <c r="F75" s="332">
        <v>6.313</v>
      </c>
      <c r="G75" s="333">
        <v>-0.006852658632588253</v>
      </c>
      <c r="H75" s="283">
        <v>0.003377682368046623</v>
      </c>
      <c r="I75" s="283">
        <v>-0.0023138297499589733</v>
      </c>
      <c r="J75" s="283">
        <v>0.005057685977928439</v>
      </c>
      <c r="K75" s="283">
        <v>0.003121469802502238</v>
      </c>
    </row>
    <row r="76">
      <c r="A76" s="187">
        <v>44070.983116250005</v>
      </c>
      <c r="B76" s="331">
        <v>5.114</v>
      </c>
      <c r="C76" s="331">
        <v>56.28</v>
      </c>
      <c r="D76" s="331">
        <v>188.58</v>
      </c>
      <c r="E76" s="331">
        <v>154.43</v>
      </c>
      <c r="F76" s="332">
        <v>6.316</v>
      </c>
      <c r="G76" s="333">
        <v>-0.009375591656492524</v>
      </c>
      <c r="H76" s="283">
        <v>0.007150493101652278</v>
      </c>
      <c r="I76" s="283">
        <v>-0.002050415599640587</v>
      </c>
      <c r="J76" s="283">
        <v>-0.0022624427616189102</v>
      </c>
      <c r="K76" s="283">
        <v>0.003919463759267068</v>
      </c>
    </row>
    <row r="77">
      <c r="A77" s="187">
        <v>44069.98313633102</v>
      </c>
      <c r="B77" s="331">
        <v>5.166</v>
      </c>
      <c r="C77" s="331">
        <v>55.6</v>
      </c>
      <c r="D77" s="331">
        <v>188.56</v>
      </c>
      <c r="E77" s="331">
        <v>156.12</v>
      </c>
      <c r="F77" s="332">
        <v>6.291</v>
      </c>
      <c r="G77" s="333">
        <v>-0.006620037112295159</v>
      </c>
      <c r="H77" s="283">
        <v>0.005906841043445595</v>
      </c>
      <c r="I77" s="283">
        <v>-0.0028587551251509544</v>
      </c>
      <c r="J77" s="283">
        <v>-0.0013593392150899424</v>
      </c>
      <c r="K77" s="283">
        <v>0.004148712232144451</v>
      </c>
    </row>
    <row r="78">
      <c r="A78" s="187">
        <v>44068.98311475695</v>
      </c>
      <c r="B78" s="331">
        <v>5.181</v>
      </c>
      <c r="C78" s="331">
        <v>55.21</v>
      </c>
      <c r="D78" s="331">
        <v>188.58</v>
      </c>
      <c r="E78" s="331">
        <v>153.95</v>
      </c>
      <c r="F78" s="332">
        <v>6.254</v>
      </c>
      <c r="G78" s="333">
        <v>-0.0019829098365407027</v>
      </c>
      <c r="H78" s="283">
        <v>0.006498041462824474</v>
      </c>
      <c r="I78" s="283">
        <v>-5.974380770987775E-4</v>
      </c>
      <c r="J78" s="283">
        <v>-0.004206015525319777</v>
      </c>
      <c r="K78" s="283">
        <v>0.0014907772890729865</v>
      </c>
    </row>
    <row r="79">
      <c r="A79" s="187">
        <v>44067.98312518519</v>
      </c>
      <c r="B79" s="331">
        <v>5.259</v>
      </c>
      <c r="C79" s="331">
        <v>55.08</v>
      </c>
      <c r="D79" s="331">
        <v>189.74</v>
      </c>
      <c r="E79" s="331">
        <v>155.45</v>
      </c>
      <c r="F79" s="332">
        <v>6.242</v>
      </c>
      <c r="G79" s="333">
        <v>0.005082378352582777</v>
      </c>
      <c r="H79" s="283">
        <v>0.004851196684535449</v>
      </c>
      <c r="I79" s="283">
        <v>0.0042585425622382695</v>
      </c>
      <c r="J79" s="283">
        <v>-0.0016210683596102893</v>
      </c>
      <c r="K79" s="283">
        <v>-2.1959182884082976E-4</v>
      </c>
    </row>
    <row r="80">
      <c r="A80" s="187">
        <v>44064.98312237269</v>
      </c>
      <c r="B80" s="331">
        <v>5.269</v>
      </c>
      <c r="C80" s="331">
        <v>54.62</v>
      </c>
      <c r="D80" s="331">
        <v>190.18</v>
      </c>
      <c r="E80" s="331">
        <v>156.73</v>
      </c>
      <c r="F80" s="332">
        <v>6.213</v>
      </c>
      <c r="G80" s="333">
        <v>0.008097624527845756</v>
      </c>
      <c r="H80" s="283">
        <v>0.003971076265688156</v>
      </c>
      <c r="I80" s="283">
        <v>0.005013735298456649</v>
      </c>
      <c r="J80" s="283">
        <v>-0.005214376897446156</v>
      </c>
      <c r="K80" s="283">
        <v>-0.0023019156514071013</v>
      </c>
    </row>
    <row r="81">
      <c r="A81" s="187">
        <v>44063.98311584491</v>
      </c>
      <c r="B81" s="331">
        <v>5.211</v>
      </c>
      <c r="C81" s="331">
        <v>54.14</v>
      </c>
      <c r="D81" s="331">
        <v>188.91</v>
      </c>
      <c r="E81" s="331">
        <v>155.89</v>
      </c>
      <c r="F81" s="332">
        <v>6.226</v>
      </c>
      <c r="G81" s="333">
        <v>0.002613246739246159</v>
      </c>
      <c r="H81" s="283">
        <v>-1.935078036356952E-4</v>
      </c>
      <c r="I81" s="283">
        <v>9.727950143109121E-4</v>
      </c>
      <c r="J81" s="283">
        <v>-0.00605850009201155</v>
      </c>
      <c r="K81" s="283">
        <v>-1.1255223292786869E-4</v>
      </c>
    </row>
    <row r="82">
      <c r="A82" s="187">
        <v>44062.983174548615</v>
      </c>
      <c r="B82" s="331">
        <v>5.179</v>
      </c>
      <c r="C82" s="331">
        <v>54.28</v>
      </c>
      <c r="D82" s="331">
        <v>187.32</v>
      </c>
      <c r="E82" s="331">
        <v>156.2</v>
      </c>
      <c r="F82" s="332">
        <v>6.246</v>
      </c>
      <c r="G82" s="333">
        <v>5.018202460903565E-4</v>
      </c>
      <c r="H82" s="283">
        <v>2.3771228530119112E-4</v>
      </c>
      <c r="I82" s="283">
        <v>-0.002027446812843984</v>
      </c>
      <c r="J82" s="283">
        <v>1.7059021689321459E-6</v>
      </c>
      <c r="K82" s="283">
        <v>0.004062486552703397</v>
      </c>
    </row>
    <row r="83">
      <c r="A83" s="187">
        <v>44061.983352696756</v>
      </c>
      <c r="B83" s="331">
        <v>5.142</v>
      </c>
      <c r="C83" s="331">
        <v>53.97</v>
      </c>
      <c r="D83" s="331">
        <v>187.33</v>
      </c>
      <c r="E83" s="331">
        <v>159.17</v>
      </c>
      <c r="F83" s="332">
        <v>6.256</v>
      </c>
      <c r="G83" s="333">
        <v>-0.004973770942544142</v>
      </c>
      <c r="H83" s="283">
        <v>-0.002034728440488539</v>
      </c>
      <c r="I83" s="283">
        <v>-0.002522581309246208</v>
      </c>
      <c r="J83" s="283">
        <v>0.00559258923181923</v>
      </c>
      <c r="K83" s="283">
        <v>0.0062709318323446546</v>
      </c>
    </row>
    <row r="84">
      <c r="A84" s="187">
        <v>44060.98334341435</v>
      </c>
      <c r="B84" s="331">
        <v>5.17</v>
      </c>
      <c r="C84" s="331">
        <v>54.17</v>
      </c>
      <c r="D84" s="331">
        <v>188.35</v>
      </c>
      <c r="E84" s="331">
        <v>158.72</v>
      </c>
      <c r="F84" s="332">
        <v>6.228</v>
      </c>
      <c r="G84" s="333">
        <v>-0.003988953154702379</v>
      </c>
      <c r="H84" s="283">
        <v>-0.0014133478289968249</v>
      </c>
      <c r="I84" s="283">
        <v>-0.001184423587083705</v>
      </c>
      <c r="J84" s="283">
        <v>0.005459572262735153</v>
      </c>
      <c r="K84" s="283">
        <v>0.006353662857430294</v>
      </c>
    </row>
    <row r="85">
      <c r="A85" s="187">
        <v>44057.98324901621</v>
      </c>
      <c r="B85" s="331">
        <v>5.171</v>
      </c>
      <c r="C85" s="331">
        <v>54.24</v>
      </c>
      <c r="D85" s="331">
        <v>188.46</v>
      </c>
      <c r="E85" s="331">
        <v>156.15</v>
      </c>
      <c r="F85" s="332">
        <v>6.17</v>
      </c>
      <c r="G85" s="333">
        <v>-0.00685516159869722</v>
      </c>
      <c r="H85" s="283">
        <v>-0.0014728011839035087</v>
      </c>
      <c r="I85" s="283">
        <v>-0.0022770922768062065</v>
      </c>
      <c r="J85" s="283">
        <v>-0.0019447763273347334</v>
      </c>
      <c r="K85" s="283">
        <v>0.0011762983269727096</v>
      </c>
    </row>
    <row r="86">
      <c r="A86" s="187">
        <v>44056.983145046295</v>
      </c>
      <c r="B86" s="331">
        <v>5.219</v>
      </c>
      <c r="C86" s="331">
        <v>54.3</v>
      </c>
      <c r="D86" s="331">
        <v>188.75</v>
      </c>
      <c r="E86" s="331">
        <v>156.5</v>
      </c>
      <c r="F86" s="332">
        <v>6.139</v>
      </c>
      <c r="G86" s="333">
        <v>-0.009823885137710006</v>
      </c>
      <c r="H86" s="283">
        <v>0.0012821271489749098</v>
      </c>
      <c r="I86" s="283">
        <v>-0.004047869551092524</v>
      </c>
      <c r="J86" s="283">
        <v>-0.01628740609640082</v>
      </c>
      <c r="K86" s="283">
        <v>-0.004239526068709883</v>
      </c>
    </row>
    <row r="87">
      <c r="A87" s="187">
        <v>44055.983145578706</v>
      </c>
      <c r="B87" s="331">
        <v>5.232</v>
      </c>
      <c r="C87" s="331">
        <v>54.4</v>
      </c>
      <c r="D87" s="331">
        <v>189.02</v>
      </c>
      <c r="E87" s="331">
        <v>156.12</v>
      </c>
      <c r="F87" s="332">
        <v>6.11</v>
      </c>
      <c r="G87" s="333">
        <v>-0.010048045335629899</v>
      </c>
      <c r="H87" s="283">
        <v>0.003066888717154622</v>
      </c>
      <c r="I87" s="283">
        <v>-0.0032046521276864284</v>
      </c>
      <c r="J87" s="283">
        <v>-0.016609478018133467</v>
      </c>
      <c r="K87" s="283">
        <v>-0.003562268222975303</v>
      </c>
    </row>
    <row r="88">
      <c r="A88" s="187">
        <v>44054.98311929398</v>
      </c>
      <c r="B88" s="331">
        <v>5.278</v>
      </c>
      <c r="C88" s="331">
        <v>54.48</v>
      </c>
      <c r="D88" s="331">
        <v>189.75</v>
      </c>
      <c r="E88" s="331">
        <v>157.06</v>
      </c>
      <c r="F88" s="332">
        <v>6.148</v>
      </c>
      <c r="G88" s="333">
        <v>-0.008539485650981652</v>
      </c>
      <c r="H88" s="283">
        <v>0.007391345772704024</v>
      </c>
      <c r="I88" s="283">
        <v>-0.0013234446836981235</v>
      </c>
      <c r="J88" s="283">
        <v>-0.015517499563838114</v>
      </c>
      <c r="K88" s="283">
        <v>-0.004458124885909354</v>
      </c>
    </row>
    <row r="89">
      <c r="A89" s="187">
        <v>44053.983234074076</v>
      </c>
      <c r="B89" s="331">
        <v>5.374</v>
      </c>
      <c r="C89" s="331">
        <v>54.09</v>
      </c>
      <c r="D89" s="331">
        <v>191.05</v>
      </c>
      <c r="E89" s="331">
        <v>164.17</v>
      </c>
      <c r="F89" s="332">
        <v>6.217</v>
      </c>
      <c r="G89" s="333">
        <v>0.0024489187491395135</v>
      </c>
      <c r="H89" s="283">
        <v>0.0061938376919361176</v>
      </c>
      <c r="I89" s="283">
        <v>0.003392457923337607</v>
      </c>
      <c r="J89" s="283">
        <v>0.0014378710213934776</v>
      </c>
      <c r="K89" s="283">
        <v>7.81056456215882E-4</v>
      </c>
    </row>
    <row r="90">
      <c r="A90" s="187">
        <v>44050.98313256944</v>
      </c>
      <c r="B90" s="331">
        <v>5.391</v>
      </c>
      <c r="C90" s="331">
        <v>53.9</v>
      </c>
      <c r="D90" s="331">
        <v>190.84</v>
      </c>
      <c r="E90" s="331">
        <v>163.93</v>
      </c>
      <c r="F90" s="332">
        <v>6.175</v>
      </c>
      <c r="G90" s="333">
        <v>-0.0023083950347208373</v>
      </c>
      <c r="H90" s="283">
        <v>0.004143939180467404</v>
      </c>
      <c r="I90" s="283">
        <v>-0.001239533288009409</v>
      </c>
      <c r="J90" s="283">
        <v>0.0065788595373771725</v>
      </c>
      <c r="K90" s="283">
        <v>7.327567168339636E-4</v>
      </c>
    </row>
    <row r="91">
      <c r="A91" s="187">
        <v>44049.98322616898</v>
      </c>
      <c r="B91" s="331">
        <v>5.414</v>
      </c>
      <c r="C91" s="331">
        <v>53.28</v>
      </c>
      <c r="D91" s="331">
        <v>190.5</v>
      </c>
      <c r="E91" s="331">
        <v>164.38</v>
      </c>
      <c r="F91" s="332">
        <v>6.23</v>
      </c>
      <c r="G91" s="333">
        <v>0.0010792094929817548</v>
      </c>
      <c r="H91" s="283">
        <v>-3.4284407736858333E-6</v>
      </c>
      <c r="I91" s="283">
        <v>-0.0019204175742537262</v>
      </c>
      <c r="J91" s="283">
        <v>0.009982994386168084</v>
      </c>
      <c r="K91" s="283">
        <v>0.005054311856352596</v>
      </c>
    </row>
    <row r="92">
      <c r="A92" s="187">
        <v>44048.98313822917</v>
      </c>
      <c r="B92" s="331">
        <v>5.334</v>
      </c>
      <c r="C92" s="331">
        <v>53.09</v>
      </c>
      <c r="D92" s="331">
        <v>189.11</v>
      </c>
      <c r="E92" s="331">
        <v>163.46</v>
      </c>
      <c r="F92" s="332">
        <v>6.202</v>
      </c>
      <c r="G92" s="333">
        <v>-0.0037227210846041046</v>
      </c>
      <c r="H92" s="283">
        <v>0.006190265252920065</v>
      </c>
      <c r="I92" s="283">
        <v>-0.002386507136421967</v>
      </c>
      <c r="J92" s="283">
        <v>0.010876019099021509</v>
      </c>
      <c r="K92" s="283">
        <v>0.0105096829944508</v>
      </c>
    </row>
    <row r="93">
      <c r="A93" s="187">
        <v>44047.98315832176</v>
      </c>
      <c r="B93" s="331">
        <v>5.427</v>
      </c>
      <c r="C93" s="331">
        <v>53.23</v>
      </c>
      <c r="D93" s="331">
        <v>191.53</v>
      </c>
      <c r="E93" s="331">
        <v>160.7</v>
      </c>
      <c r="F93" s="332">
        <v>6.161</v>
      </c>
      <c r="G93" s="333">
        <v>5.438395133630092E-4</v>
      </c>
      <c r="H93" s="283">
        <v>0.007325193844465394</v>
      </c>
      <c r="I93" s="283">
        <v>0.0010039675145267306</v>
      </c>
      <c r="J93" s="283">
        <v>0.008492978862449818</v>
      </c>
      <c r="K93" s="283">
        <v>0.01013698489855149</v>
      </c>
    </row>
    <row r="94">
      <c r="A94" s="187">
        <v>44046.98314548611</v>
      </c>
      <c r="B94" s="331">
        <v>5.395</v>
      </c>
      <c r="C94" s="331">
        <v>53.28</v>
      </c>
      <c r="D94" s="331">
        <v>191.58</v>
      </c>
      <c r="E94" s="331">
        <v>159.5</v>
      </c>
      <c r="F94" s="332">
        <v>6.136</v>
      </c>
      <c r="G94" s="333">
        <v>0.001285384240406584</v>
      </c>
      <c r="H94" s="283">
        <v>0.00597355468246726</v>
      </c>
      <c r="I94" s="283">
        <v>0.0014575741963606854</v>
      </c>
      <c r="J94" s="283">
        <v>0.003599204095560249</v>
      </c>
      <c r="K94" s="283">
        <v>0.005381322282423606</v>
      </c>
    </row>
    <row r="95">
      <c r="A95" s="187">
        <v>44043.98321990741</v>
      </c>
      <c r="B95" s="331">
        <v>5.393</v>
      </c>
      <c r="C95" s="331">
        <v>52.1</v>
      </c>
      <c r="D95" s="331">
        <v>190.45</v>
      </c>
      <c r="E95" s="331">
        <v>158.18</v>
      </c>
      <c r="F95" s="332">
        <v>6.008</v>
      </c>
      <c r="G95" s="333">
        <v>-2.6480897469712456E-4</v>
      </c>
      <c r="H95" s="283">
        <v>-0.002109643194308619</v>
      </c>
      <c r="I95" s="283">
        <v>-0.0013124188340094545</v>
      </c>
      <c r="J95" s="283">
        <v>-8.90398853838903E-5</v>
      </c>
      <c r="K95" s="283">
        <v>-0.001627400406792397</v>
      </c>
    </row>
    <row r="96">
      <c r="A96" s="187">
        <v>44042.98322649306</v>
      </c>
      <c r="B96" s="331">
        <v>5.418</v>
      </c>
      <c r="C96" s="331">
        <v>52.06</v>
      </c>
      <c r="D96" s="331">
        <v>190.95</v>
      </c>
      <c r="E96" s="331">
        <v>156.64</v>
      </c>
      <c r="F96" s="332">
        <v>5.975</v>
      </c>
      <c r="G96" s="333">
        <v>0.0013421666633218754</v>
      </c>
      <c r="H96" s="283">
        <v>5.035833836900908E-5</v>
      </c>
      <c r="I96" s="283">
        <v>3.4722032348769954E-4</v>
      </c>
      <c r="J96" s="283">
        <v>3.317256112710017E-4</v>
      </c>
      <c r="K96" s="283">
        <v>-0.001360120169175009</v>
      </c>
    </row>
    <row r="97">
      <c r="A97" s="187">
        <v>44041.98347232639</v>
      </c>
      <c r="B97" s="331">
        <v>5.374</v>
      </c>
      <c r="C97" s="331">
        <v>52.32</v>
      </c>
      <c r="D97" s="331">
        <v>190.74</v>
      </c>
      <c r="E97" s="331">
        <v>157.77</v>
      </c>
      <c r="F97" s="332">
        <v>6.036</v>
      </c>
      <c r="G97" s="333">
        <v>-0.0037122771398936014</v>
      </c>
      <c r="H97" s="283">
        <v>-0.0014869451670693017</v>
      </c>
      <c r="I97" s="283">
        <v>-0.0035492935203441287</v>
      </c>
      <c r="J97" s="283">
        <v>0.005122364117144136</v>
      </c>
      <c r="K97" s="283">
        <v>-6.851485048287032E-5</v>
      </c>
    </row>
    <row r="98">
      <c r="A98" s="187">
        <v>44040.983154421294</v>
      </c>
      <c r="B98" s="331">
        <v>5.397</v>
      </c>
      <c r="C98" s="331">
        <v>52.43</v>
      </c>
      <c r="D98" s="331">
        <v>191.2</v>
      </c>
      <c r="E98" s="331">
        <v>158.21</v>
      </c>
      <c r="F98" s="332">
        <v>6.037</v>
      </c>
      <c r="G98" s="333">
        <v>-0.0024696816325144497</v>
      </c>
      <c r="H98" s="283">
        <v>-0.0074464531741030475</v>
      </c>
      <c r="I98" s="283">
        <v>-0.0038520797950104177</v>
      </c>
      <c r="J98" s="283">
        <v>0.006974635193005563</v>
      </c>
      <c r="K98" s="283">
        <v>-0.0017249575829310082</v>
      </c>
    </row>
    <row r="99">
      <c r="A99" s="187">
        <v>44039.98320153935</v>
      </c>
      <c r="B99" s="331">
        <v>5.396</v>
      </c>
      <c r="C99" s="331">
        <v>52.05</v>
      </c>
      <c r="D99" s="331">
        <v>190.75</v>
      </c>
      <c r="E99" s="331">
        <v>156.47</v>
      </c>
      <c r="F99" s="332">
        <v>5.999</v>
      </c>
      <c r="G99" s="333">
        <v>-0.001489202908029193</v>
      </c>
      <c r="H99" s="283">
        <v>-0.008991726046817528</v>
      </c>
      <c r="I99" s="283">
        <v>-0.00511916588127385</v>
      </c>
      <c r="J99" s="283">
        <v>0.00806376410578813</v>
      </c>
      <c r="K99" s="283">
        <v>-9.116819309574383E-4</v>
      </c>
    </row>
    <row r="100">
      <c r="A100" s="187">
        <v>44036.98309721064</v>
      </c>
      <c r="B100" s="331">
        <v>5.434</v>
      </c>
      <c r="C100" s="331">
        <v>52.55</v>
      </c>
      <c r="D100" s="331">
        <v>192.77</v>
      </c>
      <c r="E100" s="331">
        <v>155.35</v>
      </c>
      <c r="F100" s="332">
        <v>6.037</v>
      </c>
      <c r="G100" s="333">
        <v>-5.562992127950972E-4</v>
      </c>
      <c r="H100" s="283">
        <v>-0.009530791587484044</v>
      </c>
      <c r="I100" s="283">
        <v>-0.0038609113767319827</v>
      </c>
      <c r="J100" s="283">
        <v>0.007183912939940362</v>
      </c>
      <c r="K100" s="283">
        <v>-6.84397352124592E-4</v>
      </c>
    </row>
    <row r="101">
      <c r="A101" s="187">
        <v>44035.98311418982</v>
      </c>
      <c r="B101" s="331">
        <v>5.437</v>
      </c>
      <c r="C101" s="331">
        <v>53.6</v>
      </c>
      <c r="D101" s="331">
        <v>193.41</v>
      </c>
      <c r="E101" s="331">
        <v>154.92</v>
      </c>
      <c r="F101" s="332">
        <v>6.068</v>
      </c>
      <c r="G101" s="333">
        <v>-8.62198611686904E-4</v>
      </c>
      <c r="H101" s="283">
        <v>-3.4241283880069123E-4</v>
      </c>
      <c r="I101" s="283">
        <v>-0.003779826916392818</v>
      </c>
      <c r="J101" s="283">
        <v>0.009002132585092082</v>
      </c>
      <c r="K101" s="283">
        <v>0.0050499730677761034</v>
      </c>
    </row>
    <row r="102">
      <c r="A102" s="187">
        <v>44034.98312655093</v>
      </c>
      <c r="B102" s="331">
        <v>5.42</v>
      </c>
      <c r="C102" s="331">
        <v>53.46</v>
      </c>
      <c r="D102" s="331">
        <v>193.69</v>
      </c>
      <c r="E102" s="331">
        <v>152.71</v>
      </c>
      <c r="F102" s="332">
        <v>6.015</v>
      </c>
      <c r="G102" s="333">
        <v>-0.002210194339697195</v>
      </c>
      <c r="H102" s="283">
        <v>1.5382452053495457E-4</v>
      </c>
      <c r="I102" s="283">
        <v>-0.003791440256028548</v>
      </c>
      <c r="J102" s="283">
        <v>0.005020795721805619</v>
      </c>
      <c r="K102" s="283">
        <v>5.767222677548478E-4</v>
      </c>
    </row>
    <row r="103">
      <c r="A103" s="187">
        <v>44033.98311412037</v>
      </c>
      <c r="B103" s="331">
        <v>5.443</v>
      </c>
      <c r="C103" s="331">
        <v>54.06</v>
      </c>
      <c r="D103" s="331">
        <v>195.01</v>
      </c>
      <c r="E103" s="331">
        <v>152.02</v>
      </c>
      <c r="F103" s="332">
        <v>6.049</v>
      </c>
      <c r="G103" s="333">
        <v>-0.0017121024819457542</v>
      </c>
      <c r="H103" s="283">
        <v>0.005205064770477589</v>
      </c>
      <c r="I103" s="283">
        <v>-0.0016558929015339323</v>
      </c>
      <c r="J103" s="283">
        <v>0.00437891978124072</v>
      </c>
      <c r="K103" s="283">
        <v>0.0017946781922156447</v>
      </c>
    </row>
    <row r="104">
      <c r="A104" s="187">
        <v>44032.983140972225</v>
      </c>
      <c r="B104" s="331">
        <v>5.451</v>
      </c>
      <c r="C104" s="331">
        <v>53.65</v>
      </c>
      <c r="D104" s="331">
        <v>195.61</v>
      </c>
      <c r="E104" s="331">
        <v>150.77</v>
      </c>
      <c r="F104" s="332">
        <v>5.976</v>
      </c>
      <c r="G104" s="333">
        <v>9.102793967779022E-4</v>
      </c>
      <c r="H104" s="283">
        <v>5.474842820840283E-4</v>
      </c>
      <c r="I104" s="283">
        <v>-3.2415078101951284E-4</v>
      </c>
      <c r="J104" s="283">
        <v>9.270834341889763E-4</v>
      </c>
      <c r="K104" s="283">
        <v>-8.428302494821368E-4</v>
      </c>
    </row>
    <row r="105">
      <c r="A105" s="187">
        <v>44029.98313068287</v>
      </c>
      <c r="B105" s="331">
        <v>5.456</v>
      </c>
      <c r="C105" s="331">
        <v>53.43</v>
      </c>
      <c r="D105" s="331">
        <v>195.9</v>
      </c>
      <c r="E105" s="331">
        <v>150.42</v>
      </c>
      <c r="F105" s="332">
        <v>6.004</v>
      </c>
      <c r="G105" s="333">
        <v>-0.001849946194546111</v>
      </c>
      <c r="H105" s="283">
        <v>0.004221675586004133</v>
      </c>
      <c r="I105" s="283">
        <v>-8.173722945698328E-4</v>
      </c>
      <c r="J105" s="283">
        <v>-6.448598203825003E-4</v>
      </c>
      <c r="K105" s="283">
        <v>-5.050857925468962E-4</v>
      </c>
    </row>
    <row r="106">
      <c r="A106" s="187">
        <v>44028.98310488426</v>
      </c>
      <c r="B106" s="331">
        <v>5.471</v>
      </c>
      <c r="C106" s="331">
        <v>53.22</v>
      </c>
      <c r="D106" s="331">
        <v>195.98</v>
      </c>
      <c r="E106" s="331">
        <v>150.03</v>
      </c>
      <c r="F106" s="332">
        <v>6.016</v>
      </c>
      <c r="G106" s="333">
        <v>0.0017399479606285222</v>
      </c>
      <c r="H106" s="283">
        <v>-0.004545005893861013</v>
      </c>
      <c r="I106" s="283">
        <v>-8.679612575045089E-4</v>
      </c>
      <c r="J106" s="283">
        <v>-0.002216867638255312</v>
      </c>
      <c r="K106" s="283">
        <v>-0.00200084564575409</v>
      </c>
    </row>
    <row r="107">
      <c r="A107" s="187">
        <v>44027.983116874995</v>
      </c>
      <c r="B107" s="331">
        <v>5.436</v>
      </c>
      <c r="C107" s="331">
        <v>53.56</v>
      </c>
      <c r="D107" s="331">
        <v>195.8</v>
      </c>
      <c r="E107" s="331">
        <v>150.35</v>
      </c>
      <c r="F107" s="332">
        <v>5.991</v>
      </c>
      <c r="G107" s="333">
        <v>-0.005231415283873424</v>
      </c>
      <c r="H107" s="283">
        <v>0.003456328482575303</v>
      </c>
      <c r="I107" s="283">
        <v>-0.003786631274883471</v>
      </c>
      <c r="J107" s="283">
        <v>-0.0017707467643627666</v>
      </c>
      <c r="K107" s="283">
        <v>-0.005203621646185412</v>
      </c>
    </row>
    <row r="108">
      <c r="A108" s="187">
        <v>44026.0</v>
      </c>
      <c r="B108" s="331">
        <v>5.486</v>
      </c>
      <c r="C108" s="331">
        <v>52.75</v>
      </c>
      <c r="D108" s="331">
        <v>196.38</v>
      </c>
      <c r="E108" s="331">
        <v>150.71</v>
      </c>
      <c r="F108" s="332">
        <v>6.013</v>
      </c>
      <c r="G108" s="333">
        <v>3.0E-4</v>
      </c>
      <c r="H108" s="283">
        <v>0.0014</v>
      </c>
      <c r="I108" s="283">
        <v>-0.0028</v>
      </c>
      <c r="J108" s="283">
        <v>-0.0015</v>
      </c>
      <c r="K108" s="283">
        <v>-0.0039</v>
      </c>
    </row>
    <row r="109">
      <c r="A109" s="187">
        <v>44025.98310383102</v>
      </c>
      <c r="B109" s="331">
        <v>5.442</v>
      </c>
      <c r="C109" s="331">
        <v>53.93</v>
      </c>
      <c r="D109" s="331">
        <v>196.49</v>
      </c>
      <c r="E109" s="331">
        <v>151.03</v>
      </c>
      <c r="F109" s="332">
        <v>6.052</v>
      </c>
      <c r="G109" s="333">
        <v>0.0018943972472410902</v>
      </c>
      <c r="H109" s="283">
        <v>0.007875943669444737</v>
      </c>
      <c r="I109" s="283">
        <v>-8.956922943180364E-4</v>
      </c>
      <c r="J109" s="283">
        <v>-0.0018289174308450118</v>
      </c>
      <c r="K109" s="283">
        <v>-0.0013792368011338318</v>
      </c>
    </row>
    <row r="110">
      <c r="A110" s="187">
        <v>44022.983135567134</v>
      </c>
      <c r="B110" s="331">
        <v>5.521</v>
      </c>
      <c r="C110" s="331">
        <v>52.98</v>
      </c>
      <c r="D110" s="331">
        <v>198.03</v>
      </c>
      <c r="E110" s="331">
        <v>151.15</v>
      </c>
      <c r="F110" s="332">
        <v>6.085</v>
      </c>
      <c r="G110" s="333">
        <v>0.007349447456890405</v>
      </c>
      <c r="H110" s="283">
        <v>-0.002490105243041126</v>
      </c>
      <c r="I110" s="283">
        <v>0.0011753963568030084</v>
      </c>
      <c r="J110" s="283">
        <v>6.748348665082116E-4</v>
      </c>
      <c r="K110" s="283">
        <v>5.480474165378372E-4</v>
      </c>
    </row>
    <row r="111">
      <c r="A111" s="187">
        <v>44021.98311680555</v>
      </c>
      <c r="B111" s="331">
        <v>5.48</v>
      </c>
      <c r="C111" s="331">
        <v>52.5</v>
      </c>
      <c r="D111" s="331">
        <v>198.04</v>
      </c>
      <c r="E111" s="331">
        <v>151.41</v>
      </c>
      <c r="F111" s="332">
        <v>6.083</v>
      </c>
      <c r="G111" s="333">
        <v>0.007590099870458371</v>
      </c>
      <c r="H111" s="283">
        <v>-0.005197827489206386</v>
      </c>
      <c r="I111" s="283">
        <v>0.002087514216598548</v>
      </c>
      <c r="J111" s="283">
        <v>0.003325472970634532</v>
      </c>
      <c r="K111" s="283">
        <v>0.002962493878581681</v>
      </c>
    </row>
    <row r="112">
      <c r="A112" s="187">
        <v>44020.98313337963</v>
      </c>
      <c r="B112" s="331">
        <v>5.41</v>
      </c>
      <c r="C112" s="331">
        <v>52.66</v>
      </c>
      <c r="D112" s="331">
        <v>197.01</v>
      </c>
      <c r="E112" s="331">
        <v>151.86</v>
      </c>
      <c r="F112" s="332">
        <v>6.077</v>
      </c>
      <c r="G112" s="333">
        <v>-0.0010865281102585926</v>
      </c>
      <c r="H112" s="283">
        <v>-2.4346985217812053E-4</v>
      </c>
      <c r="I112" s="283">
        <v>-0.002406982392172815</v>
      </c>
      <c r="J112" s="283">
        <v>0.004004841850902996</v>
      </c>
      <c r="K112" s="283">
        <v>0.004237070270050898</v>
      </c>
    </row>
    <row r="113">
      <c r="A113" s="187">
        <v>44019.98297020834</v>
      </c>
      <c r="B113" s="331">
        <v>5.4</v>
      </c>
      <c r="C113" s="331">
        <v>53.37</v>
      </c>
      <c r="D113" s="331">
        <v>197.33</v>
      </c>
      <c r="E113" s="331">
        <v>150.84</v>
      </c>
      <c r="F113" s="332">
        <v>6.075</v>
      </c>
      <c r="G113" s="333">
        <v>-0.0015184071895659734</v>
      </c>
      <c r="H113" s="283">
        <v>0.002163087252775068</v>
      </c>
      <c r="I113" s="283">
        <v>-0.0016135766875507256</v>
      </c>
      <c r="J113" s="283">
        <v>0.0010327997670728968</v>
      </c>
      <c r="K113" s="283">
        <v>0.0036273670173494477</v>
      </c>
    </row>
    <row r="114">
      <c r="A114" s="187">
        <v>44018.9831022338</v>
      </c>
      <c r="B114" s="331">
        <v>5.356</v>
      </c>
      <c r="C114" s="331">
        <v>53.32</v>
      </c>
      <c r="D114" s="331">
        <v>196.8</v>
      </c>
      <c r="E114" s="331">
        <v>149.9</v>
      </c>
      <c r="F114" s="332">
        <v>6.029</v>
      </c>
      <c r="G114" s="333">
        <v>-0.0035584487060087433</v>
      </c>
      <c r="H114" s="283">
        <v>0.006251656972183069</v>
      </c>
      <c r="I114" s="283">
        <v>-0.001970902293379151</v>
      </c>
      <c r="J114" s="283">
        <v>0.0027461932438700063</v>
      </c>
      <c r="K114" s="283">
        <v>0.003876978882131158</v>
      </c>
    </row>
    <row r="115">
      <c r="A115" s="187">
        <v>44015.98317586805</v>
      </c>
      <c r="B115" s="331">
        <v>5.427</v>
      </c>
      <c r="C115" s="331">
        <v>52.69</v>
      </c>
      <c r="D115" s="331">
        <v>198.43</v>
      </c>
      <c r="E115" s="331">
        <v>150.04</v>
      </c>
      <c r="F115" s="332">
        <v>6.0</v>
      </c>
      <c r="G115" s="333">
        <v>-0.0016029341303007334</v>
      </c>
      <c r="H115" s="283">
        <v>0.005371276326562979</v>
      </c>
      <c r="I115" s="283">
        <v>-4.7294357515792473E-4</v>
      </c>
      <c r="J115" s="283">
        <v>-0.0013821490705916057</v>
      </c>
      <c r="K115" s="283">
        <v>0.0036161244838193163</v>
      </c>
    </row>
    <row r="116">
      <c r="A116" s="187">
        <v>44014.983128113425</v>
      </c>
      <c r="B116" s="331">
        <v>5.424</v>
      </c>
      <c r="C116" s="331">
        <v>53.02</v>
      </c>
      <c r="D116" s="331">
        <v>198.28</v>
      </c>
      <c r="E116" s="331">
        <v>150.37</v>
      </c>
      <c r="F116" s="332">
        <v>6.009</v>
      </c>
      <c r="G116" s="333">
        <v>-0.0025818675969879377</v>
      </c>
      <c r="H116" s="283">
        <v>0.011059782044064362</v>
      </c>
      <c r="I116" s="283">
        <v>-8.423456544747188E-4</v>
      </c>
      <c r="J116" s="283">
        <v>0.0012097248187999214</v>
      </c>
      <c r="K116" s="283">
        <v>0.007205144422038938</v>
      </c>
    </row>
    <row r="117">
      <c r="A117" s="187">
        <v>44013.98307696759</v>
      </c>
      <c r="B117" s="331">
        <v>5.413</v>
      </c>
      <c r="C117" s="331">
        <v>52.32</v>
      </c>
      <c r="D117" s="331">
        <v>197.96</v>
      </c>
      <c r="E117" s="331">
        <v>148.66</v>
      </c>
      <c r="F117" s="332">
        <v>5.959</v>
      </c>
      <c r="G117" s="333">
        <v>-0.004477536397521502</v>
      </c>
      <c r="H117" s="283">
        <v>0.007048942621426783</v>
      </c>
      <c r="I117" s="283">
        <v>-0.0023025980938235304</v>
      </c>
      <c r="J117" s="283">
        <v>-6.895141419489548E-4</v>
      </c>
      <c r="K117" s="283">
        <v>0.007832887614506437</v>
      </c>
    </row>
    <row r="118">
      <c r="A118" s="187">
        <v>44012.98311090277</v>
      </c>
      <c r="B118" s="331">
        <v>5.453</v>
      </c>
      <c r="C118" s="331">
        <v>51.84</v>
      </c>
      <c r="D118" s="331">
        <v>198.71</v>
      </c>
      <c r="E118" s="331">
        <v>150.64</v>
      </c>
      <c r="F118" s="332">
        <v>5.935</v>
      </c>
      <c r="G118" s="333">
        <v>-2.5226953132436353E-4</v>
      </c>
      <c r="H118" s="283">
        <v>0.002624184994973966</v>
      </c>
      <c r="I118" s="283">
        <v>-1.868596324552385E-4</v>
      </c>
      <c r="J118" s="283">
        <v>0.003906798949793326</v>
      </c>
      <c r="K118" s="283">
        <v>0.007005844399963028</v>
      </c>
    </row>
    <row r="119">
      <c r="A119" s="187">
        <v>44011.983127245374</v>
      </c>
      <c r="B119" s="331">
        <v>5.466</v>
      </c>
      <c r="C119" s="331">
        <v>51.28</v>
      </c>
      <c r="D119" s="331">
        <v>198.78</v>
      </c>
      <c r="E119" s="331">
        <v>149.8</v>
      </c>
      <c r="F119" s="332">
        <v>5.88</v>
      </c>
      <c r="G119" s="333">
        <v>0.005306922700989425</v>
      </c>
      <c r="H119" s="283">
        <v>-7.173859924803164E-4</v>
      </c>
      <c r="I119" s="283">
        <v>0.0020765591214211288</v>
      </c>
      <c r="J119" s="283">
        <v>2.1213238700020418E-4</v>
      </c>
      <c r="K119" s="283">
        <v>0.0013355131555999138</v>
      </c>
    </row>
    <row r="120">
      <c r="A120" s="187">
        <v>44008.983114421295</v>
      </c>
      <c r="B120" s="331">
        <v>5.486</v>
      </c>
      <c r="C120" s="331">
        <v>51.22</v>
      </c>
      <c r="D120" s="331">
        <v>199.33</v>
      </c>
      <c r="E120" s="331">
        <v>148.95</v>
      </c>
      <c r="F120" s="332">
        <v>5.82</v>
      </c>
      <c r="G120" s="333">
        <v>0.010926410120965735</v>
      </c>
      <c r="H120" s="283">
        <v>-0.009928832481085226</v>
      </c>
      <c r="I120" s="283">
        <v>0.005411865171394396</v>
      </c>
      <c r="J120" s="283">
        <v>0.0021951371147466148</v>
      </c>
      <c r="K120" s="283">
        <v>-0.005367304583517529</v>
      </c>
    </row>
    <row r="121">
      <c r="A121" s="187">
        <v>44007.98311541667</v>
      </c>
      <c r="B121" s="331">
        <v>5.457</v>
      </c>
      <c r="C121" s="331">
        <v>51.43</v>
      </c>
      <c r="D121" s="331">
        <v>198.82</v>
      </c>
      <c r="E121" s="331">
        <v>148.88</v>
      </c>
      <c r="F121" s="332">
        <v>5.811</v>
      </c>
      <c r="G121" s="333">
        <v>0.0036380994311900525</v>
      </c>
      <c r="H121" s="283">
        <v>-0.00546581232147884</v>
      </c>
      <c r="I121" s="283">
        <v>0.001074569094885754</v>
      </c>
      <c r="J121" s="283">
        <v>9.12054427528434E-4</v>
      </c>
      <c r="K121" s="283">
        <v>-0.007235490854780258</v>
      </c>
    </row>
    <row r="122">
      <c r="A122" s="187">
        <v>44006.98314642361</v>
      </c>
      <c r="B122" s="331">
        <v>5.379</v>
      </c>
      <c r="C122" s="331">
        <v>51.39</v>
      </c>
      <c r="D122" s="331">
        <v>197.54</v>
      </c>
      <c r="E122" s="331">
        <v>149.7</v>
      </c>
      <c r="F122" s="332">
        <v>5.856</v>
      </c>
      <c r="G122" s="333">
        <v>-6.940041244338779E-4</v>
      </c>
      <c r="H122" s="283">
        <v>-0.010700188757401493</v>
      </c>
      <c r="I122" s="283">
        <v>-0.0017442825578021608</v>
      </c>
      <c r="J122" s="283">
        <v>0.00447684567896726</v>
      </c>
      <c r="K122" s="283">
        <v>-0.00645051950597364</v>
      </c>
    </row>
    <row r="123">
      <c r="A123" s="187">
        <v>44005.98312171296</v>
      </c>
      <c r="B123" s="331">
        <v>5.308</v>
      </c>
      <c r="C123" s="331">
        <v>52.75</v>
      </c>
      <c r="D123" s="331">
        <v>196.11</v>
      </c>
      <c r="E123" s="331">
        <v>147.96</v>
      </c>
      <c r="F123" s="332">
        <v>5.914</v>
      </c>
      <c r="G123" s="333">
        <v>-0.004289723478338188</v>
      </c>
      <c r="H123" s="283">
        <v>8.864507781409051E-4</v>
      </c>
      <c r="I123" s="283">
        <v>-0.003636882311022438</v>
      </c>
      <c r="J123" s="283">
        <v>0.004687563455957259</v>
      </c>
      <c r="K123" s="283">
        <v>7.035340038340129E-4</v>
      </c>
    </row>
    <row r="124">
      <c r="A124" s="187">
        <v>44004.983123136575</v>
      </c>
      <c r="B124" s="331">
        <v>5.396</v>
      </c>
      <c r="C124" s="331">
        <v>52.26</v>
      </c>
      <c r="D124" s="331">
        <v>198.16</v>
      </c>
      <c r="E124" s="331">
        <v>148.46</v>
      </c>
      <c r="F124" s="332">
        <v>5.938</v>
      </c>
      <c r="G124" s="333">
        <v>0.005080772239416424</v>
      </c>
      <c r="H124" s="283">
        <v>-0.0032238574289002266</v>
      </c>
      <c r="I124" s="283">
        <v>9.23639081855517E-4</v>
      </c>
      <c r="J124" s="283">
        <v>0.005631195375487026</v>
      </c>
      <c r="K124" s="283">
        <v>0.0035249339828321937</v>
      </c>
    </row>
    <row r="125">
      <c r="A125" s="187">
        <v>44001.98311321759</v>
      </c>
      <c r="B125" s="331">
        <v>5.389</v>
      </c>
      <c r="C125" s="331">
        <v>53.04</v>
      </c>
      <c r="D125" s="331">
        <v>198.56</v>
      </c>
      <c r="E125" s="331">
        <v>147.69</v>
      </c>
      <c r="F125" s="332">
        <v>5.97</v>
      </c>
      <c r="G125" s="333">
        <v>0.005714718738767943</v>
      </c>
      <c r="H125" s="283">
        <v>0.002762133767505892</v>
      </c>
      <c r="I125" s="283">
        <v>0.0030471648582695763</v>
      </c>
      <c r="J125" s="283">
        <v>0.004404755381906433</v>
      </c>
      <c r="K125" s="283">
        <v>0.007363827131658507</v>
      </c>
    </row>
    <row r="126">
      <c r="A126" s="187">
        <v>44000.983121666664</v>
      </c>
      <c r="B126" s="331">
        <v>5.376</v>
      </c>
      <c r="C126" s="331">
        <v>52.6</v>
      </c>
      <c r="D126" s="331">
        <v>198.25</v>
      </c>
      <c r="E126" s="331">
        <v>145.88</v>
      </c>
      <c r="F126" s="332">
        <v>5.901</v>
      </c>
      <c r="G126" s="333">
        <v>-0.0016969020800364776</v>
      </c>
      <c r="H126" s="283">
        <v>0.011974111431731401</v>
      </c>
      <c r="I126" s="283">
        <v>0.0010866834454645498</v>
      </c>
      <c r="J126" s="283">
        <v>0.001600441831878315</v>
      </c>
      <c r="K126" s="283">
        <v>0.0056805520475549836</v>
      </c>
    </row>
    <row r="127">
      <c r="A127" s="187">
        <v>43999.98313015046</v>
      </c>
      <c r="B127" s="331">
        <v>5.314</v>
      </c>
      <c r="C127" s="331">
        <v>52.76</v>
      </c>
      <c r="D127" s="331">
        <v>197.61</v>
      </c>
      <c r="E127" s="331">
        <v>145.96</v>
      </c>
      <c r="F127" s="332">
        <v>5.875</v>
      </c>
      <c r="G127" s="333">
        <v>-0.005479442570624937</v>
      </c>
      <c r="H127" s="283">
        <v>0.01055592271530692</v>
      </c>
      <c r="I127" s="283">
        <v>-3.773881458719967E-4</v>
      </c>
      <c r="J127" s="283">
        <v>-0.0012245200020732927</v>
      </c>
      <c r="K127" s="283">
        <v>4.194248446346786E-4</v>
      </c>
    </row>
    <row r="128">
      <c r="A128" s="187">
        <v>43998.98309865741</v>
      </c>
      <c r="B128" s="331">
        <v>5.297</v>
      </c>
      <c r="C128" s="331">
        <v>52.6</v>
      </c>
      <c r="D128" s="331">
        <v>196.75</v>
      </c>
      <c r="E128" s="331">
        <v>145.74</v>
      </c>
      <c r="F128" s="332">
        <v>5.839</v>
      </c>
      <c r="G128" s="333">
        <v>-0.0023490544582464392</v>
      </c>
      <c r="H128" s="283">
        <v>0.008044142297427856</v>
      </c>
      <c r="I128" s="283">
        <v>0.001861979928695338</v>
      </c>
      <c r="J128" s="283">
        <v>5.940367845111982E-4</v>
      </c>
      <c r="K128" s="283">
        <v>9.335445694568975E-4</v>
      </c>
    </row>
    <row r="129">
      <c r="A129" s="187">
        <v>43997.983079004625</v>
      </c>
      <c r="B129" s="331">
        <v>5.402</v>
      </c>
      <c r="C129" s="331">
        <v>50.71</v>
      </c>
      <c r="D129" s="331">
        <v>197.6</v>
      </c>
      <c r="E129" s="331">
        <v>145.18</v>
      </c>
      <c r="F129" s="332">
        <v>5.801</v>
      </c>
      <c r="G129" s="333">
        <v>0.0051960178261587124</v>
      </c>
      <c r="H129" s="283">
        <v>-0.018225254759503134</v>
      </c>
      <c r="I129" s="283">
        <v>0.004682133568600107</v>
      </c>
      <c r="J129" s="283">
        <v>0.003414864593170345</v>
      </c>
      <c r="K129" s="283">
        <v>-0.005186309124418568</v>
      </c>
    </row>
    <row r="130">
      <c r="A130" s="187">
        <v>43994.98312618055</v>
      </c>
      <c r="B130" s="331">
        <v>5.401</v>
      </c>
      <c r="C130" s="331">
        <v>51.08</v>
      </c>
      <c r="D130" s="331">
        <v>197.83</v>
      </c>
      <c r="E130" s="331">
        <v>146.49</v>
      </c>
      <c r="F130" s="332">
        <v>5.867</v>
      </c>
      <c r="G130" s="333">
        <v>0.008205642358963705</v>
      </c>
      <c r="H130" s="283">
        <v>-0.017225878347093476</v>
      </c>
      <c r="I130" s="283">
        <v>0.006490164175995683</v>
      </c>
      <c r="J130" s="283">
        <v>0.006283426856149206</v>
      </c>
      <c r="K130" s="283">
        <v>6.997295439438537E-4</v>
      </c>
    </row>
    <row r="131">
      <c r="A131" s="187">
        <v>43993.98315501158</v>
      </c>
      <c r="B131" s="331">
        <v>5.333</v>
      </c>
      <c r="C131" s="331">
        <v>51.31</v>
      </c>
      <c r="D131" s="331">
        <v>195.64</v>
      </c>
      <c r="E131" s="331">
        <v>145.47</v>
      </c>
      <c r="F131" s="332">
        <v>5.822</v>
      </c>
      <c r="G131" s="333">
        <v>0.008184254015842626</v>
      </c>
      <c r="H131" s="283">
        <v>-0.017610586878760232</v>
      </c>
      <c r="I131" s="283">
        <v>0.001872292224080252</v>
      </c>
      <c r="J131" s="283">
        <v>0.007371382110344937</v>
      </c>
      <c r="K131" s="283">
        <v>-0.003622118181615027</v>
      </c>
    </row>
    <row r="132">
      <c r="A132" s="187">
        <v>43992.98308452546</v>
      </c>
      <c r="B132" s="331">
        <v>5.318</v>
      </c>
      <c r="C132" s="331">
        <v>53.51</v>
      </c>
      <c r="D132" s="331">
        <v>194.83</v>
      </c>
      <c r="E132" s="331">
        <v>143.68</v>
      </c>
      <c r="F132" s="332">
        <v>5.891</v>
      </c>
      <c r="G132" s="333">
        <v>0.013140730910774464</v>
      </c>
      <c r="H132" s="283">
        <v>-0.0026769234900912617</v>
      </c>
      <c r="I132" s="283">
        <v>0.0023941288358783805</v>
      </c>
      <c r="J132" s="283">
        <v>0.006315586361228383</v>
      </c>
      <c r="K132" s="283">
        <v>-1.8135632177248193E-4</v>
      </c>
    </row>
    <row r="133">
      <c r="A133" s="187">
        <v>43991.98310413194</v>
      </c>
      <c r="B133" s="331">
        <v>5.269</v>
      </c>
      <c r="C133" s="331">
        <v>53.74</v>
      </c>
      <c r="D133" s="331">
        <v>194.0</v>
      </c>
      <c r="E133" s="331">
        <v>143.74</v>
      </c>
      <c r="F133" s="332">
        <v>5.854</v>
      </c>
      <c r="G133" s="333">
        <v>0.0011996427985936364</v>
      </c>
      <c r="H133" s="283">
        <v>0.008766953982798734</v>
      </c>
      <c r="I133" s="283">
        <v>-0.0013523355631372969</v>
      </c>
      <c r="J133" s="283">
        <v>-3.078836004998993E-4</v>
      </c>
      <c r="K133" s="283">
        <v>0.0011183358905442198</v>
      </c>
    </row>
    <row r="134">
      <c r="A134" s="187">
        <v>43990.983107962966</v>
      </c>
      <c r="B134" s="331">
        <v>5.203</v>
      </c>
      <c r="C134" s="331">
        <v>54.044</v>
      </c>
      <c r="D134" s="331">
        <v>194.54</v>
      </c>
      <c r="E134" s="331">
        <v>142.27</v>
      </c>
      <c r="F134" s="332">
        <v>5.885</v>
      </c>
      <c r="G134" s="333">
        <v>-0.008439161971577605</v>
      </c>
      <c r="H134" s="283">
        <v>0.007785603636983625</v>
      </c>
      <c r="I134" s="283">
        <v>-0.00403541196725025</v>
      </c>
      <c r="J134" s="283">
        <v>-0.0029520246277652262</v>
      </c>
      <c r="K134" s="283">
        <v>0.0017979204815306755</v>
      </c>
    </row>
    <row r="135">
      <c r="A135" s="187">
        <v>43987.9827878588</v>
      </c>
      <c r="B135" s="331">
        <v>5.111</v>
      </c>
      <c r="C135" s="331">
        <v>53.94</v>
      </c>
      <c r="D135" s="331">
        <v>193.43</v>
      </c>
      <c r="E135" s="331">
        <v>140.97</v>
      </c>
      <c r="F135" s="332">
        <v>5.894</v>
      </c>
      <c r="G135" s="333">
        <v>-0.02102111545879648</v>
      </c>
      <c r="H135" s="283">
        <v>0.011692189651787163</v>
      </c>
      <c r="I135" s="283">
        <v>-0.009932797230613652</v>
      </c>
      <c r="J135" s="283">
        <v>-0.015057109861408883</v>
      </c>
      <c r="K135" s="283">
        <v>1.4355873098052344E-4</v>
      </c>
    </row>
    <row r="136">
      <c r="A136" s="187">
        <v>43986.98310633102</v>
      </c>
      <c r="B136" s="331">
        <v>5.247</v>
      </c>
      <c r="C136" s="331">
        <v>52.32</v>
      </c>
      <c r="D136" s="331">
        <v>194.78</v>
      </c>
      <c r="E136" s="331">
        <v>143.83</v>
      </c>
      <c r="F136" s="332">
        <v>5.834</v>
      </c>
      <c r="G136" s="333">
        <v>-0.01564400447940173</v>
      </c>
      <c r="H136" s="283">
        <v>0.0013608612501084434</v>
      </c>
      <c r="I136" s="283">
        <v>-0.009379690839146212</v>
      </c>
      <c r="J136" s="283">
        <v>-0.011392587316876904</v>
      </c>
      <c r="K136" s="283">
        <v>-0.003193139083101556</v>
      </c>
    </row>
    <row r="137">
      <c r="A137" s="187">
        <v>43985.983138888885</v>
      </c>
      <c r="B137" s="331">
        <v>5.333</v>
      </c>
      <c r="C137" s="331">
        <v>52.77</v>
      </c>
      <c r="D137" s="331">
        <v>196.89</v>
      </c>
      <c r="E137" s="331">
        <v>143.5</v>
      </c>
      <c r="F137" s="332">
        <v>5.853</v>
      </c>
      <c r="G137" s="333">
        <v>-0.010180565053698132</v>
      </c>
      <c r="H137" s="283">
        <v>0.008130584846814318</v>
      </c>
      <c r="I137" s="283">
        <v>-0.005752138510173828</v>
      </c>
      <c r="J137" s="283">
        <v>-0.0106561803665568</v>
      </c>
      <c r="K137" s="283">
        <v>0.0017407816388378035</v>
      </c>
    </row>
    <row r="138">
      <c r="A138" s="187">
        <v>43984.98315847223</v>
      </c>
      <c r="B138" s="331">
        <v>5.44</v>
      </c>
      <c r="C138" s="331">
        <v>52.05</v>
      </c>
      <c r="D138" s="331">
        <v>199.25</v>
      </c>
      <c r="E138" s="331">
        <v>147.4</v>
      </c>
      <c r="F138" s="332">
        <v>5.891</v>
      </c>
      <c r="G138" s="333">
        <v>-0.005372460290283006</v>
      </c>
      <c r="H138" s="283">
        <v>-0.002438040333169004</v>
      </c>
      <c r="I138" s="283">
        <v>-0.003254429100563394</v>
      </c>
      <c r="J138" s="283">
        <v>-0.0015519322873247532</v>
      </c>
      <c r="K138" s="283">
        <v>0.0024163075572563772</v>
      </c>
    </row>
    <row r="139">
      <c r="A139" s="187">
        <v>43983.98310591435</v>
      </c>
      <c r="B139" s="331">
        <v>5.497</v>
      </c>
      <c r="C139" s="331">
        <v>52.1</v>
      </c>
      <c r="D139" s="331">
        <v>200.31</v>
      </c>
      <c r="E139" s="331">
        <v>148.77</v>
      </c>
      <c r="F139" s="332">
        <v>5.89</v>
      </c>
      <c r="G139" s="333">
        <v>-0.005859552739419034</v>
      </c>
      <c r="H139" s="283">
        <v>0.0019518580991951806</v>
      </c>
      <c r="I139" s="283">
        <v>-0.004181576379998535</v>
      </c>
      <c r="J139" s="283">
        <v>0.003977331662559018</v>
      </c>
      <c r="K139" s="283">
        <v>7.637368362162963E-4</v>
      </c>
    </row>
    <row r="140">
      <c r="A140" s="187">
        <v>43980.982303599536</v>
      </c>
      <c r="B140" s="331">
        <v>5.497</v>
      </c>
      <c r="C140" s="331">
        <v>51.49</v>
      </c>
      <c r="D140" s="331">
        <v>200.3</v>
      </c>
      <c r="E140" s="331">
        <v>148.1</v>
      </c>
      <c r="F140" s="332">
        <v>5.822</v>
      </c>
      <c r="G140" s="333">
        <v>-0.005740377432542558</v>
      </c>
      <c r="H140" s="283">
        <v>-0.0037533907673243196</v>
      </c>
      <c r="I140" s="283">
        <v>-0.003376511062577118</v>
      </c>
      <c r="J140" s="283">
        <v>-6.304430195395542E-4</v>
      </c>
      <c r="K140" s="283">
        <v>-0.006204629973339222</v>
      </c>
    </row>
    <row r="141">
      <c r="A141" s="187">
        <v>43979.98312496528</v>
      </c>
      <c r="B141" s="331">
        <v>5.528</v>
      </c>
      <c r="C141" s="331">
        <v>52.42</v>
      </c>
      <c r="D141" s="331">
        <v>201.2</v>
      </c>
      <c r="E141" s="331">
        <v>148.08</v>
      </c>
      <c r="F141" s="332">
        <v>5.848</v>
      </c>
      <c r="G141" s="333">
        <v>-0.010655986232556628</v>
      </c>
      <c r="H141" s="283">
        <v>0.0013707941664190166</v>
      </c>
      <c r="I141" s="283">
        <v>-0.00540435119499616</v>
      </c>
      <c r="J141" s="283">
        <v>-0.0068087730095421906</v>
      </c>
      <c r="K141" s="283">
        <v>-0.005502849817976922</v>
      </c>
    </row>
    <row r="142">
      <c r="A142" s="187">
        <v>43978.98315972222</v>
      </c>
      <c r="B142" s="331">
        <v>5.594</v>
      </c>
      <c r="C142" s="331">
        <v>51.78</v>
      </c>
      <c r="D142" s="331">
        <v>202.83</v>
      </c>
      <c r="E142" s="331">
        <v>147.0</v>
      </c>
      <c r="F142" s="332">
        <v>5.876</v>
      </c>
      <c r="G142" s="333">
        <v>-0.0065594106456159</v>
      </c>
      <c r="H142" s="283">
        <v>0.0033036549436272398</v>
      </c>
      <c r="I142" s="283">
        <v>-0.0027690965517789636</v>
      </c>
      <c r="J142" s="283">
        <v>-0.009967886029459935</v>
      </c>
      <c r="K142" s="283">
        <v>-0.0033461673237497416</v>
      </c>
    </row>
    <row r="143">
      <c r="A143" s="187">
        <v>43977.98311393519</v>
      </c>
      <c r="B143" s="331">
        <v>5.592</v>
      </c>
      <c r="C143" s="331">
        <v>52.06</v>
      </c>
      <c r="D143" s="331">
        <v>202.33</v>
      </c>
      <c r="E143" s="331">
        <v>148.37</v>
      </c>
      <c r="F143" s="332">
        <v>5.931</v>
      </c>
      <c r="G143" s="333">
        <v>-0.004516360613548913</v>
      </c>
      <c r="H143" s="283">
        <v>0.006146600082883739</v>
      </c>
      <c r="I143" s="283">
        <v>-2.005854752241317E-4</v>
      </c>
      <c r="J143" s="283">
        <v>-0.00289908329429552</v>
      </c>
      <c r="K143" s="283">
        <v>1.670169742643187E-4</v>
      </c>
    </row>
    <row r="144">
      <c r="A144" s="187">
        <v>43976.98307869213</v>
      </c>
      <c r="B144" s="331">
        <v>5.706</v>
      </c>
      <c r="C144" s="331">
        <v>52.2</v>
      </c>
      <c r="D144" s="331">
        <v>204.47</v>
      </c>
      <c r="E144" s="331">
        <v>151.1</v>
      </c>
      <c r="F144" s="332">
        <v>5.945</v>
      </c>
      <c r="G144" s="333">
        <v>0.007690507803431353</v>
      </c>
      <c r="H144" s="283">
        <v>0.00469466507588312</v>
      </c>
      <c r="I144" s="283">
        <v>0.004098938109966976</v>
      </c>
      <c r="J144" s="283">
        <v>-0.001533082866436312</v>
      </c>
      <c r="K144" s="283">
        <v>-0.002082593992701461</v>
      </c>
    </row>
    <row r="145">
      <c r="A145" s="187">
        <v>43973.98311027778</v>
      </c>
      <c r="B145" s="331">
        <v>5.704</v>
      </c>
      <c r="C145" s="331">
        <v>51.26</v>
      </c>
      <c r="D145" s="331">
        <v>204.51</v>
      </c>
      <c r="E145" s="331">
        <v>151.43</v>
      </c>
      <c r="F145" s="332">
        <v>5.935</v>
      </c>
      <c r="G145" s="333">
        <v>0.0056603682864830125</v>
      </c>
      <c r="H145" s="283">
        <v>-0.0011135635126770331</v>
      </c>
      <c r="I145" s="283">
        <v>0.002249576808094752</v>
      </c>
      <c r="J145" s="283">
        <v>4.687692109572132E-4</v>
      </c>
      <c r="K145" s="283">
        <v>-0.0018631711226521814</v>
      </c>
    </row>
    <row r="146">
      <c r="A146" s="187">
        <v>43972.98312583333</v>
      </c>
      <c r="B146" s="331">
        <v>5.667</v>
      </c>
      <c r="C146" s="331">
        <v>51.1</v>
      </c>
      <c r="D146" s="331">
        <v>202.43</v>
      </c>
      <c r="E146" s="331">
        <v>149.63</v>
      </c>
      <c r="F146" s="332">
        <v>5.928</v>
      </c>
      <c r="G146" s="333">
        <v>0.0011201630414698534</v>
      </c>
      <c r="H146" s="283">
        <v>-0.0031262061218552497</v>
      </c>
      <c r="I146" s="283">
        <v>-0.0028637597975167037</v>
      </c>
      <c r="J146" s="283">
        <v>-0.011893484017264533</v>
      </c>
      <c r="K146" s="283">
        <v>-0.003931922331947428</v>
      </c>
    </row>
    <row r="147">
      <c r="A147" s="187">
        <v>43971.98311164352</v>
      </c>
      <c r="B147" s="331">
        <v>5.575</v>
      </c>
      <c r="C147" s="331">
        <v>51.46</v>
      </c>
      <c r="D147" s="331">
        <v>201.96</v>
      </c>
      <c r="E147" s="331">
        <v>151.77</v>
      </c>
      <c r="F147" s="332">
        <v>5.982</v>
      </c>
      <c r="G147" s="333">
        <v>-0.013086513849910183</v>
      </c>
      <c r="H147" s="283">
        <v>0.011242293326876021</v>
      </c>
      <c r="I147" s="283">
        <v>-0.006870290164420719</v>
      </c>
      <c r="J147" s="283">
        <v>-0.003319717471972535</v>
      </c>
      <c r="K147" s="283">
        <v>0.004828645180660322</v>
      </c>
    </row>
    <row r="148">
      <c r="A148" s="187">
        <v>43970.98310216435</v>
      </c>
      <c r="B148" s="331">
        <v>5.607</v>
      </c>
      <c r="C148" s="331">
        <v>51.43</v>
      </c>
      <c r="D148" s="331">
        <v>203.12</v>
      </c>
      <c r="E148" s="331">
        <v>151.19</v>
      </c>
      <c r="F148" s="332">
        <v>5.968</v>
      </c>
      <c r="G148" s="333">
        <v>-0.013933734911597995</v>
      </c>
      <c r="H148" s="283">
        <v>0.013729651734633105</v>
      </c>
      <c r="I148" s="283">
        <v>-0.006491817932691009</v>
      </c>
      <c r="J148" s="283">
        <v>-0.0032230860361982896</v>
      </c>
      <c r="K148" s="283">
        <v>0.0058579700793029614</v>
      </c>
    </row>
    <row r="149">
      <c r="A149" s="187">
        <v>43969.98310482639</v>
      </c>
      <c r="B149" s="331">
        <v>5.647</v>
      </c>
      <c r="C149" s="331">
        <v>51.58</v>
      </c>
      <c r="D149" s="331">
        <v>204.17</v>
      </c>
      <c r="E149" s="331">
        <v>155.0</v>
      </c>
      <c r="F149" s="332">
        <v>5.998</v>
      </c>
      <c r="G149" s="333">
        <v>-0.0056807835248072385</v>
      </c>
      <c r="H149" s="283">
        <v>0.011930827757055784</v>
      </c>
      <c r="I149" s="283">
        <v>-0.00539641467355767</v>
      </c>
      <c r="J149" s="283">
        <v>0.009742252784055494</v>
      </c>
      <c r="K149" s="283">
        <v>0.009750868196682952</v>
      </c>
    </row>
    <row r="150">
      <c r="A150" s="187">
        <v>43966.98312289352</v>
      </c>
      <c r="B150" s="331">
        <v>5.796</v>
      </c>
      <c r="C150" s="331">
        <v>49.72</v>
      </c>
      <c r="D150" s="331">
        <v>206.15</v>
      </c>
      <c r="E150" s="331">
        <v>153.23</v>
      </c>
      <c r="F150" s="332">
        <v>5.895</v>
      </c>
      <c r="G150" s="333">
        <v>0.007933584181321507</v>
      </c>
      <c r="H150" s="283">
        <v>-0.009406313446518913</v>
      </c>
      <c r="I150" s="283">
        <v>3.262654537246057E-4</v>
      </c>
      <c r="J150" s="283">
        <v>0.00834981574382739</v>
      </c>
      <c r="K150" s="283">
        <v>0.002366939396240294</v>
      </c>
    </row>
    <row r="151">
      <c r="A151" s="187">
        <v>43965.98311664352</v>
      </c>
      <c r="B151" s="331">
        <v>5.844</v>
      </c>
      <c r="C151" s="331">
        <v>49.32</v>
      </c>
      <c r="D151" s="331">
        <v>207.1</v>
      </c>
      <c r="E151" s="331">
        <v>152.6</v>
      </c>
      <c r="F151" s="332">
        <v>5.863</v>
      </c>
      <c r="G151" s="333">
        <v>0.009751490559143003</v>
      </c>
      <c r="H151" s="283">
        <v>-0.013326912515441602</v>
      </c>
      <c r="I151" s="283">
        <v>-4.757764286574447E-5</v>
      </c>
      <c r="J151" s="283">
        <v>0.007380879606477782</v>
      </c>
      <c r="K151" s="283">
        <v>-0.004397227707701679</v>
      </c>
    </row>
    <row r="152">
      <c r="A152" s="187">
        <v>43964.98311777778</v>
      </c>
      <c r="B152" s="331">
        <v>5.741</v>
      </c>
      <c r="C152" s="331">
        <v>49.73</v>
      </c>
      <c r="D152" s="331">
        <v>207.49</v>
      </c>
      <c r="E152" s="331">
        <v>150.51</v>
      </c>
      <c r="F152" s="332">
        <v>5.824</v>
      </c>
      <c r="G152" s="333">
        <v>0.0025840740073375854</v>
      </c>
      <c r="H152" s="283">
        <v>-0.008736884680773679</v>
      </c>
      <c r="I152" s="283">
        <v>7.732631949170695E-4</v>
      </c>
      <c r="J152" s="283">
        <v>0.0011404131288218489</v>
      </c>
      <c r="K152" s="283">
        <v>-0.007175689835757337</v>
      </c>
    </row>
    <row r="153">
      <c r="A153" s="187">
        <v>43963.983165405094</v>
      </c>
      <c r="B153" s="331">
        <v>5.658</v>
      </c>
      <c r="C153" s="331">
        <v>51.12</v>
      </c>
      <c r="D153" s="331">
        <v>205.94</v>
      </c>
      <c r="E153" s="331">
        <v>149.42</v>
      </c>
      <c r="F153" s="332">
        <v>5.853</v>
      </c>
      <c r="G153" s="333">
        <v>-0.004400325365202518</v>
      </c>
      <c r="H153" s="283">
        <v>0.0016252305165876575</v>
      </c>
      <c r="I153" s="283">
        <v>-0.0034398440234894765</v>
      </c>
      <c r="J153" s="283">
        <v>-7.180088487913627E-4</v>
      </c>
      <c r="K153" s="283">
        <v>-0.007644742841575051</v>
      </c>
    </row>
    <row r="154">
      <c r="A154" s="187">
        <v>43962.98312564815</v>
      </c>
      <c r="B154" s="331">
        <v>5.674</v>
      </c>
      <c r="C154" s="331">
        <v>51.31</v>
      </c>
      <c r="D154" s="331">
        <v>207.12</v>
      </c>
      <c r="E154" s="331">
        <v>149.24</v>
      </c>
      <c r="F154" s="332">
        <v>5.94</v>
      </c>
      <c r="G154" s="333">
        <v>9.030114030637767E-4</v>
      </c>
      <c r="H154" s="283">
        <v>0.006205997266941672</v>
      </c>
      <c r="I154" s="283">
        <v>4.566083332333178E-4</v>
      </c>
      <c r="J154" s="283">
        <v>0.0015072137802913204</v>
      </c>
      <c r="K154" s="283">
        <v>0.004769344402335933</v>
      </c>
    </row>
    <row r="155">
      <c r="A155" s="187">
        <v>43959.98311270833</v>
      </c>
      <c r="B155" s="331">
        <v>5.696</v>
      </c>
      <c r="C155" s="331">
        <v>51.03</v>
      </c>
      <c r="D155" s="331">
        <v>207.0</v>
      </c>
      <c r="E155" s="331">
        <v>149.99</v>
      </c>
      <c r="F155" s="332">
        <v>5.95</v>
      </c>
      <c r="G155" s="333">
        <v>-0.00316568409377919</v>
      </c>
      <c r="H155" s="283">
        <v>0.0027322361776169757</v>
      </c>
      <c r="I155" s="283">
        <v>0.0013110427617333276</v>
      </c>
      <c r="J155" s="283">
        <v>0.0019707362304955955</v>
      </c>
      <c r="K155" s="283">
        <v>0.0017432208887963412</v>
      </c>
    </row>
    <row r="156">
      <c r="A156" s="187">
        <v>43958.983103645834</v>
      </c>
      <c r="B156" s="331">
        <v>5.733</v>
      </c>
      <c r="C156" s="331">
        <v>50.87</v>
      </c>
      <c r="D156" s="331">
        <v>208.07</v>
      </c>
      <c r="E156" s="331">
        <v>149.74</v>
      </c>
      <c r="F156" s="332">
        <v>5.988</v>
      </c>
      <c r="G156" s="333">
        <v>-0.001290327412304541</v>
      </c>
      <c r="H156" s="283">
        <v>0.012488653700030014</v>
      </c>
      <c r="I156" s="283">
        <v>0.003373579303682206</v>
      </c>
      <c r="J156" s="283">
        <v>0.0024435362131220995</v>
      </c>
      <c r="K156" s="283">
        <v>0.013787006799307297</v>
      </c>
    </row>
    <row r="157">
      <c r="A157" s="187">
        <v>43957.983155231486</v>
      </c>
      <c r="B157" s="331">
        <v>5.658</v>
      </c>
      <c r="C157" s="331">
        <v>50.36</v>
      </c>
      <c r="D157" s="331">
        <v>206.83</v>
      </c>
      <c r="E157" s="331">
        <v>148.56</v>
      </c>
      <c r="F157" s="332">
        <v>5.854</v>
      </c>
      <c r="G157" s="333">
        <v>-0.007388967504688093</v>
      </c>
      <c r="H157" s="283">
        <v>-0.00119966870729038</v>
      </c>
      <c r="I157" s="283">
        <v>0.0017269236725773185</v>
      </c>
      <c r="J157" s="283">
        <v>0.001543528046832258</v>
      </c>
      <c r="K157" s="283">
        <v>0.004818034385067671</v>
      </c>
    </row>
    <row r="158">
      <c r="A158" s="187">
        <v>43956.983102893515</v>
      </c>
      <c r="B158" s="331">
        <v>5.749</v>
      </c>
      <c r="C158" s="331">
        <v>50.61</v>
      </c>
      <c r="D158" s="331">
        <v>206.18</v>
      </c>
      <c r="E158" s="331">
        <v>149.1</v>
      </c>
      <c r="F158" s="332">
        <v>5.917</v>
      </c>
      <c r="G158" s="333">
        <v>-0.006695876729291876</v>
      </c>
      <c r="H158" s="283">
        <v>-0.004826490167281612</v>
      </c>
      <c r="I158" s="283">
        <v>-0.001977452518145554</v>
      </c>
      <c r="J158" s="283">
        <v>-6.261887709681687E-4</v>
      </c>
      <c r="K158" s="283">
        <v>0.01054392983137146</v>
      </c>
    </row>
    <row r="159">
      <c r="A159" s="187">
        <v>43955.98319719908</v>
      </c>
      <c r="B159" s="331">
        <v>5.754</v>
      </c>
      <c r="C159" s="331">
        <v>48.97</v>
      </c>
      <c r="D159" s="331">
        <v>205.97</v>
      </c>
      <c r="E159" s="331">
        <v>148.64</v>
      </c>
      <c r="F159" s="332">
        <v>5.741</v>
      </c>
      <c r="G159" s="333">
        <v>-0.005894462287075204</v>
      </c>
      <c r="H159" s="283">
        <v>-0.01010390077958312</v>
      </c>
      <c r="I159" s="283">
        <v>-0.0024616097080367347</v>
      </c>
      <c r="J159" s="283">
        <v>-0.0021901641296701766</v>
      </c>
      <c r="K159" s="283">
        <v>0.001210729027503632</v>
      </c>
    </row>
    <row r="160">
      <c r="A160" s="187">
        <v>43951.98270328704</v>
      </c>
      <c r="B160" s="331">
        <v>5.784</v>
      </c>
      <c r="C160" s="331">
        <v>50.49</v>
      </c>
      <c r="D160" s="331">
        <v>205.76</v>
      </c>
      <c r="E160" s="331">
        <v>147.87</v>
      </c>
      <c r="F160" s="332">
        <v>5.767</v>
      </c>
      <c r="G160" s="333">
        <v>-0.0029611856498676925</v>
      </c>
      <c r="H160" s="283">
        <v>0.001101676377902372</v>
      </c>
      <c r="I160" s="283">
        <v>-0.0018536281832298347</v>
      </c>
      <c r="J160" s="283">
        <v>-0.005543382257596911</v>
      </c>
      <c r="K160" s="283">
        <v>0.004759965310584276</v>
      </c>
    </row>
    <row r="161">
      <c r="A161" s="187">
        <v>43950.98311217593</v>
      </c>
      <c r="B161" s="331">
        <v>5.865</v>
      </c>
      <c r="C161" s="331">
        <v>51.29</v>
      </c>
      <c r="D161" s="331">
        <v>207.4</v>
      </c>
      <c r="E161" s="331">
        <v>149.37</v>
      </c>
      <c r="F161" s="332">
        <v>5.73</v>
      </c>
      <c r="G161" s="333">
        <v>-0.002349119861906631</v>
      </c>
      <c r="H161" s="283">
        <v>0.014400211792260772</v>
      </c>
      <c r="I161" s="283">
        <v>-0.0015328833561758144</v>
      </c>
      <c r="J161" s="283">
        <v>-0.003957963002907627</v>
      </c>
      <c r="K161" s="283">
        <v>-0.0023038812589020186</v>
      </c>
    </row>
    <row r="162">
      <c r="A162" s="187">
        <v>43949.98310431713</v>
      </c>
      <c r="B162" s="331">
        <v>5.856</v>
      </c>
      <c r="C162" s="331">
        <v>50.44</v>
      </c>
      <c r="D162" s="331">
        <v>207.49</v>
      </c>
      <c r="E162" s="331">
        <v>149.61</v>
      </c>
      <c r="F162" s="332">
        <v>5.72</v>
      </c>
      <c r="G162" s="333">
        <v>-0.002296231025752604</v>
      </c>
      <c r="H162" s="283">
        <v>0.0052779689170957544</v>
      </c>
      <c r="I162" s="283">
        <v>-8.762762897555806E-4</v>
      </c>
      <c r="J162" s="283">
        <v>-0.00531895095736649</v>
      </c>
      <c r="K162" s="283">
        <v>-0.00843250336713719</v>
      </c>
    </row>
    <row r="163">
      <c r="A163" s="187">
        <v>43948.98310358796</v>
      </c>
      <c r="B163" s="331">
        <v>5.835</v>
      </c>
      <c r="C163" s="331">
        <v>50.31</v>
      </c>
      <c r="D163" s="331">
        <v>206.9</v>
      </c>
      <c r="E163" s="331">
        <v>150.34</v>
      </c>
      <c r="F163" s="332">
        <v>5.685</v>
      </c>
      <c r="G163" s="333">
        <v>-0.0023608761310755324</v>
      </c>
      <c r="H163" s="283">
        <v>0.009254647195462281</v>
      </c>
      <c r="I163" s="283">
        <v>-0.0016478565036454433</v>
      </c>
      <c r="J163" s="283">
        <v>5.177493631444522E-4</v>
      </c>
      <c r="K163" s="283">
        <v>-0.007346242370390203</v>
      </c>
    </row>
    <row r="164">
      <c r="A164" s="187">
        <v>43945.98313090278</v>
      </c>
      <c r="B164" s="331">
        <v>5.906</v>
      </c>
      <c r="C164" s="331">
        <v>49.1</v>
      </c>
      <c r="D164" s="331">
        <v>208.35</v>
      </c>
      <c r="E164" s="331">
        <v>151.15</v>
      </c>
      <c r="F164" s="332">
        <v>5.769</v>
      </c>
      <c r="G164" s="333">
        <v>-0.0018220239622212715</v>
      </c>
      <c r="H164" s="283">
        <v>0.008870753229145953</v>
      </c>
      <c r="I164" s="283">
        <v>4.4773856634986825E-4</v>
      </c>
      <c r="J164" s="283">
        <v>0.008732049789732299</v>
      </c>
      <c r="K164" s="283">
        <v>0.002742510681773188</v>
      </c>
    </row>
    <row r="165">
      <c r="A165" s="187">
        <v>43944.98310631944</v>
      </c>
      <c r="B165" s="331">
        <v>5.896</v>
      </c>
      <c r="C165" s="331">
        <v>49.63</v>
      </c>
      <c r="D165" s="331">
        <v>208.03</v>
      </c>
      <c r="E165" s="331">
        <v>152.01</v>
      </c>
      <c r="F165" s="332">
        <v>5.865</v>
      </c>
      <c r="G165" s="333">
        <v>0.005191887445233208</v>
      </c>
      <c r="H165" s="283">
        <v>-0.0022483130297057765</v>
      </c>
      <c r="I165" s="283">
        <v>0.002130553717655285</v>
      </c>
      <c r="J165" s="283">
        <v>0.008364127771581612</v>
      </c>
      <c r="K165" s="283">
        <v>-0.0021418362072539074</v>
      </c>
    </row>
    <row r="166">
      <c r="A166" s="187">
        <v>43943.98310791666</v>
      </c>
      <c r="B166" s="331">
        <v>5.876</v>
      </c>
      <c r="C166" s="331">
        <v>48.91</v>
      </c>
      <c r="D166" s="331">
        <v>207.92</v>
      </c>
      <c r="E166" s="331">
        <v>150.09</v>
      </c>
      <c r="F166" s="332">
        <v>5.81</v>
      </c>
      <c r="G166" s="333">
        <v>2.700348468057297E-4</v>
      </c>
      <c r="H166" s="283">
        <v>-0.004478887416440203</v>
      </c>
      <c r="I166" s="283">
        <v>0.0014866305826000865</v>
      </c>
      <c r="J166" s="283">
        <v>0.004941102917314273</v>
      </c>
      <c r="K166" s="283">
        <v>-0.0063978592947664765</v>
      </c>
    </row>
    <row r="167">
      <c r="A167" s="187">
        <v>43942.98312209491</v>
      </c>
      <c r="B167" s="331">
        <v>5.938</v>
      </c>
      <c r="C167" s="331">
        <v>47.79</v>
      </c>
      <c r="D167" s="331">
        <v>208.07</v>
      </c>
      <c r="E167" s="331">
        <v>147.2</v>
      </c>
      <c r="F167" s="332">
        <v>5.72</v>
      </c>
      <c r="G167" s="333">
        <v>0.003787166682521622</v>
      </c>
      <c r="H167" s="283">
        <v>-0.00773573466326057</v>
      </c>
      <c r="I167" s="283">
        <v>4.065930105316233E-4</v>
      </c>
      <c r="J167" s="283">
        <v>-0.008579060639306912</v>
      </c>
      <c r="K167" s="283">
        <v>-0.011730317939714796</v>
      </c>
    </row>
    <row r="168">
      <c r="A168" s="187">
        <v>43941.98310591435</v>
      </c>
      <c r="B168" s="331">
        <v>5.803</v>
      </c>
      <c r="C168" s="331">
        <v>49.9</v>
      </c>
      <c r="D168" s="331">
        <v>206.7</v>
      </c>
      <c r="E168" s="331">
        <v>148.2</v>
      </c>
      <c r="F168" s="332">
        <v>5.899</v>
      </c>
      <c r="G168" s="333">
        <v>0.0027971462362995267</v>
      </c>
      <c r="H168" s="283">
        <v>0.011211202851120131</v>
      </c>
      <c r="I168" s="283">
        <v>0.0019171265489750233</v>
      </c>
      <c r="J168" s="283">
        <v>-0.003665561263167194</v>
      </c>
      <c r="K168" s="283">
        <v>0.001458994717682997</v>
      </c>
    </row>
    <row r="169">
      <c r="A169" s="187">
        <v>43938.98311165509</v>
      </c>
      <c r="B169" s="331">
        <v>5.869</v>
      </c>
      <c r="C169" s="331">
        <v>49.51</v>
      </c>
      <c r="D169" s="331">
        <v>206.99</v>
      </c>
      <c r="E169" s="331">
        <v>147.85</v>
      </c>
      <c r="F169" s="332">
        <v>5.919</v>
      </c>
      <c r="G169" s="333">
        <v>0.015627051133635755</v>
      </c>
      <c r="H169" s="283">
        <v>0.004598253347912529</v>
      </c>
      <c r="I169" s="283">
        <v>0.0057262366877918565</v>
      </c>
      <c r="J169" s="283">
        <v>-0.005965914350534396</v>
      </c>
      <c r="K169" s="283">
        <v>-0.00291629051609806</v>
      </c>
    </row>
    <row r="170">
      <c r="A170" s="187">
        <v>43937.98311678241</v>
      </c>
      <c r="B170" s="331">
        <v>5.869</v>
      </c>
      <c r="C170" s="331">
        <v>48.86</v>
      </c>
      <c r="D170" s="331">
        <v>207.81</v>
      </c>
      <c r="E170" s="331">
        <v>151.0</v>
      </c>
      <c r="F170" s="332">
        <v>5.922</v>
      </c>
      <c r="G170" s="333">
        <v>0.010981705412713852</v>
      </c>
      <c r="H170" s="283">
        <v>0.0030897102371987284</v>
      </c>
      <c r="I170" s="283">
        <v>0.006211124154485474</v>
      </c>
      <c r="J170" s="283">
        <v>0.010572347969369974</v>
      </c>
      <c r="K170" s="283">
        <v>-0.0053157406020292175</v>
      </c>
    </row>
    <row r="171">
      <c r="A171" s="187">
        <v>43936.98317759259</v>
      </c>
      <c r="B171" s="331">
        <v>5.753</v>
      </c>
      <c r="C171" s="331">
        <v>48.24</v>
      </c>
      <c r="D171" s="331">
        <v>205.5</v>
      </c>
      <c r="E171" s="331">
        <v>149.8</v>
      </c>
      <c r="F171" s="332">
        <v>5.873</v>
      </c>
      <c r="G171" s="333">
        <v>0.002161404916490491</v>
      </c>
      <c r="H171" s="283">
        <v>0.005884731487546831</v>
      </c>
      <c r="I171" s="283">
        <v>0.0013290574118988892</v>
      </c>
      <c r="J171" s="283">
        <v>0.012186324066955523</v>
      </c>
      <c r="K171" s="283">
        <v>-0.0067440305941490015</v>
      </c>
    </row>
    <row r="172">
      <c r="A172" s="187">
        <v>43935.983222361116</v>
      </c>
      <c r="B172" s="331">
        <v>5.597</v>
      </c>
      <c r="C172" s="331">
        <v>48.82</v>
      </c>
      <c r="D172" s="331">
        <v>203.44</v>
      </c>
      <c r="E172" s="331">
        <v>150.48</v>
      </c>
      <c r="F172" s="332">
        <v>5.97</v>
      </c>
      <c r="G172" s="333">
        <v>-0.00466019193944156</v>
      </c>
      <c r="H172" s="283">
        <v>0.00975176422405651</v>
      </c>
      <c r="I172" s="283">
        <v>-0.0010514898191769095</v>
      </c>
      <c r="J172" s="283">
        <v>0.013791820769713858</v>
      </c>
      <c r="K172" s="283">
        <v>-0.0036306886358871138</v>
      </c>
    </row>
    <row r="173">
      <c r="A173" s="187">
        <v>43930.98312423611</v>
      </c>
      <c r="B173" s="331">
        <v>5.675</v>
      </c>
      <c r="C173" s="331">
        <v>48.4</v>
      </c>
      <c r="D173" s="331">
        <v>203.95</v>
      </c>
      <c r="E173" s="331">
        <v>146.22</v>
      </c>
      <c r="F173" s="332">
        <v>6.016</v>
      </c>
      <c r="G173" s="333">
        <v>-0.0071807786707956955</v>
      </c>
      <c r="H173" s="283">
        <v>0.018466365523586197</v>
      </c>
      <c r="I173" s="283">
        <v>-0.005311903375548617</v>
      </c>
      <c r="J173" s="283">
        <v>0.003177331265662812</v>
      </c>
      <c r="K173" s="283">
        <v>0.002417410647235626</v>
      </c>
    </row>
    <row r="174">
      <c r="A174" s="187">
        <v>43929.98314677083</v>
      </c>
      <c r="B174" s="331">
        <v>5.713</v>
      </c>
      <c r="C174" s="331">
        <v>47.38</v>
      </c>
      <c r="D174" s="331">
        <v>204.67</v>
      </c>
      <c r="E174" s="331">
        <v>144.35</v>
      </c>
      <c r="F174" s="332">
        <v>5.992</v>
      </c>
      <c r="G174" s="333">
        <v>-0.009261342393436123</v>
      </c>
      <c r="H174" s="283">
        <v>0.0255244373753228</v>
      </c>
      <c r="I174" s="283">
        <v>-0.006580446811289886</v>
      </c>
      <c r="J174" s="283">
        <v>0.004576549898964906</v>
      </c>
      <c r="K174" s="283">
        <v>0.0052180096601231645</v>
      </c>
    </row>
    <row r="175">
      <c r="A175" s="187">
        <v>43928.98324935185</v>
      </c>
      <c r="B175" s="331">
        <v>5.675</v>
      </c>
      <c r="C175" s="331">
        <v>47.4</v>
      </c>
      <c r="D175" s="331">
        <v>204.08</v>
      </c>
      <c r="E175" s="331">
        <v>144.31</v>
      </c>
      <c r="F175" s="332">
        <v>6.035</v>
      </c>
      <c r="G175" s="333">
        <v>-0.00846987940281907</v>
      </c>
      <c r="H175" s="283">
        <v>0.026577968915154366</v>
      </c>
      <c r="I175" s="283">
        <v>-0.00493817469440024</v>
      </c>
      <c r="J175" s="283">
        <v>0.00804323398035097</v>
      </c>
      <c r="K175" s="283">
        <v>0.0117922966450833</v>
      </c>
    </row>
    <row r="176">
      <c r="A176" s="187">
        <v>43927.98316011574</v>
      </c>
      <c r="B176" s="331">
        <v>5.797</v>
      </c>
      <c r="C176" s="331">
        <v>45.753</v>
      </c>
      <c r="D176" s="331">
        <v>207.2</v>
      </c>
      <c r="E176" s="331">
        <v>144.82</v>
      </c>
      <c r="F176" s="332">
        <v>5.972</v>
      </c>
      <c r="G176" s="333">
        <v>1.2814332842814302E-4</v>
      </c>
      <c r="H176" s="283">
        <v>0.01736029760424092</v>
      </c>
      <c r="I176" s="283">
        <v>0.00258837132928987</v>
      </c>
      <c r="J176" s="283">
        <v>0.01613216898123952</v>
      </c>
      <c r="K176" s="283">
        <v>0.01466561688325437</v>
      </c>
    </row>
    <row r="177">
      <c r="A177" s="187">
        <v>43924.983126631945</v>
      </c>
      <c r="B177" s="331">
        <v>5.872</v>
      </c>
      <c r="C177" s="331">
        <v>43.82</v>
      </c>
      <c r="D177" s="331">
        <v>208.72</v>
      </c>
      <c r="E177" s="331">
        <v>142.36</v>
      </c>
      <c r="F177" s="332">
        <v>5.898</v>
      </c>
      <c r="G177" s="333">
        <v>0.012264904737976479</v>
      </c>
      <c r="H177" s="283">
        <v>-0.012932139733951168</v>
      </c>
      <c r="I177" s="283">
        <v>0.008406245684959734</v>
      </c>
      <c r="J177" s="283">
        <v>0.007038026405870849</v>
      </c>
      <c r="K177" s="283">
        <v>0.003708694665730835</v>
      </c>
    </row>
    <row r="178">
      <c r="A178" s="187">
        <v>43923.983110960646</v>
      </c>
      <c r="B178" s="331">
        <v>5.819</v>
      </c>
      <c r="C178" s="331">
        <v>43.7</v>
      </c>
      <c r="D178" s="331">
        <v>207.09</v>
      </c>
      <c r="E178" s="331">
        <v>140.84</v>
      </c>
      <c r="F178" s="332">
        <v>5.824</v>
      </c>
      <c r="G178" s="333">
        <v>0.0025990357330005023</v>
      </c>
      <c r="H178" s="283">
        <v>-0.008423719506681046</v>
      </c>
      <c r="I178" s="283">
        <v>0.005737557100211399</v>
      </c>
      <c r="J178" s="283">
        <v>0.0024503153218173868</v>
      </c>
      <c r="K178" s="283">
        <v>0.0015276295180060757</v>
      </c>
    </row>
    <row r="179">
      <c r="A179" s="187">
        <v>43922.98347398148</v>
      </c>
      <c r="B179" s="331">
        <v>5.794</v>
      </c>
      <c r="C179" s="331">
        <v>43.39</v>
      </c>
      <c r="D179" s="331">
        <v>205.58</v>
      </c>
      <c r="E179" s="331">
        <v>137.92</v>
      </c>
      <c r="F179" s="332">
        <v>5.713</v>
      </c>
      <c r="G179" s="333">
        <v>0.009022314252042326</v>
      </c>
      <c r="H179" s="283">
        <v>-0.0022986037098455072</v>
      </c>
      <c r="I179" s="283">
        <v>0.006828063275851948</v>
      </c>
      <c r="J179" s="283">
        <v>-0.00500912032573364</v>
      </c>
      <c r="K179" s="283">
        <v>-0.007126226512359872</v>
      </c>
    </row>
    <row r="180">
      <c r="A180" s="187">
        <v>43921.9831580787</v>
      </c>
      <c r="B180" s="331">
        <v>5.658</v>
      </c>
      <c r="C180" s="331">
        <v>45.5</v>
      </c>
      <c r="D180" s="331">
        <v>203.5</v>
      </c>
      <c r="E180" s="331">
        <v>139.34</v>
      </c>
      <c r="F180" s="332">
        <v>5.83</v>
      </c>
      <c r="G180" s="333">
        <v>0.006936075665418873</v>
      </c>
      <c r="H180" s="283">
        <v>0.006422048932273124</v>
      </c>
      <c r="I180" s="283">
        <v>0.004233418107957669</v>
      </c>
      <c r="J180" s="283">
        <v>-0.002839083865673923</v>
      </c>
      <c r="K180" s="283">
        <v>-0.006983495169015826</v>
      </c>
    </row>
    <row r="181">
      <c r="A181" s="187">
        <v>43920.983203807875</v>
      </c>
      <c r="B181" s="331">
        <v>5.771</v>
      </c>
      <c r="C181" s="331">
        <v>44.76</v>
      </c>
      <c r="D181" s="331">
        <v>203.54</v>
      </c>
      <c r="E181" s="331">
        <v>139.77</v>
      </c>
      <c r="F181" s="332">
        <v>5.795</v>
      </c>
      <c r="G181" s="333">
        <v>0.004023074186259097</v>
      </c>
      <c r="H181" s="283">
        <v>0.004065078548396846</v>
      </c>
      <c r="I181" s="283">
        <v>-0.001192468024677466</v>
      </c>
      <c r="J181" s="283">
        <v>-0.005439543287554027</v>
      </c>
      <c r="K181" s="283">
        <v>-0.01626510462941407</v>
      </c>
    </row>
    <row r="182">
      <c r="A182" s="187">
        <v>43917.98325414352</v>
      </c>
      <c r="B182" s="331">
        <v>5.635</v>
      </c>
      <c r="C182" s="331">
        <v>43.62</v>
      </c>
      <c r="D182" s="331">
        <v>201.39</v>
      </c>
      <c r="E182" s="331">
        <v>140.0</v>
      </c>
      <c r="F182" s="332">
        <v>5.835</v>
      </c>
      <c r="G182" s="333">
        <v>0.004768723467937108</v>
      </c>
      <c r="H182" s="283">
        <v>0.005004336497204702</v>
      </c>
      <c r="I182" s="283">
        <v>-0.003799477268605337</v>
      </c>
      <c r="J182" s="283">
        <v>-0.007401699339712575</v>
      </c>
      <c r="K182" s="283">
        <v>-0.014402722840579937</v>
      </c>
    </row>
    <row r="183">
      <c r="A183" s="187">
        <v>43916.983197106485</v>
      </c>
      <c r="B183" s="331">
        <v>5.538</v>
      </c>
      <c r="C183" s="331">
        <v>44.6</v>
      </c>
      <c r="D183" s="331">
        <v>200.92</v>
      </c>
      <c r="E183" s="331">
        <v>140.53</v>
      </c>
      <c r="F183" s="332">
        <v>5.952</v>
      </c>
      <c r="G183" s="333">
        <v>-0.006674929590622769</v>
      </c>
      <c r="H183" s="283">
        <v>0.03811039614873365</v>
      </c>
      <c r="I183" s="283">
        <v>-0.009978297613474574</v>
      </c>
      <c r="J183" s="283">
        <v>0.008136271469375345</v>
      </c>
      <c r="K183" s="283">
        <v>0.002844847522848933</v>
      </c>
    </row>
    <row r="184">
      <c r="A184" s="187">
        <v>43915.98351332176</v>
      </c>
      <c r="B184" s="331">
        <v>5.697</v>
      </c>
      <c r="C184" s="331">
        <v>44.19</v>
      </c>
      <c r="D184" s="331">
        <v>204.23</v>
      </c>
      <c r="E184" s="331">
        <v>142.06</v>
      </c>
      <c r="F184" s="332">
        <v>6.082</v>
      </c>
      <c r="G184" s="333">
        <v>0.01836623059069627</v>
      </c>
      <c r="H184" s="283">
        <v>0.011669060902820863</v>
      </c>
      <c r="I184" s="283">
        <v>5.218860242450774E-4</v>
      </c>
      <c r="J184" s="283">
        <v>0.022787287617315855</v>
      </c>
      <c r="K184" s="283">
        <v>0.006846810278955395</v>
      </c>
    </row>
    <row r="185">
      <c r="A185" s="187">
        <v>43914.98346335648</v>
      </c>
      <c r="B185" s="331">
        <v>5.55</v>
      </c>
      <c r="C185" s="331">
        <v>42.94</v>
      </c>
      <c r="D185" s="331">
        <v>203.67</v>
      </c>
      <c r="E185" s="331">
        <v>143.13</v>
      </c>
      <c r="F185" s="332">
        <v>6.09</v>
      </c>
      <c r="G185" s="333">
        <v>0.024193350476204262</v>
      </c>
      <c r="H185" s="283">
        <v>0.0017686042680777891</v>
      </c>
      <c r="I185" s="283">
        <v>0.003924571760252886</v>
      </c>
      <c r="J185" s="283">
        <v>0.028720122333535048</v>
      </c>
      <c r="K185" s="283">
        <v>0.011371464613553983</v>
      </c>
    </row>
    <row r="186">
      <c r="A186" s="187">
        <v>43913.98311645833</v>
      </c>
      <c r="B186" s="331">
        <v>5.645</v>
      </c>
      <c r="C186" s="331">
        <v>39.64</v>
      </c>
      <c r="D186" s="331">
        <v>206.97</v>
      </c>
      <c r="E186" s="331">
        <v>137.0</v>
      </c>
      <c r="F186" s="332">
        <v>5.897</v>
      </c>
      <c r="G186" s="333">
        <v>0.029704881424628533</v>
      </c>
      <c r="H186" s="283">
        <v>-0.018669628206263427</v>
      </c>
      <c r="I186" s="283">
        <v>0.01760827356594219</v>
      </c>
      <c r="J186" s="283">
        <v>0.015994916886865496</v>
      </c>
      <c r="K186" s="283">
        <v>0.010271600044777784</v>
      </c>
    </row>
    <row r="187">
      <c r="A187" s="187">
        <v>43910.98322962963</v>
      </c>
      <c r="B187" s="331">
        <v>5.383</v>
      </c>
      <c r="C187" s="331">
        <v>42.42</v>
      </c>
      <c r="D187" s="331">
        <v>203.86</v>
      </c>
      <c r="E187" s="331">
        <v>132.47</v>
      </c>
      <c r="F187" s="332">
        <v>5.955</v>
      </c>
      <c r="G187" s="333">
        <v>-0.0049781462428878</v>
      </c>
      <c r="H187" s="283">
        <v>-0.008284756743136779</v>
      </c>
      <c r="I187" s="283">
        <v>0.0074692002000364965</v>
      </c>
      <c r="J187" s="283">
        <v>-0.0014893053167123564</v>
      </c>
      <c r="K187" s="283">
        <v>0.0036346760002302636</v>
      </c>
    </row>
    <row r="188">
      <c r="A188" s="187">
        <v>43909.98347266203</v>
      </c>
      <c r="B188" s="331">
        <v>5.15</v>
      </c>
      <c r="C188" s="331">
        <v>42.48</v>
      </c>
      <c r="D188" s="331">
        <v>201.22</v>
      </c>
      <c r="E188" s="331">
        <v>131.11</v>
      </c>
      <c r="F188" s="332">
        <v>5.882</v>
      </c>
      <c r="G188" s="333">
        <v>-0.01169986218973825</v>
      </c>
      <c r="H188" s="283">
        <v>-0.003210289079372227</v>
      </c>
      <c r="I188" s="283">
        <v>0.007017198083015004</v>
      </c>
      <c r="J188" s="283">
        <v>0.005587421170446231</v>
      </c>
      <c r="K188" s="283">
        <v>0.0012477092732365858</v>
      </c>
    </row>
    <row r="189">
      <c r="A189" s="187">
        <v>43908.98312024305</v>
      </c>
      <c r="B189" s="331">
        <v>5.153</v>
      </c>
      <c r="C189" s="331">
        <v>41.82</v>
      </c>
      <c r="D189" s="331">
        <v>196.22</v>
      </c>
      <c r="E189" s="331">
        <v>130.5</v>
      </c>
      <c r="F189" s="332">
        <v>5.715</v>
      </c>
      <c r="G189" s="333">
        <v>-0.0065595316598547155</v>
      </c>
      <c r="H189" s="283">
        <v>-0.015545945147599513</v>
      </c>
      <c r="I189" s="283">
        <v>-2.500208245893217E-4</v>
      </c>
      <c r="J189" s="283">
        <v>-0.002560769451799727</v>
      </c>
      <c r="K189" s="283">
        <v>-0.022164384322290842</v>
      </c>
    </row>
    <row r="190">
      <c r="A190" s="187">
        <v>43907.98342488426</v>
      </c>
      <c r="B190" s="331">
        <v>5.45</v>
      </c>
      <c r="C190" s="331">
        <v>43.45</v>
      </c>
      <c r="D190" s="331">
        <v>199.24</v>
      </c>
      <c r="E190" s="331">
        <v>133.03</v>
      </c>
      <c r="F190" s="332">
        <v>5.885</v>
      </c>
      <c r="G190" s="333">
        <v>0.01583020727935236</v>
      </c>
      <c r="H190" s="283">
        <v>2.640030982362281E-4</v>
      </c>
      <c r="I190" s="283">
        <v>0.006374358193145653</v>
      </c>
      <c r="J190" s="283">
        <v>-0.0051554509188564595</v>
      </c>
      <c r="K190" s="283">
        <v>-0.010882836865449774</v>
      </c>
    </row>
    <row r="191">
      <c r="A191" s="187">
        <v>43906.98310600694</v>
      </c>
      <c r="B191" s="331">
        <v>5.324</v>
      </c>
      <c r="C191" s="331">
        <v>42.85</v>
      </c>
      <c r="D191" s="331">
        <v>196.93</v>
      </c>
      <c r="E191" s="331">
        <v>128.84</v>
      </c>
      <c r="F191" s="332">
        <v>5.855</v>
      </c>
      <c r="G191" s="333">
        <v>-0.0086230867312966</v>
      </c>
      <c r="H191" s="283">
        <v>-0.030836684699062384</v>
      </c>
      <c r="I191" s="283">
        <v>0.003106585493588998</v>
      </c>
      <c r="J191" s="283">
        <v>-0.02439766723958714</v>
      </c>
      <c r="K191" s="283">
        <v>-0.024708272483893328</v>
      </c>
    </row>
    <row r="192">
      <c r="A192" s="187">
        <v>43903.98311412037</v>
      </c>
      <c r="B192" s="331">
        <v>5.245</v>
      </c>
      <c r="C192" s="331">
        <v>43.77</v>
      </c>
      <c r="D192" s="331">
        <v>196.33</v>
      </c>
      <c r="E192" s="331">
        <v>131.39</v>
      </c>
      <c r="F192" s="332">
        <v>6.1</v>
      </c>
      <c r="G192" s="333">
        <v>-0.02578820633576569</v>
      </c>
      <c r="H192" s="283">
        <v>-0.020243436885733563</v>
      </c>
      <c r="I192" s="283">
        <v>-0.0015652484629575432</v>
      </c>
      <c r="J192" s="283">
        <v>-0.018546426267192977</v>
      </c>
      <c r="K192" s="283">
        <v>-0.007848178319216878</v>
      </c>
    </row>
    <row r="193">
      <c r="A193" s="187">
        <v>43902.98312346065</v>
      </c>
      <c r="B193" s="331">
        <v>5.195</v>
      </c>
      <c r="C193" s="331">
        <v>43.4</v>
      </c>
      <c r="D193" s="331">
        <v>195.45</v>
      </c>
      <c r="E193" s="331">
        <v>134.96</v>
      </c>
      <c r="F193" s="332">
        <v>6.075</v>
      </c>
      <c r="G193" s="333">
        <v>-0.03238403478692079</v>
      </c>
      <c r="H193" s="283">
        <v>-0.024685915115708685</v>
      </c>
      <c r="I193" s="283">
        <v>-0.001115844770061473</v>
      </c>
      <c r="J193" s="283">
        <v>-0.008480847537387573</v>
      </c>
      <c r="K193" s="283">
        <v>-0.0033925819325512454</v>
      </c>
    </row>
    <row r="194">
      <c r="A194" s="187">
        <v>43901.98199244213</v>
      </c>
      <c r="B194" s="331">
        <v>5.456</v>
      </c>
      <c r="C194" s="331">
        <v>46.85</v>
      </c>
      <c r="D194" s="331">
        <v>195.1</v>
      </c>
      <c r="E194" s="331">
        <v>138.5</v>
      </c>
      <c r="F194" s="332">
        <v>6.296</v>
      </c>
      <c r="G194" s="333">
        <v>-0.003678231514723166</v>
      </c>
      <c r="H194" s="283">
        <v>-0.02048770631058468</v>
      </c>
      <c r="I194" s="283">
        <v>-0.0020017408265737093</v>
      </c>
      <c r="J194" s="283">
        <v>-0.002579725395450446</v>
      </c>
      <c r="K194" s="283">
        <v>-0.009096344693645286</v>
      </c>
    </row>
    <row r="195">
      <c r="A195" s="187">
        <v>43900.98310751157</v>
      </c>
      <c r="B195" s="331">
        <v>5.656</v>
      </c>
      <c r="C195" s="331">
        <v>46.367</v>
      </c>
      <c r="D195" s="331">
        <v>197.24</v>
      </c>
      <c r="E195" s="331">
        <v>138.81</v>
      </c>
      <c r="F195" s="332">
        <v>6.241</v>
      </c>
      <c r="G195" s="333">
        <v>0.023183438192378336</v>
      </c>
      <c r="H195" s="283">
        <v>-0.0408892698150544</v>
      </c>
      <c r="I195" s="283">
        <v>0.0024187960996462365</v>
      </c>
      <c r="J195" s="283">
        <v>-0.005439950979151879</v>
      </c>
      <c r="K195" s="283">
        <v>-0.025733736626276094</v>
      </c>
    </row>
    <row r="196">
      <c r="A196" s="187">
        <v>43899.983149699074</v>
      </c>
      <c r="B196" s="331">
        <v>5.714</v>
      </c>
      <c r="C196" s="331">
        <v>46.593</v>
      </c>
      <c r="D196" s="331">
        <v>196.09</v>
      </c>
      <c r="E196" s="331">
        <v>138.39</v>
      </c>
      <c r="F196" s="332">
        <v>6.132</v>
      </c>
      <c r="G196" s="333">
        <v>0.02552575588179466</v>
      </c>
      <c r="H196" s="283">
        <v>-0.040094055934911076</v>
      </c>
      <c r="I196" s="283">
        <v>-5.290656740040885E-4</v>
      </c>
      <c r="J196" s="283">
        <v>-0.003731389362198264</v>
      </c>
      <c r="K196" s="283">
        <v>-0.034875901244208064</v>
      </c>
    </row>
    <row r="197">
      <c r="A197" s="187">
        <v>43896.98312738426</v>
      </c>
      <c r="B197" s="331">
        <v>5.509</v>
      </c>
      <c r="C197" s="331">
        <v>49.71</v>
      </c>
      <c r="D197" s="331">
        <v>196.26</v>
      </c>
      <c r="E197" s="331">
        <v>139.57</v>
      </c>
      <c r="F197" s="332">
        <v>6.46</v>
      </c>
      <c r="G197" s="333">
        <v>0.016468666640756746</v>
      </c>
      <c r="H197" s="283">
        <v>-0.014993983310516304</v>
      </c>
      <c r="I197" s="283">
        <v>0.001677771994263851</v>
      </c>
      <c r="J197" s="283">
        <v>-3.4128715258000913E-4</v>
      </c>
      <c r="K197" s="283">
        <v>-0.015819185178685524</v>
      </c>
    </row>
    <row r="198">
      <c r="A198" s="187">
        <v>43895.98228765046</v>
      </c>
      <c r="B198" s="331">
        <v>5.267</v>
      </c>
      <c r="C198" s="331">
        <v>52.24</v>
      </c>
      <c r="D198" s="331">
        <v>195.81</v>
      </c>
      <c r="E198" s="331">
        <v>141.08</v>
      </c>
      <c r="F198" s="332">
        <v>6.726</v>
      </c>
      <c r="G198" s="333">
        <v>0.002653248534390862</v>
      </c>
      <c r="H198" s="283">
        <v>0.005180529344298949</v>
      </c>
      <c r="I198" s="283">
        <v>0.0029789958518765904</v>
      </c>
      <c r="J198" s="283">
        <v>0.012117330033549534</v>
      </c>
      <c r="K198" s="283">
        <v>0.0020434208566363723</v>
      </c>
    </row>
    <row r="199">
      <c r="A199" s="187">
        <v>43894.98311025463</v>
      </c>
      <c r="B199" s="331">
        <v>5.284</v>
      </c>
      <c r="C199" s="331">
        <v>52.37</v>
      </c>
      <c r="D199" s="331">
        <v>196.4</v>
      </c>
      <c r="E199" s="331">
        <v>139.93</v>
      </c>
      <c r="F199" s="332">
        <v>6.793</v>
      </c>
      <c r="G199" s="333">
        <v>4.755412909815959E-4</v>
      </c>
      <c r="H199" s="283">
        <v>0.012361709610135496</v>
      </c>
      <c r="I199" s="283">
        <v>0.0011148422074812592</v>
      </c>
      <c r="J199" s="283">
        <v>0.006140151916547006</v>
      </c>
      <c r="K199" s="283">
        <v>0.005264128195076563</v>
      </c>
    </row>
    <row r="200">
      <c r="A200" s="187">
        <v>43893.983123784725</v>
      </c>
      <c r="B200" s="331">
        <v>5.238</v>
      </c>
      <c r="C200" s="331">
        <v>51.93</v>
      </c>
      <c r="D200" s="331">
        <v>195.27</v>
      </c>
      <c r="E200" s="331">
        <v>139.7</v>
      </c>
      <c r="F200" s="332">
        <v>6.768</v>
      </c>
      <c r="G200" s="333">
        <v>0.0036389001619023067</v>
      </c>
      <c r="H200" s="283">
        <v>-0.00629616040688837</v>
      </c>
      <c r="I200" s="283">
        <v>0.0015131032268850264</v>
      </c>
      <c r="J200" s="283">
        <v>-0.007297342009698449</v>
      </c>
      <c r="K200" s="283">
        <v>-0.002393973922649321</v>
      </c>
    </row>
    <row r="201">
      <c r="A201" s="187">
        <v>43892.98301008102</v>
      </c>
      <c r="B201" s="331">
        <v>5.225</v>
      </c>
      <c r="C201" s="331">
        <v>51.43</v>
      </c>
      <c r="D201" s="331">
        <v>194.06</v>
      </c>
      <c r="E201" s="331">
        <v>135.99</v>
      </c>
      <c r="F201" s="332">
        <v>6.684</v>
      </c>
      <c r="G201" s="333">
        <v>0.003069012650433948</v>
      </c>
      <c r="H201" s="283">
        <v>-0.02571500668996733</v>
      </c>
      <c r="I201" s="283">
        <v>-0.0012726886588105835</v>
      </c>
      <c r="J201" s="283">
        <v>-0.017084464259439363</v>
      </c>
      <c r="K201" s="283">
        <v>-0.016753638062210714</v>
      </c>
    </row>
    <row r="202">
      <c r="A202" s="187">
        <v>43889.975480567125</v>
      </c>
      <c r="B202" s="331">
        <v>5.276</v>
      </c>
      <c r="C202" s="331">
        <v>50.45</v>
      </c>
      <c r="D202" s="331">
        <v>195.73</v>
      </c>
      <c r="E202" s="331">
        <v>137.32</v>
      </c>
      <c r="F202" s="332">
        <v>6.686</v>
      </c>
      <c r="G202" s="333">
        <v>0.005099005082687791</v>
      </c>
      <c r="H202" s="283">
        <v>-0.03441240567189078</v>
      </c>
      <c r="I202" s="283">
        <v>0.0010140168149609756</v>
      </c>
      <c r="J202" s="283">
        <v>-0.016085018638521815</v>
      </c>
      <c r="K202" s="283">
        <v>-0.018125043933142182</v>
      </c>
    </row>
    <row r="203">
      <c r="A203" s="187">
        <v>43888.97548252315</v>
      </c>
      <c r="B203" s="331">
        <v>5.18</v>
      </c>
      <c r="C203" s="331">
        <v>52.85</v>
      </c>
      <c r="D203" s="331">
        <v>194.37</v>
      </c>
      <c r="E203" s="331">
        <v>142.63</v>
      </c>
      <c r="F203" s="332">
        <v>6.815</v>
      </c>
      <c r="G203" s="333">
        <v>-3.887174825302579E-4</v>
      </c>
      <c r="H203" s="283">
        <v>-0.024468040063601704</v>
      </c>
      <c r="I203" s="283">
        <v>-9.091984631821592E-4</v>
      </c>
      <c r="J203" s="283">
        <v>-0.00909819548417031</v>
      </c>
      <c r="K203" s="283">
        <v>-0.013583607437039014</v>
      </c>
    </row>
    <row r="204">
      <c r="A204" s="187">
        <v>43887.97548005787</v>
      </c>
      <c r="B204" s="331">
        <v>5.176</v>
      </c>
      <c r="C204" s="331">
        <v>55.42</v>
      </c>
      <c r="D204" s="331">
        <v>194.79</v>
      </c>
      <c r="E204" s="331">
        <v>143.03</v>
      </c>
      <c r="F204" s="332">
        <v>7.024</v>
      </c>
      <c r="G204" s="333">
        <v>0.004817309435799055</v>
      </c>
      <c r="H204" s="283">
        <v>-0.019056764462978066</v>
      </c>
      <c r="I204" s="283">
        <v>0.0022567759484181473</v>
      </c>
      <c r="J204" s="283">
        <v>-0.0021358538951048445</v>
      </c>
      <c r="K204" s="283">
        <v>-0.010079405389951113</v>
      </c>
    </row>
    <row r="205">
      <c r="A205" s="187">
        <v>43886.97584920139</v>
      </c>
      <c r="B205" s="331">
        <v>5.195</v>
      </c>
      <c r="C205" s="331">
        <v>55.81</v>
      </c>
      <c r="D205" s="331">
        <v>195.13</v>
      </c>
      <c r="E205" s="331">
        <v>144.0</v>
      </c>
      <c r="F205" s="332">
        <v>7.055</v>
      </c>
      <c r="G205" s="333">
        <v>0.006759718824872474</v>
      </c>
      <c r="H205" s="283">
        <v>-0.01875742561780565</v>
      </c>
      <c r="I205" s="283">
        <v>0.0017531595053632183</v>
      </c>
      <c r="J205" s="283">
        <v>0.002116868274933218</v>
      </c>
      <c r="K205" s="283">
        <v>-0.01270699698606396</v>
      </c>
    </row>
    <row r="206">
      <c r="A206" s="187">
        <v>43885.97547398148</v>
      </c>
      <c r="B206" s="331">
        <v>5.186</v>
      </c>
      <c r="C206" s="331">
        <v>56.8</v>
      </c>
      <c r="D206" s="331">
        <v>194.9</v>
      </c>
      <c r="E206" s="331">
        <v>146.55</v>
      </c>
      <c r="F206" s="332">
        <v>7.095</v>
      </c>
      <c r="G206" s="333">
        <v>0.00978407414108314</v>
      </c>
      <c r="H206" s="283">
        <v>-0.01696880057136581</v>
      </c>
      <c r="I206" s="283">
        <v>0.00283716098642095</v>
      </c>
      <c r="J206" s="283">
        <v>0.011841420847640097</v>
      </c>
      <c r="K206" s="283">
        <v>-0.00963424466930407</v>
      </c>
    </row>
    <row r="207">
      <c r="A207" s="187">
        <v>43882.9754755787</v>
      </c>
      <c r="B207" s="331">
        <v>5.101</v>
      </c>
      <c r="C207" s="331">
        <v>58.64</v>
      </c>
      <c r="D207" s="331">
        <v>193.47</v>
      </c>
      <c r="E207" s="331">
        <v>143.9</v>
      </c>
      <c r="F207" s="332">
        <v>7.238</v>
      </c>
      <c r="G207" s="333">
        <v>0.003393801549928225</v>
      </c>
      <c r="H207" s="283">
        <v>-0.0025432439389770542</v>
      </c>
      <c r="I207" s="283">
        <v>5.122102848260646E-4</v>
      </c>
      <c r="J207" s="283">
        <v>0.006803997965126614</v>
      </c>
      <c r="K207" s="283">
        <v>2.800108201036859E-4</v>
      </c>
    </row>
    <row r="208">
      <c r="A208" s="187">
        <v>43881.975497418985</v>
      </c>
      <c r="B208" s="331">
        <v>5.09</v>
      </c>
      <c r="C208" s="331">
        <v>59.0</v>
      </c>
      <c r="D208" s="331">
        <v>194.1</v>
      </c>
      <c r="E208" s="331">
        <v>143.04</v>
      </c>
      <c r="F208" s="332">
        <v>7.327</v>
      </c>
      <c r="G208" s="333">
        <v>0.006108011286213595</v>
      </c>
      <c r="H208" s="283">
        <v>-0.0028101067925606995</v>
      </c>
      <c r="I208" s="283">
        <v>0.0033405016074215346</v>
      </c>
      <c r="J208" s="283">
        <v>0.009706185054652816</v>
      </c>
      <c r="K208" s="283">
        <v>0.005577292270296426</v>
      </c>
    </row>
    <row r="209">
      <c r="A209" s="187">
        <v>43880.97547686343</v>
      </c>
      <c r="B209" s="331">
        <v>5.035</v>
      </c>
      <c r="C209" s="331">
        <v>59.73</v>
      </c>
      <c r="D209" s="331">
        <v>193.24</v>
      </c>
      <c r="E209" s="331">
        <v>141.4</v>
      </c>
      <c r="F209" s="332">
        <v>7.301</v>
      </c>
      <c r="G209" s="333">
        <v>0.0027062976974840947</v>
      </c>
      <c r="H209" s="283">
        <v>0.002658950818603086</v>
      </c>
      <c r="I209" s="283">
        <v>0.002002372911359518</v>
      </c>
      <c r="J209" s="283">
        <v>0.0061483701378222495</v>
      </c>
      <c r="K209" s="283">
        <v>0.005689849260323195</v>
      </c>
    </row>
    <row r="210">
      <c r="A210" s="187">
        <v>43879.975484027775</v>
      </c>
      <c r="B210" s="331">
        <v>5.049</v>
      </c>
      <c r="C210" s="331">
        <v>59.08</v>
      </c>
      <c r="D210" s="331">
        <v>193.17</v>
      </c>
      <c r="E210" s="331">
        <v>140.98</v>
      </c>
      <c r="F210" s="332">
        <v>7.231</v>
      </c>
      <c r="G210" s="333">
        <v>0.0066367474380997216</v>
      </c>
      <c r="H210" s="283">
        <v>-6.871897958780071E-4</v>
      </c>
      <c r="I210" s="283">
        <v>0.0030096271853711962</v>
      </c>
      <c r="J210" s="283">
        <v>0.006671239427633109</v>
      </c>
      <c r="K210" s="283">
        <v>0.0030977206195660356</v>
      </c>
    </row>
    <row r="211">
      <c r="A211" s="187">
        <v>43878.97510631944</v>
      </c>
      <c r="B211" s="331">
        <v>4.997</v>
      </c>
      <c r="C211" s="331">
        <v>59.49</v>
      </c>
      <c r="D211" s="331">
        <v>192.16</v>
      </c>
      <c r="E211" s="331">
        <v>138.91</v>
      </c>
      <c r="F211" s="332">
        <v>7.205</v>
      </c>
      <c r="G211" s="333">
        <v>0.005156980947378376</v>
      </c>
      <c r="H211" s="283">
        <v>0.003258940660916032</v>
      </c>
      <c r="I211" s="283">
        <v>0.0028513407551289025</v>
      </c>
      <c r="J211" s="283">
        <v>0.0046719126172690695</v>
      </c>
      <c r="K211" s="283">
        <v>0.004877029534748038</v>
      </c>
    </row>
    <row r="212">
      <c r="A212" s="187">
        <v>43875.97547909722</v>
      </c>
      <c r="B212" s="331">
        <v>4.994</v>
      </c>
      <c r="C212" s="331">
        <v>59.25</v>
      </c>
      <c r="D212" s="331">
        <v>192.08</v>
      </c>
      <c r="E212" s="331">
        <v>138.8</v>
      </c>
      <c r="F212" s="332">
        <v>7.177</v>
      </c>
      <c r="G212" s="333">
        <v>0.0033308446151724866</v>
      </c>
      <c r="H212" s="283">
        <v>0.0037814319700144963</v>
      </c>
      <c r="I212" s="283">
        <v>0.0022926640883976037</v>
      </c>
      <c r="J212" s="283">
        <v>0.006135825022638912</v>
      </c>
      <c r="K212" s="283">
        <v>0.006914966152837265</v>
      </c>
    </row>
    <row r="213">
      <c r="A213" s="187">
        <v>43874.97560451389</v>
      </c>
      <c r="B213" s="331">
        <v>4.949</v>
      </c>
      <c r="C213" s="331">
        <v>59.2</v>
      </c>
      <c r="D213" s="331">
        <v>191.43</v>
      </c>
      <c r="E213" s="331">
        <v>138.17</v>
      </c>
      <c r="F213" s="332">
        <v>7.164</v>
      </c>
      <c r="G213" s="333">
        <v>-0.0013583044780868248</v>
      </c>
      <c r="H213" s="283">
        <v>0.005946934421612797</v>
      </c>
      <c r="I213" s="283">
        <v>3.6085953257932363E-4</v>
      </c>
      <c r="J213" s="283">
        <v>0.0022988682694801512</v>
      </c>
      <c r="K213" s="283">
        <v>0.006690566218487515</v>
      </c>
    </row>
    <row r="214">
      <c r="A214" s="187">
        <v>43873.975479976856</v>
      </c>
      <c r="B214" s="331">
        <v>4.92</v>
      </c>
      <c r="C214" s="331">
        <v>58.91</v>
      </c>
      <c r="D214" s="331">
        <v>190.52</v>
      </c>
      <c r="E214" s="331">
        <v>136.97</v>
      </c>
      <c r="F214" s="332">
        <v>7.1</v>
      </c>
      <c r="G214" s="333">
        <v>-2.9284498878704807E-4</v>
      </c>
      <c r="H214" s="283">
        <v>0.0053458658121607145</v>
      </c>
      <c r="I214" s="283">
        <v>9.378533549344592E-4</v>
      </c>
      <c r="J214" s="283">
        <v>0.0020518929644383808</v>
      </c>
      <c r="K214" s="283">
        <v>0.0020985089903686007</v>
      </c>
    </row>
    <row r="215">
      <c r="A215" s="187">
        <v>43872.97546798611</v>
      </c>
      <c r="B215" s="331">
        <v>4.944</v>
      </c>
      <c r="C215" s="331">
        <v>58.58</v>
      </c>
      <c r="D215" s="331">
        <v>190.76</v>
      </c>
      <c r="E215" s="331">
        <v>136.26</v>
      </c>
      <c r="F215" s="332">
        <v>7.029</v>
      </c>
      <c r="G215" s="333">
        <v>0.006342648661031625</v>
      </c>
      <c r="H215" s="283">
        <v>0.00388111772108235</v>
      </c>
      <c r="I215" s="283">
        <v>0.003691335750372504</v>
      </c>
      <c r="J215" s="283">
        <v>0.0018422888757001488</v>
      </c>
      <c r="K215" s="283">
        <v>-0.0013293199725419313</v>
      </c>
    </row>
    <row r="216">
      <c r="A216" s="187">
        <v>43871.97547528935</v>
      </c>
      <c r="B216" s="331">
        <v>4.969</v>
      </c>
      <c r="C216" s="331">
        <v>58.15</v>
      </c>
      <c r="D216" s="331">
        <v>191.22</v>
      </c>
      <c r="E216" s="331">
        <v>137.21</v>
      </c>
      <c r="F216" s="332">
        <v>7.021</v>
      </c>
      <c r="G216" s="333">
        <v>0.008371836040784545</v>
      </c>
      <c r="H216" s="283">
        <v>0.004312847511892426</v>
      </c>
      <c r="I216" s="283">
        <v>0.004689501544563786</v>
      </c>
      <c r="J216" s="283">
        <v>0.005863694303316791</v>
      </c>
      <c r="K216" s="283">
        <v>2.751451932259119E-4</v>
      </c>
    </row>
    <row r="217">
      <c r="A217" s="187">
        <v>43868.97547746528</v>
      </c>
      <c r="B217" s="331">
        <v>4.924</v>
      </c>
      <c r="C217" s="331">
        <v>57.97</v>
      </c>
      <c r="D217" s="331">
        <v>189.98</v>
      </c>
      <c r="E217" s="331">
        <v>136.12</v>
      </c>
      <c r="F217" s="332">
        <v>7.055</v>
      </c>
      <c r="G217" s="333">
        <v>0.0036331337612298675</v>
      </c>
      <c r="H217" s="283">
        <v>0.006358849730912238</v>
      </c>
      <c r="I217" s="283">
        <v>0.0026693801472614056</v>
      </c>
      <c r="J217" s="283">
        <v>0.005465765528912721</v>
      </c>
      <c r="K217" s="283">
        <v>0.005073004271863413</v>
      </c>
    </row>
    <row r="218">
      <c r="A218" s="187">
        <v>43867.97548303241</v>
      </c>
      <c r="B218" s="331">
        <v>4.85</v>
      </c>
      <c r="C218" s="331">
        <v>57.9</v>
      </c>
      <c r="D218" s="331">
        <v>188.65</v>
      </c>
      <c r="E218" s="331">
        <v>135.5</v>
      </c>
      <c r="F218" s="332">
        <v>7.057</v>
      </c>
      <c r="G218" s="333">
        <v>-0.003977301876201785</v>
      </c>
      <c r="H218" s="283">
        <v>0.01181766382882432</v>
      </c>
      <c r="I218" s="283">
        <v>-4.424364714412654E-4</v>
      </c>
      <c r="J218" s="283">
        <v>-3.591992055236304E-4</v>
      </c>
      <c r="K218" s="283">
        <v>0.007710198039993695</v>
      </c>
    </row>
    <row r="219">
      <c r="A219" s="187">
        <v>43866.97547539352</v>
      </c>
      <c r="B219" s="331">
        <v>4.845</v>
      </c>
      <c r="C219" s="331">
        <v>57.4</v>
      </c>
      <c r="D219" s="331">
        <v>188.54</v>
      </c>
      <c r="E219" s="331">
        <v>134.81</v>
      </c>
      <c r="F219" s="332">
        <v>7.015</v>
      </c>
      <c r="G219" s="333">
        <v>-0.004320944487885632</v>
      </c>
      <c r="H219" s="283">
        <v>0.01108698084168184</v>
      </c>
      <c r="I219" s="283">
        <v>-2.662334938424715E-4</v>
      </c>
      <c r="J219" s="283">
        <v>-0.0037032528628264303</v>
      </c>
      <c r="K219" s="283">
        <v>0.0010853079782022397</v>
      </c>
    </row>
    <row r="220">
      <c r="A220" s="187">
        <v>43865.97547152778</v>
      </c>
      <c r="B220" s="331">
        <v>4.87</v>
      </c>
      <c r="C220" s="331">
        <v>56.87</v>
      </c>
      <c r="D220" s="331">
        <v>188.46</v>
      </c>
      <c r="E220" s="331">
        <v>133.9</v>
      </c>
      <c r="F220" s="332">
        <v>6.948</v>
      </c>
      <c r="G220" s="333">
        <v>-0.0030763725373707342</v>
      </c>
      <c r="H220" s="283">
        <v>0.00476650536886732</v>
      </c>
      <c r="I220" s="283">
        <v>-0.0013262855138602703</v>
      </c>
      <c r="J220" s="283">
        <v>-0.006589185509461896</v>
      </c>
      <c r="K220" s="283">
        <v>-0.00410092083534989</v>
      </c>
    </row>
    <row r="221">
      <c r="A221" s="187">
        <v>43864.97546056713</v>
      </c>
      <c r="B221" s="331">
        <v>4.908</v>
      </c>
      <c r="C221" s="331">
        <v>55.87</v>
      </c>
      <c r="D221" s="331">
        <v>188.9</v>
      </c>
      <c r="E221" s="331">
        <v>135.63</v>
      </c>
      <c r="F221" s="332">
        <v>6.895</v>
      </c>
      <c r="G221" s="333">
        <v>0.0017626325059287111</v>
      </c>
      <c r="H221" s="283">
        <v>-0.005079353388142582</v>
      </c>
      <c r="I221" s="283">
        <v>2.2710496004404077E-4</v>
      </c>
      <c r="J221" s="283">
        <v>-5.494290205270147E-4</v>
      </c>
      <c r="K221" s="283">
        <v>-0.010624850311881096</v>
      </c>
    </row>
    <row r="222">
      <c r="A222" s="187">
        <v>43861.97547103009</v>
      </c>
      <c r="B222" s="331">
        <v>4.908</v>
      </c>
      <c r="C222" s="331">
        <v>55.51</v>
      </c>
      <c r="D222" s="331">
        <v>188.69</v>
      </c>
      <c r="E222" s="331">
        <v>136.3</v>
      </c>
      <c r="F222" s="332">
        <v>6.991</v>
      </c>
      <c r="G222" s="333">
        <v>0.0035378612373229887</v>
      </c>
      <c r="H222" s="283">
        <v>-0.006286905105226411</v>
      </c>
      <c r="I222" s="283">
        <v>8.277380424734174E-4</v>
      </c>
      <c r="J222" s="283">
        <v>0.001465260662238066</v>
      </c>
      <c r="K222" s="283">
        <v>-0.008278780551191764</v>
      </c>
    </row>
    <row r="223">
      <c r="A223" s="187">
        <v>43860.97547587963</v>
      </c>
      <c r="B223" s="331">
        <v>4.915</v>
      </c>
      <c r="C223" s="331">
        <v>56.05</v>
      </c>
      <c r="D223" s="331">
        <v>189.21</v>
      </c>
      <c r="E223" s="331">
        <v>136.56</v>
      </c>
      <c r="F223" s="332">
        <v>7.033</v>
      </c>
      <c r="G223" s="333">
        <v>0.002571759876176897</v>
      </c>
      <c r="H223" s="283">
        <v>6.686251622661418E-4</v>
      </c>
      <c r="I223" s="283">
        <v>0.0013390275863210954</v>
      </c>
      <c r="J223" s="283">
        <v>-4.535419270912759E-4</v>
      </c>
      <c r="K223" s="283">
        <v>-0.00446208356831194</v>
      </c>
    </row>
    <row r="224">
      <c r="A224" s="187">
        <v>43859.97549466435</v>
      </c>
      <c r="B224" s="331">
        <v>4.882</v>
      </c>
      <c r="C224" s="331">
        <v>56.72</v>
      </c>
      <c r="D224" s="331">
        <v>188.77</v>
      </c>
      <c r="E224" s="331">
        <v>135.85</v>
      </c>
      <c r="F224" s="332">
        <v>7.117</v>
      </c>
      <c r="G224" s="333">
        <v>0.005118075051810019</v>
      </c>
      <c r="H224" s="283">
        <v>-0.002260240881845436</v>
      </c>
      <c r="I224" s="283">
        <v>0.0028102707957467685</v>
      </c>
      <c r="J224" s="283">
        <v>1.7798298058609627E-4</v>
      </c>
      <c r="K224" s="283">
        <v>-0.005625606919076172</v>
      </c>
    </row>
    <row r="225">
      <c r="A225" s="187">
        <v>43858.97546988426</v>
      </c>
      <c r="B225" s="331">
        <v>4.856</v>
      </c>
      <c r="C225" s="331">
        <v>56.56</v>
      </c>
      <c r="D225" s="331">
        <v>188.22</v>
      </c>
      <c r="E225" s="331">
        <v>135.7</v>
      </c>
      <c r="F225" s="332">
        <v>7.166</v>
      </c>
      <c r="G225" s="333">
        <v>0.005215115927239185</v>
      </c>
      <c r="H225" s="283">
        <v>-0.0019743981980963796</v>
      </c>
      <c r="I225" s="283">
        <v>0.002782904306643482</v>
      </c>
      <c r="J225" s="283">
        <v>0.0017249332953828873</v>
      </c>
      <c r="K225" s="283">
        <v>-0.006646923725730132</v>
      </c>
    </row>
    <row r="226">
      <c r="A226" s="187">
        <v>43857.975588125</v>
      </c>
      <c r="B226" s="331">
        <v>4.877</v>
      </c>
      <c r="C226" s="331">
        <v>55.93</v>
      </c>
      <c r="D226" s="331">
        <v>188.45</v>
      </c>
      <c r="E226" s="331">
        <v>136.74</v>
      </c>
      <c r="F226" s="332">
        <v>7.127</v>
      </c>
      <c r="G226" s="333">
        <v>0.011886757100993073</v>
      </c>
      <c r="H226" s="283">
        <v>-0.006660077736514373</v>
      </c>
      <c r="I226" s="283">
        <v>0.006172638212120625</v>
      </c>
      <c r="J226" s="283">
        <v>0.007588475249390066</v>
      </c>
      <c r="K226" s="283">
        <v>-0.009783616316720497</v>
      </c>
    </row>
    <row r="227">
      <c r="A227" s="187">
        <v>43854.97547130787</v>
      </c>
      <c r="B227" s="331">
        <v>4.807</v>
      </c>
      <c r="C227" s="331">
        <v>57.09</v>
      </c>
      <c r="D227" s="331">
        <v>187.18</v>
      </c>
      <c r="E227" s="331">
        <v>135.77</v>
      </c>
      <c r="F227" s="332">
        <v>7.237</v>
      </c>
      <c r="G227" s="333">
        <v>0.008377634237168566</v>
      </c>
      <c r="H227" s="283">
        <v>9.486711997328164E-4</v>
      </c>
      <c r="I227" s="283">
        <v>0.004214561632227405</v>
      </c>
      <c r="J227" s="283">
        <v>0.005598001877706538</v>
      </c>
      <c r="K227" s="283">
        <v>-0.005865353860194045</v>
      </c>
    </row>
    <row r="228">
      <c r="A228" s="187">
        <v>43853.97548150463</v>
      </c>
      <c r="B228" s="331">
        <v>4.78</v>
      </c>
      <c r="C228" s="331">
        <v>56.88</v>
      </c>
      <c r="D228" s="331">
        <v>186.65</v>
      </c>
      <c r="E228" s="331">
        <v>134.99</v>
      </c>
      <c r="F228" s="332">
        <v>7.309</v>
      </c>
      <c r="G228" s="333">
        <v>0.00885228163482569</v>
      </c>
      <c r="H228" s="283">
        <v>-4.941147096415577E-4</v>
      </c>
      <c r="I228" s="283">
        <v>0.004028222379362623</v>
      </c>
      <c r="J228" s="283">
        <v>0.002334683956536243</v>
      </c>
      <c r="K228" s="283">
        <v>-0.0032279492052100047</v>
      </c>
    </row>
    <row r="229">
      <c r="A229" s="187">
        <v>43852.975480625</v>
      </c>
      <c r="B229" s="331">
        <v>4.705</v>
      </c>
      <c r="C229" s="331">
        <v>57.046</v>
      </c>
      <c r="D229" s="331">
        <v>184.98</v>
      </c>
      <c r="E229" s="331">
        <v>133.65</v>
      </c>
      <c r="F229" s="332">
        <v>7.338</v>
      </c>
      <c r="G229" s="333">
        <v>0.00469650076157672</v>
      </c>
      <c r="H229" s="283">
        <v>9.409738122279817E-4</v>
      </c>
      <c r="I229" s="283">
        <v>0.0015338826500058318</v>
      </c>
      <c r="J229" s="283">
        <v>1.4486581312744828E-4</v>
      </c>
      <c r="K229" s="283">
        <v>-0.0028087212249063853</v>
      </c>
    </row>
    <row r="230">
      <c r="A230" s="187">
        <v>43851.97547001157</v>
      </c>
      <c r="B230" s="331">
        <v>4.687</v>
      </c>
      <c r="C230" s="331">
        <v>56.927</v>
      </c>
      <c r="D230" s="331">
        <v>184.82</v>
      </c>
      <c r="E230" s="331">
        <v>133.5</v>
      </c>
      <c r="F230" s="332">
        <v>7.365</v>
      </c>
      <c r="G230" s="333">
        <v>0.0023434431588787996</v>
      </c>
      <c r="H230" s="283">
        <v>0.003234114076320719</v>
      </c>
      <c r="I230" s="283">
        <v>0.002295545994052165</v>
      </c>
      <c r="J230" s="283">
        <v>0.002540422716257318</v>
      </c>
      <c r="K230" s="283">
        <v>-0.0015371839476453857</v>
      </c>
    </row>
    <row r="231">
      <c r="A231" s="187">
        <v>43850.97548146991</v>
      </c>
      <c r="B231" s="331">
        <v>4.654</v>
      </c>
      <c r="C231" s="331">
        <v>56.964</v>
      </c>
      <c r="D231" s="331">
        <v>184.4</v>
      </c>
      <c r="E231" s="331">
        <v>134.04</v>
      </c>
      <c r="F231" s="332">
        <v>7.38</v>
      </c>
      <c r="G231" s="333">
        <v>-6.480806354599208E-4</v>
      </c>
      <c r="H231" s="283">
        <v>0.005059043712544842</v>
      </c>
      <c r="I231" s="283">
        <v>0.0015562125722655324</v>
      </c>
      <c r="J231" s="283">
        <v>0.004366796904319255</v>
      </c>
      <c r="K231" s="283">
        <v>-0.001218706385999968</v>
      </c>
    </row>
    <row r="232">
      <c r="A232" s="187">
        <v>43847.97548009259</v>
      </c>
      <c r="B232" s="331">
        <v>4.639</v>
      </c>
      <c r="C232" s="331">
        <v>56.885</v>
      </c>
      <c r="D232" s="331">
        <v>184.13</v>
      </c>
      <c r="E232" s="331">
        <v>133.59</v>
      </c>
      <c r="F232" s="332">
        <v>7.4</v>
      </c>
      <c r="G232" s="333">
        <v>-3.642152630632574E-4</v>
      </c>
      <c r="H232" s="283">
        <v>0.004733416859191264</v>
      </c>
      <c r="I232" s="283">
        <v>9.228523948090483E-4</v>
      </c>
      <c r="J232" s="283">
        <v>0.004104431676176319</v>
      </c>
      <c r="K232" s="283">
        <v>-0.0026554927263217807</v>
      </c>
    </row>
    <row r="233">
      <c r="A233" s="187">
        <v>43846.97549677083</v>
      </c>
      <c r="B233" s="331">
        <v>4.654</v>
      </c>
      <c r="C233" s="331">
        <v>56.375</v>
      </c>
      <c r="D233" s="331">
        <v>183.55</v>
      </c>
      <c r="E233" s="331">
        <v>132.48</v>
      </c>
      <c r="F233" s="332">
        <v>7.399</v>
      </c>
      <c r="G233" s="333">
        <v>0.002866919339106507</v>
      </c>
      <c r="H233" s="283">
        <v>0.003106082055229775</v>
      </c>
      <c r="I233" s="283">
        <v>9.80228994466074E-4</v>
      </c>
      <c r="J233" s="283">
        <v>-1.8096236583287073E-4</v>
      </c>
      <c r="K233" s="283">
        <v>-0.001717385427442301</v>
      </c>
    </row>
    <row r="234">
      <c r="A234" s="187">
        <v>43845.975512951394</v>
      </c>
      <c r="B234" s="331">
        <v>4.663</v>
      </c>
      <c r="C234" s="331">
        <v>56.103</v>
      </c>
      <c r="D234" s="331">
        <v>183.54</v>
      </c>
      <c r="E234" s="331">
        <v>132.29</v>
      </c>
      <c r="F234" s="332">
        <v>7.407</v>
      </c>
      <c r="G234" s="333">
        <v>0.0011274775810670528</v>
      </c>
      <c r="H234" s="283">
        <v>8.532319890436716E-4</v>
      </c>
      <c r="I234" s="283">
        <v>-4.4040481465797604E-4</v>
      </c>
      <c r="J234" s="283">
        <v>-0.003022909788219582</v>
      </c>
      <c r="K234" s="283">
        <v>-0.0035532024399773654</v>
      </c>
    </row>
    <row r="235">
      <c r="A235" s="187">
        <v>43844.975512453704</v>
      </c>
      <c r="B235" s="331">
        <v>4.644</v>
      </c>
      <c r="C235" s="331">
        <v>56.08</v>
      </c>
      <c r="D235" s="331">
        <v>183.62</v>
      </c>
      <c r="E235" s="331">
        <v>131.95</v>
      </c>
      <c r="F235" s="332">
        <v>7.459</v>
      </c>
      <c r="G235" s="333">
        <v>0.00457523556694069</v>
      </c>
      <c r="H235" s="283">
        <v>6.987083454012E-4</v>
      </c>
      <c r="I235" s="283">
        <v>0.0010289328161133815</v>
      </c>
      <c r="J235" s="283">
        <v>-0.00235640326674084</v>
      </c>
      <c r="K235" s="283">
        <v>-5.896878570414247E-4</v>
      </c>
    </row>
    <row r="236">
      <c r="A236" s="187">
        <v>43843.97413259259</v>
      </c>
      <c r="B236" s="331">
        <v>4.614</v>
      </c>
      <c r="C236" s="331">
        <v>55.851</v>
      </c>
      <c r="D236" s="331">
        <v>183.01</v>
      </c>
      <c r="E236" s="331">
        <v>132.55</v>
      </c>
      <c r="F236" s="332">
        <v>7.437</v>
      </c>
      <c r="G236" s="333">
        <v>-0.0010715303215231842</v>
      </c>
      <c r="H236" s="283">
        <v>0.0021609020206387144</v>
      </c>
      <c r="I236" s="283">
        <v>-0.0014259636883446891</v>
      </c>
      <c r="J236" s="283">
        <v>-0.004202106471201746</v>
      </c>
      <c r="K236" s="283">
        <v>-0.0030003919497167595</v>
      </c>
    </row>
    <row r="237">
      <c r="A237" s="187">
        <v>43840.97548270834</v>
      </c>
      <c r="B237" s="331">
        <v>4.647</v>
      </c>
      <c r="C237" s="331">
        <v>55.959</v>
      </c>
      <c r="D237" s="331">
        <v>183.78</v>
      </c>
      <c r="E237" s="331">
        <v>133.49</v>
      </c>
      <c r="F237" s="332">
        <v>7.486</v>
      </c>
      <c r="G237" s="333">
        <v>0.0013125182263744966</v>
      </c>
      <c r="H237" s="283">
        <v>0.004325322321196608</v>
      </c>
      <c r="I237" s="283">
        <v>7.201120645625725E-4</v>
      </c>
      <c r="J237" s="283">
        <v>-0.00141602620973121</v>
      </c>
      <c r="K237" s="283">
        <v>-0.0020479469674210917</v>
      </c>
    </row>
    <row r="238">
      <c r="A238" s="187">
        <v>43839.97445622685</v>
      </c>
      <c r="B238" s="331">
        <v>4.58</v>
      </c>
      <c r="C238" s="331">
        <v>55.962</v>
      </c>
      <c r="D238" s="331">
        <v>183.05</v>
      </c>
      <c r="E238" s="331">
        <v>132.88</v>
      </c>
      <c r="F238" s="332">
        <v>7.472</v>
      </c>
      <c r="G238" s="333">
        <v>-0.002557120193644439</v>
      </c>
      <c r="H238" s="283">
        <v>0.0065036584357871146</v>
      </c>
      <c r="I238" s="283">
        <v>8.320633065030206E-4</v>
      </c>
      <c r="J238" s="283">
        <v>-5.023347841014806E-4</v>
      </c>
      <c r="K238" s="283">
        <v>-0.0021845210181764183</v>
      </c>
    </row>
    <row r="239">
      <c r="A239" s="187">
        <v>43838.97547960648</v>
      </c>
      <c r="B239" s="331">
        <v>4.628</v>
      </c>
      <c r="C239" s="331">
        <v>55.488</v>
      </c>
      <c r="D239" s="331">
        <v>183.79</v>
      </c>
      <c r="E239" s="331">
        <v>134.22</v>
      </c>
      <c r="F239" s="332">
        <v>7.504</v>
      </c>
      <c r="G239" s="333">
        <v>6.959069310704298E-5</v>
      </c>
      <c r="H239" s="283">
        <v>0.0029939305355858314</v>
      </c>
      <c r="I239" s="283">
        <v>0.0017232044766987882</v>
      </c>
      <c r="J239" s="283">
        <v>0.005514338181127713</v>
      </c>
      <c r="K239" s="283">
        <v>-3.523362409681615E-6</v>
      </c>
    </row>
    <row r="240">
      <c r="A240" s="187">
        <v>43837.97549438657</v>
      </c>
      <c r="B240" s="331">
        <v>4.628</v>
      </c>
      <c r="C240" s="331">
        <v>55.235</v>
      </c>
      <c r="D240" s="331">
        <v>183.38</v>
      </c>
      <c r="E240" s="331">
        <v>134.05</v>
      </c>
      <c r="F240" s="332">
        <v>7.532</v>
      </c>
      <c r="G240" s="333">
        <v>0.00424796400915058</v>
      </c>
      <c r="H240" s="283">
        <v>0.001855970016183502</v>
      </c>
      <c r="I240" s="283">
        <v>0.0029485367645902074</v>
      </c>
      <c r="J240" s="283">
        <v>0.010091767001538502</v>
      </c>
      <c r="K240" s="283">
        <v>0.003638978414420476</v>
      </c>
    </row>
    <row r="241">
      <c r="A241" s="187">
        <v>43836.97545784722</v>
      </c>
      <c r="B241" s="331">
        <v>4.615</v>
      </c>
      <c r="C241" s="331">
        <v>54.877</v>
      </c>
      <c r="D241" s="331">
        <v>182.59</v>
      </c>
      <c r="E241" s="331">
        <v>133.07</v>
      </c>
      <c r="F241" s="332">
        <v>7.521</v>
      </c>
      <c r="G241" s="333">
        <v>0.005573252572445157</v>
      </c>
      <c r="H241" s="283">
        <v>0.0028451390980598714</v>
      </c>
      <c r="I241" s="283">
        <v>0.003291441237177765</v>
      </c>
      <c r="J241" s="283">
        <v>0.0103209167719569</v>
      </c>
      <c r="K241" s="283">
        <v>0.002704739296253774</v>
      </c>
    </row>
    <row r="242">
      <c r="A242" s="187">
        <v>43833.975468993056</v>
      </c>
      <c r="B242" s="331">
        <v>4.627</v>
      </c>
      <c r="C242" s="331">
        <v>54.99</v>
      </c>
      <c r="D242" s="331">
        <v>182.84</v>
      </c>
      <c r="E242" s="331">
        <v>132.01</v>
      </c>
      <c r="F242" s="332">
        <v>7.504</v>
      </c>
      <c r="G242" s="333">
        <v>0.006439991467353042</v>
      </c>
      <c r="H242" s="283">
        <v>0.0028269693340085</v>
      </c>
      <c r="I242" s="283">
        <v>0.004374715500068442</v>
      </c>
      <c r="J242" s="283">
        <v>0.008854395304843369</v>
      </c>
      <c r="K242" s="283">
        <v>0.002308755408898263</v>
      </c>
    </row>
    <row r="243">
      <c r="A243" s="187">
        <v>43832.975469895835</v>
      </c>
      <c r="B243" s="331">
        <v>4.569</v>
      </c>
      <c r="C243" s="331">
        <v>54.927</v>
      </c>
      <c r="D243" s="331">
        <v>181.76</v>
      </c>
      <c r="E243" s="331">
        <v>130.03</v>
      </c>
      <c r="F243" s="332">
        <v>7.45</v>
      </c>
      <c r="G243" s="333">
        <v>-0.0015579793218797693</v>
      </c>
      <c r="H243" s="283">
        <v>-0.0012047541310127678</v>
      </c>
      <c r="I243" s="283">
        <v>-2.1729103730453817E-4</v>
      </c>
      <c r="J243" s="283">
        <v>0.002921139893017677</v>
      </c>
      <c r="K243" s="283">
        <v>-0.0021475784421287614</v>
      </c>
    </row>
    <row r="244">
      <c r="A244" s="187">
        <v>43830.97546976852</v>
      </c>
      <c r="B244" s="331">
        <v>4.538</v>
      </c>
      <c r="C244" s="331">
        <v>54.408</v>
      </c>
      <c r="D244" s="331">
        <v>180.79</v>
      </c>
      <c r="E244" s="331">
        <v>128.99</v>
      </c>
      <c r="F244" s="332">
        <v>7.46</v>
      </c>
      <c r="G244" s="333">
        <v>-0.004400570603182071</v>
      </c>
      <c r="H244" s="283">
        <v>-0.005170789681615477</v>
      </c>
      <c r="I244" s="283">
        <v>-0.003077552098964209</v>
      </c>
      <c r="J244" s="283">
        <v>0.002763687532788476</v>
      </c>
      <c r="K244" s="283">
        <v>-6.77656261538262E-4</v>
      </c>
    </row>
    <row r="245">
      <c r="A245" s="187">
        <v>43829.975490729164</v>
      </c>
      <c r="B245" s="331">
        <v>4.538</v>
      </c>
      <c r="C245" s="331">
        <v>54.523</v>
      </c>
      <c r="D245" s="331">
        <v>180.45</v>
      </c>
      <c r="E245" s="331">
        <v>128.53</v>
      </c>
      <c r="F245" s="332">
        <v>7.452</v>
      </c>
      <c r="G245" s="333">
        <v>-0.004400570603182071</v>
      </c>
      <c r="H245" s="283">
        <v>-0.004466236429642685</v>
      </c>
      <c r="I245" s="283">
        <v>-0.003704430429255353</v>
      </c>
      <c r="J245" s="283">
        <v>0.0015749648927905202</v>
      </c>
      <c r="K245" s="283">
        <v>-0.0010351182811986586</v>
      </c>
    </row>
    <row r="246">
      <c r="A246" s="187">
        <v>43826.975554282406</v>
      </c>
      <c r="B246" s="331">
        <v>4.59</v>
      </c>
      <c r="C246" s="331">
        <v>55.12</v>
      </c>
      <c r="D246" s="331">
        <v>181.87</v>
      </c>
      <c r="E246" s="331">
        <v>128.89</v>
      </c>
      <c r="F246" s="332">
        <v>7.498</v>
      </c>
      <c r="G246" s="333">
        <v>-5.809731299927604E-4</v>
      </c>
      <c r="H246" s="283">
        <v>-8.164005805515462E-4</v>
      </c>
      <c r="I246" s="283">
        <v>-0.001081358479500046</v>
      </c>
      <c r="J246" s="283">
        <v>0.00250859906380115</v>
      </c>
      <c r="K246" s="283">
        <v>0.0010224948875255935</v>
      </c>
    </row>
    <row r="247">
      <c r="A247" s="187">
        <v>43824.975497141204</v>
      </c>
      <c r="B247" s="331">
        <v>4.598</v>
      </c>
      <c r="C247" s="331">
        <v>55.255</v>
      </c>
      <c r="D247" s="331">
        <v>182.46</v>
      </c>
      <c r="E247" s="331">
        <v>127.92</v>
      </c>
      <c r="F247" s="332">
        <v>7.475</v>
      </c>
      <c r="G247" s="333">
        <v>2.8998115122513823E-4</v>
      </c>
      <c r="H247" s="283">
        <v>-1.2585601285364234E-5</v>
      </c>
      <c r="I247" s="283">
        <v>-4.2020745056237097E-4</v>
      </c>
      <c r="J247" s="283">
        <v>0.002504790753716198</v>
      </c>
      <c r="K247" s="283">
        <v>3.094580742669291E-4</v>
      </c>
    </row>
    <row r="248">
      <c r="A248" s="187">
        <v>43823.975485821764</v>
      </c>
      <c r="B248" s="331">
        <v>4.598</v>
      </c>
      <c r="C248" s="331">
        <v>55.255</v>
      </c>
      <c r="D248" s="331">
        <v>182.46</v>
      </c>
      <c r="E248" s="331">
        <v>127.92</v>
      </c>
      <c r="F248" s="332">
        <v>7.475</v>
      </c>
      <c r="G248" s="333">
        <v>0.0017411493416184716</v>
      </c>
      <c r="H248" s="283">
        <v>0.0037637082016113896</v>
      </c>
      <c r="I248" s="283">
        <v>8.205099760437337E-4</v>
      </c>
      <c r="J248" s="283">
        <v>0.0040275800836889015</v>
      </c>
      <c r="K248" s="283">
        <v>0.0012914255800694496</v>
      </c>
    </row>
    <row r="249">
      <c r="A249" s="187">
        <v>43822.97548353009</v>
      </c>
      <c r="B249" s="331">
        <v>4.598</v>
      </c>
      <c r="C249" s="331">
        <v>55.187</v>
      </c>
      <c r="D249" s="331">
        <v>182.45</v>
      </c>
      <c r="E249" s="331">
        <v>127.17</v>
      </c>
      <c r="F249" s="332">
        <v>7.45</v>
      </c>
      <c r="G249" s="333">
        <v>0.002032652038018353</v>
      </c>
      <c r="H249" s="283">
        <v>0.00398804926867354</v>
      </c>
      <c r="I249" s="283">
        <v>0.001186835384793768</v>
      </c>
      <c r="J249" s="283">
        <v>0.0024161148747302206</v>
      </c>
      <c r="K249" s="283">
        <v>0.0010719336813567182</v>
      </c>
    </row>
    <row r="250">
      <c r="A250" s="187">
        <v>43819.97547927083</v>
      </c>
      <c r="B250" s="331">
        <v>4.594</v>
      </c>
      <c r="C250" s="331">
        <v>55.257</v>
      </c>
      <c r="D250" s="331">
        <v>182.69</v>
      </c>
      <c r="E250" s="331">
        <v>126.96</v>
      </c>
      <c r="F250" s="332">
        <v>7.468</v>
      </c>
      <c r="G250" s="333">
        <v>-2.9963400015057634E-4</v>
      </c>
      <c r="H250" s="283">
        <v>0.005682395472221084</v>
      </c>
      <c r="I250" s="283">
        <v>0.0012952786763688422</v>
      </c>
      <c r="J250" s="283">
        <v>0.0025521392344202884</v>
      </c>
      <c r="K250" s="283">
        <v>0.002505725467999135</v>
      </c>
    </row>
    <row r="251">
      <c r="A251" s="187">
        <v>43818.975129259255</v>
      </c>
      <c r="B251" s="331">
        <v>4.574</v>
      </c>
      <c r="C251" s="331">
        <v>54.631</v>
      </c>
      <c r="D251" s="331">
        <v>182.01</v>
      </c>
      <c r="E251" s="331">
        <v>126.38</v>
      </c>
      <c r="F251" s="332">
        <v>7.446</v>
      </c>
      <c r="G251" s="333">
        <v>-0.0021132786295753325</v>
      </c>
      <c r="H251" s="283">
        <v>0.0013231257922524664</v>
      </c>
      <c r="I251" s="283">
        <v>-1.286090619931901E-4</v>
      </c>
      <c r="J251" s="283">
        <v>0.0010822641569015283</v>
      </c>
      <c r="K251" s="283">
        <v>0.0018385627832075608</v>
      </c>
    </row>
    <row r="252">
      <c r="A252" s="187">
        <v>43817.974304351854</v>
      </c>
      <c r="B252" s="331">
        <v>4.57</v>
      </c>
      <c r="C252" s="331">
        <v>54.527</v>
      </c>
      <c r="D252" s="331">
        <v>181.8</v>
      </c>
      <c r="E252" s="331">
        <v>126.25</v>
      </c>
      <c r="F252" s="332">
        <v>7.426</v>
      </c>
      <c r="G252" s="333">
        <v>-0.007184272961864894</v>
      </c>
      <c r="H252" s="283">
        <v>0.003984285902947453</v>
      </c>
      <c r="I252" s="283">
        <v>-0.0025452771287644005</v>
      </c>
      <c r="J252" s="283">
        <v>-1.338408841219015E-4</v>
      </c>
      <c r="K252" s="283">
        <v>0.004139266192718131</v>
      </c>
    </row>
    <row r="253">
      <c r="A253" s="187">
        <v>43816.975931168985</v>
      </c>
      <c r="B253" s="331">
        <v>4.598</v>
      </c>
      <c r="C253" s="331">
        <v>54.319</v>
      </c>
      <c r="D253" s="331">
        <v>181.98</v>
      </c>
      <c r="E253" s="331">
        <v>125.99</v>
      </c>
      <c r="F253" s="332">
        <v>7.412</v>
      </c>
      <c r="G253" s="333">
        <v>2.838904244006901E-4</v>
      </c>
      <c r="H253" s="283">
        <v>0.002570442510651564</v>
      </c>
      <c r="I253" s="283">
        <v>-7.413645468845598E-4</v>
      </c>
      <c r="J253" s="283">
        <v>0.0011063201866170491</v>
      </c>
      <c r="K253" s="283">
        <v>0.004692554287160385</v>
      </c>
    </row>
    <row r="254">
      <c r="A254" s="187">
        <v>43815.975489432865</v>
      </c>
      <c r="B254" s="331">
        <v>4.603</v>
      </c>
      <c r="C254" s="331">
        <v>54.414</v>
      </c>
      <c r="D254" s="331">
        <v>182.08</v>
      </c>
      <c r="E254" s="331">
        <v>125.97</v>
      </c>
      <c r="F254" s="332">
        <v>7.405</v>
      </c>
      <c r="G254" s="333">
        <v>-0.010530061034093078</v>
      </c>
      <c r="H254" s="283">
        <v>0.003796596677982341</v>
      </c>
      <c r="I254" s="283">
        <v>-0.0030255700438795254</v>
      </c>
      <c r="J254" s="283">
        <v>-9.906067015513775E-4</v>
      </c>
      <c r="K254" s="283">
        <v>0.006339070392987571</v>
      </c>
    </row>
    <row r="255">
      <c r="A255" s="187">
        <v>43812.97549459491</v>
      </c>
      <c r="B255" s="331">
        <v>4.669</v>
      </c>
      <c r="C255" s="331">
        <v>53.876</v>
      </c>
      <c r="D255" s="331">
        <v>183.19</v>
      </c>
      <c r="E255" s="331">
        <v>126.3</v>
      </c>
      <c r="F255" s="332">
        <v>7.334</v>
      </c>
      <c r="G255" s="333">
        <v>-0.003222657032498799</v>
      </c>
      <c r="H255" s="283">
        <v>3.211816945688876E-4</v>
      </c>
      <c r="I255" s="283">
        <v>-2.8593622364000054E-4</v>
      </c>
      <c r="J255" s="283">
        <v>0.0017031014890444007</v>
      </c>
      <c r="K255" s="283">
        <v>0.0023171541855677344</v>
      </c>
    </row>
    <row r="256">
      <c r="A256" s="187">
        <v>43811.97549092592</v>
      </c>
      <c r="B256" s="331">
        <v>4.593</v>
      </c>
      <c r="C256" s="331">
        <v>53.899</v>
      </c>
      <c r="D256" s="331">
        <v>182.38</v>
      </c>
      <c r="E256" s="331">
        <v>125.57</v>
      </c>
      <c r="F256" s="332">
        <v>7.308</v>
      </c>
      <c r="G256" s="333">
        <v>-0.009922130475569224</v>
      </c>
      <c r="H256" s="283">
        <v>-0.0010104559833189846</v>
      </c>
      <c r="I256" s="283">
        <v>-0.002959772167442735</v>
      </c>
      <c r="J256" s="283">
        <v>-1.969995112226878E-4</v>
      </c>
      <c r="K256" s="283">
        <v>0.0015931302826566924</v>
      </c>
    </row>
    <row r="257">
      <c r="A257" s="187">
        <v>43810.97546834491</v>
      </c>
      <c r="B257" s="331">
        <v>4.747</v>
      </c>
      <c r="C257" s="331">
        <v>53.795</v>
      </c>
      <c r="D257" s="331">
        <v>183.73</v>
      </c>
      <c r="E257" s="331">
        <v>126.34</v>
      </c>
      <c r="F257" s="332">
        <v>7.265</v>
      </c>
      <c r="G257" s="333">
        <v>0.0013388819007040809</v>
      </c>
      <c r="H257" s="283">
        <v>-0.0027696368878603237</v>
      </c>
      <c r="I257" s="283">
        <v>-7.460195470975576E-4</v>
      </c>
      <c r="J257" s="283">
        <v>0.0015817048362608925</v>
      </c>
      <c r="K257" s="283">
        <v>-0.001238991322489354</v>
      </c>
    </row>
    <row r="258">
      <c r="A258" s="187">
        <v>43809.97548283565</v>
      </c>
      <c r="B258" s="331">
        <v>4.711</v>
      </c>
      <c r="C258" s="331">
        <v>53.824</v>
      </c>
      <c r="D258" s="331">
        <v>183.34</v>
      </c>
      <c r="E258" s="331">
        <v>125.65</v>
      </c>
      <c r="F258" s="332">
        <v>7.283</v>
      </c>
      <c r="G258" s="333">
        <v>-9.211116303064296E-4</v>
      </c>
      <c r="H258" s="283">
        <v>0.003291000794629998</v>
      </c>
      <c r="I258" s="283">
        <v>-7.294928080368024E-4</v>
      </c>
      <c r="J258" s="283">
        <v>-0.0028367330198101706</v>
      </c>
      <c r="K258" s="283">
        <v>0.0014153740129047392</v>
      </c>
    </row>
    <row r="259">
      <c r="A259" s="187">
        <v>43808.97547055555</v>
      </c>
      <c r="B259" s="331">
        <v>4.729</v>
      </c>
      <c r="C259" s="331">
        <v>54.062</v>
      </c>
      <c r="D259" s="331">
        <v>184.0</v>
      </c>
      <c r="E259" s="331">
        <v>125.64</v>
      </c>
      <c r="F259" s="332">
        <v>7.273</v>
      </c>
      <c r="G259" s="333">
        <v>-9.176067627643855E-4</v>
      </c>
      <c r="H259" s="283">
        <v>0.003645196776292566</v>
      </c>
      <c r="I259" s="283">
        <v>-4.3661528610676E-4</v>
      </c>
      <c r="J259" s="283">
        <v>-0.0023108627472477514</v>
      </c>
      <c r="K259" s="283">
        <v>0.0024285457759637787</v>
      </c>
    </row>
    <row r="260">
      <c r="A260" s="187">
        <v>43805.975469756944</v>
      </c>
      <c r="B260" s="331">
        <v>4.7278</v>
      </c>
      <c r="C260" s="331">
        <v>54.243</v>
      </c>
      <c r="D260" s="331">
        <v>184.14</v>
      </c>
      <c r="E260" s="331">
        <v>125.74</v>
      </c>
      <c r="F260" s="332">
        <v>7.292</v>
      </c>
      <c r="G260" s="333">
        <v>-0.0060492578105211985</v>
      </c>
      <c r="H260" s="283">
        <v>0.009144129033020162</v>
      </c>
      <c r="I260" s="283">
        <v>-0.0021007804896535642</v>
      </c>
      <c r="J260" s="283">
        <v>-0.0035210636414265695</v>
      </c>
      <c r="K260" s="283">
        <v>0.0056077490396824565</v>
      </c>
    </row>
    <row r="261">
      <c r="A261" s="187">
        <v>43804.97548811343</v>
      </c>
      <c r="B261" s="331">
        <v>4.724</v>
      </c>
      <c r="C261" s="331">
        <v>53.286</v>
      </c>
      <c r="D261" s="331">
        <v>183.74</v>
      </c>
      <c r="E261" s="331">
        <v>126.72</v>
      </c>
      <c r="F261" s="332">
        <v>7.252</v>
      </c>
      <c r="G261" s="333">
        <v>5.237405250816026E-4</v>
      </c>
      <c r="H261" s="283">
        <v>-7.61175097010384E-4</v>
      </c>
      <c r="I261" s="283">
        <v>1.6128135262993837E-4</v>
      </c>
      <c r="J261" s="283">
        <v>0.002146064278253331</v>
      </c>
      <c r="K261" s="283">
        <v>0.0035468111758817</v>
      </c>
    </row>
    <row r="262">
      <c r="A262" s="187">
        <v>43803.97549827547</v>
      </c>
      <c r="B262" s="331">
        <v>4.742</v>
      </c>
      <c r="C262" s="331">
        <v>53.465</v>
      </c>
      <c r="D262" s="331">
        <v>184.24</v>
      </c>
      <c r="E262" s="331">
        <v>126.51</v>
      </c>
      <c r="F262" s="332">
        <v>7.22</v>
      </c>
      <c r="G262" s="333">
        <v>-0.003649769052299634</v>
      </c>
      <c r="H262" s="283">
        <v>-0.005072244635522878</v>
      </c>
      <c r="I262" s="283">
        <v>-0.0016725096218364044</v>
      </c>
      <c r="J262" s="283">
        <v>2.4338728994292383E-4</v>
      </c>
      <c r="K262" s="283">
        <v>-2.469278094949419E-4</v>
      </c>
    </row>
    <row r="263">
      <c r="A263" s="187">
        <v>43802.97550107639</v>
      </c>
      <c r="B263" s="331">
        <v>4.814</v>
      </c>
      <c r="C263" s="331">
        <v>52.762</v>
      </c>
      <c r="D263" s="331">
        <v>185.3</v>
      </c>
      <c r="E263" s="331">
        <v>127.07</v>
      </c>
      <c r="F263" s="332">
        <v>7.17</v>
      </c>
      <c r="G263" s="333">
        <v>4.375412805175394E-4</v>
      </c>
      <c r="H263" s="283">
        <v>-0.01048707094088804</v>
      </c>
      <c r="I263" s="283">
        <v>-4.38851214580908E-4</v>
      </c>
      <c r="J263" s="283">
        <v>0.003010988342721621</v>
      </c>
      <c r="K263" s="283">
        <v>-0.006015538007362542</v>
      </c>
    </row>
    <row r="264">
      <c r="A264" s="187">
        <v>43801.97547090278</v>
      </c>
      <c r="B264" s="331">
        <v>4.715</v>
      </c>
      <c r="C264" s="331">
        <v>53.399</v>
      </c>
      <c r="D264" s="331">
        <v>183.64</v>
      </c>
      <c r="E264" s="331">
        <v>125.9</v>
      </c>
      <c r="F264" s="332">
        <v>7.175</v>
      </c>
      <c r="G264" s="333">
        <v>-0.007111042423909956</v>
      </c>
      <c r="H264" s="283">
        <v>-0.006309627817898973</v>
      </c>
      <c r="I264" s="283">
        <v>-0.003999929283762249</v>
      </c>
      <c r="J264" s="283">
        <v>4.4477871736196367E-4</v>
      </c>
      <c r="K264" s="283">
        <v>-0.006605005792336731</v>
      </c>
    </row>
    <row r="265">
      <c r="A265" s="187">
        <v>43798.97547179398</v>
      </c>
      <c r="B265" s="331">
        <v>4.792</v>
      </c>
      <c r="C265" s="331">
        <v>54.269</v>
      </c>
      <c r="D265" s="331">
        <v>185.15</v>
      </c>
      <c r="E265" s="331">
        <v>126.41</v>
      </c>
      <c r="F265" s="332">
        <v>7.225</v>
      </c>
      <c r="G265" s="333">
        <v>-0.0022903463583619685</v>
      </c>
      <c r="H265" s="283">
        <v>6.772148004723366E-4</v>
      </c>
      <c r="I265" s="283">
        <v>-0.0016357073002778073</v>
      </c>
      <c r="J265" s="283">
        <v>4.4295300146498146E-4</v>
      </c>
      <c r="K265" s="283">
        <v>-0.004509874350255923</v>
      </c>
    </row>
    <row r="266">
      <c r="A266" s="187">
        <v>43797.97546743056</v>
      </c>
      <c r="B266" s="331">
        <v>4.806</v>
      </c>
      <c r="C266" s="331">
        <v>54.437</v>
      </c>
      <c r="D266" s="331">
        <v>185.53</v>
      </c>
      <c r="E266" s="331">
        <v>125.92</v>
      </c>
      <c r="F266" s="332">
        <v>7.3</v>
      </c>
      <c r="G266" s="333">
        <v>3.415300274393444E-4</v>
      </c>
      <c r="H266" s="283">
        <v>0.0023922976962664397</v>
      </c>
      <c r="I266" s="283">
        <v>-4.320316493082732E-4</v>
      </c>
      <c r="J266" s="283">
        <v>-4.266631612570941E-4</v>
      </c>
      <c r="K266" s="283">
        <v>-0.001004148052378806</v>
      </c>
    </row>
    <row r="267">
      <c r="A267" s="187">
        <v>43796.97549200231</v>
      </c>
      <c r="B267" s="331">
        <v>4.816</v>
      </c>
      <c r="C267" s="331">
        <v>54.412</v>
      </c>
      <c r="D267" s="331">
        <v>185.85</v>
      </c>
      <c r="E267" s="331">
        <v>125.73</v>
      </c>
      <c r="F267" s="332">
        <v>7.318</v>
      </c>
      <c r="G267" s="333">
        <v>0.0024237070973491073</v>
      </c>
      <c r="H267" s="283">
        <v>0.0057053345353303975</v>
      </c>
      <c r="I267" s="283">
        <v>7.709145551856681E-4</v>
      </c>
      <c r="J267" s="283">
        <v>-0.0018285281758663545</v>
      </c>
      <c r="K267" s="283">
        <v>-7.285290696171417E-4</v>
      </c>
    </row>
    <row r="268">
      <c r="A268" s="187">
        <v>43795.975486875</v>
      </c>
      <c r="B268" s="331">
        <v>4.825</v>
      </c>
      <c r="C268" s="331">
        <v>54.158</v>
      </c>
      <c r="D268" s="331">
        <v>186.06</v>
      </c>
      <c r="E268" s="331">
        <v>126.24</v>
      </c>
      <c r="F268" s="332">
        <v>7.323</v>
      </c>
      <c r="G268" s="333">
        <v>0.005068522897618055</v>
      </c>
      <c r="H268" s="283">
        <v>0.0057323035765162915</v>
      </c>
      <c r="I268" s="283">
        <v>0.0022981035033283006</v>
      </c>
      <c r="J268" s="283">
        <v>1.0365253047920724E-4</v>
      </c>
      <c r="K268" s="283">
        <v>0.0014081372311109213</v>
      </c>
    </row>
    <row r="269">
      <c r="A269" s="187">
        <v>43794.97548758102</v>
      </c>
      <c r="B269" s="331">
        <v>4.801</v>
      </c>
      <c r="C269" s="331">
        <v>54.047</v>
      </c>
      <c r="D269" s="331">
        <v>185.77</v>
      </c>
      <c r="E269" s="331">
        <v>126.08</v>
      </c>
      <c r="F269" s="332">
        <v>7.322</v>
      </c>
      <c r="G269" s="333">
        <v>0.0024284491608257777</v>
      </c>
      <c r="H269" s="283">
        <v>0.0032707050149865338</v>
      </c>
      <c r="I269" s="283">
        <v>0.0015620841927220057</v>
      </c>
      <c r="J269" s="283">
        <v>-7.678458924344304E-4</v>
      </c>
      <c r="K269" s="283">
        <v>0.002139725877926768</v>
      </c>
    </row>
    <row r="270">
      <c r="A270" s="187">
        <v>43791.97563813657</v>
      </c>
      <c r="B270" s="331">
        <v>4.781</v>
      </c>
      <c r="C270" s="331">
        <v>53.485</v>
      </c>
      <c r="D270" s="331">
        <v>185.42</v>
      </c>
      <c r="E270" s="331">
        <v>126.42</v>
      </c>
      <c r="F270" s="332">
        <v>7.334</v>
      </c>
      <c r="G270" s="333">
        <v>0.004117203039530226</v>
      </c>
      <c r="H270" s="283">
        <v>-2.8261694510981855E-4</v>
      </c>
      <c r="I270" s="283">
        <v>0.0021419275740947783</v>
      </c>
      <c r="J270" s="283">
        <v>-3.437419565128404E-4</v>
      </c>
      <c r="K270" s="283">
        <v>0.00465624234370506</v>
      </c>
    </row>
    <row r="271">
      <c r="A271" s="187">
        <v>43790.975477361106</v>
      </c>
      <c r="B271" s="331">
        <v>4.752</v>
      </c>
      <c r="C271" s="331">
        <v>53.231</v>
      </c>
      <c r="D271" s="331">
        <v>184.78</v>
      </c>
      <c r="E271" s="331">
        <v>126.2</v>
      </c>
      <c r="F271" s="332">
        <v>7.292</v>
      </c>
      <c r="G271" s="333">
        <v>0.004213057544793841</v>
      </c>
      <c r="H271" s="283">
        <v>-0.0018344795229149706</v>
      </c>
      <c r="I271" s="283">
        <v>0.0015703728721399024</v>
      </c>
      <c r="J271" s="283">
        <v>-9.238189485499445E-4</v>
      </c>
      <c r="K271" s="283">
        <v>9.958500463033149E-4</v>
      </c>
    </row>
    <row r="272">
      <c r="A272" s="187">
        <v>43789.97546880787</v>
      </c>
      <c r="B272" s="331">
        <v>4.766</v>
      </c>
      <c r="C272" s="331">
        <v>53.515</v>
      </c>
      <c r="D272" s="331">
        <v>184.9</v>
      </c>
      <c r="E272" s="331">
        <v>126.37</v>
      </c>
      <c r="F272" s="332">
        <v>7.275</v>
      </c>
      <c r="G272" s="333">
        <v>0.005195100193503184</v>
      </c>
      <c r="H272" s="283">
        <v>-4.6709775998687864E-4</v>
      </c>
      <c r="I272" s="283">
        <v>0.0012974767160278307</v>
      </c>
      <c r="J272" s="283">
        <v>-5.335543254569863E-5</v>
      </c>
      <c r="K272" s="283">
        <v>-0.00354100052298012</v>
      </c>
    </row>
    <row r="273">
      <c r="A273" s="187">
        <v>43788.97427358796</v>
      </c>
      <c r="B273" s="331">
        <v>4.722</v>
      </c>
      <c r="C273" s="331">
        <v>53.529</v>
      </c>
      <c r="D273" s="331">
        <v>184.23</v>
      </c>
      <c r="E273" s="331">
        <v>126.55</v>
      </c>
      <c r="F273" s="332">
        <v>7.232</v>
      </c>
      <c r="G273" s="333">
        <v>-1.3540580035109606E-5</v>
      </c>
      <c r="H273" s="283">
        <v>0.0011626815562233068</v>
      </c>
      <c r="I273" s="283">
        <v>-0.0014125370787637277</v>
      </c>
      <c r="J273" s="283">
        <v>-0.0020049114950664673</v>
      </c>
      <c r="K273" s="283">
        <v>-0.006100626940957736</v>
      </c>
    </row>
    <row r="274">
      <c r="A274" s="187">
        <v>43787.97550137731</v>
      </c>
      <c r="B274" s="331">
        <v>4.692</v>
      </c>
      <c r="C274" s="331">
        <v>53.524</v>
      </c>
      <c r="D274" s="331">
        <v>183.91</v>
      </c>
      <c r="E274" s="331">
        <v>126.55</v>
      </c>
      <c r="F274" s="332">
        <v>7.27</v>
      </c>
      <c r="G274" s="333">
        <v>0.0012571074504603708</v>
      </c>
      <c r="H274" s="283">
        <v>8.878353885213297E-4</v>
      </c>
      <c r="I274" s="283">
        <v>-0.004676063065113774</v>
      </c>
      <c r="J274" s="283">
        <v>-1.459321009366077E-4</v>
      </c>
      <c r="K274" s="283">
        <v>-0.004575447556681933</v>
      </c>
    </row>
    <row r="275">
      <c r="A275" s="187">
        <v>43784.97570582176</v>
      </c>
      <c r="B275" s="331">
        <v>4.692</v>
      </c>
      <c r="C275" s="331">
        <v>53.59</v>
      </c>
      <c r="D275" s="331">
        <v>184.18</v>
      </c>
      <c r="E275" s="331">
        <v>126.39</v>
      </c>
      <c r="F275" s="332">
        <v>7.352</v>
      </c>
      <c r="G275" s="333">
        <v>0.0054647811061442715</v>
      </c>
      <c r="H275" s="283">
        <v>7.181349825548337E-4</v>
      </c>
      <c r="I275" s="283">
        <v>-0.002327890762433782</v>
      </c>
      <c r="J275" s="283">
        <v>0.0021709104053295736</v>
      </c>
      <c r="K275" s="283">
        <v>-5.89562302447888E-4</v>
      </c>
    </row>
    <row r="276">
      <c r="A276" s="187">
        <v>43783.97547734954</v>
      </c>
      <c r="B276" s="331">
        <v>4.722</v>
      </c>
      <c r="C276" s="331">
        <v>53.342</v>
      </c>
      <c r="D276" s="331">
        <v>185.01</v>
      </c>
      <c r="E276" s="331">
        <v>127.31</v>
      </c>
      <c r="F276" s="332">
        <v>7.365</v>
      </c>
      <c r="G276" s="333">
        <v>0.00889617674603386</v>
      </c>
      <c r="H276" s="283">
        <v>0.0018622225551461942</v>
      </c>
      <c r="I276" s="283">
        <v>-1.7869727925597564E-4</v>
      </c>
      <c r="J276" s="283">
        <v>0.004650358166780759</v>
      </c>
      <c r="K276" s="283">
        <v>-3.1696728356001014E-4</v>
      </c>
    </row>
    <row r="277">
      <c r="A277" s="187">
        <v>43782.97433885417</v>
      </c>
      <c r="B277" s="331">
        <v>4.674</v>
      </c>
      <c r="C277" s="331">
        <v>53.381</v>
      </c>
      <c r="D277" s="331">
        <v>186.5</v>
      </c>
      <c r="E277" s="331">
        <v>126.6</v>
      </c>
      <c r="F277" s="332">
        <v>7.37</v>
      </c>
      <c r="G277" s="333">
        <v>0.0026798507385287587</v>
      </c>
      <c r="H277" s="283">
        <v>0.0014586593565704131</v>
      </c>
      <c r="I277" s="283">
        <v>0.001245262428442695</v>
      </c>
      <c r="J277" s="283">
        <v>-5.807204254798896E-4</v>
      </c>
      <c r="K277" s="283">
        <v>-0.0020349654655828684</v>
      </c>
    </row>
    <row r="278">
      <c r="A278" s="187">
        <v>43781.97571761574</v>
      </c>
      <c r="B278" s="331">
        <v>4.615</v>
      </c>
      <c r="C278" s="331">
        <v>53.474</v>
      </c>
      <c r="D278" s="331">
        <v>185.46</v>
      </c>
      <c r="E278" s="331">
        <v>125.56</v>
      </c>
      <c r="F278" s="332">
        <v>7.365</v>
      </c>
      <c r="G278" s="333">
        <v>-3.7740589098322896E-4</v>
      </c>
      <c r="H278" s="283">
        <v>0.0015940761622563009</v>
      </c>
      <c r="I278" s="283">
        <v>6.064096929828308E-4</v>
      </c>
      <c r="J278" s="283">
        <v>-0.003240145598267019</v>
      </c>
      <c r="K278" s="283">
        <v>-0.0036097251496611063</v>
      </c>
    </row>
    <row r="279">
      <c r="A279" s="187">
        <v>43780.97593681713</v>
      </c>
      <c r="B279" s="331">
        <v>4.597</v>
      </c>
      <c r="C279" s="331">
        <v>53.043</v>
      </c>
      <c r="D279" s="331">
        <v>185.1</v>
      </c>
      <c r="E279" s="331">
        <v>125.54</v>
      </c>
      <c r="F279" s="332">
        <v>7.372</v>
      </c>
      <c r="G279" s="333">
        <v>-0.006078668634499462</v>
      </c>
      <c r="H279" s="283">
        <v>0.0018325426791294674</v>
      </c>
      <c r="I279" s="283">
        <v>-0.001355092790831569</v>
      </c>
      <c r="J279" s="283">
        <v>-0.006658650960322698</v>
      </c>
      <c r="K279" s="283">
        <v>-0.003830184728702779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