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olflare activity" sheetId="1" r:id="rId4"/>
    <sheet state="visible" name="Transactions" sheetId="2" r:id="rId5"/>
    <sheet state="visible" name="Merchant" sheetId="3" r:id="rId6"/>
    <sheet state="visible" name="Pool" sheetId="4" r:id="rId7"/>
    <sheet state="visible" name="PaidTransactions" sheetId="5" r:id="rId8"/>
  </sheets>
  <definedNames>
    <definedName hidden="1" localSheetId="4" name="_xlnm._FilterDatabase">PaidTransactions!$A$1:$F$25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https://solflare.com/activity
--&gt; Transaction result (copy in a notepad first to remove http links)</t>
      </text>
    </comment>
  </commentList>
</comments>
</file>

<file path=xl/sharedStrings.xml><?xml version="1.0" encoding="utf-8"?>
<sst xmlns="http://schemas.openxmlformats.org/spreadsheetml/2006/main" count="244" uniqueCount="192">
  <si>
    <t>Type</t>
  </si>
  <si>
    <t>Ratio</t>
  </si>
  <si>
    <t>Cost</t>
  </si>
  <si>
    <t>1.88607002 LDO</t>
  </si>
  <si>
    <t>-0.638321 UST
-0.000005 SOL</t>
  </si>
  <si>
    <t>0.182554 UST
-0.183291 USDC
-0.000005 SOL</t>
  </si>
  <si>
    <t>0.455767 UST
-121.850638 LARIX
-0.000005 SOL</t>
  </si>
  <si>
    <t>121.850638 LARIX
-0.000005 SOL</t>
  </si>
  <si>
    <t>0.183291 USDC
-0.000005 SOL</t>
  </si>
  <si>
    <t>1.62902423 LDO</t>
  </si>
  <si>
    <t>-26.879967116 stSOL
-0.000005 SOL</t>
  </si>
  <si>
    <t>26.879967116 stSOL
-27.680005 SOL</t>
  </si>
  <si>
    <t>15.079995 SOL</t>
  </si>
  <si>
    <t>12.57803537 SOL</t>
  </si>
  <si>
    <t>1.49157721 LDO</t>
  </si>
  <si>
    <t>-0.186166008 stSOL
-0.000005 SOL</t>
  </si>
  <si>
    <t>0.186166008 stSOL
-6.17950047 LDO
-0.000005 SOL</t>
  </si>
  <si>
    <t>-0.531531 UST
-0.000005 SOL</t>
  </si>
  <si>
    <t>0.531531 UST
-142.324974 LARIX
-0.000005 SOL</t>
  </si>
  <si>
    <t>-24.957194901 stSOL
-0.000005 SOL</t>
  </si>
  <si>
    <t>15.634662954 stSOL
-16.100005 SOL</t>
  </si>
  <si>
    <t>16.119995 SOL</t>
  </si>
  <si>
    <t>9.322531947 stSOL
-9.600005 SOL</t>
  </si>
  <si>
    <t>9.53880494 SOL</t>
  </si>
  <si>
    <t>142.324974 LARIX
-0.000005 SOL</t>
  </si>
  <si>
    <t>1.62148998 LDO</t>
  </si>
  <si>
    <t>-26.911023349 stSOL
-0.000005 SOL</t>
  </si>
  <si>
    <t>26.911023349 stSOL
-27.700005 SOL</t>
  </si>
  <si>
    <t>27.709995 SOL</t>
  </si>
  <si>
    <t>-12.53257044 stSOL
-0.000005 SOL</t>
  </si>
  <si>
    <t>12.53257044 stSOL
-12.900005 SOL</t>
  </si>
  <si>
    <t>12.89317638 SOL</t>
  </si>
  <si>
    <t>1.61519201 LDO</t>
  </si>
  <si>
    <t>-0.629993 UST
-0.000005 SOL</t>
  </si>
  <si>
    <t>0.629993 UST
-162.384909 LARIX
-0.000005 SOL</t>
  </si>
  <si>
    <t>14.563193 LARIX
-0.000005 SOL</t>
  </si>
  <si>
    <t>147.821714 LARIX
-0.000005 SOL</t>
  </si>
  <si>
    <t>-12.824025567 stSOL
-0.000005 SOL</t>
  </si>
  <si>
    <t>12.824025567 stSOL
-13.200005 SOL</t>
  </si>
  <si>
    <t>13.26644657 SOL</t>
  </si>
  <si>
    <t>1.31573399 LDO</t>
  </si>
  <si>
    <t>1.6270845 LDO</t>
  </si>
  <si>
    <t>-0.183224 USDC
-0.000005 SOL</t>
  </si>
  <si>
    <t>-0.227292 USDC
-0.00179176 SOL</t>
  </si>
  <si>
    <t>-0.000005 SOL</t>
  </si>
  <si>
    <t>0.36557 USDC
-87.365951 LARIX
-0.00204428 SOL</t>
  </si>
  <si>
    <t>87.276933 LARIX
-0.000005 SOL</t>
  </si>
  <si>
    <t>-0.359905 USDC
-0.00179176 SOL</t>
  </si>
  <si>
    <t>-0.00151336 SOL</t>
  </si>
  <si>
    <t>0.404851 USDC
-96.676466 LARIX
-0.02336276 SOL</t>
  </si>
  <si>
    <t>0.032150499 SOL
-1.0475955 LDO</t>
  </si>
  <si>
    <t>-20.887047207 stSOL
-0.000005 SOL</t>
  </si>
  <si>
    <t>20.887047207 stSOL
-21.490005 SOL</t>
  </si>
  <si>
    <t>21.489995 SOL</t>
  </si>
  <si>
    <t>-12.82964277 stSOL
-0.000005 SOL</t>
  </si>
  <si>
    <t>12.82964277 stSOL
-13.200005 SOL</t>
  </si>
  <si>
    <t>13.20066271 SOL</t>
  </si>
  <si>
    <t>-23.015601575 stSOL
-0.000005 SOL</t>
  </si>
  <si>
    <t>23.015601575 stSOL
-23.680005 SOL</t>
  </si>
  <si>
    <t>23.679995 SOL</t>
  </si>
  <si>
    <t>-12.819863707 stSOL
-0.000005 SOL</t>
  </si>
  <si>
    <t>12.72272908 stSOL
-13.090005 SOL</t>
  </si>
  <si>
    <t>13.08638106 SOL</t>
  </si>
  <si>
    <t>1.0475955 LDO</t>
  </si>
  <si>
    <t>0.097134627 stSOL
-3.70461917 LDO
-0.000005 SOL</t>
  </si>
  <si>
    <t>96.765486 LARIX
-0.000005 SOL</t>
  </si>
  <si>
    <t>-9.563915519 stSOL
-0.000005 SOL</t>
  </si>
  <si>
    <t>9.563915519 stSOL
-9.840005 SOL</t>
  </si>
  <si>
    <t>9.839995 SOL</t>
  </si>
  <si>
    <t>-12.761606785 stSOL
-0.000005 SOL</t>
  </si>
  <si>
    <t>12.761606785 stSOL
-13.130005 SOL</t>
  </si>
  <si>
    <t>13.06319325 SOL</t>
  </si>
  <si>
    <t>0.90604598 LDO</t>
  </si>
  <si>
    <t>0.907307 LDO</t>
  </si>
  <si>
    <t>0.69061369 LDO</t>
  </si>
  <si>
    <t>0.06784533 SOL</t>
  </si>
  <si>
    <t>-41.857517 UST
-0.00204428 SOL</t>
  </si>
  <si>
    <t>41.857517 UST
-42.041706 USDC
-0.00204428 SOL</t>
  </si>
  <si>
    <t>42.041706 USDC
-0.000005 SOL</t>
  </si>
  <si>
    <t>-6.952456147 stSOL
-0.000005 SOL</t>
  </si>
  <si>
    <t>6.952456147 stSOL
-7.150005 SOL</t>
  </si>
  <si>
    <t>7.149995 SOL</t>
  </si>
  <si>
    <t>-11.755971304 stSOL
-0.000005 SOL</t>
  </si>
  <si>
    <t>11.755971304 stSOL
-12.090005 SOL</t>
  </si>
  <si>
    <t>12.09006818 SOL</t>
  </si>
  <si>
    <t>-0.159965 USDC
-0.00204428 SOL</t>
  </si>
  <si>
    <t>0.159965 USDC
-36.009425 LARIX
-0.000005 SOL</t>
  </si>
  <si>
    <t>35.301504 LARIX
-0.000005 SOL</t>
  </si>
  <si>
    <t>-13.956350747 stSOL
-0.000005 SOL</t>
  </si>
  <si>
    <t>13.956350747 stSOL
-14.352905 SOL</t>
  </si>
  <si>
    <t>14.354995 SOL</t>
  </si>
  <si>
    <t>-12.410377316 stSOL
-0.000005 SOL</t>
  </si>
  <si>
    <t>12.410377316 stSOL
-12.763005 SOL</t>
  </si>
  <si>
    <t>12.76300412 SOL</t>
  </si>
  <si>
    <t>0.48461008 LDO</t>
  </si>
  <si>
    <t>0.45469004 LDO</t>
  </si>
  <si>
    <t>-11.518070077 stSOL
-0.000005 SOL</t>
  </si>
  <si>
    <t>11.518070077 stSOL
-11.840005 SOL</t>
  </si>
  <si>
    <t>11.847995 SOL</t>
  </si>
  <si>
    <t>0.00203428 SOL</t>
  </si>
  <si>
    <t>-11.936475646 stSOL
-0.000005 SOL</t>
  </si>
  <si>
    <t>11.936475646 stSOL
-12.270105 SOL</t>
  </si>
  <si>
    <t>12.27015514 SOL</t>
  </si>
  <si>
    <t>0.23913851 LDO</t>
  </si>
  <si>
    <t>0.02221388 LDO</t>
  </si>
  <si>
    <t>-7.812309573 stSOL
-0.00204428 SOL</t>
  </si>
  <si>
    <t>0.707921 LARIX
-0.000005 SOL</t>
  </si>
  <si>
    <t>7.810691271 stSOL
-8.029005 SOL</t>
  </si>
  <si>
    <t>0.001609729 stSOL
-0.06830366 LDO
-0.000005 SOL</t>
  </si>
  <si>
    <t>0.000008573 stSOL
-0.009210442 MNDE
-0.000005 SOL</t>
  </si>
  <si>
    <t>8.026995 SOL</t>
  </si>
  <si>
    <t>-11.6920085 stSOL
-0.000007439 SOL</t>
  </si>
  <si>
    <t>11.6920085 stSOL
-12.018805 SOL</t>
  </si>
  <si>
    <t>12.01272048 SOL</t>
  </si>
  <si>
    <t>0.01802194 LDO</t>
  </si>
  <si>
    <t>0.01753851 LDO</t>
  </si>
  <si>
    <t>0.01783061 LDO</t>
  </si>
  <si>
    <t>0.004036274 MNDE</t>
  </si>
  <si>
    <t>0.005174491 MNDE</t>
  </si>
  <si>
    <t>0.0149126 LDO</t>
  </si>
  <si>
    <t>-1.685969833 stSOL
-0.000005 SOL</t>
  </si>
  <si>
    <t>1.685969833 stSOL
-0.00204428 SOL</t>
  </si>
  <si>
    <t>-1.685967904 stSOL
-0.00204428 SOL</t>
  </si>
  <si>
    <t>0.002031841 SOL</t>
  </si>
  <si>
    <t>1.685967904 stSOL
-1.73354428 SOL</t>
  </si>
  <si>
    <t>1.727432293 SOL</t>
  </si>
  <si>
    <t>-41.849691 USDC
-0.00204428 SOL</t>
  </si>
  <si>
    <t>-1.668789761 mSOL
-0.00151336 SOL</t>
  </si>
  <si>
    <t>0.014749 USDC
-0.014897 xUSD
-0.000005 SOL</t>
  </si>
  <si>
    <t>-0.00204428 SOL</t>
  </si>
  <si>
    <t>1.668789761 mSOL
-0.000005 SOL</t>
  </si>
  <si>
    <t>-9.184183 xUSD
-0.000005 SOL</t>
  </si>
  <si>
    <t>9.19908 xUSD
-9.292 USDC
-0.000005 SOL</t>
  </si>
  <si>
    <t>51.126942 USDC
-0.000005 SOL</t>
  </si>
  <si>
    <t>-132.822933 xUSD
-0.000005 SOL</t>
  </si>
  <si>
    <t>132.822933 xUSD
-1.476410267 xSOL
-0.000005 SOL</t>
  </si>
  <si>
    <t>1.476410267 xSOL
-0.0034000041 xBTC
-0.000005 SOL</t>
  </si>
  <si>
    <t>0.0034000041 xBTC
-131.626883 xUSD
-0.000005 SOL</t>
  </si>
  <si>
    <t>45.786503 xUSD
-0.000005 SOL</t>
  </si>
  <si>
    <t>-0.140529346 mSOL
-0.000005 SOL</t>
  </si>
  <si>
    <t>0.002045133 SOL
-0.175068 LARIX</t>
  </si>
  <si>
    <t>-0.00408356 SOL</t>
  </si>
  <si>
    <t>0.126649153 mSOL
-0.130937495 SOL</t>
  </si>
  <si>
    <t>-51.126942 USDC
-0.000005 SOL</t>
  </si>
  <si>
    <t>0.07248368 SOL</t>
  </si>
  <si>
    <t>0.175068 LARIX
-0.00204428 SOL</t>
  </si>
  <si>
    <t>0.022496956 SOL</t>
  </si>
  <si>
    <t>0.013880193 mSOL
-0.000005 SOL</t>
  </si>
  <si>
    <t>-51.121147 USDC
-0.000005 SOL</t>
  </si>
  <si>
    <t>51.121147 USDC
-0.000005 SOL</t>
  </si>
  <si>
    <t>-51.121143 USDC
-0.000005 SOL</t>
  </si>
  <si>
    <t>51.121143 USDC</t>
  </si>
  <si>
    <t>-0.700005 SOL</t>
  </si>
  <si>
    <t>0.72014636 SOL</t>
  </si>
  <si>
    <t>-0.0085012 SOL</t>
  </si>
  <si>
    <t>-0.02991348 SOL</t>
  </si>
  <si>
    <t>85.84038 xUSD
-0.000005 SOL</t>
  </si>
  <si>
    <t>0.07328138 SOL</t>
  </si>
  <si>
    <t>-1.542140625 mSOL
-0.01077908 SOL</t>
  </si>
  <si>
    <t>0.462726964 mSOL
-0.47827485 SOL</t>
  </si>
  <si>
    <t>0.48237293 SOL</t>
  </si>
  <si>
    <t>1.079413661 mSOL
-1.11688928 SOL</t>
  </si>
  <si>
    <t>1.12484548 SOL</t>
  </si>
  <si>
    <t>Date</t>
  </si>
  <si>
    <t>Amount</t>
  </si>
  <si>
    <t>Merchant</t>
  </si>
  <si>
    <t>Crypto</t>
  </si>
  <si>
    <t>Exchange</t>
  </si>
  <si>
    <t>Change rate</t>
  </si>
  <si>
    <t>ID</t>
  </si>
  <si>
    <t>Email</t>
  </si>
  <si>
    <t>Company</t>
  </si>
  <si>
    <t>IBAN</t>
  </si>
  <si>
    <t>Rate</t>
  </si>
  <si>
    <t>Crypto Address</t>
  </si>
  <si>
    <t>Withdraw</t>
  </si>
  <si>
    <t>Notification</t>
  </si>
  <si>
    <t>Not Paid</t>
  </si>
  <si>
    <t>Paid</t>
  </si>
  <si>
    <t>Next withdraw</t>
  </si>
  <si>
    <t>lepaindannette@free.fr</t>
  </si>
  <si>
    <t>SARL Le pain d'Annette</t>
  </si>
  <si>
    <t>FR76 1380 7001 4232 4212 1064 671</t>
  </si>
  <si>
    <t>Weekly</t>
  </si>
  <si>
    <t>contact@natureetbulles.com</t>
  </si>
  <si>
    <t>Nature et bulles</t>
  </si>
  <si>
    <t>FR76 1290 6000 1557 4515 0307 551</t>
  </si>
  <si>
    <t>EUR</t>
  </si>
  <si>
    <t>Currency</t>
  </si>
  <si>
    <t>Change Rate</t>
  </si>
  <si>
    <t>agEUR</t>
  </si>
  <si>
    <t>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</si>
</sst>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0.000"/>
    <numFmt numFmtId="166" formatCode="dd&quot;/&quot;mm&quot;/&quot;yyyy&quot; &quot;hh&quot;:&quot;mm&quot;:&quot;ss"/>
    <numFmt numFmtId="167" formatCode="#,##0.00##\ [$€-1]"/>
    <numFmt numFmtId="168" formatCode="0.00000"/>
    <numFmt numFmtId="169" formatCode="#,##0.00[$ €]"/>
    <numFmt numFmtId="170" formatCode="dd&quot;/&quot;mm&quot;/&quot;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1" fillId="0" fontId="2" numFmtId="169" xfId="0" applyAlignment="1" applyBorder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88"/>
  </cols>
  <sheetData>
    <row r="1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1"/>
      <c r="I1" s="2"/>
      <c r="J1" s="2"/>
    </row>
    <row r="2">
      <c r="A2" s="4" t="str">
        <f t="shared" ref="A2:A1122" si="1">IF(D2&lt;&gt;"",IF(AND(C2="",F2="SOL"),"RECV",IF(B2&lt;&gt;"",F2&amp;"-"&amp;H2,"TRANS")),)</f>
        <v>TRANS</v>
      </c>
      <c r="B2" s="4" t="str">
        <f t="shared" ref="B2:B1122" si="2">IF(AND(OR(C2="",I2&lt;&gt;""),G2&lt;&gt;""),E2/G2,)</f>
        <v/>
      </c>
      <c r="C2" s="5" t="str">
        <f t="shared" ref="C2:C1122" si="3">IF(I2&lt;&gt;"",I2,IF(AND(G2&lt;&gt;"",H2="SOL"),IF(AND(ABS(G2)&gt;0,ABS(G2)&lt;0.05),G2,-0.000005),IF(AND(ABS(E2)&gt;0,ABS(E2)&lt;0.05,F2="SOL"),E2,)))</f>
        <v/>
      </c>
      <c r="D2" s="6" t="s">
        <v>3</v>
      </c>
      <c r="E2" s="7">
        <f>IFERROR(__xludf.DUMMYFUNCTION("IF(D2&lt;&gt;"""",SPLIT(D2,"" 
""),)"),1.88607002)</f>
        <v>1.88607002</v>
      </c>
      <c r="F2" s="7" t="str">
        <f>IFERROR(__xludf.DUMMYFUNCTION("""COMPUTED_VALUE"""),"LDO")</f>
        <v>LDO</v>
      </c>
    </row>
    <row r="3">
      <c r="A3" s="4" t="str">
        <f t="shared" si="1"/>
        <v>TRANS</v>
      </c>
      <c r="B3" s="4" t="str">
        <f t="shared" si="2"/>
        <v/>
      </c>
      <c r="C3" s="5">
        <f t="shared" si="3"/>
        <v>-0.000005</v>
      </c>
      <c r="D3" s="6" t="s">
        <v>4</v>
      </c>
      <c r="E3" s="7">
        <f>IFERROR(__xludf.DUMMYFUNCTION("IF(D3&lt;&gt;"""",SPLIT(D3,"" 
""),)"),-0.638321)</f>
        <v>-0.638321</v>
      </c>
      <c r="F3" s="7" t="str">
        <f>IFERROR(__xludf.DUMMYFUNCTION("""COMPUTED_VALUE"""),"UST")</f>
        <v>UST</v>
      </c>
      <c r="G3" s="7">
        <f>IFERROR(__xludf.DUMMYFUNCTION("""COMPUTED_VALUE"""),-5.0E-6)</f>
        <v>-0.000005</v>
      </c>
      <c r="H3" s="7" t="str">
        <f>IFERROR(__xludf.DUMMYFUNCTION("""COMPUTED_VALUE"""),"SOL")</f>
        <v>SOL</v>
      </c>
    </row>
    <row r="4">
      <c r="A4" s="4" t="str">
        <f t="shared" si="1"/>
        <v>UST-USDC</v>
      </c>
      <c r="B4" s="4">
        <f t="shared" si="2"/>
        <v>-0.9959790715</v>
      </c>
      <c r="C4" s="5">
        <f t="shared" si="3"/>
        <v>-0.000005</v>
      </c>
      <c r="D4" s="6" t="s">
        <v>5</v>
      </c>
      <c r="E4" s="7">
        <f>IFERROR(__xludf.DUMMYFUNCTION("IF(D4&lt;&gt;"""",SPLIT(D4,"" 
""),)"),0.182554)</f>
        <v>0.182554</v>
      </c>
      <c r="F4" s="7" t="str">
        <f>IFERROR(__xludf.DUMMYFUNCTION("""COMPUTED_VALUE"""),"UST")</f>
        <v>UST</v>
      </c>
      <c r="G4" s="7">
        <f>IFERROR(__xludf.DUMMYFUNCTION("""COMPUTED_VALUE"""),-0.183291)</f>
        <v>-0.183291</v>
      </c>
      <c r="H4" s="7" t="str">
        <f>IFERROR(__xludf.DUMMYFUNCTION("""COMPUTED_VALUE"""),"USDC")</f>
        <v>USDC</v>
      </c>
      <c r="I4" s="7">
        <f>IFERROR(__xludf.DUMMYFUNCTION("""COMPUTED_VALUE"""),-5.0E-6)</f>
        <v>-0.000005</v>
      </c>
      <c r="J4" s="7" t="str">
        <f>IFERROR(__xludf.DUMMYFUNCTION("""COMPUTED_VALUE"""),"SOL")</f>
        <v>SOL</v>
      </c>
    </row>
    <row r="5">
      <c r="A5" s="4" t="str">
        <f t="shared" si="1"/>
        <v>UST-LARIX</v>
      </c>
      <c r="B5" s="4">
        <f t="shared" si="2"/>
        <v>-0.003740374343</v>
      </c>
      <c r="C5" s="5">
        <f t="shared" si="3"/>
        <v>-0.000005</v>
      </c>
      <c r="D5" s="6" t="s">
        <v>6</v>
      </c>
      <c r="E5" s="7">
        <f>IFERROR(__xludf.DUMMYFUNCTION("IF(D5&lt;&gt;"""",SPLIT(D5,"" 
""),)"),0.455767)</f>
        <v>0.455767</v>
      </c>
      <c r="F5" s="7" t="str">
        <f>IFERROR(__xludf.DUMMYFUNCTION("""COMPUTED_VALUE"""),"UST")</f>
        <v>UST</v>
      </c>
      <c r="G5" s="7">
        <f>IFERROR(__xludf.DUMMYFUNCTION("""COMPUTED_VALUE"""),-121.850638)</f>
        <v>-121.850638</v>
      </c>
      <c r="H5" s="7" t="str">
        <f>IFERROR(__xludf.DUMMYFUNCTION("""COMPUTED_VALUE"""),"LARIX")</f>
        <v>LARIX</v>
      </c>
      <c r="I5" s="7">
        <f>IFERROR(__xludf.DUMMYFUNCTION("""COMPUTED_VALUE"""),-5.0E-6)</f>
        <v>-0.000005</v>
      </c>
      <c r="J5" s="7" t="str">
        <f>IFERROR(__xludf.DUMMYFUNCTION("""COMPUTED_VALUE"""),"SOL")</f>
        <v>SOL</v>
      </c>
    </row>
    <row r="6">
      <c r="A6" s="4" t="str">
        <f t="shared" si="1"/>
        <v>TRANS</v>
      </c>
      <c r="B6" s="4" t="str">
        <f t="shared" si="2"/>
        <v/>
      </c>
      <c r="C6" s="5">
        <f t="shared" si="3"/>
        <v>-0.000005</v>
      </c>
      <c r="D6" s="6" t="s">
        <v>7</v>
      </c>
      <c r="E6" s="7">
        <f>IFERROR(__xludf.DUMMYFUNCTION("IF(D6&lt;&gt;"""",SPLIT(D6,"" 
""),)"),121.850638)</f>
        <v>121.850638</v>
      </c>
      <c r="F6" s="7" t="str">
        <f>IFERROR(__xludf.DUMMYFUNCTION("""COMPUTED_VALUE"""),"LARIX")</f>
        <v>LARIX</v>
      </c>
      <c r="G6" s="7">
        <f>IFERROR(__xludf.DUMMYFUNCTION("""COMPUTED_VALUE"""),-5.0E-6)</f>
        <v>-0.000005</v>
      </c>
      <c r="H6" s="7" t="str">
        <f>IFERROR(__xludf.DUMMYFUNCTION("""COMPUTED_VALUE"""),"SOL")</f>
        <v>SOL</v>
      </c>
    </row>
    <row r="7">
      <c r="A7" s="4" t="str">
        <f t="shared" si="1"/>
        <v>TRANS</v>
      </c>
      <c r="B7" s="4" t="str">
        <f t="shared" si="2"/>
        <v/>
      </c>
      <c r="C7" s="5">
        <f t="shared" si="3"/>
        <v>-0.000005</v>
      </c>
      <c r="D7" s="6" t="s">
        <v>8</v>
      </c>
      <c r="E7" s="7">
        <f>IFERROR(__xludf.DUMMYFUNCTION("IF(D7&lt;&gt;"""",SPLIT(D7,"" 
""),)"),0.183291)</f>
        <v>0.183291</v>
      </c>
      <c r="F7" s="7" t="str">
        <f>IFERROR(__xludf.DUMMYFUNCTION("""COMPUTED_VALUE"""),"USDC")</f>
        <v>USDC</v>
      </c>
      <c r="G7" s="7">
        <f>IFERROR(__xludf.DUMMYFUNCTION("""COMPUTED_VALUE"""),-5.0E-6)</f>
        <v>-0.000005</v>
      </c>
      <c r="H7" s="7" t="str">
        <f>IFERROR(__xludf.DUMMYFUNCTION("""COMPUTED_VALUE"""),"SOL")</f>
        <v>SOL</v>
      </c>
    </row>
    <row r="8">
      <c r="A8" s="4" t="str">
        <f t="shared" si="1"/>
        <v>TRANS</v>
      </c>
      <c r="B8" s="4" t="str">
        <f t="shared" si="2"/>
        <v/>
      </c>
      <c r="C8" s="5" t="str">
        <f t="shared" si="3"/>
        <v/>
      </c>
      <c r="D8" s="6" t="s">
        <v>9</v>
      </c>
      <c r="E8" s="7">
        <f>IFERROR(__xludf.DUMMYFUNCTION("IF(D8&lt;&gt;"""",SPLIT(D8,"" 
""),)"),1.62902423)</f>
        <v>1.62902423</v>
      </c>
      <c r="F8" s="7" t="str">
        <f>IFERROR(__xludf.DUMMYFUNCTION("""COMPUTED_VALUE"""),"LDO")</f>
        <v>LDO</v>
      </c>
    </row>
    <row r="9">
      <c r="A9" s="4" t="str">
        <f t="shared" si="1"/>
        <v>TRANS</v>
      </c>
      <c r="B9" s="4" t="str">
        <f t="shared" si="2"/>
        <v/>
      </c>
      <c r="C9" s="5">
        <f t="shared" si="3"/>
        <v>-0.000005</v>
      </c>
      <c r="D9" s="6" t="s">
        <v>10</v>
      </c>
      <c r="E9" s="7">
        <f>IFERROR(__xludf.DUMMYFUNCTION("IF(D9&lt;&gt;"""",SPLIT(D9,"" 
""),)"),-26.879967116)</f>
        <v>-26.87996712</v>
      </c>
      <c r="F9" s="7" t="str">
        <f>IFERROR(__xludf.DUMMYFUNCTION("""COMPUTED_VALUE"""),"stSOL")</f>
        <v>stSOL</v>
      </c>
      <c r="G9" s="7">
        <f>IFERROR(__xludf.DUMMYFUNCTION("""COMPUTED_VALUE"""),-5.0E-6)</f>
        <v>-0.000005</v>
      </c>
      <c r="H9" s="7" t="str">
        <f>IFERROR(__xludf.DUMMYFUNCTION("""COMPUTED_VALUE"""),"SOL")</f>
        <v>SOL</v>
      </c>
    </row>
    <row r="10">
      <c r="A10" s="4" t="str">
        <f t="shared" si="1"/>
        <v>TRANS</v>
      </c>
      <c r="B10" s="4" t="str">
        <f t="shared" si="2"/>
        <v/>
      </c>
      <c r="C10" s="5">
        <f t="shared" si="3"/>
        <v>-0.000005</v>
      </c>
      <c r="D10" s="6" t="s">
        <v>11</v>
      </c>
      <c r="E10" s="7">
        <f>IFERROR(__xludf.DUMMYFUNCTION("IF(D10&lt;&gt;"""",SPLIT(D10,"" 
""),)"),26.879967116)</f>
        <v>26.87996712</v>
      </c>
      <c r="F10" s="7" t="str">
        <f>IFERROR(__xludf.DUMMYFUNCTION("""COMPUTED_VALUE"""),"stSOL")</f>
        <v>stSOL</v>
      </c>
      <c r="G10" s="7">
        <f>IFERROR(__xludf.DUMMYFUNCTION("""COMPUTED_VALUE"""),-27.680005)</f>
        <v>-27.680005</v>
      </c>
      <c r="H10" s="7" t="str">
        <f>IFERROR(__xludf.DUMMYFUNCTION("""COMPUTED_VALUE"""),"SOL")</f>
        <v>SOL</v>
      </c>
    </row>
    <row r="11">
      <c r="A11" s="4" t="str">
        <f t="shared" si="1"/>
        <v>RECV</v>
      </c>
      <c r="B11" s="4" t="str">
        <f t="shared" si="2"/>
        <v/>
      </c>
      <c r="C11" s="5" t="str">
        <f t="shared" si="3"/>
        <v/>
      </c>
      <c r="D11" s="6" t="s">
        <v>12</v>
      </c>
      <c r="E11" s="7">
        <f>IFERROR(__xludf.DUMMYFUNCTION("IF(D11&lt;&gt;"""",SPLIT(D11,"" 
""),)"),15.079995)</f>
        <v>15.079995</v>
      </c>
      <c r="F11" s="7" t="str">
        <f>IFERROR(__xludf.DUMMYFUNCTION("""COMPUTED_VALUE"""),"SOL")</f>
        <v>SOL</v>
      </c>
      <c r="G11" s="7"/>
      <c r="H11" s="7"/>
    </row>
    <row r="12">
      <c r="A12" s="4" t="str">
        <f t="shared" si="1"/>
        <v>RECV</v>
      </c>
      <c r="B12" s="4" t="str">
        <f t="shared" si="2"/>
        <v/>
      </c>
      <c r="C12" s="5" t="str">
        <f t="shared" si="3"/>
        <v/>
      </c>
      <c r="D12" s="6" t="s">
        <v>13</v>
      </c>
      <c r="E12" s="7">
        <f>IFERROR(__xludf.DUMMYFUNCTION("IF(D12&lt;&gt;"""",SPLIT(D12,"" 
""),)"),12.57803537)</f>
        <v>12.57803537</v>
      </c>
      <c r="F12" s="7" t="str">
        <f>IFERROR(__xludf.DUMMYFUNCTION("""COMPUTED_VALUE"""),"SOL")</f>
        <v>SOL</v>
      </c>
      <c r="G12" s="7"/>
      <c r="H12" s="7"/>
    </row>
    <row r="13">
      <c r="A13" s="4" t="str">
        <f t="shared" si="1"/>
        <v>TRANS</v>
      </c>
      <c r="B13" s="4" t="str">
        <f t="shared" si="2"/>
        <v/>
      </c>
      <c r="C13" s="5" t="str">
        <f t="shared" si="3"/>
        <v/>
      </c>
      <c r="D13" s="6" t="s">
        <v>14</v>
      </c>
      <c r="E13" s="7">
        <f>IFERROR(__xludf.DUMMYFUNCTION("IF(D13&lt;&gt;"""",SPLIT(D13,"" 
""),)"),1.49157721)</f>
        <v>1.49157721</v>
      </c>
      <c r="F13" s="7" t="str">
        <f>IFERROR(__xludf.DUMMYFUNCTION("""COMPUTED_VALUE"""),"LDO")</f>
        <v>LDO</v>
      </c>
    </row>
    <row r="14">
      <c r="A14" s="4" t="str">
        <f t="shared" si="1"/>
        <v>TRANS</v>
      </c>
      <c r="B14" s="4" t="str">
        <f t="shared" si="2"/>
        <v/>
      </c>
      <c r="C14" s="5">
        <f t="shared" si="3"/>
        <v>-0.000005</v>
      </c>
      <c r="D14" s="6" t="s">
        <v>15</v>
      </c>
      <c r="E14" s="7">
        <f>IFERROR(__xludf.DUMMYFUNCTION("IF(D14&lt;&gt;"""",SPLIT(D14,"" 
""),)"),-0.186166008)</f>
        <v>-0.186166008</v>
      </c>
      <c r="F14" s="7" t="str">
        <f>IFERROR(__xludf.DUMMYFUNCTION("""COMPUTED_VALUE"""),"stSOL")</f>
        <v>stSOL</v>
      </c>
      <c r="G14" s="7">
        <f>IFERROR(__xludf.DUMMYFUNCTION("""COMPUTED_VALUE"""),-5.0E-6)</f>
        <v>-0.000005</v>
      </c>
      <c r="H14" s="7" t="str">
        <f>IFERROR(__xludf.DUMMYFUNCTION("""COMPUTED_VALUE"""),"SOL")</f>
        <v>SOL</v>
      </c>
    </row>
    <row r="15">
      <c r="A15" s="4" t="str">
        <f t="shared" si="1"/>
        <v>stSOL-LDO</v>
      </c>
      <c r="B15" s="4">
        <f t="shared" si="2"/>
        <v>-0.03012638463</v>
      </c>
      <c r="C15" s="5">
        <f t="shared" si="3"/>
        <v>-0.000005</v>
      </c>
      <c r="D15" s="6" t="s">
        <v>16</v>
      </c>
      <c r="E15" s="7">
        <f>IFERROR(__xludf.DUMMYFUNCTION("IF(D15&lt;&gt;"""",SPLIT(D15,"" 
""),)"),0.186166008)</f>
        <v>0.186166008</v>
      </c>
      <c r="F15" s="7" t="str">
        <f>IFERROR(__xludf.DUMMYFUNCTION("""COMPUTED_VALUE"""),"stSOL")</f>
        <v>stSOL</v>
      </c>
      <c r="G15" s="7">
        <f>IFERROR(__xludf.DUMMYFUNCTION("""COMPUTED_VALUE"""),-6.17950047)</f>
        <v>-6.17950047</v>
      </c>
      <c r="H15" s="7" t="str">
        <f>IFERROR(__xludf.DUMMYFUNCTION("""COMPUTED_VALUE"""),"LDO")</f>
        <v>LDO</v>
      </c>
      <c r="I15" s="7">
        <f>IFERROR(__xludf.DUMMYFUNCTION("""COMPUTED_VALUE"""),-5.0E-6)</f>
        <v>-0.000005</v>
      </c>
      <c r="J15" s="7" t="str">
        <f>IFERROR(__xludf.DUMMYFUNCTION("""COMPUTED_VALUE"""),"SOL")</f>
        <v>SOL</v>
      </c>
    </row>
    <row r="16">
      <c r="A16" s="4" t="str">
        <f t="shared" si="1"/>
        <v>TRANS</v>
      </c>
      <c r="B16" s="4" t="str">
        <f t="shared" si="2"/>
        <v/>
      </c>
      <c r="C16" s="5">
        <f t="shared" si="3"/>
        <v>-0.000005</v>
      </c>
      <c r="D16" s="6" t="s">
        <v>17</v>
      </c>
      <c r="E16" s="7">
        <f>IFERROR(__xludf.DUMMYFUNCTION("IF(D16&lt;&gt;"""",SPLIT(D16,"" 
""),)"),-0.531531)</f>
        <v>-0.531531</v>
      </c>
      <c r="F16" s="7" t="str">
        <f>IFERROR(__xludf.DUMMYFUNCTION("""COMPUTED_VALUE"""),"UST")</f>
        <v>UST</v>
      </c>
      <c r="G16" s="7">
        <f>IFERROR(__xludf.DUMMYFUNCTION("""COMPUTED_VALUE"""),-5.0E-6)</f>
        <v>-0.000005</v>
      </c>
      <c r="H16" s="7" t="str">
        <f>IFERROR(__xludf.DUMMYFUNCTION("""COMPUTED_VALUE"""),"SOL")</f>
        <v>SOL</v>
      </c>
    </row>
    <row r="17">
      <c r="A17" s="4" t="str">
        <f t="shared" si="1"/>
        <v>UST-LARIX</v>
      </c>
      <c r="B17" s="4">
        <f t="shared" si="2"/>
        <v>-0.003734629173</v>
      </c>
      <c r="C17" s="5">
        <f t="shared" si="3"/>
        <v>-0.000005</v>
      </c>
      <c r="D17" s="6" t="s">
        <v>18</v>
      </c>
      <c r="E17" s="7">
        <f>IFERROR(__xludf.DUMMYFUNCTION("IF(D17&lt;&gt;"""",SPLIT(D17,"" 
""),)"),0.531531)</f>
        <v>0.531531</v>
      </c>
      <c r="F17" s="7" t="str">
        <f>IFERROR(__xludf.DUMMYFUNCTION("""COMPUTED_VALUE"""),"UST")</f>
        <v>UST</v>
      </c>
      <c r="G17" s="7">
        <f>IFERROR(__xludf.DUMMYFUNCTION("""COMPUTED_VALUE"""),-142.324974)</f>
        <v>-142.324974</v>
      </c>
      <c r="H17" s="7" t="str">
        <f>IFERROR(__xludf.DUMMYFUNCTION("""COMPUTED_VALUE"""),"LARIX")</f>
        <v>LARIX</v>
      </c>
      <c r="I17" s="7">
        <f>IFERROR(__xludf.DUMMYFUNCTION("""COMPUTED_VALUE"""),-5.0E-6)</f>
        <v>-0.000005</v>
      </c>
      <c r="J17" s="7" t="str">
        <f>IFERROR(__xludf.DUMMYFUNCTION("""COMPUTED_VALUE"""),"SOL")</f>
        <v>SOL</v>
      </c>
    </row>
    <row r="18">
      <c r="A18" s="4" t="str">
        <f t="shared" si="1"/>
        <v>TRANS</v>
      </c>
      <c r="B18" s="4" t="str">
        <f t="shared" si="2"/>
        <v/>
      </c>
      <c r="C18" s="5">
        <f t="shared" si="3"/>
        <v>-0.000005</v>
      </c>
      <c r="D18" s="6" t="s">
        <v>19</v>
      </c>
      <c r="E18" s="7">
        <f>IFERROR(__xludf.DUMMYFUNCTION("IF(D18&lt;&gt;"""",SPLIT(D18,"" 
""),)"),-24.957194901)</f>
        <v>-24.9571949</v>
      </c>
      <c r="F18" s="7" t="str">
        <f>IFERROR(__xludf.DUMMYFUNCTION("""COMPUTED_VALUE"""),"stSOL")</f>
        <v>stSOL</v>
      </c>
      <c r="G18" s="7">
        <f>IFERROR(__xludf.DUMMYFUNCTION("""COMPUTED_VALUE"""),-5.0E-6)</f>
        <v>-0.000005</v>
      </c>
      <c r="H18" s="7" t="str">
        <f>IFERROR(__xludf.DUMMYFUNCTION("""COMPUTED_VALUE"""),"SOL")</f>
        <v>SOL</v>
      </c>
    </row>
    <row r="19">
      <c r="A19" s="4" t="str">
        <f t="shared" si="1"/>
        <v>TRANS</v>
      </c>
      <c r="B19" s="4" t="str">
        <f t="shared" si="2"/>
        <v/>
      </c>
      <c r="C19" s="5">
        <f t="shared" si="3"/>
        <v>-0.000005</v>
      </c>
      <c r="D19" s="6" t="s">
        <v>20</v>
      </c>
      <c r="E19" s="7">
        <f>IFERROR(__xludf.DUMMYFUNCTION("IF(D19&lt;&gt;"""",SPLIT(D19,"" 
""),)"),15.634662954)</f>
        <v>15.63466295</v>
      </c>
      <c r="F19" s="7" t="str">
        <f>IFERROR(__xludf.DUMMYFUNCTION("""COMPUTED_VALUE"""),"stSOL")</f>
        <v>stSOL</v>
      </c>
      <c r="G19" s="7">
        <f>IFERROR(__xludf.DUMMYFUNCTION("""COMPUTED_VALUE"""),-16.100005)</f>
        <v>-16.100005</v>
      </c>
      <c r="H19" s="7" t="str">
        <f>IFERROR(__xludf.DUMMYFUNCTION("""COMPUTED_VALUE"""),"SOL")</f>
        <v>SOL</v>
      </c>
    </row>
    <row r="20">
      <c r="A20" s="4" t="str">
        <f t="shared" si="1"/>
        <v>RECV</v>
      </c>
      <c r="B20" s="4" t="str">
        <f t="shared" si="2"/>
        <v/>
      </c>
      <c r="C20" s="5" t="str">
        <f t="shared" si="3"/>
        <v/>
      </c>
      <c r="D20" s="6" t="s">
        <v>21</v>
      </c>
      <c r="E20" s="7">
        <f>IFERROR(__xludf.DUMMYFUNCTION("IF(D20&lt;&gt;"""",SPLIT(D20,"" 
""),)"),16.119995)</f>
        <v>16.119995</v>
      </c>
      <c r="F20" s="7" t="str">
        <f>IFERROR(__xludf.DUMMYFUNCTION("""COMPUTED_VALUE"""),"SOL")</f>
        <v>SOL</v>
      </c>
      <c r="G20" s="7"/>
      <c r="H20" s="7"/>
    </row>
    <row r="21">
      <c r="A21" s="4" t="str">
        <f t="shared" si="1"/>
        <v>TRANS</v>
      </c>
      <c r="B21" s="4" t="str">
        <f t="shared" si="2"/>
        <v/>
      </c>
      <c r="C21" s="5">
        <f t="shared" si="3"/>
        <v>-0.000005</v>
      </c>
      <c r="D21" s="6" t="s">
        <v>22</v>
      </c>
      <c r="E21" s="7">
        <f>IFERROR(__xludf.DUMMYFUNCTION("IF(D21&lt;&gt;"""",SPLIT(D21,"" 
""),)"),9.322531947)</f>
        <v>9.322531947</v>
      </c>
      <c r="F21" s="7" t="str">
        <f>IFERROR(__xludf.DUMMYFUNCTION("""COMPUTED_VALUE"""),"stSOL")</f>
        <v>stSOL</v>
      </c>
      <c r="G21" s="7">
        <f>IFERROR(__xludf.DUMMYFUNCTION("""COMPUTED_VALUE"""),-9.600005)</f>
        <v>-9.600005</v>
      </c>
      <c r="H21" s="7" t="str">
        <f>IFERROR(__xludf.DUMMYFUNCTION("""COMPUTED_VALUE"""),"SOL")</f>
        <v>SOL</v>
      </c>
    </row>
    <row r="22">
      <c r="A22" s="4" t="str">
        <f t="shared" si="1"/>
        <v>RECV</v>
      </c>
      <c r="B22" s="4" t="str">
        <f t="shared" si="2"/>
        <v/>
      </c>
      <c r="C22" s="5" t="str">
        <f t="shared" si="3"/>
        <v/>
      </c>
      <c r="D22" s="6" t="s">
        <v>23</v>
      </c>
      <c r="E22" s="7">
        <f>IFERROR(__xludf.DUMMYFUNCTION("IF(D22&lt;&gt;"""",SPLIT(D22,"" 
""),)"),9.53880494)</f>
        <v>9.53880494</v>
      </c>
      <c r="F22" s="7" t="str">
        <f>IFERROR(__xludf.DUMMYFUNCTION("""COMPUTED_VALUE"""),"SOL")</f>
        <v>SOL</v>
      </c>
      <c r="G22" s="7"/>
      <c r="H22" s="7"/>
    </row>
    <row r="23">
      <c r="A23" s="4" t="str">
        <f t="shared" si="1"/>
        <v>TRANS</v>
      </c>
      <c r="B23" s="4" t="str">
        <f t="shared" si="2"/>
        <v/>
      </c>
      <c r="C23" s="5">
        <f t="shared" si="3"/>
        <v>-0.000005</v>
      </c>
      <c r="D23" s="6" t="s">
        <v>24</v>
      </c>
      <c r="E23" s="7">
        <f>IFERROR(__xludf.DUMMYFUNCTION("IF(D23&lt;&gt;"""",SPLIT(D23,"" 
""),)"),142.324974)</f>
        <v>142.324974</v>
      </c>
      <c r="F23" s="7" t="str">
        <f>IFERROR(__xludf.DUMMYFUNCTION("""COMPUTED_VALUE"""),"LARIX")</f>
        <v>LARIX</v>
      </c>
      <c r="G23" s="7">
        <f>IFERROR(__xludf.DUMMYFUNCTION("""COMPUTED_VALUE"""),-5.0E-6)</f>
        <v>-0.000005</v>
      </c>
      <c r="H23" s="7" t="str">
        <f>IFERROR(__xludf.DUMMYFUNCTION("""COMPUTED_VALUE"""),"SOL")</f>
        <v>SOL</v>
      </c>
    </row>
    <row r="24">
      <c r="A24" s="4" t="str">
        <f t="shared" si="1"/>
        <v>TRANS</v>
      </c>
      <c r="B24" s="4" t="str">
        <f t="shared" si="2"/>
        <v/>
      </c>
      <c r="C24" s="5" t="str">
        <f t="shared" si="3"/>
        <v/>
      </c>
      <c r="D24" s="6" t="s">
        <v>25</v>
      </c>
      <c r="E24" s="7">
        <f>IFERROR(__xludf.DUMMYFUNCTION("IF(D24&lt;&gt;"""",SPLIT(D24,"" 
""),)"),1.62148998)</f>
        <v>1.62148998</v>
      </c>
      <c r="F24" s="7" t="str">
        <f>IFERROR(__xludf.DUMMYFUNCTION("""COMPUTED_VALUE"""),"LDO")</f>
        <v>LDO</v>
      </c>
    </row>
    <row r="25">
      <c r="A25" s="4" t="str">
        <f t="shared" si="1"/>
        <v>TRANS</v>
      </c>
      <c r="B25" s="4" t="str">
        <f t="shared" si="2"/>
        <v/>
      </c>
      <c r="C25" s="5">
        <f t="shared" si="3"/>
        <v>-0.000005</v>
      </c>
      <c r="D25" s="6" t="s">
        <v>26</v>
      </c>
      <c r="E25" s="7">
        <f>IFERROR(__xludf.DUMMYFUNCTION("IF(D25&lt;&gt;"""",SPLIT(D25,"" 
""),)"),-26.911023349)</f>
        <v>-26.91102335</v>
      </c>
      <c r="F25" s="7" t="str">
        <f>IFERROR(__xludf.DUMMYFUNCTION("""COMPUTED_VALUE"""),"stSOL")</f>
        <v>stSOL</v>
      </c>
      <c r="G25" s="7">
        <f>IFERROR(__xludf.DUMMYFUNCTION("""COMPUTED_VALUE"""),-5.0E-6)</f>
        <v>-0.000005</v>
      </c>
      <c r="H25" s="7" t="str">
        <f>IFERROR(__xludf.DUMMYFUNCTION("""COMPUTED_VALUE"""),"SOL")</f>
        <v>SOL</v>
      </c>
    </row>
    <row r="26">
      <c r="A26" s="4" t="str">
        <f t="shared" si="1"/>
        <v>TRANS</v>
      </c>
      <c r="B26" s="4" t="str">
        <f t="shared" si="2"/>
        <v/>
      </c>
      <c r="C26" s="5">
        <f t="shared" si="3"/>
        <v>-0.000005</v>
      </c>
      <c r="D26" s="6" t="s">
        <v>27</v>
      </c>
      <c r="E26" s="7">
        <f>IFERROR(__xludf.DUMMYFUNCTION("IF(D26&lt;&gt;"""",SPLIT(D26,"" 
""),)"),26.911023349)</f>
        <v>26.91102335</v>
      </c>
      <c r="F26" s="7" t="str">
        <f>IFERROR(__xludf.DUMMYFUNCTION("""COMPUTED_VALUE"""),"stSOL")</f>
        <v>stSOL</v>
      </c>
      <c r="G26" s="7">
        <f>IFERROR(__xludf.DUMMYFUNCTION("""COMPUTED_VALUE"""),-27.700005)</f>
        <v>-27.700005</v>
      </c>
      <c r="H26" s="7" t="str">
        <f>IFERROR(__xludf.DUMMYFUNCTION("""COMPUTED_VALUE"""),"SOL")</f>
        <v>SOL</v>
      </c>
    </row>
    <row r="27">
      <c r="A27" s="4" t="str">
        <f t="shared" si="1"/>
        <v>RECV</v>
      </c>
      <c r="B27" s="4" t="str">
        <f t="shared" si="2"/>
        <v/>
      </c>
      <c r="C27" s="5" t="str">
        <f t="shared" si="3"/>
        <v/>
      </c>
      <c r="D27" s="6" t="s">
        <v>28</v>
      </c>
      <c r="E27" s="7">
        <f>IFERROR(__xludf.DUMMYFUNCTION("IF(D27&lt;&gt;"""",SPLIT(D27,"" 
""),)"),27.709995)</f>
        <v>27.709995</v>
      </c>
      <c r="F27" s="7" t="str">
        <f>IFERROR(__xludf.DUMMYFUNCTION("""COMPUTED_VALUE"""),"SOL")</f>
        <v>SOL</v>
      </c>
      <c r="G27" s="7"/>
      <c r="H27" s="7"/>
    </row>
    <row r="28">
      <c r="A28" s="4" t="str">
        <f t="shared" si="1"/>
        <v>TRANS</v>
      </c>
      <c r="B28" s="4" t="str">
        <f t="shared" si="2"/>
        <v/>
      </c>
      <c r="C28" s="5">
        <f t="shared" si="3"/>
        <v>-0.000005</v>
      </c>
      <c r="D28" s="6" t="s">
        <v>29</v>
      </c>
      <c r="E28" s="7">
        <f>IFERROR(__xludf.DUMMYFUNCTION("IF(D28&lt;&gt;"""",SPLIT(D28,"" 
""),)"),-12.53257044)</f>
        <v>-12.53257044</v>
      </c>
      <c r="F28" s="7" t="str">
        <f>IFERROR(__xludf.DUMMYFUNCTION("""COMPUTED_VALUE"""),"stSOL")</f>
        <v>stSOL</v>
      </c>
      <c r="G28" s="7">
        <f>IFERROR(__xludf.DUMMYFUNCTION("""COMPUTED_VALUE"""),-5.0E-6)</f>
        <v>-0.000005</v>
      </c>
      <c r="H28" s="7" t="str">
        <f>IFERROR(__xludf.DUMMYFUNCTION("""COMPUTED_VALUE"""),"SOL")</f>
        <v>SOL</v>
      </c>
    </row>
    <row r="29">
      <c r="A29" s="4" t="str">
        <f t="shared" si="1"/>
        <v>TRANS</v>
      </c>
      <c r="B29" s="4" t="str">
        <f t="shared" si="2"/>
        <v/>
      </c>
      <c r="C29" s="5">
        <f t="shared" si="3"/>
        <v>-0.000005</v>
      </c>
      <c r="D29" s="6" t="s">
        <v>30</v>
      </c>
      <c r="E29" s="7">
        <f>IFERROR(__xludf.DUMMYFUNCTION("IF(D29&lt;&gt;"""",SPLIT(D29,"" 
""),)"),12.53257044)</f>
        <v>12.53257044</v>
      </c>
      <c r="F29" s="7" t="str">
        <f>IFERROR(__xludf.DUMMYFUNCTION("""COMPUTED_VALUE"""),"stSOL")</f>
        <v>stSOL</v>
      </c>
      <c r="G29" s="7">
        <f>IFERROR(__xludf.DUMMYFUNCTION("""COMPUTED_VALUE"""),-12.900005)</f>
        <v>-12.900005</v>
      </c>
      <c r="H29" s="7" t="str">
        <f>IFERROR(__xludf.DUMMYFUNCTION("""COMPUTED_VALUE"""),"SOL")</f>
        <v>SOL</v>
      </c>
    </row>
    <row r="30">
      <c r="A30" s="4" t="str">
        <f t="shared" si="1"/>
        <v>RECV</v>
      </c>
      <c r="B30" s="4" t="str">
        <f t="shared" si="2"/>
        <v/>
      </c>
      <c r="C30" s="5" t="str">
        <f t="shared" si="3"/>
        <v/>
      </c>
      <c r="D30" s="6" t="s">
        <v>31</v>
      </c>
      <c r="E30" s="7">
        <f>IFERROR(__xludf.DUMMYFUNCTION("IF(D30&lt;&gt;"""",SPLIT(D30,"" 
""),)"),12.89317638)</f>
        <v>12.89317638</v>
      </c>
      <c r="F30" s="7" t="str">
        <f>IFERROR(__xludf.DUMMYFUNCTION("""COMPUTED_VALUE"""),"SOL")</f>
        <v>SOL</v>
      </c>
      <c r="G30" s="7"/>
      <c r="H30" s="7"/>
    </row>
    <row r="31">
      <c r="A31" s="4" t="str">
        <f t="shared" si="1"/>
        <v>TRANS</v>
      </c>
      <c r="B31" s="4" t="str">
        <f t="shared" si="2"/>
        <v/>
      </c>
      <c r="C31" s="5" t="str">
        <f t="shared" si="3"/>
        <v/>
      </c>
      <c r="D31" s="6" t="s">
        <v>32</v>
      </c>
      <c r="E31" s="7">
        <f>IFERROR(__xludf.DUMMYFUNCTION("IF(D31&lt;&gt;"""",SPLIT(D31,"" 
""),)"),1.61519201)</f>
        <v>1.61519201</v>
      </c>
      <c r="F31" s="7" t="str">
        <f>IFERROR(__xludf.DUMMYFUNCTION("""COMPUTED_VALUE"""),"LDO")</f>
        <v>LDO</v>
      </c>
    </row>
    <row r="32">
      <c r="A32" s="4" t="str">
        <f t="shared" si="1"/>
        <v>TRANS</v>
      </c>
      <c r="B32" s="4" t="str">
        <f t="shared" si="2"/>
        <v/>
      </c>
      <c r="C32" s="5">
        <f t="shared" si="3"/>
        <v>-0.000005</v>
      </c>
      <c r="D32" s="6" t="s">
        <v>33</v>
      </c>
      <c r="E32" s="7">
        <f>IFERROR(__xludf.DUMMYFUNCTION("IF(D32&lt;&gt;"""",SPLIT(D32,"" 
""),)"),-0.629993)</f>
        <v>-0.629993</v>
      </c>
      <c r="F32" s="7" t="str">
        <f>IFERROR(__xludf.DUMMYFUNCTION("""COMPUTED_VALUE"""),"UST")</f>
        <v>UST</v>
      </c>
      <c r="G32" s="7">
        <f>IFERROR(__xludf.DUMMYFUNCTION("""COMPUTED_VALUE"""),-5.0E-6)</f>
        <v>-0.000005</v>
      </c>
      <c r="H32" s="7" t="str">
        <f>IFERROR(__xludf.DUMMYFUNCTION("""COMPUTED_VALUE"""),"SOL")</f>
        <v>SOL</v>
      </c>
    </row>
    <row r="33">
      <c r="A33" s="4" t="str">
        <f t="shared" si="1"/>
        <v>UST-LARIX</v>
      </c>
      <c r="B33" s="4">
        <f t="shared" si="2"/>
        <v>-0.003879627755</v>
      </c>
      <c r="C33" s="5">
        <f t="shared" si="3"/>
        <v>-0.000005</v>
      </c>
      <c r="D33" s="6" t="s">
        <v>34</v>
      </c>
      <c r="E33" s="7">
        <f>IFERROR(__xludf.DUMMYFUNCTION("IF(D33&lt;&gt;"""",SPLIT(D33,"" 
""),)"),0.629993)</f>
        <v>0.629993</v>
      </c>
      <c r="F33" s="7" t="str">
        <f>IFERROR(__xludf.DUMMYFUNCTION("""COMPUTED_VALUE"""),"UST")</f>
        <v>UST</v>
      </c>
      <c r="G33" s="7">
        <f>IFERROR(__xludf.DUMMYFUNCTION("""COMPUTED_VALUE"""),-162.384909)</f>
        <v>-162.384909</v>
      </c>
      <c r="H33" s="7" t="str">
        <f>IFERROR(__xludf.DUMMYFUNCTION("""COMPUTED_VALUE"""),"LARIX")</f>
        <v>LARIX</v>
      </c>
      <c r="I33" s="7">
        <f>IFERROR(__xludf.DUMMYFUNCTION("""COMPUTED_VALUE"""),-5.0E-6)</f>
        <v>-0.000005</v>
      </c>
      <c r="J33" s="7" t="str">
        <f>IFERROR(__xludf.DUMMYFUNCTION("""COMPUTED_VALUE"""),"SOL")</f>
        <v>SOL</v>
      </c>
    </row>
    <row r="34">
      <c r="A34" s="4" t="str">
        <f t="shared" si="1"/>
        <v>TRANS</v>
      </c>
      <c r="B34" s="4" t="str">
        <f t="shared" si="2"/>
        <v/>
      </c>
      <c r="C34" s="5">
        <f t="shared" si="3"/>
        <v>-0.000005</v>
      </c>
      <c r="D34" s="6" t="s">
        <v>35</v>
      </c>
      <c r="E34" s="7">
        <f>IFERROR(__xludf.DUMMYFUNCTION("IF(D34&lt;&gt;"""",SPLIT(D34,"" 
""),)"),14.563193)</f>
        <v>14.563193</v>
      </c>
      <c r="F34" s="7" t="str">
        <f>IFERROR(__xludf.DUMMYFUNCTION("""COMPUTED_VALUE"""),"LARIX")</f>
        <v>LARIX</v>
      </c>
      <c r="G34" s="7">
        <f>IFERROR(__xludf.DUMMYFUNCTION("""COMPUTED_VALUE"""),-5.0E-6)</f>
        <v>-0.000005</v>
      </c>
      <c r="H34" s="7" t="str">
        <f>IFERROR(__xludf.DUMMYFUNCTION("""COMPUTED_VALUE"""),"SOL")</f>
        <v>SOL</v>
      </c>
    </row>
    <row r="35">
      <c r="A35" s="4" t="str">
        <f t="shared" si="1"/>
        <v>TRANS</v>
      </c>
      <c r="B35" s="4" t="str">
        <f t="shared" si="2"/>
        <v/>
      </c>
      <c r="C35" s="5">
        <f t="shared" si="3"/>
        <v>-0.000005</v>
      </c>
      <c r="D35" s="6" t="s">
        <v>36</v>
      </c>
      <c r="E35" s="7">
        <f>IFERROR(__xludf.DUMMYFUNCTION("IF(D35&lt;&gt;"""",SPLIT(D35,"" 
""),)"),147.821714)</f>
        <v>147.821714</v>
      </c>
      <c r="F35" s="7" t="str">
        <f>IFERROR(__xludf.DUMMYFUNCTION("""COMPUTED_VALUE"""),"LARIX")</f>
        <v>LARIX</v>
      </c>
      <c r="G35" s="7">
        <f>IFERROR(__xludf.DUMMYFUNCTION("""COMPUTED_VALUE"""),-5.0E-6)</f>
        <v>-0.000005</v>
      </c>
      <c r="H35" s="7" t="str">
        <f>IFERROR(__xludf.DUMMYFUNCTION("""COMPUTED_VALUE"""),"SOL")</f>
        <v>SOL</v>
      </c>
    </row>
    <row r="36">
      <c r="A36" s="4" t="str">
        <f t="shared" si="1"/>
        <v>TRANS</v>
      </c>
      <c r="B36" s="4" t="str">
        <f t="shared" si="2"/>
        <v/>
      </c>
      <c r="C36" s="5">
        <f t="shared" si="3"/>
        <v>-0.000005</v>
      </c>
      <c r="D36" s="6" t="s">
        <v>37</v>
      </c>
      <c r="E36" s="7">
        <f>IFERROR(__xludf.DUMMYFUNCTION("IF(D36&lt;&gt;"""",SPLIT(D36,"" 
""),)"),-12.824025567)</f>
        <v>-12.82402557</v>
      </c>
      <c r="F36" s="7" t="str">
        <f>IFERROR(__xludf.DUMMYFUNCTION("""COMPUTED_VALUE"""),"stSOL")</f>
        <v>stSOL</v>
      </c>
      <c r="G36" s="7">
        <f>IFERROR(__xludf.DUMMYFUNCTION("""COMPUTED_VALUE"""),-5.0E-6)</f>
        <v>-0.000005</v>
      </c>
      <c r="H36" s="7" t="str">
        <f>IFERROR(__xludf.DUMMYFUNCTION("""COMPUTED_VALUE"""),"SOL")</f>
        <v>SOL</v>
      </c>
    </row>
    <row r="37">
      <c r="A37" s="4" t="str">
        <f t="shared" si="1"/>
        <v>TRANS</v>
      </c>
      <c r="B37" s="4" t="str">
        <f t="shared" si="2"/>
        <v/>
      </c>
      <c r="C37" s="5">
        <f t="shared" si="3"/>
        <v>-0.000005</v>
      </c>
      <c r="D37" s="6" t="s">
        <v>38</v>
      </c>
      <c r="E37" s="7">
        <f>IFERROR(__xludf.DUMMYFUNCTION("IF(D37&lt;&gt;"""",SPLIT(D37,"" 
""),)"),12.824025567)</f>
        <v>12.82402557</v>
      </c>
      <c r="F37" s="7" t="str">
        <f>IFERROR(__xludf.DUMMYFUNCTION("""COMPUTED_VALUE"""),"stSOL")</f>
        <v>stSOL</v>
      </c>
      <c r="G37" s="7">
        <f>IFERROR(__xludf.DUMMYFUNCTION("""COMPUTED_VALUE"""),-13.200005)</f>
        <v>-13.200005</v>
      </c>
      <c r="H37" s="7" t="str">
        <f>IFERROR(__xludf.DUMMYFUNCTION("""COMPUTED_VALUE"""),"SOL")</f>
        <v>SOL</v>
      </c>
    </row>
    <row r="38">
      <c r="A38" s="4" t="str">
        <f t="shared" si="1"/>
        <v>RECV</v>
      </c>
      <c r="B38" s="4" t="str">
        <f t="shared" si="2"/>
        <v/>
      </c>
      <c r="C38" s="5" t="str">
        <f t="shared" si="3"/>
        <v/>
      </c>
      <c r="D38" s="6" t="s">
        <v>39</v>
      </c>
      <c r="E38" s="7">
        <f>IFERROR(__xludf.DUMMYFUNCTION("IF(D38&lt;&gt;"""",SPLIT(D38,"" 
""),)"),13.26644657)</f>
        <v>13.26644657</v>
      </c>
      <c r="F38" s="7" t="str">
        <f>IFERROR(__xludf.DUMMYFUNCTION("""COMPUTED_VALUE"""),"SOL")</f>
        <v>SOL</v>
      </c>
      <c r="G38" s="7"/>
      <c r="H38" s="7"/>
    </row>
    <row r="39">
      <c r="A39" s="4" t="str">
        <f t="shared" si="1"/>
        <v>TRANS</v>
      </c>
      <c r="B39" s="4" t="str">
        <f t="shared" si="2"/>
        <v/>
      </c>
      <c r="C39" s="5" t="str">
        <f t="shared" si="3"/>
        <v/>
      </c>
      <c r="D39" s="6" t="s">
        <v>40</v>
      </c>
      <c r="E39" s="7">
        <f>IFERROR(__xludf.DUMMYFUNCTION("IF(D39&lt;&gt;"""",SPLIT(D39,"" 
""),)"),1.31573399)</f>
        <v>1.31573399</v>
      </c>
      <c r="F39" s="7" t="str">
        <f>IFERROR(__xludf.DUMMYFUNCTION("""COMPUTED_VALUE"""),"LDO")</f>
        <v>LDO</v>
      </c>
    </row>
    <row r="40">
      <c r="A40" s="4" t="str">
        <f t="shared" si="1"/>
        <v>TRANS</v>
      </c>
      <c r="B40" s="4" t="str">
        <f t="shared" si="2"/>
        <v/>
      </c>
      <c r="C40" s="5" t="str">
        <f t="shared" si="3"/>
        <v/>
      </c>
      <c r="D40" s="6" t="s">
        <v>41</v>
      </c>
      <c r="E40" s="7">
        <f>IFERROR(__xludf.DUMMYFUNCTION("IF(D40&lt;&gt;"""",SPLIT(D40,"" 
""),)"),1.6270845)</f>
        <v>1.6270845</v>
      </c>
      <c r="F40" s="7" t="str">
        <f>IFERROR(__xludf.DUMMYFUNCTION("""COMPUTED_VALUE"""),"LDO")</f>
        <v>LDO</v>
      </c>
    </row>
    <row r="41">
      <c r="A41" s="4" t="str">
        <f t="shared" si="1"/>
        <v>TRANS</v>
      </c>
      <c r="B41" s="4" t="str">
        <f t="shared" si="2"/>
        <v/>
      </c>
      <c r="C41" s="5">
        <f t="shared" si="3"/>
        <v>-0.000005</v>
      </c>
      <c r="D41" s="6" t="s">
        <v>42</v>
      </c>
      <c r="E41" s="7">
        <f>IFERROR(__xludf.DUMMYFUNCTION("IF(D41&lt;&gt;"""",SPLIT(D41,"" 
""),)"),-0.183224)</f>
        <v>-0.183224</v>
      </c>
      <c r="F41" s="7" t="str">
        <f>IFERROR(__xludf.DUMMYFUNCTION("""COMPUTED_VALUE"""),"USDC")</f>
        <v>USDC</v>
      </c>
      <c r="G41" s="7">
        <f>IFERROR(__xludf.DUMMYFUNCTION("""COMPUTED_VALUE"""),-5.0E-6)</f>
        <v>-0.000005</v>
      </c>
      <c r="H41" s="7" t="str">
        <f>IFERROR(__xludf.DUMMYFUNCTION("""COMPUTED_VALUE"""),"SOL")</f>
        <v>SOL</v>
      </c>
    </row>
    <row r="42">
      <c r="A42" s="4" t="str">
        <f t="shared" si="1"/>
        <v>TRANS</v>
      </c>
      <c r="B42" s="4" t="str">
        <f t="shared" si="2"/>
        <v/>
      </c>
      <c r="C42" s="5">
        <f t="shared" si="3"/>
        <v>-0.00179176</v>
      </c>
      <c r="D42" s="6" t="s">
        <v>43</v>
      </c>
      <c r="E42" s="7">
        <f>IFERROR(__xludf.DUMMYFUNCTION("IF(D42&lt;&gt;"""",SPLIT(D42,"" 
""),)"),-0.227292)</f>
        <v>-0.227292</v>
      </c>
      <c r="F42" s="7" t="str">
        <f>IFERROR(__xludf.DUMMYFUNCTION("""COMPUTED_VALUE"""),"USDC")</f>
        <v>USDC</v>
      </c>
      <c r="G42" s="7">
        <f>IFERROR(__xludf.DUMMYFUNCTION("""COMPUTED_VALUE"""),-0.00179176)</f>
        <v>-0.00179176</v>
      </c>
      <c r="H42" s="7" t="str">
        <f>IFERROR(__xludf.DUMMYFUNCTION("""COMPUTED_VALUE"""),"SOL")</f>
        <v>SOL</v>
      </c>
    </row>
    <row r="43">
      <c r="A43" s="4" t="str">
        <f t="shared" si="1"/>
        <v>TRANS</v>
      </c>
      <c r="B43" s="4" t="str">
        <f t="shared" si="2"/>
        <v/>
      </c>
      <c r="C43" s="5">
        <f t="shared" si="3"/>
        <v>-0.000005</v>
      </c>
      <c r="D43" s="6" t="s">
        <v>44</v>
      </c>
      <c r="E43" s="7">
        <f>IFERROR(__xludf.DUMMYFUNCTION("IF(D43&lt;&gt;"""",SPLIT(D43,"" 
""),)"),-5.0E-6)</f>
        <v>-0.000005</v>
      </c>
      <c r="F43" s="7" t="str">
        <f>IFERROR(__xludf.DUMMYFUNCTION("""COMPUTED_VALUE"""),"SOL")</f>
        <v>SOL</v>
      </c>
    </row>
    <row r="44">
      <c r="A44" s="4" t="str">
        <f t="shared" si="1"/>
        <v>USDC-LARIX</v>
      </c>
      <c r="B44" s="4">
        <f t="shared" si="2"/>
        <v>-0.004184353238</v>
      </c>
      <c r="C44" s="5">
        <f t="shared" si="3"/>
        <v>-0.00204428</v>
      </c>
      <c r="D44" s="6" t="s">
        <v>45</v>
      </c>
      <c r="E44" s="7">
        <f>IFERROR(__xludf.DUMMYFUNCTION("IF(D44&lt;&gt;"""",SPLIT(D44,"" 
""),)"),0.36557)</f>
        <v>0.36557</v>
      </c>
      <c r="F44" s="7" t="str">
        <f>IFERROR(__xludf.DUMMYFUNCTION("""COMPUTED_VALUE"""),"USDC")</f>
        <v>USDC</v>
      </c>
      <c r="G44" s="7">
        <f>IFERROR(__xludf.DUMMYFUNCTION("""COMPUTED_VALUE"""),-87.365951)</f>
        <v>-87.365951</v>
      </c>
      <c r="H44" s="7" t="str">
        <f>IFERROR(__xludf.DUMMYFUNCTION("""COMPUTED_VALUE"""),"LARIX")</f>
        <v>LARIX</v>
      </c>
      <c r="I44" s="7">
        <f>IFERROR(__xludf.DUMMYFUNCTION("""COMPUTED_VALUE"""),-0.00204428)</f>
        <v>-0.00204428</v>
      </c>
      <c r="J44" s="7" t="str">
        <f>IFERROR(__xludf.DUMMYFUNCTION("""COMPUTED_VALUE"""),"SOL")</f>
        <v>SOL</v>
      </c>
    </row>
    <row r="45">
      <c r="A45" s="4" t="str">
        <f t="shared" si="1"/>
        <v>TRANS</v>
      </c>
      <c r="B45" s="4" t="str">
        <f t="shared" si="2"/>
        <v/>
      </c>
      <c r="C45" s="5">
        <f t="shared" si="3"/>
        <v>-0.000005</v>
      </c>
      <c r="D45" s="6" t="s">
        <v>46</v>
      </c>
      <c r="E45" s="7">
        <f>IFERROR(__xludf.DUMMYFUNCTION("IF(D45&lt;&gt;"""",SPLIT(D45,"" 
""),)"),87.276933)</f>
        <v>87.276933</v>
      </c>
      <c r="F45" s="7" t="str">
        <f>IFERROR(__xludf.DUMMYFUNCTION("""COMPUTED_VALUE"""),"LARIX")</f>
        <v>LARIX</v>
      </c>
      <c r="G45" s="7">
        <f>IFERROR(__xludf.DUMMYFUNCTION("""COMPUTED_VALUE"""),-5.0E-6)</f>
        <v>-0.000005</v>
      </c>
      <c r="H45" s="7" t="str">
        <f>IFERROR(__xludf.DUMMYFUNCTION("""COMPUTED_VALUE"""),"SOL")</f>
        <v>SOL</v>
      </c>
    </row>
    <row r="46">
      <c r="A46" s="4" t="str">
        <f t="shared" si="1"/>
        <v>TRANS</v>
      </c>
      <c r="B46" s="4" t="str">
        <f t="shared" si="2"/>
        <v/>
      </c>
      <c r="C46" s="5">
        <f t="shared" si="3"/>
        <v>-0.00179176</v>
      </c>
      <c r="D46" s="6" t="s">
        <v>47</v>
      </c>
      <c r="E46" s="7">
        <f>IFERROR(__xludf.DUMMYFUNCTION("IF(D46&lt;&gt;"""",SPLIT(D46,"" 
""),)"),-0.359905)</f>
        <v>-0.359905</v>
      </c>
      <c r="F46" s="7" t="str">
        <f>IFERROR(__xludf.DUMMYFUNCTION("""COMPUTED_VALUE"""),"USDC")</f>
        <v>USDC</v>
      </c>
      <c r="G46" s="7">
        <f>IFERROR(__xludf.DUMMYFUNCTION("""COMPUTED_VALUE"""),-0.00179176)</f>
        <v>-0.00179176</v>
      </c>
      <c r="H46" s="7" t="str">
        <f>IFERROR(__xludf.DUMMYFUNCTION("""COMPUTED_VALUE"""),"SOL")</f>
        <v>SOL</v>
      </c>
    </row>
    <row r="47">
      <c r="A47" s="4" t="str">
        <f t="shared" si="1"/>
        <v>TRANS</v>
      </c>
      <c r="B47" s="4" t="str">
        <f t="shared" si="2"/>
        <v/>
      </c>
      <c r="C47" s="5">
        <f t="shared" si="3"/>
        <v>-0.00151336</v>
      </c>
      <c r="D47" s="6" t="s">
        <v>48</v>
      </c>
      <c r="E47" s="7">
        <f>IFERROR(__xludf.DUMMYFUNCTION("IF(D47&lt;&gt;"""",SPLIT(D47,"" 
""),)"),-0.00151336)</f>
        <v>-0.00151336</v>
      </c>
      <c r="F47" s="7" t="str">
        <f>IFERROR(__xludf.DUMMYFUNCTION("""COMPUTED_VALUE"""),"SOL")</f>
        <v>SOL</v>
      </c>
    </row>
    <row r="48">
      <c r="A48" s="4" t="str">
        <f t="shared" si="1"/>
        <v>USDC-LARIX</v>
      </c>
      <c r="B48" s="4">
        <f t="shared" si="2"/>
        <v>-0.004187689277</v>
      </c>
      <c r="C48" s="5">
        <f t="shared" si="3"/>
        <v>-0.02336276</v>
      </c>
      <c r="D48" s="6" t="s">
        <v>49</v>
      </c>
      <c r="E48" s="7">
        <f>IFERROR(__xludf.DUMMYFUNCTION("IF(D48&lt;&gt;"""",SPLIT(D48,"" 
""),)"),0.404851)</f>
        <v>0.404851</v>
      </c>
      <c r="F48" s="7" t="str">
        <f>IFERROR(__xludf.DUMMYFUNCTION("""COMPUTED_VALUE"""),"USDC")</f>
        <v>USDC</v>
      </c>
      <c r="G48" s="7">
        <f>IFERROR(__xludf.DUMMYFUNCTION("""COMPUTED_VALUE"""),-96.676466)</f>
        <v>-96.676466</v>
      </c>
      <c r="H48" s="7" t="str">
        <f>IFERROR(__xludf.DUMMYFUNCTION("""COMPUTED_VALUE"""),"LARIX")</f>
        <v>LARIX</v>
      </c>
      <c r="I48" s="7">
        <f>IFERROR(__xludf.DUMMYFUNCTION("""COMPUTED_VALUE"""),-0.02336276)</f>
        <v>-0.02336276</v>
      </c>
      <c r="J48" s="7" t="str">
        <f>IFERROR(__xludf.DUMMYFUNCTION("""COMPUTED_VALUE"""),"SOL")</f>
        <v>SOL</v>
      </c>
    </row>
    <row r="49">
      <c r="A49" s="4" t="str">
        <f t="shared" si="1"/>
        <v>TRANS</v>
      </c>
      <c r="B49" s="4" t="str">
        <f t="shared" si="2"/>
        <v/>
      </c>
      <c r="C49" s="5">
        <f t="shared" si="3"/>
        <v>0.032150499</v>
      </c>
      <c r="D49" s="6" t="s">
        <v>50</v>
      </c>
      <c r="E49" s="7">
        <f>IFERROR(__xludf.DUMMYFUNCTION("IF(D49&lt;&gt;"""",SPLIT(D49,"" 
""),)"),0.032150499)</f>
        <v>0.032150499</v>
      </c>
      <c r="F49" s="7" t="str">
        <f>IFERROR(__xludf.DUMMYFUNCTION("""COMPUTED_VALUE"""),"SOL")</f>
        <v>SOL</v>
      </c>
      <c r="G49" s="7">
        <f>IFERROR(__xludf.DUMMYFUNCTION("""COMPUTED_VALUE"""),-1.0475955)</f>
        <v>-1.0475955</v>
      </c>
      <c r="H49" s="7" t="str">
        <f>IFERROR(__xludf.DUMMYFUNCTION("""COMPUTED_VALUE"""),"LDO")</f>
        <v>LDO</v>
      </c>
    </row>
    <row r="50">
      <c r="A50" s="4" t="str">
        <f t="shared" si="1"/>
        <v>TRANS</v>
      </c>
      <c r="B50" s="4" t="str">
        <f t="shared" si="2"/>
        <v/>
      </c>
      <c r="C50" s="5">
        <f t="shared" si="3"/>
        <v>-0.000005</v>
      </c>
      <c r="D50" s="6" t="s">
        <v>51</v>
      </c>
      <c r="E50" s="7">
        <f>IFERROR(__xludf.DUMMYFUNCTION("IF(D50&lt;&gt;"""",SPLIT(D50,"" 
""),)"),-20.887047207)</f>
        <v>-20.88704721</v>
      </c>
      <c r="F50" s="7" t="str">
        <f>IFERROR(__xludf.DUMMYFUNCTION("""COMPUTED_VALUE"""),"stSOL")</f>
        <v>stSOL</v>
      </c>
      <c r="G50" s="7">
        <f>IFERROR(__xludf.DUMMYFUNCTION("""COMPUTED_VALUE"""),-5.0E-6)</f>
        <v>-0.000005</v>
      </c>
      <c r="H50" s="7" t="str">
        <f>IFERROR(__xludf.DUMMYFUNCTION("""COMPUTED_VALUE"""),"SOL")</f>
        <v>SOL</v>
      </c>
    </row>
    <row r="51">
      <c r="A51" s="4" t="str">
        <f t="shared" si="1"/>
        <v>TRANS</v>
      </c>
      <c r="B51" s="4" t="str">
        <f t="shared" si="2"/>
        <v/>
      </c>
      <c r="C51" s="5">
        <f t="shared" si="3"/>
        <v>-0.000005</v>
      </c>
      <c r="D51" s="6" t="s">
        <v>52</v>
      </c>
      <c r="E51" s="7">
        <f>IFERROR(__xludf.DUMMYFUNCTION("IF(D51&lt;&gt;"""",SPLIT(D51,"" 
""),)"),20.887047207)</f>
        <v>20.88704721</v>
      </c>
      <c r="F51" s="7" t="str">
        <f>IFERROR(__xludf.DUMMYFUNCTION("""COMPUTED_VALUE"""),"stSOL")</f>
        <v>stSOL</v>
      </c>
      <c r="G51" s="7">
        <f>IFERROR(__xludf.DUMMYFUNCTION("""COMPUTED_VALUE"""),-21.490005)</f>
        <v>-21.490005</v>
      </c>
      <c r="H51" s="7" t="str">
        <f>IFERROR(__xludf.DUMMYFUNCTION("""COMPUTED_VALUE"""),"SOL")</f>
        <v>SOL</v>
      </c>
    </row>
    <row r="52">
      <c r="A52" s="4" t="str">
        <f t="shared" si="1"/>
        <v>RECV</v>
      </c>
      <c r="B52" s="4" t="str">
        <f t="shared" si="2"/>
        <v/>
      </c>
      <c r="C52" s="5" t="str">
        <f t="shared" si="3"/>
        <v/>
      </c>
      <c r="D52" s="6" t="s">
        <v>53</v>
      </c>
      <c r="E52" s="7">
        <f>IFERROR(__xludf.DUMMYFUNCTION("IF(D52&lt;&gt;"""",SPLIT(D52,"" 
""),)"),21.489995)</f>
        <v>21.489995</v>
      </c>
      <c r="F52" s="7" t="str">
        <f>IFERROR(__xludf.DUMMYFUNCTION("""COMPUTED_VALUE"""),"SOL")</f>
        <v>SOL</v>
      </c>
      <c r="G52" s="7"/>
      <c r="H52" s="7"/>
    </row>
    <row r="53">
      <c r="A53" s="4" t="str">
        <f t="shared" si="1"/>
        <v>TRANS</v>
      </c>
      <c r="B53" s="4" t="str">
        <f t="shared" si="2"/>
        <v/>
      </c>
      <c r="C53" s="5">
        <f t="shared" si="3"/>
        <v>-0.000005</v>
      </c>
      <c r="D53" s="6" t="s">
        <v>54</v>
      </c>
      <c r="E53" s="7">
        <f>IFERROR(__xludf.DUMMYFUNCTION("IF(D53&lt;&gt;"""",SPLIT(D53,"" 
""),)"),-12.82964277)</f>
        <v>-12.82964277</v>
      </c>
      <c r="F53" s="7" t="str">
        <f>IFERROR(__xludf.DUMMYFUNCTION("""COMPUTED_VALUE"""),"stSOL")</f>
        <v>stSOL</v>
      </c>
      <c r="G53" s="7">
        <f>IFERROR(__xludf.DUMMYFUNCTION("""COMPUTED_VALUE"""),-5.0E-6)</f>
        <v>-0.000005</v>
      </c>
      <c r="H53" s="7" t="str">
        <f>IFERROR(__xludf.DUMMYFUNCTION("""COMPUTED_VALUE"""),"SOL")</f>
        <v>SOL</v>
      </c>
    </row>
    <row r="54">
      <c r="A54" s="4" t="str">
        <f t="shared" si="1"/>
        <v>TRANS</v>
      </c>
      <c r="B54" s="4" t="str">
        <f t="shared" si="2"/>
        <v/>
      </c>
      <c r="C54" s="5">
        <f t="shared" si="3"/>
        <v>-0.000005</v>
      </c>
      <c r="D54" s="6" t="s">
        <v>55</v>
      </c>
      <c r="E54" s="7">
        <f>IFERROR(__xludf.DUMMYFUNCTION("IF(D54&lt;&gt;"""",SPLIT(D54,"" 
""),)"),12.82964277)</f>
        <v>12.82964277</v>
      </c>
      <c r="F54" s="7" t="str">
        <f>IFERROR(__xludf.DUMMYFUNCTION("""COMPUTED_VALUE"""),"stSOL")</f>
        <v>stSOL</v>
      </c>
      <c r="G54" s="7">
        <f>IFERROR(__xludf.DUMMYFUNCTION("""COMPUTED_VALUE"""),-13.200005)</f>
        <v>-13.200005</v>
      </c>
      <c r="H54" s="7" t="str">
        <f>IFERROR(__xludf.DUMMYFUNCTION("""COMPUTED_VALUE"""),"SOL")</f>
        <v>SOL</v>
      </c>
    </row>
    <row r="55">
      <c r="A55" s="4" t="str">
        <f t="shared" si="1"/>
        <v>RECV</v>
      </c>
      <c r="B55" s="4" t="str">
        <f t="shared" si="2"/>
        <v/>
      </c>
      <c r="C55" s="5" t="str">
        <f t="shared" si="3"/>
        <v/>
      </c>
      <c r="D55" s="6" t="s">
        <v>56</v>
      </c>
      <c r="E55" s="7">
        <f>IFERROR(__xludf.DUMMYFUNCTION("IF(D55&lt;&gt;"""",SPLIT(D55,"" 
""),)"),13.20066271)</f>
        <v>13.20066271</v>
      </c>
      <c r="F55" s="7" t="str">
        <f>IFERROR(__xludf.DUMMYFUNCTION("""COMPUTED_VALUE"""),"SOL")</f>
        <v>SOL</v>
      </c>
      <c r="G55" s="7"/>
      <c r="H55" s="7"/>
    </row>
    <row r="56">
      <c r="A56" s="4" t="str">
        <f t="shared" si="1"/>
        <v>TRANS</v>
      </c>
      <c r="B56" s="4" t="str">
        <f t="shared" si="2"/>
        <v/>
      </c>
      <c r="C56" s="5">
        <f t="shared" si="3"/>
        <v>-0.000005</v>
      </c>
      <c r="D56" s="6" t="s">
        <v>57</v>
      </c>
      <c r="E56" s="7">
        <f>IFERROR(__xludf.DUMMYFUNCTION("IF(D56&lt;&gt;"""",SPLIT(D56,"" 
""),)"),-23.015601575)</f>
        <v>-23.01560158</v>
      </c>
      <c r="F56" s="7" t="str">
        <f>IFERROR(__xludf.DUMMYFUNCTION("""COMPUTED_VALUE"""),"stSOL")</f>
        <v>stSOL</v>
      </c>
      <c r="G56" s="7">
        <f>IFERROR(__xludf.DUMMYFUNCTION("""COMPUTED_VALUE"""),-5.0E-6)</f>
        <v>-0.000005</v>
      </c>
      <c r="H56" s="7" t="str">
        <f>IFERROR(__xludf.DUMMYFUNCTION("""COMPUTED_VALUE"""),"SOL")</f>
        <v>SOL</v>
      </c>
    </row>
    <row r="57">
      <c r="A57" s="4" t="str">
        <f t="shared" si="1"/>
        <v>TRANS</v>
      </c>
      <c r="B57" s="4" t="str">
        <f t="shared" si="2"/>
        <v/>
      </c>
      <c r="C57" s="5">
        <f t="shared" si="3"/>
        <v>-0.000005</v>
      </c>
      <c r="D57" s="6" t="s">
        <v>58</v>
      </c>
      <c r="E57" s="7">
        <f>IFERROR(__xludf.DUMMYFUNCTION("IF(D57&lt;&gt;"""",SPLIT(D57,"" 
""),)"),23.015601575)</f>
        <v>23.01560158</v>
      </c>
      <c r="F57" s="7" t="str">
        <f>IFERROR(__xludf.DUMMYFUNCTION("""COMPUTED_VALUE"""),"stSOL")</f>
        <v>stSOL</v>
      </c>
      <c r="G57" s="7">
        <f>IFERROR(__xludf.DUMMYFUNCTION("""COMPUTED_VALUE"""),-23.680005)</f>
        <v>-23.680005</v>
      </c>
      <c r="H57" s="7" t="str">
        <f>IFERROR(__xludf.DUMMYFUNCTION("""COMPUTED_VALUE"""),"SOL")</f>
        <v>SOL</v>
      </c>
    </row>
    <row r="58">
      <c r="A58" s="4" t="str">
        <f t="shared" si="1"/>
        <v>RECV</v>
      </c>
      <c r="B58" s="4" t="str">
        <f t="shared" si="2"/>
        <v/>
      </c>
      <c r="C58" s="5" t="str">
        <f t="shared" si="3"/>
        <v/>
      </c>
      <c r="D58" s="6" t="s">
        <v>59</v>
      </c>
      <c r="E58" s="7">
        <f>IFERROR(__xludf.DUMMYFUNCTION("IF(D58&lt;&gt;"""",SPLIT(D58,"" 
""),)"),23.679995)</f>
        <v>23.679995</v>
      </c>
      <c r="F58" s="7" t="str">
        <f>IFERROR(__xludf.DUMMYFUNCTION("""COMPUTED_VALUE"""),"SOL")</f>
        <v>SOL</v>
      </c>
      <c r="G58" s="7"/>
      <c r="H58" s="7"/>
    </row>
    <row r="59">
      <c r="A59" s="4" t="str">
        <f t="shared" si="1"/>
        <v>TRANS</v>
      </c>
      <c r="B59" s="4" t="str">
        <f t="shared" si="2"/>
        <v/>
      </c>
      <c r="C59" s="5">
        <f t="shared" si="3"/>
        <v>-0.000005</v>
      </c>
      <c r="D59" s="6" t="s">
        <v>60</v>
      </c>
      <c r="E59" s="7">
        <f>IFERROR(__xludf.DUMMYFUNCTION("IF(D59&lt;&gt;"""",SPLIT(D59,"" 
""),)"),-12.819863707)</f>
        <v>-12.81986371</v>
      </c>
      <c r="F59" s="7" t="str">
        <f>IFERROR(__xludf.DUMMYFUNCTION("""COMPUTED_VALUE"""),"stSOL")</f>
        <v>stSOL</v>
      </c>
      <c r="G59" s="7">
        <f>IFERROR(__xludf.DUMMYFUNCTION("""COMPUTED_VALUE"""),-5.0E-6)</f>
        <v>-0.000005</v>
      </c>
      <c r="H59" s="7" t="str">
        <f>IFERROR(__xludf.DUMMYFUNCTION("""COMPUTED_VALUE"""),"SOL")</f>
        <v>SOL</v>
      </c>
    </row>
    <row r="60">
      <c r="A60" s="4" t="str">
        <f t="shared" si="1"/>
        <v>TRANS</v>
      </c>
      <c r="B60" s="4" t="str">
        <f t="shared" si="2"/>
        <v/>
      </c>
      <c r="C60" s="5">
        <f t="shared" si="3"/>
        <v>-0.000005</v>
      </c>
      <c r="D60" s="6" t="s">
        <v>61</v>
      </c>
      <c r="E60" s="7">
        <f>IFERROR(__xludf.DUMMYFUNCTION("IF(D60&lt;&gt;"""",SPLIT(D60,"" 
""),)"),12.72272908)</f>
        <v>12.72272908</v>
      </c>
      <c r="F60" s="7" t="str">
        <f>IFERROR(__xludf.DUMMYFUNCTION("""COMPUTED_VALUE"""),"stSOL")</f>
        <v>stSOL</v>
      </c>
      <c r="G60" s="7">
        <f>IFERROR(__xludf.DUMMYFUNCTION("""COMPUTED_VALUE"""),-13.090005)</f>
        <v>-13.090005</v>
      </c>
      <c r="H60" s="7" t="str">
        <f>IFERROR(__xludf.DUMMYFUNCTION("""COMPUTED_VALUE"""),"SOL")</f>
        <v>SOL</v>
      </c>
    </row>
    <row r="61">
      <c r="A61" s="4" t="str">
        <f t="shared" si="1"/>
        <v>RECV</v>
      </c>
      <c r="B61" s="4" t="str">
        <f t="shared" si="2"/>
        <v/>
      </c>
      <c r="C61" s="5" t="str">
        <f t="shared" si="3"/>
        <v/>
      </c>
      <c r="D61" s="6" t="s">
        <v>62</v>
      </c>
      <c r="E61" s="7">
        <f>IFERROR(__xludf.DUMMYFUNCTION("IF(D61&lt;&gt;"""",SPLIT(D61,"" 
""),)"),13.08638106)</f>
        <v>13.08638106</v>
      </c>
      <c r="F61" s="7" t="str">
        <f>IFERROR(__xludf.DUMMYFUNCTION("""COMPUTED_VALUE"""),"SOL")</f>
        <v>SOL</v>
      </c>
      <c r="G61" s="7"/>
      <c r="H61" s="7"/>
    </row>
    <row r="62">
      <c r="A62" s="4" t="str">
        <f t="shared" si="1"/>
        <v>TRANS</v>
      </c>
      <c r="B62" s="4" t="str">
        <f t="shared" si="2"/>
        <v/>
      </c>
      <c r="C62" s="5" t="str">
        <f t="shared" si="3"/>
        <v/>
      </c>
      <c r="D62" s="6" t="s">
        <v>63</v>
      </c>
      <c r="E62" s="7">
        <f>IFERROR(__xludf.DUMMYFUNCTION("IF(D62&lt;&gt;"""",SPLIT(D62,"" 
""),)"),1.0475955)</f>
        <v>1.0475955</v>
      </c>
      <c r="F62" s="7" t="str">
        <f>IFERROR(__xludf.DUMMYFUNCTION("""COMPUTED_VALUE"""),"LDO")</f>
        <v>LDO</v>
      </c>
    </row>
    <row r="63">
      <c r="A63" s="4" t="str">
        <f t="shared" si="1"/>
        <v>stSOL-LDO</v>
      </c>
      <c r="B63" s="4">
        <f t="shared" si="2"/>
        <v>-0.02621986837</v>
      </c>
      <c r="C63" s="5">
        <f t="shared" si="3"/>
        <v>-0.000005</v>
      </c>
      <c r="D63" s="6" t="s">
        <v>64</v>
      </c>
      <c r="E63" s="7">
        <f>IFERROR(__xludf.DUMMYFUNCTION("IF(D63&lt;&gt;"""",SPLIT(D63,"" 
""),)"),0.097134627)</f>
        <v>0.097134627</v>
      </c>
      <c r="F63" s="7" t="str">
        <f>IFERROR(__xludf.DUMMYFUNCTION("""COMPUTED_VALUE"""),"stSOL")</f>
        <v>stSOL</v>
      </c>
      <c r="G63" s="7">
        <f>IFERROR(__xludf.DUMMYFUNCTION("""COMPUTED_VALUE"""),-3.70461917)</f>
        <v>-3.70461917</v>
      </c>
      <c r="H63" s="7" t="str">
        <f>IFERROR(__xludf.DUMMYFUNCTION("""COMPUTED_VALUE"""),"LDO")</f>
        <v>LDO</v>
      </c>
      <c r="I63" s="7">
        <f>IFERROR(__xludf.DUMMYFUNCTION("""COMPUTED_VALUE"""),-5.0E-6)</f>
        <v>-0.000005</v>
      </c>
      <c r="J63" s="7" t="str">
        <f>IFERROR(__xludf.DUMMYFUNCTION("""COMPUTED_VALUE"""),"SOL")</f>
        <v>SOL</v>
      </c>
    </row>
    <row r="64">
      <c r="A64" s="4" t="str">
        <f t="shared" si="1"/>
        <v>TRANS</v>
      </c>
      <c r="B64" s="4" t="str">
        <f t="shared" si="2"/>
        <v/>
      </c>
      <c r="C64" s="5">
        <f t="shared" si="3"/>
        <v>-0.000005</v>
      </c>
      <c r="D64" s="6" t="s">
        <v>65</v>
      </c>
      <c r="E64" s="7">
        <f>IFERROR(__xludf.DUMMYFUNCTION("IF(D64&lt;&gt;"""",SPLIT(D64,"" 
""),)"),96.765486)</f>
        <v>96.765486</v>
      </c>
      <c r="F64" s="7" t="str">
        <f>IFERROR(__xludf.DUMMYFUNCTION("""COMPUTED_VALUE"""),"LARIX")</f>
        <v>LARIX</v>
      </c>
      <c r="G64" s="7">
        <f>IFERROR(__xludf.DUMMYFUNCTION("""COMPUTED_VALUE"""),-5.0E-6)</f>
        <v>-0.000005</v>
      </c>
      <c r="H64" s="7" t="str">
        <f>IFERROR(__xludf.DUMMYFUNCTION("""COMPUTED_VALUE"""),"SOL")</f>
        <v>SOL</v>
      </c>
    </row>
    <row r="65">
      <c r="A65" s="4" t="str">
        <f t="shared" si="1"/>
        <v>TRANS</v>
      </c>
      <c r="B65" s="4" t="str">
        <f t="shared" si="2"/>
        <v/>
      </c>
      <c r="C65" s="5">
        <f t="shared" si="3"/>
        <v>-0.000005</v>
      </c>
      <c r="D65" s="6" t="s">
        <v>66</v>
      </c>
      <c r="E65" s="7">
        <f>IFERROR(__xludf.DUMMYFUNCTION("IF(D65&lt;&gt;"""",SPLIT(D65,"" 
""),)"),-9.563915519)</f>
        <v>-9.563915519</v>
      </c>
      <c r="F65" s="7" t="str">
        <f>IFERROR(__xludf.DUMMYFUNCTION("""COMPUTED_VALUE"""),"stSOL")</f>
        <v>stSOL</v>
      </c>
      <c r="G65" s="7">
        <f>IFERROR(__xludf.DUMMYFUNCTION("""COMPUTED_VALUE"""),-5.0E-6)</f>
        <v>-0.000005</v>
      </c>
      <c r="H65" s="7" t="str">
        <f>IFERROR(__xludf.DUMMYFUNCTION("""COMPUTED_VALUE"""),"SOL")</f>
        <v>SOL</v>
      </c>
    </row>
    <row r="66">
      <c r="A66" s="4" t="str">
        <f t="shared" si="1"/>
        <v>TRANS</v>
      </c>
      <c r="B66" s="4" t="str">
        <f t="shared" si="2"/>
        <v/>
      </c>
      <c r="C66" s="5">
        <f t="shared" si="3"/>
        <v>-0.000005</v>
      </c>
      <c r="D66" s="6" t="s">
        <v>67</v>
      </c>
      <c r="E66" s="7">
        <f>IFERROR(__xludf.DUMMYFUNCTION("IF(D66&lt;&gt;"""",SPLIT(D66,"" 
""),)"),9.563915519)</f>
        <v>9.563915519</v>
      </c>
      <c r="F66" s="7" t="str">
        <f>IFERROR(__xludf.DUMMYFUNCTION("""COMPUTED_VALUE"""),"stSOL")</f>
        <v>stSOL</v>
      </c>
      <c r="G66" s="7">
        <f>IFERROR(__xludf.DUMMYFUNCTION("""COMPUTED_VALUE"""),-9.840005)</f>
        <v>-9.840005</v>
      </c>
      <c r="H66" s="7" t="str">
        <f>IFERROR(__xludf.DUMMYFUNCTION("""COMPUTED_VALUE"""),"SOL")</f>
        <v>SOL</v>
      </c>
    </row>
    <row r="67">
      <c r="A67" s="4" t="str">
        <f t="shared" si="1"/>
        <v>RECV</v>
      </c>
      <c r="B67" s="4" t="str">
        <f t="shared" si="2"/>
        <v/>
      </c>
      <c r="C67" s="5" t="str">
        <f t="shared" si="3"/>
        <v/>
      </c>
      <c r="D67" s="6" t="s">
        <v>68</v>
      </c>
      <c r="E67" s="7">
        <f>IFERROR(__xludf.DUMMYFUNCTION("IF(D67&lt;&gt;"""",SPLIT(D67,"" 
""),)"),9.839995)</f>
        <v>9.839995</v>
      </c>
      <c r="F67" s="7" t="str">
        <f>IFERROR(__xludf.DUMMYFUNCTION("""COMPUTED_VALUE"""),"SOL")</f>
        <v>SOL</v>
      </c>
      <c r="G67" s="7"/>
      <c r="H67" s="7"/>
    </row>
    <row r="68">
      <c r="A68" s="4" t="str">
        <f t="shared" si="1"/>
        <v>TRANS</v>
      </c>
      <c r="B68" s="4" t="str">
        <f t="shared" si="2"/>
        <v/>
      </c>
      <c r="C68" s="5">
        <f t="shared" si="3"/>
        <v>-0.000005</v>
      </c>
      <c r="D68" s="6" t="s">
        <v>69</v>
      </c>
      <c r="E68" s="7">
        <f>IFERROR(__xludf.DUMMYFUNCTION("IF(D68&lt;&gt;"""",SPLIT(D68,"" 
""),)"),-12.761606785)</f>
        <v>-12.76160679</v>
      </c>
      <c r="F68" s="7" t="str">
        <f>IFERROR(__xludf.DUMMYFUNCTION("""COMPUTED_VALUE"""),"stSOL")</f>
        <v>stSOL</v>
      </c>
      <c r="G68" s="7">
        <f>IFERROR(__xludf.DUMMYFUNCTION("""COMPUTED_VALUE"""),-5.0E-6)</f>
        <v>-0.000005</v>
      </c>
      <c r="H68" s="7" t="str">
        <f>IFERROR(__xludf.DUMMYFUNCTION("""COMPUTED_VALUE"""),"SOL")</f>
        <v>SOL</v>
      </c>
    </row>
    <row r="69">
      <c r="A69" s="4" t="str">
        <f t="shared" si="1"/>
        <v>TRANS</v>
      </c>
      <c r="B69" s="4" t="str">
        <f t="shared" si="2"/>
        <v/>
      </c>
      <c r="C69" s="5">
        <f t="shared" si="3"/>
        <v>-0.000005</v>
      </c>
      <c r="D69" s="6" t="s">
        <v>70</v>
      </c>
      <c r="E69" s="7">
        <f>IFERROR(__xludf.DUMMYFUNCTION("IF(D69&lt;&gt;"""",SPLIT(D69,"" 
""),)"),12.761606785)</f>
        <v>12.76160679</v>
      </c>
      <c r="F69" s="7" t="str">
        <f>IFERROR(__xludf.DUMMYFUNCTION("""COMPUTED_VALUE"""),"stSOL")</f>
        <v>stSOL</v>
      </c>
      <c r="G69" s="7">
        <f>IFERROR(__xludf.DUMMYFUNCTION("""COMPUTED_VALUE"""),-13.130005)</f>
        <v>-13.130005</v>
      </c>
      <c r="H69" s="7" t="str">
        <f>IFERROR(__xludf.DUMMYFUNCTION("""COMPUTED_VALUE"""),"SOL")</f>
        <v>SOL</v>
      </c>
    </row>
    <row r="70">
      <c r="A70" s="4" t="str">
        <f t="shared" si="1"/>
        <v>RECV</v>
      </c>
      <c r="B70" s="4" t="str">
        <f t="shared" si="2"/>
        <v/>
      </c>
      <c r="C70" s="5" t="str">
        <f t="shared" si="3"/>
        <v/>
      </c>
      <c r="D70" s="6" t="s">
        <v>71</v>
      </c>
      <c r="E70" s="7">
        <f>IFERROR(__xludf.DUMMYFUNCTION("IF(D70&lt;&gt;"""",SPLIT(D70,"" 
""),)"),13.06319325)</f>
        <v>13.06319325</v>
      </c>
      <c r="F70" s="7" t="str">
        <f>IFERROR(__xludf.DUMMYFUNCTION("""COMPUTED_VALUE"""),"SOL")</f>
        <v>SOL</v>
      </c>
      <c r="G70" s="7"/>
      <c r="H70" s="7"/>
    </row>
    <row r="71">
      <c r="A71" s="4" t="str">
        <f t="shared" si="1"/>
        <v>TRANS</v>
      </c>
      <c r="B71" s="4" t="str">
        <f t="shared" si="2"/>
        <v/>
      </c>
      <c r="C71" s="5" t="str">
        <f t="shared" si="3"/>
        <v/>
      </c>
      <c r="D71" s="6" t="s">
        <v>72</v>
      </c>
      <c r="E71" s="7">
        <f>IFERROR(__xludf.DUMMYFUNCTION("IF(D71&lt;&gt;"""",SPLIT(D71,"" 
""),)"),0.90604598)</f>
        <v>0.90604598</v>
      </c>
      <c r="F71" s="7" t="str">
        <f>IFERROR(__xludf.DUMMYFUNCTION("""COMPUTED_VALUE"""),"LDO")</f>
        <v>LDO</v>
      </c>
    </row>
    <row r="72">
      <c r="A72" s="4" t="str">
        <f t="shared" si="1"/>
        <v>TRANS</v>
      </c>
      <c r="B72" s="4" t="str">
        <f t="shared" si="2"/>
        <v/>
      </c>
      <c r="C72" s="5" t="str">
        <f t="shared" si="3"/>
        <v/>
      </c>
      <c r="D72" s="6" t="s">
        <v>73</v>
      </c>
      <c r="E72" s="7">
        <f>IFERROR(__xludf.DUMMYFUNCTION("IF(D72&lt;&gt;"""",SPLIT(D72,"" 
""),)"),0.907307)</f>
        <v>0.907307</v>
      </c>
      <c r="F72" s="7" t="str">
        <f>IFERROR(__xludf.DUMMYFUNCTION("""COMPUTED_VALUE"""),"LDO")</f>
        <v>LDO</v>
      </c>
    </row>
    <row r="73">
      <c r="A73" s="4" t="str">
        <f t="shared" si="1"/>
        <v>TRANS</v>
      </c>
      <c r="B73" s="4" t="str">
        <f t="shared" si="2"/>
        <v/>
      </c>
      <c r="C73" s="5" t="str">
        <f t="shared" si="3"/>
        <v/>
      </c>
      <c r="D73" s="6" t="s">
        <v>74</v>
      </c>
      <c r="E73" s="7">
        <f>IFERROR(__xludf.DUMMYFUNCTION("IF(D73&lt;&gt;"""",SPLIT(D73,"" 
""),)"),0.69061369)</f>
        <v>0.69061369</v>
      </c>
      <c r="F73" s="7" t="str">
        <f>IFERROR(__xludf.DUMMYFUNCTION("""COMPUTED_VALUE"""),"LDO")</f>
        <v>LDO</v>
      </c>
    </row>
    <row r="74">
      <c r="A74" s="4" t="str">
        <f t="shared" si="1"/>
        <v>RECV</v>
      </c>
      <c r="B74" s="4" t="str">
        <f t="shared" si="2"/>
        <v/>
      </c>
      <c r="C74" s="5" t="str">
        <f t="shared" si="3"/>
        <v/>
      </c>
      <c r="D74" s="6" t="s">
        <v>75</v>
      </c>
      <c r="E74" s="7">
        <f>IFERROR(__xludf.DUMMYFUNCTION("IF(D74&lt;&gt;"""",SPLIT(D74,"" 
""),)"),0.06784533)</f>
        <v>0.06784533</v>
      </c>
      <c r="F74" s="7" t="str">
        <f>IFERROR(__xludf.DUMMYFUNCTION("""COMPUTED_VALUE"""),"SOL")</f>
        <v>SOL</v>
      </c>
      <c r="G74" s="7"/>
      <c r="H74" s="7"/>
    </row>
    <row r="75">
      <c r="A75" s="4" t="str">
        <f t="shared" si="1"/>
        <v>TRANS</v>
      </c>
      <c r="B75" s="4" t="str">
        <f t="shared" si="2"/>
        <v/>
      </c>
      <c r="C75" s="5">
        <f t="shared" si="3"/>
        <v>-0.00204428</v>
      </c>
      <c r="D75" s="6" t="s">
        <v>76</v>
      </c>
      <c r="E75" s="7">
        <f>IFERROR(__xludf.DUMMYFUNCTION("IF(D75&lt;&gt;"""",SPLIT(D75,"" 
""),)"),-41.857517)</f>
        <v>-41.857517</v>
      </c>
      <c r="F75" s="7" t="str">
        <f>IFERROR(__xludf.DUMMYFUNCTION("""COMPUTED_VALUE"""),"UST")</f>
        <v>UST</v>
      </c>
      <c r="G75" s="7">
        <f>IFERROR(__xludf.DUMMYFUNCTION("""COMPUTED_VALUE"""),-0.00204428)</f>
        <v>-0.00204428</v>
      </c>
      <c r="H75" s="7" t="str">
        <f>IFERROR(__xludf.DUMMYFUNCTION("""COMPUTED_VALUE"""),"SOL")</f>
        <v>SOL</v>
      </c>
    </row>
    <row r="76">
      <c r="A76" s="4" t="str">
        <f t="shared" si="1"/>
        <v>UST-USDC</v>
      </c>
      <c r="B76" s="4">
        <f t="shared" si="2"/>
        <v>-0.9956188981</v>
      </c>
      <c r="C76" s="5">
        <f t="shared" si="3"/>
        <v>-0.00204428</v>
      </c>
      <c r="D76" s="6" t="s">
        <v>77</v>
      </c>
      <c r="E76" s="7">
        <f>IFERROR(__xludf.DUMMYFUNCTION("IF(D76&lt;&gt;"""",SPLIT(D76,"" 
""),)"),41.857517)</f>
        <v>41.857517</v>
      </c>
      <c r="F76" s="7" t="str">
        <f>IFERROR(__xludf.DUMMYFUNCTION("""COMPUTED_VALUE"""),"UST")</f>
        <v>UST</v>
      </c>
      <c r="G76" s="7">
        <f>IFERROR(__xludf.DUMMYFUNCTION("""COMPUTED_VALUE"""),-42.041706)</f>
        <v>-42.041706</v>
      </c>
      <c r="H76" s="7" t="str">
        <f>IFERROR(__xludf.DUMMYFUNCTION("""COMPUTED_VALUE"""),"USDC")</f>
        <v>USDC</v>
      </c>
      <c r="I76" s="7">
        <f>IFERROR(__xludf.DUMMYFUNCTION("""COMPUTED_VALUE"""),-0.00204428)</f>
        <v>-0.00204428</v>
      </c>
      <c r="J76" s="7" t="str">
        <f>IFERROR(__xludf.DUMMYFUNCTION("""COMPUTED_VALUE"""),"SOL")</f>
        <v>SOL</v>
      </c>
    </row>
    <row r="77">
      <c r="A77" s="4" t="str">
        <f t="shared" si="1"/>
        <v>TRANS</v>
      </c>
      <c r="B77" s="4" t="str">
        <f t="shared" si="2"/>
        <v/>
      </c>
      <c r="C77" s="5">
        <f t="shared" si="3"/>
        <v>-0.000005</v>
      </c>
      <c r="D77" s="6" t="s">
        <v>78</v>
      </c>
      <c r="E77" s="7">
        <f>IFERROR(__xludf.DUMMYFUNCTION("IF(D77&lt;&gt;"""",SPLIT(D77,"" 
""),)"),42.041706)</f>
        <v>42.041706</v>
      </c>
      <c r="F77" s="7" t="str">
        <f>IFERROR(__xludf.DUMMYFUNCTION("""COMPUTED_VALUE"""),"USDC")</f>
        <v>USDC</v>
      </c>
      <c r="G77" s="7">
        <f>IFERROR(__xludf.DUMMYFUNCTION("""COMPUTED_VALUE"""),-5.0E-6)</f>
        <v>-0.000005</v>
      </c>
      <c r="H77" s="7" t="str">
        <f>IFERROR(__xludf.DUMMYFUNCTION("""COMPUTED_VALUE"""),"SOL")</f>
        <v>SOL</v>
      </c>
    </row>
    <row r="78">
      <c r="A78" s="4" t="str">
        <f t="shared" si="1"/>
        <v>TRANS</v>
      </c>
      <c r="B78" s="4" t="str">
        <f t="shared" si="2"/>
        <v/>
      </c>
      <c r="C78" s="5">
        <f t="shared" si="3"/>
        <v>-0.000005</v>
      </c>
      <c r="D78" s="6" t="s">
        <v>79</v>
      </c>
      <c r="E78" s="7">
        <f>IFERROR(__xludf.DUMMYFUNCTION("IF(D78&lt;&gt;"""",SPLIT(D78,"" 
""),)"),-6.952456147)</f>
        <v>-6.952456147</v>
      </c>
      <c r="F78" s="7" t="str">
        <f>IFERROR(__xludf.DUMMYFUNCTION("""COMPUTED_VALUE"""),"stSOL")</f>
        <v>stSOL</v>
      </c>
      <c r="G78" s="7">
        <f>IFERROR(__xludf.DUMMYFUNCTION("""COMPUTED_VALUE"""),-5.0E-6)</f>
        <v>-0.000005</v>
      </c>
      <c r="H78" s="7" t="str">
        <f>IFERROR(__xludf.DUMMYFUNCTION("""COMPUTED_VALUE"""),"SOL")</f>
        <v>SOL</v>
      </c>
    </row>
    <row r="79">
      <c r="A79" s="4" t="str">
        <f t="shared" si="1"/>
        <v>TRANS</v>
      </c>
      <c r="B79" s="4" t="str">
        <f t="shared" si="2"/>
        <v/>
      </c>
      <c r="C79" s="5">
        <f t="shared" si="3"/>
        <v>-0.000005</v>
      </c>
      <c r="D79" s="6" t="s">
        <v>80</v>
      </c>
      <c r="E79" s="7">
        <f>IFERROR(__xludf.DUMMYFUNCTION("IF(D79&lt;&gt;"""",SPLIT(D79,"" 
""),)"),6.952456147)</f>
        <v>6.952456147</v>
      </c>
      <c r="F79" s="7" t="str">
        <f>IFERROR(__xludf.DUMMYFUNCTION("""COMPUTED_VALUE"""),"stSOL")</f>
        <v>stSOL</v>
      </c>
      <c r="G79" s="7">
        <f>IFERROR(__xludf.DUMMYFUNCTION("""COMPUTED_VALUE"""),-7.150005)</f>
        <v>-7.150005</v>
      </c>
      <c r="H79" s="7" t="str">
        <f>IFERROR(__xludf.DUMMYFUNCTION("""COMPUTED_VALUE"""),"SOL")</f>
        <v>SOL</v>
      </c>
    </row>
    <row r="80">
      <c r="A80" s="4" t="str">
        <f t="shared" si="1"/>
        <v>RECV</v>
      </c>
      <c r="B80" s="4" t="str">
        <f t="shared" si="2"/>
        <v/>
      </c>
      <c r="C80" s="5" t="str">
        <f t="shared" si="3"/>
        <v/>
      </c>
      <c r="D80" s="6" t="s">
        <v>81</v>
      </c>
      <c r="E80" s="7">
        <f>IFERROR(__xludf.DUMMYFUNCTION("IF(D80&lt;&gt;"""",SPLIT(D80,"" 
""),)"),7.149995)</f>
        <v>7.149995</v>
      </c>
      <c r="F80" s="7" t="str">
        <f>IFERROR(__xludf.DUMMYFUNCTION("""COMPUTED_VALUE"""),"SOL")</f>
        <v>SOL</v>
      </c>
      <c r="G80" s="7"/>
      <c r="H80" s="7"/>
    </row>
    <row r="81">
      <c r="A81" s="4" t="str">
        <f t="shared" si="1"/>
        <v>TRANS</v>
      </c>
      <c r="B81" s="4" t="str">
        <f t="shared" si="2"/>
        <v/>
      </c>
      <c r="C81" s="5">
        <f t="shared" si="3"/>
        <v>-0.000005</v>
      </c>
      <c r="D81" s="6" t="s">
        <v>82</v>
      </c>
      <c r="E81" s="7">
        <f>IFERROR(__xludf.DUMMYFUNCTION("IF(D81&lt;&gt;"""",SPLIT(D81,"" 
""),)"),-11.755971304)</f>
        <v>-11.7559713</v>
      </c>
      <c r="F81" s="7" t="str">
        <f>IFERROR(__xludf.DUMMYFUNCTION("""COMPUTED_VALUE"""),"stSOL")</f>
        <v>stSOL</v>
      </c>
      <c r="G81" s="7">
        <f>IFERROR(__xludf.DUMMYFUNCTION("""COMPUTED_VALUE"""),-5.0E-6)</f>
        <v>-0.000005</v>
      </c>
      <c r="H81" s="7" t="str">
        <f>IFERROR(__xludf.DUMMYFUNCTION("""COMPUTED_VALUE"""),"SOL")</f>
        <v>SOL</v>
      </c>
    </row>
    <row r="82">
      <c r="A82" s="4" t="str">
        <f t="shared" si="1"/>
        <v>TRANS</v>
      </c>
      <c r="B82" s="4" t="str">
        <f t="shared" si="2"/>
        <v/>
      </c>
      <c r="C82" s="5">
        <f t="shared" si="3"/>
        <v>-0.000005</v>
      </c>
      <c r="D82" s="6" t="s">
        <v>83</v>
      </c>
      <c r="E82" s="7">
        <f>IFERROR(__xludf.DUMMYFUNCTION("IF(D82&lt;&gt;"""",SPLIT(D82,"" 
""),)"),11.755971304)</f>
        <v>11.7559713</v>
      </c>
      <c r="F82" s="7" t="str">
        <f>IFERROR(__xludf.DUMMYFUNCTION("""COMPUTED_VALUE"""),"stSOL")</f>
        <v>stSOL</v>
      </c>
      <c r="G82" s="7">
        <f>IFERROR(__xludf.DUMMYFUNCTION("""COMPUTED_VALUE"""),-12.090005)</f>
        <v>-12.090005</v>
      </c>
      <c r="H82" s="7" t="str">
        <f>IFERROR(__xludf.DUMMYFUNCTION("""COMPUTED_VALUE"""),"SOL")</f>
        <v>SOL</v>
      </c>
    </row>
    <row r="83">
      <c r="A83" s="4" t="str">
        <f t="shared" si="1"/>
        <v>RECV</v>
      </c>
      <c r="B83" s="4" t="str">
        <f t="shared" si="2"/>
        <v/>
      </c>
      <c r="C83" s="5" t="str">
        <f t="shared" si="3"/>
        <v/>
      </c>
      <c r="D83" s="6" t="s">
        <v>84</v>
      </c>
      <c r="E83" s="7">
        <f>IFERROR(__xludf.DUMMYFUNCTION("IF(D83&lt;&gt;"""",SPLIT(D83,"" 
""),)"),12.09006818)</f>
        <v>12.09006818</v>
      </c>
      <c r="F83" s="7" t="str">
        <f>IFERROR(__xludf.DUMMYFUNCTION("""COMPUTED_VALUE"""),"SOL")</f>
        <v>SOL</v>
      </c>
      <c r="G83" s="7"/>
      <c r="H83" s="7"/>
    </row>
    <row r="84">
      <c r="A84" s="4" t="str">
        <f t="shared" si="1"/>
        <v>TRANS</v>
      </c>
      <c r="B84" s="4" t="str">
        <f t="shared" si="2"/>
        <v/>
      </c>
      <c r="C84" s="5">
        <f t="shared" si="3"/>
        <v>-0.000005</v>
      </c>
      <c r="D84" s="6" t="s">
        <v>44</v>
      </c>
      <c r="E84" s="7">
        <f>IFERROR(__xludf.DUMMYFUNCTION("IF(D84&lt;&gt;"""",SPLIT(D84,"" 
""),)"),-5.0E-6)</f>
        <v>-0.000005</v>
      </c>
      <c r="F84" s="7" t="str">
        <f>IFERROR(__xludf.DUMMYFUNCTION("""COMPUTED_VALUE"""),"SOL")</f>
        <v>SOL</v>
      </c>
    </row>
    <row r="85">
      <c r="A85" s="4" t="str">
        <f t="shared" si="1"/>
        <v>TRANS</v>
      </c>
      <c r="B85" s="4" t="str">
        <f t="shared" si="2"/>
        <v/>
      </c>
      <c r="C85" s="5">
        <f t="shared" si="3"/>
        <v>-0.00204428</v>
      </c>
      <c r="D85" s="6" t="s">
        <v>85</v>
      </c>
      <c r="E85" s="7">
        <f>IFERROR(__xludf.DUMMYFUNCTION("IF(D85&lt;&gt;"""",SPLIT(D85,"" 
""),)"),-0.159965)</f>
        <v>-0.159965</v>
      </c>
      <c r="F85" s="7" t="str">
        <f>IFERROR(__xludf.DUMMYFUNCTION("""COMPUTED_VALUE"""),"USDC")</f>
        <v>USDC</v>
      </c>
      <c r="G85" s="7">
        <f>IFERROR(__xludf.DUMMYFUNCTION("""COMPUTED_VALUE"""),-0.00204428)</f>
        <v>-0.00204428</v>
      </c>
      <c r="H85" s="7" t="str">
        <f>IFERROR(__xludf.DUMMYFUNCTION("""COMPUTED_VALUE"""),"SOL")</f>
        <v>SOL</v>
      </c>
    </row>
    <row r="86">
      <c r="A86" s="4" t="str">
        <f t="shared" si="1"/>
        <v>USDC-LARIX</v>
      </c>
      <c r="B86" s="4">
        <f t="shared" si="2"/>
        <v>-0.004442309201</v>
      </c>
      <c r="C86" s="5">
        <f t="shared" si="3"/>
        <v>-0.000005</v>
      </c>
      <c r="D86" s="6" t="s">
        <v>86</v>
      </c>
      <c r="E86" s="7">
        <f>IFERROR(__xludf.DUMMYFUNCTION("IF(D86&lt;&gt;"""",SPLIT(D86,"" 
""),)"),0.159965)</f>
        <v>0.159965</v>
      </c>
      <c r="F86" s="7" t="str">
        <f>IFERROR(__xludf.DUMMYFUNCTION("""COMPUTED_VALUE"""),"USDC")</f>
        <v>USDC</v>
      </c>
      <c r="G86" s="7">
        <f>IFERROR(__xludf.DUMMYFUNCTION("""COMPUTED_VALUE"""),-36.009425)</f>
        <v>-36.009425</v>
      </c>
      <c r="H86" s="7" t="str">
        <f>IFERROR(__xludf.DUMMYFUNCTION("""COMPUTED_VALUE"""),"LARIX")</f>
        <v>LARIX</v>
      </c>
      <c r="I86" s="7">
        <f>IFERROR(__xludf.DUMMYFUNCTION("""COMPUTED_VALUE"""),-5.0E-6)</f>
        <v>-0.000005</v>
      </c>
      <c r="J86" s="7" t="str">
        <f>IFERROR(__xludf.DUMMYFUNCTION("""COMPUTED_VALUE"""),"SOL")</f>
        <v>SOL</v>
      </c>
    </row>
    <row r="87">
      <c r="A87" s="4" t="str">
        <f t="shared" si="1"/>
        <v>TRANS</v>
      </c>
      <c r="B87" s="4" t="str">
        <f t="shared" si="2"/>
        <v/>
      </c>
      <c r="C87" s="5">
        <f t="shared" si="3"/>
        <v>-0.000005</v>
      </c>
      <c r="D87" s="6" t="s">
        <v>87</v>
      </c>
      <c r="E87" s="7">
        <f>IFERROR(__xludf.DUMMYFUNCTION("IF(D87&lt;&gt;"""",SPLIT(D87,"" 
""),)"),35.301504)</f>
        <v>35.301504</v>
      </c>
      <c r="F87" s="7" t="str">
        <f>IFERROR(__xludf.DUMMYFUNCTION("""COMPUTED_VALUE"""),"LARIX")</f>
        <v>LARIX</v>
      </c>
      <c r="G87" s="7">
        <f>IFERROR(__xludf.DUMMYFUNCTION("""COMPUTED_VALUE"""),-5.0E-6)</f>
        <v>-0.000005</v>
      </c>
      <c r="H87" s="7" t="str">
        <f>IFERROR(__xludf.DUMMYFUNCTION("""COMPUTED_VALUE"""),"SOL")</f>
        <v>SOL</v>
      </c>
    </row>
    <row r="88">
      <c r="A88" s="4" t="str">
        <f t="shared" si="1"/>
        <v>TRANS</v>
      </c>
      <c r="B88" s="4" t="str">
        <f t="shared" si="2"/>
        <v/>
      </c>
      <c r="C88" s="5">
        <f t="shared" si="3"/>
        <v>-0.000005</v>
      </c>
      <c r="D88" s="6" t="s">
        <v>88</v>
      </c>
      <c r="E88" s="7">
        <f>IFERROR(__xludf.DUMMYFUNCTION("IF(D88&lt;&gt;"""",SPLIT(D88,"" 
""),)"),-13.956350747)</f>
        <v>-13.95635075</v>
      </c>
      <c r="F88" s="7" t="str">
        <f>IFERROR(__xludf.DUMMYFUNCTION("""COMPUTED_VALUE"""),"stSOL")</f>
        <v>stSOL</v>
      </c>
      <c r="G88" s="7">
        <f>IFERROR(__xludf.DUMMYFUNCTION("""COMPUTED_VALUE"""),-5.0E-6)</f>
        <v>-0.000005</v>
      </c>
      <c r="H88" s="7" t="str">
        <f>IFERROR(__xludf.DUMMYFUNCTION("""COMPUTED_VALUE"""),"SOL")</f>
        <v>SOL</v>
      </c>
    </row>
    <row r="89">
      <c r="A89" s="4" t="str">
        <f t="shared" si="1"/>
        <v>TRANS</v>
      </c>
      <c r="B89" s="4" t="str">
        <f t="shared" si="2"/>
        <v/>
      </c>
      <c r="C89" s="5">
        <f t="shared" si="3"/>
        <v>-0.000005</v>
      </c>
      <c r="D89" s="6" t="s">
        <v>89</v>
      </c>
      <c r="E89" s="7">
        <f>IFERROR(__xludf.DUMMYFUNCTION("IF(D89&lt;&gt;"""",SPLIT(D89,"" 
""),)"),13.956350747)</f>
        <v>13.95635075</v>
      </c>
      <c r="F89" s="7" t="str">
        <f>IFERROR(__xludf.DUMMYFUNCTION("""COMPUTED_VALUE"""),"stSOL")</f>
        <v>stSOL</v>
      </c>
      <c r="G89" s="7">
        <f>IFERROR(__xludf.DUMMYFUNCTION("""COMPUTED_VALUE"""),-14.352905)</f>
        <v>-14.352905</v>
      </c>
      <c r="H89" s="7" t="str">
        <f>IFERROR(__xludf.DUMMYFUNCTION("""COMPUTED_VALUE"""),"SOL")</f>
        <v>SOL</v>
      </c>
    </row>
    <row r="90">
      <c r="A90" s="4" t="str">
        <f t="shared" si="1"/>
        <v>RECV</v>
      </c>
      <c r="B90" s="4" t="str">
        <f t="shared" si="2"/>
        <v/>
      </c>
      <c r="C90" s="5" t="str">
        <f t="shared" si="3"/>
        <v/>
      </c>
      <c r="D90" s="6" t="s">
        <v>90</v>
      </c>
      <c r="E90" s="7">
        <f>IFERROR(__xludf.DUMMYFUNCTION("IF(D90&lt;&gt;"""",SPLIT(D90,"" 
""),)"),14.354995)</f>
        <v>14.354995</v>
      </c>
      <c r="F90" s="7" t="str">
        <f>IFERROR(__xludf.DUMMYFUNCTION("""COMPUTED_VALUE"""),"SOL")</f>
        <v>SOL</v>
      </c>
      <c r="G90" s="7"/>
      <c r="H90" s="7"/>
    </row>
    <row r="91">
      <c r="A91" s="4" t="str">
        <f t="shared" si="1"/>
        <v>TRANS</v>
      </c>
      <c r="B91" s="4" t="str">
        <f t="shared" si="2"/>
        <v/>
      </c>
      <c r="C91" s="5">
        <f t="shared" si="3"/>
        <v>-0.000005</v>
      </c>
      <c r="D91" s="6" t="s">
        <v>91</v>
      </c>
      <c r="E91" s="7">
        <f>IFERROR(__xludf.DUMMYFUNCTION("IF(D91&lt;&gt;"""",SPLIT(D91,"" 
""),)"),-12.410377316)</f>
        <v>-12.41037732</v>
      </c>
      <c r="F91" s="7" t="str">
        <f>IFERROR(__xludf.DUMMYFUNCTION("""COMPUTED_VALUE"""),"stSOL")</f>
        <v>stSOL</v>
      </c>
      <c r="G91" s="7">
        <f>IFERROR(__xludf.DUMMYFUNCTION("""COMPUTED_VALUE"""),-5.0E-6)</f>
        <v>-0.000005</v>
      </c>
      <c r="H91" s="7" t="str">
        <f>IFERROR(__xludf.DUMMYFUNCTION("""COMPUTED_VALUE"""),"SOL")</f>
        <v>SOL</v>
      </c>
    </row>
    <row r="92">
      <c r="A92" s="4" t="str">
        <f t="shared" si="1"/>
        <v>TRANS</v>
      </c>
      <c r="B92" s="4" t="str">
        <f t="shared" si="2"/>
        <v/>
      </c>
      <c r="C92" s="5">
        <f t="shared" si="3"/>
        <v>-0.000005</v>
      </c>
      <c r="D92" s="6" t="s">
        <v>92</v>
      </c>
      <c r="E92" s="7">
        <f>IFERROR(__xludf.DUMMYFUNCTION("IF(D92&lt;&gt;"""",SPLIT(D92,"" 
""),)"),12.410377316)</f>
        <v>12.41037732</v>
      </c>
      <c r="F92" s="7" t="str">
        <f>IFERROR(__xludf.DUMMYFUNCTION("""COMPUTED_VALUE"""),"stSOL")</f>
        <v>stSOL</v>
      </c>
      <c r="G92" s="7">
        <f>IFERROR(__xludf.DUMMYFUNCTION("""COMPUTED_VALUE"""),-12.763005)</f>
        <v>-12.763005</v>
      </c>
      <c r="H92" s="7" t="str">
        <f>IFERROR(__xludf.DUMMYFUNCTION("""COMPUTED_VALUE"""),"SOL")</f>
        <v>SOL</v>
      </c>
    </row>
    <row r="93">
      <c r="A93" s="4" t="str">
        <f t="shared" si="1"/>
        <v>RECV</v>
      </c>
      <c r="B93" s="4" t="str">
        <f t="shared" si="2"/>
        <v/>
      </c>
      <c r="C93" s="5" t="str">
        <f t="shared" si="3"/>
        <v/>
      </c>
      <c r="D93" s="6" t="s">
        <v>93</v>
      </c>
      <c r="E93" s="7">
        <f>IFERROR(__xludf.DUMMYFUNCTION("IF(D93&lt;&gt;"""",SPLIT(D93,"" 
""),)"),12.76300412)</f>
        <v>12.76300412</v>
      </c>
      <c r="F93" s="7" t="str">
        <f>IFERROR(__xludf.DUMMYFUNCTION("""COMPUTED_VALUE"""),"SOL")</f>
        <v>SOL</v>
      </c>
      <c r="G93" s="7"/>
      <c r="H93" s="7"/>
    </row>
    <row r="94">
      <c r="A94" s="4" t="str">
        <f t="shared" si="1"/>
        <v>TRANS</v>
      </c>
      <c r="B94" s="4" t="str">
        <f t="shared" si="2"/>
        <v/>
      </c>
      <c r="C94" s="5" t="str">
        <f t="shared" si="3"/>
        <v/>
      </c>
      <c r="D94" s="6" t="s">
        <v>94</v>
      </c>
      <c r="E94" s="7">
        <f>IFERROR(__xludf.DUMMYFUNCTION("IF(D94&lt;&gt;"""",SPLIT(D94,"" 
""),)"),0.48461008)</f>
        <v>0.48461008</v>
      </c>
      <c r="F94" s="7" t="str">
        <f>IFERROR(__xludf.DUMMYFUNCTION("""COMPUTED_VALUE"""),"LDO")</f>
        <v>LDO</v>
      </c>
    </row>
    <row r="95">
      <c r="A95" s="4" t="str">
        <f t="shared" si="1"/>
        <v>TRANS</v>
      </c>
      <c r="B95" s="4" t="str">
        <f t="shared" si="2"/>
        <v/>
      </c>
      <c r="C95" s="5" t="str">
        <f t="shared" si="3"/>
        <v/>
      </c>
      <c r="D95" s="6" t="s">
        <v>95</v>
      </c>
      <c r="E95" s="7">
        <f>IFERROR(__xludf.DUMMYFUNCTION("IF(D95&lt;&gt;"""",SPLIT(D95,"" 
""),)"),0.45469004)</f>
        <v>0.45469004</v>
      </c>
      <c r="F95" s="7" t="str">
        <f>IFERROR(__xludf.DUMMYFUNCTION("""COMPUTED_VALUE"""),"LDO")</f>
        <v>LDO</v>
      </c>
    </row>
    <row r="96">
      <c r="A96" s="4" t="str">
        <f t="shared" si="1"/>
        <v>TRANS</v>
      </c>
      <c r="B96" s="4" t="str">
        <f t="shared" si="2"/>
        <v/>
      </c>
      <c r="C96" s="5">
        <f t="shared" si="3"/>
        <v>-0.000005</v>
      </c>
      <c r="D96" s="6" t="s">
        <v>96</v>
      </c>
      <c r="E96" s="7">
        <f>IFERROR(__xludf.DUMMYFUNCTION("IF(D96&lt;&gt;"""",SPLIT(D96,"" 
""),)"),-11.518070077)</f>
        <v>-11.51807008</v>
      </c>
      <c r="F96" s="7" t="str">
        <f>IFERROR(__xludf.DUMMYFUNCTION("""COMPUTED_VALUE"""),"stSOL")</f>
        <v>stSOL</v>
      </c>
      <c r="G96" s="7">
        <f>IFERROR(__xludf.DUMMYFUNCTION("""COMPUTED_VALUE"""),-5.0E-6)</f>
        <v>-0.000005</v>
      </c>
      <c r="H96" s="7" t="str">
        <f>IFERROR(__xludf.DUMMYFUNCTION("""COMPUTED_VALUE"""),"SOL")</f>
        <v>SOL</v>
      </c>
    </row>
    <row r="97">
      <c r="A97" s="4" t="str">
        <f t="shared" si="1"/>
        <v>TRANS</v>
      </c>
      <c r="B97" s="4" t="str">
        <f t="shared" si="2"/>
        <v/>
      </c>
      <c r="C97" s="5">
        <f t="shared" si="3"/>
        <v>-0.000005</v>
      </c>
      <c r="D97" s="6" t="s">
        <v>97</v>
      </c>
      <c r="E97" s="7">
        <f>IFERROR(__xludf.DUMMYFUNCTION("IF(D97&lt;&gt;"""",SPLIT(D97,"" 
""),)"),11.518070077)</f>
        <v>11.51807008</v>
      </c>
      <c r="F97" s="7" t="str">
        <f>IFERROR(__xludf.DUMMYFUNCTION("""COMPUTED_VALUE"""),"stSOL")</f>
        <v>stSOL</v>
      </c>
      <c r="G97" s="7">
        <f>IFERROR(__xludf.DUMMYFUNCTION("""COMPUTED_VALUE"""),-11.840005)</f>
        <v>-11.840005</v>
      </c>
      <c r="H97" s="7" t="str">
        <f>IFERROR(__xludf.DUMMYFUNCTION("""COMPUTED_VALUE"""),"SOL")</f>
        <v>SOL</v>
      </c>
    </row>
    <row r="98">
      <c r="A98" s="4" t="str">
        <f t="shared" si="1"/>
        <v>RECV</v>
      </c>
      <c r="B98" s="4" t="str">
        <f t="shared" si="2"/>
        <v/>
      </c>
      <c r="C98" s="5" t="str">
        <f t="shared" si="3"/>
        <v/>
      </c>
      <c r="D98" s="6" t="s">
        <v>98</v>
      </c>
      <c r="E98" s="7">
        <f>IFERROR(__xludf.DUMMYFUNCTION("IF(D98&lt;&gt;"""",SPLIT(D98,"" 
""),)"),11.847995)</f>
        <v>11.847995</v>
      </c>
      <c r="F98" s="7" t="str">
        <f>IFERROR(__xludf.DUMMYFUNCTION("""COMPUTED_VALUE"""),"SOL")</f>
        <v>SOL</v>
      </c>
      <c r="G98" s="7"/>
      <c r="H98" s="7"/>
    </row>
    <row r="99">
      <c r="A99" s="4" t="str">
        <f t="shared" si="1"/>
        <v>TRANS</v>
      </c>
      <c r="B99" s="4" t="str">
        <f t="shared" si="2"/>
        <v/>
      </c>
      <c r="C99" s="5">
        <f t="shared" si="3"/>
        <v>0.00203428</v>
      </c>
      <c r="D99" s="6" t="s">
        <v>99</v>
      </c>
      <c r="E99" s="7">
        <f>IFERROR(__xludf.DUMMYFUNCTION("IF(D99&lt;&gt;"""",SPLIT(D99,"" 
""),)"),0.00203428)</f>
        <v>0.00203428</v>
      </c>
      <c r="F99" s="7" t="str">
        <f>IFERROR(__xludf.DUMMYFUNCTION("""COMPUTED_VALUE"""),"SOL")</f>
        <v>SOL</v>
      </c>
    </row>
    <row r="100">
      <c r="A100" s="4" t="str">
        <f t="shared" si="1"/>
        <v>TRANS</v>
      </c>
      <c r="B100" s="4" t="str">
        <f t="shared" si="2"/>
        <v/>
      </c>
      <c r="C100" s="5">
        <f t="shared" si="3"/>
        <v>-0.000005</v>
      </c>
      <c r="D100" s="6" t="s">
        <v>100</v>
      </c>
      <c r="E100" s="7">
        <f>IFERROR(__xludf.DUMMYFUNCTION("IF(D100&lt;&gt;"""",SPLIT(D100,"" 
""),)"),-11.936475646)</f>
        <v>-11.93647565</v>
      </c>
      <c r="F100" s="7" t="str">
        <f>IFERROR(__xludf.DUMMYFUNCTION("""COMPUTED_VALUE"""),"stSOL")</f>
        <v>stSOL</v>
      </c>
      <c r="G100" s="7">
        <f>IFERROR(__xludf.DUMMYFUNCTION("""COMPUTED_VALUE"""),-5.0E-6)</f>
        <v>-0.000005</v>
      </c>
      <c r="H100" s="7" t="str">
        <f>IFERROR(__xludf.DUMMYFUNCTION("""COMPUTED_VALUE"""),"SOL")</f>
        <v>SOL</v>
      </c>
    </row>
    <row r="101">
      <c r="A101" s="4" t="str">
        <f t="shared" si="1"/>
        <v>TRANS</v>
      </c>
      <c r="B101" s="4" t="str">
        <f t="shared" si="2"/>
        <v/>
      </c>
      <c r="C101" s="5">
        <f t="shared" si="3"/>
        <v>-0.000005</v>
      </c>
      <c r="D101" s="6" t="s">
        <v>101</v>
      </c>
      <c r="E101" s="7">
        <f>IFERROR(__xludf.DUMMYFUNCTION("IF(D101&lt;&gt;"""",SPLIT(D101,"" 
""),)"),11.936475646)</f>
        <v>11.93647565</v>
      </c>
      <c r="F101" s="7" t="str">
        <f>IFERROR(__xludf.DUMMYFUNCTION("""COMPUTED_VALUE"""),"stSOL")</f>
        <v>stSOL</v>
      </c>
      <c r="G101" s="7">
        <f>IFERROR(__xludf.DUMMYFUNCTION("""COMPUTED_VALUE"""),-12.270105)</f>
        <v>-12.270105</v>
      </c>
      <c r="H101" s="7" t="str">
        <f>IFERROR(__xludf.DUMMYFUNCTION("""COMPUTED_VALUE"""),"SOL")</f>
        <v>SOL</v>
      </c>
    </row>
    <row r="102">
      <c r="A102" s="4" t="str">
        <f t="shared" si="1"/>
        <v>RECV</v>
      </c>
      <c r="B102" s="4" t="str">
        <f t="shared" si="2"/>
        <v/>
      </c>
      <c r="C102" s="5" t="str">
        <f t="shared" si="3"/>
        <v/>
      </c>
      <c r="D102" s="6" t="s">
        <v>102</v>
      </c>
      <c r="E102" s="7">
        <f>IFERROR(__xludf.DUMMYFUNCTION("IF(D102&lt;&gt;"""",SPLIT(D102,"" 
""),)"),12.27015514)</f>
        <v>12.27015514</v>
      </c>
      <c r="F102" s="7" t="str">
        <f>IFERROR(__xludf.DUMMYFUNCTION("""COMPUTED_VALUE"""),"SOL")</f>
        <v>SOL</v>
      </c>
      <c r="G102" s="7"/>
      <c r="H102" s="7"/>
    </row>
    <row r="103">
      <c r="A103" s="4" t="str">
        <f t="shared" si="1"/>
        <v>TRANS</v>
      </c>
      <c r="B103" s="4" t="str">
        <f t="shared" si="2"/>
        <v/>
      </c>
      <c r="C103" s="5" t="str">
        <f t="shared" si="3"/>
        <v/>
      </c>
      <c r="D103" s="6" t="s">
        <v>103</v>
      </c>
      <c r="E103" s="7">
        <f>IFERROR(__xludf.DUMMYFUNCTION("IF(D103&lt;&gt;"""",SPLIT(D103,"" 
""),)"),0.23913851)</f>
        <v>0.23913851</v>
      </c>
      <c r="F103" s="7" t="str">
        <f>IFERROR(__xludf.DUMMYFUNCTION("""COMPUTED_VALUE"""),"LDO")</f>
        <v>LDO</v>
      </c>
    </row>
    <row r="104">
      <c r="A104" s="4" t="str">
        <f t="shared" si="1"/>
        <v>TRANS</v>
      </c>
      <c r="B104" s="4" t="str">
        <f t="shared" si="2"/>
        <v/>
      </c>
      <c r="C104" s="5" t="str">
        <f t="shared" si="3"/>
        <v/>
      </c>
      <c r="D104" s="6" t="s">
        <v>104</v>
      </c>
      <c r="E104" s="7">
        <f>IFERROR(__xludf.DUMMYFUNCTION("IF(D104&lt;&gt;"""",SPLIT(D104,"" 
""),)"),0.02221388)</f>
        <v>0.02221388</v>
      </c>
      <c r="F104" s="7" t="str">
        <f>IFERROR(__xludf.DUMMYFUNCTION("""COMPUTED_VALUE"""),"LDO")</f>
        <v>LDO</v>
      </c>
    </row>
    <row r="105">
      <c r="A105" s="4" t="str">
        <f t="shared" si="1"/>
        <v>TRANS</v>
      </c>
      <c r="B105" s="4" t="str">
        <f t="shared" si="2"/>
        <v/>
      </c>
      <c r="C105" s="5">
        <f t="shared" si="3"/>
        <v>-0.00204428</v>
      </c>
      <c r="D105" s="6" t="s">
        <v>105</v>
      </c>
      <c r="E105" s="7">
        <f>IFERROR(__xludf.DUMMYFUNCTION("IF(D105&lt;&gt;"""",SPLIT(D105,"" 
""),)"),-7.812309573)</f>
        <v>-7.812309573</v>
      </c>
      <c r="F105" s="7" t="str">
        <f>IFERROR(__xludf.DUMMYFUNCTION("""COMPUTED_VALUE"""),"stSOL")</f>
        <v>stSOL</v>
      </c>
      <c r="G105" s="7">
        <f>IFERROR(__xludf.DUMMYFUNCTION("""COMPUTED_VALUE"""),-0.00204428)</f>
        <v>-0.00204428</v>
      </c>
      <c r="H105" s="7" t="str">
        <f>IFERROR(__xludf.DUMMYFUNCTION("""COMPUTED_VALUE"""),"SOL")</f>
        <v>SOL</v>
      </c>
    </row>
    <row r="106">
      <c r="A106" s="4" t="str">
        <f t="shared" si="1"/>
        <v>TRANS</v>
      </c>
      <c r="B106" s="4" t="str">
        <f t="shared" si="2"/>
        <v/>
      </c>
      <c r="C106" s="5">
        <f t="shared" si="3"/>
        <v>0.00203428</v>
      </c>
      <c r="D106" s="6" t="s">
        <v>99</v>
      </c>
      <c r="E106" s="7">
        <f>IFERROR(__xludf.DUMMYFUNCTION("IF(D106&lt;&gt;"""",SPLIT(D106,"" 
""),)"),0.00203428)</f>
        <v>0.00203428</v>
      </c>
      <c r="F106" s="7" t="str">
        <f>IFERROR(__xludf.DUMMYFUNCTION("""COMPUTED_VALUE"""),"SOL")</f>
        <v>SOL</v>
      </c>
    </row>
    <row r="107">
      <c r="A107" s="4" t="str">
        <f t="shared" si="1"/>
        <v>TRANS</v>
      </c>
      <c r="B107" s="4" t="str">
        <f t="shared" si="2"/>
        <v/>
      </c>
      <c r="C107" s="5">
        <f t="shared" si="3"/>
        <v>-0.000005</v>
      </c>
      <c r="D107" s="6" t="s">
        <v>106</v>
      </c>
      <c r="E107" s="7">
        <f>IFERROR(__xludf.DUMMYFUNCTION("IF(D107&lt;&gt;"""",SPLIT(D107,"" 
""),)"),0.707921)</f>
        <v>0.707921</v>
      </c>
      <c r="F107" s="7" t="str">
        <f>IFERROR(__xludf.DUMMYFUNCTION("""COMPUTED_VALUE"""),"LARIX")</f>
        <v>LARIX</v>
      </c>
      <c r="G107" s="7">
        <f>IFERROR(__xludf.DUMMYFUNCTION("""COMPUTED_VALUE"""),-5.0E-6)</f>
        <v>-0.000005</v>
      </c>
      <c r="H107" s="7" t="str">
        <f>IFERROR(__xludf.DUMMYFUNCTION("""COMPUTED_VALUE"""),"SOL")</f>
        <v>SOL</v>
      </c>
    </row>
    <row r="108">
      <c r="A108" s="4" t="str">
        <f t="shared" si="1"/>
        <v>TRANS</v>
      </c>
      <c r="B108" s="4" t="str">
        <f t="shared" si="2"/>
        <v/>
      </c>
      <c r="C108" s="5">
        <f t="shared" si="3"/>
        <v>-0.000005</v>
      </c>
      <c r="D108" s="6" t="s">
        <v>107</v>
      </c>
      <c r="E108" s="7">
        <f>IFERROR(__xludf.DUMMYFUNCTION("IF(D108&lt;&gt;"""",SPLIT(D108,"" 
""),)"),7.810691271)</f>
        <v>7.810691271</v>
      </c>
      <c r="F108" s="7" t="str">
        <f>IFERROR(__xludf.DUMMYFUNCTION("""COMPUTED_VALUE"""),"stSOL")</f>
        <v>stSOL</v>
      </c>
      <c r="G108" s="7">
        <f>IFERROR(__xludf.DUMMYFUNCTION("""COMPUTED_VALUE"""),-8.029005)</f>
        <v>-8.029005</v>
      </c>
      <c r="H108" s="7" t="str">
        <f>IFERROR(__xludf.DUMMYFUNCTION("""COMPUTED_VALUE"""),"SOL")</f>
        <v>SOL</v>
      </c>
    </row>
    <row r="109">
      <c r="A109" s="4" t="str">
        <f t="shared" si="1"/>
        <v>stSOL-LDO</v>
      </c>
      <c r="B109" s="4">
        <f t="shared" si="2"/>
        <v>-0.02356724369</v>
      </c>
      <c r="C109" s="5">
        <f t="shared" si="3"/>
        <v>-0.000005</v>
      </c>
      <c r="D109" s="6" t="s">
        <v>108</v>
      </c>
      <c r="E109" s="7">
        <f>IFERROR(__xludf.DUMMYFUNCTION("IF(D109&lt;&gt;"""",SPLIT(D109,"" 
""),)"),0.001609729)</f>
        <v>0.001609729</v>
      </c>
      <c r="F109" s="7" t="str">
        <f>IFERROR(__xludf.DUMMYFUNCTION("""COMPUTED_VALUE"""),"stSOL")</f>
        <v>stSOL</v>
      </c>
      <c r="G109" s="7">
        <f>IFERROR(__xludf.DUMMYFUNCTION("""COMPUTED_VALUE"""),-0.06830366)</f>
        <v>-0.06830366</v>
      </c>
      <c r="H109" s="7" t="str">
        <f>IFERROR(__xludf.DUMMYFUNCTION("""COMPUTED_VALUE"""),"LDO")</f>
        <v>LDO</v>
      </c>
      <c r="I109" s="7">
        <f>IFERROR(__xludf.DUMMYFUNCTION("""COMPUTED_VALUE"""),-5.0E-6)</f>
        <v>-0.000005</v>
      </c>
      <c r="J109" s="7" t="str">
        <f>IFERROR(__xludf.DUMMYFUNCTION("""COMPUTED_VALUE"""),"SOL")</f>
        <v>SOL</v>
      </c>
    </row>
    <row r="110">
      <c r="A110" s="4" t="str">
        <f t="shared" si="1"/>
        <v>stSOL-MNDE</v>
      </c>
      <c r="B110" s="4">
        <f t="shared" si="2"/>
        <v>-0.0009307913779</v>
      </c>
      <c r="C110" s="5">
        <f t="shared" si="3"/>
        <v>-0.000005</v>
      </c>
      <c r="D110" s="6" t="s">
        <v>109</v>
      </c>
      <c r="E110" s="7">
        <f>IFERROR(__xludf.DUMMYFUNCTION("IF(D110&lt;&gt;"""",SPLIT(D110,"" 
""),)"),8.573E-6)</f>
        <v>0.000008573</v>
      </c>
      <c r="F110" s="7" t="str">
        <f>IFERROR(__xludf.DUMMYFUNCTION("""COMPUTED_VALUE"""),"stSOL")</f>
        <v>stSOL</v>
      </c>
      <c r="G110" s="7">
        <f>IFERROR(__xludf.DUMMYFUNCTION("""COMPUTED_VALUE"""),-0.009210442)</f>
        <v>-0.009210442</v>
      </c>
      <c r="H110" s="7" t="str">
        <f>IFERROR(__xludf.DUMMYFUNCTION("""COMPUTED_VALUE"""),"MNDE")</f>
        <v>MNDE</v>
      </c>
      <c r="I110" s="7">
        <f>IFERROR(__xludf.DUMMYFUNCTION("""COMPUTED_VALUE"""),-5.0E-6)</f>
        <v>-0.000005</v>
      </c>
      <c r="J110" s="7" t="str">
        <f>IFERROR(__xludf.DUMMYFUNCTION("""COMPUTED_VALUE"""),"SOL")</f>
        <v>SOL</v>
      </c>
    </row>
    <row r="111">
      <c r="A111" s="4" t="str">
        <f t="shared" si="1"/>
        <v>RECV</v>
      </c>
      <c r="B111" s="4" t="str">
        <f t="shared" si="2"/>
        <v/>
      </c>
      <c r="C111" s="5" t="str">
        <f t="shared" si="3"/>
        <v/>
      </c>
      <c r="D111" s="6" t="s">
        <v>110</v>
      </c>
      <c r="E111" s="7">
        <f>IFERROR(__xludf.DUMMYFUNCTION("IF(D111&lt;&gt;"""",SPLIT(D111,"" 
""),)"),8.026995)</f>
        <v>8.026995</v>
      </c>
      <c r="F111" s="7" t="str">
        <f>IFERROR(__xludf.DUMMYFUNCTION("""COMPUTED_VALUE"""),"SOL")</f>
        <v>SOL</v>
      </c>
      <c r="G111" s="7"/>
      <c r="H111" s="7"/>
    </row>
    <row r="112">
      <c r="A112" s="4" t="str">
        <f t="shared" si="1"/>
        <v>TRANS</v>
      </c>
      <c r="B112" s="4" t="str">
        <f t="shared" si="2"/>
        <v/>
      </c>
      <c r="C112" s="5">
        <f t="shared" si="3"/>
        <v>0.00203428</v>
      </c>
      <c r="D112" s="6" t="s">
        <v>99</v>
      </c>
      <c r="E112" s="7">
        <f>IFERROR(__xludf.DUMMYFUNCTION("IF(D112&lt;&gt;"""",SPLIT(D112,"" 
""),)"),0.00203428)</f>
        <v>0.00203428</v>
      </c>
      <c r="F112" s="7" t="str">
        <f>IFERROR(__xludf.DUMMYFUNCTION("""COMPUTED_VALUE"""),"SOL")</f>
        <v>SOL</v>
      </c>
    </row>
    <row r="113">
      <c r="A113" s="4" t="str">
        <f t="shared" si="1"/>
        <v>TRANS</v>
      </c>
      <c r="B113" s="4" t="str">
        <f t="shared" si="2"/>
        <v/>
      </c>
      <c r="C113" s="5">
        <f t="shared" si="3"/>
        <v>-0.000005</v>
      </c>
      <c r="D113" s="6" t="s">
        <v>44</v>
      </c>
      <c r="E113" s="7">
        <f>IFERROR(__xludf.DUMMYFUNCTION("IF(D113&lt;&gt;"""",SPLIT(D113,"" 
""),)"),-5.0E-6)</f>
        <v>-0.000005</v>
      </c>
      <c r="F113" s="7" t="str">
        <f>IFERROR(__xludf.DUMMYFUNCTION("""COMPUTED_VALUE"""),"SOL")</f>
        <v>SOL</v>
      </c>
    </row>
    <row r="114">
      <c r="A114" s="4" t="str">
        <f t="shared" si="1"/>
        <v>TRANS</v>
      </c>
      <c r="B114" s="4" t="str">
        <f t="shared" si="2"/>
        <v/>
      </c>
      <c r="C114" s="5">
        <f t="shared" si="3"/>
        <v>-0.000007439</v>
      </c>
      <c r="D114" s="6" t="s">
        <v>111</v>
      </c>
      <c r="E114" s="7">
        <f>IFERROR(__xludf.DUMMYFUNCTION("IF(D114&lt;&gt;"""",SPLIT(D114,"" 
""),)"),-11.6920085)</f>
        <v>-11.6920085</v>
      </c>
      <c r="F114" s="7" t="str">
        <f>IFERROR(__xludf.DUMMYFUNCTION("""COMPUTED_VALUE"""),"stSOL")</f>
        <v>stSOL</v>
      </c>
      <c r="G114" s="7">
        <f>IFERROR(__xludf.DUMMYFUNCTION("""COMPUTED_VALUE"""),-7.439E-6)</f>
        <v>-0.000007439</v>
      </c>
      <c r="H114" s="7" t="str">
        <f>IFERROR(__xludf.DUMMYFUNCTION("""COMPUTED_VALUE"""),"SOL")</f>
        <v>SOL</v>
      </c>
    </row>
    <row r="115">
      <c r="A115" s="4" t="str">
        <f t="shared" si="1"/>
        <v>TRANS</v>
      </c>
      <c r="B115" s="4" t="str">
        <f t="shared" si="2"/>
        <v/>
      </c>
      <c r="C115" s="5">
        <f t="shared" si="3"/>
        <v>-0.000005</v>
      </c>
      <c r="D115" s="6" t="s">
        <v>112</v>
      </c>
      <c r="E115" s="7">
        <f>IFERROR(__xludf.DUMMYFUNCTION("IF(D115&lt;&gt;"""",SPLIT(D115,"" 
""),)"),11.6920085)</f>
        <v>11.6920085</v>
      </c>
      <c r="F115" s="7" t="str">
        <f>IFERROR(__xludf.DUMMYFUNCTION("""COMPUTED_VALUE"""),"stSOL")</f>
        <v>stSOL</v>
      </c>
      <c r="G115" s="7">
        <f>IFERROR(__xludf.DUMMYFUNCTION("""COMPUTED_VALUE"""),-12.018805)</f>
        <v>-12.018805</v>
      </c>
      <c r="H115" s="7" t="str">
        <f>IFERROR(__xludf.DUMMYFUNCTION("""COMPUTED_VALUE"""),"SOL")</f>
        <v>SOL</v>
      </c>
    </row>
    <row r="116">
      <c r="A116" s="4" t="str">
        <f t="shared" si="1"/>
        <v>RECV</v>
      </c>
      <c r="B116" s="4" t="str">
        <f t="shared" si="2"/>
        <v/>
      </c>
      <c r="C116" s="5" t="str">
        <f t="shared" si="3"/>
        <v/>
      </c>
      <c r="D116" s="6" t="s">
        <v>113</v>
      </c>
      <c r="E116" s="7">
        <f>IFERROR(__xludf.DUMMYFUNCTION("IF(D116&lt;&gt;"""",SPLIT(D116,"" 
""),)"),12.01272048)</f>
        <v>12.01272048</v>
      </c>
      <c r="F116" s="7" t="str">
        <f>IFERROR(__xludf.DUMMYFUNCTION("""COMPUTED_VALUE"""),"SOL")</f>
        <v>SOL</v>
      </c>
      <c r="G116" s="7"/>
      <c r="H116" s="7"/>
    </row>
    <row r="117">
      <c r="A117" s="4" t="str">
        <f t="shared" si="1"/>
        <v>TRANS</v>
      </c>
      <c r="B117" s="4" t="str">
        <f t="shared" si="2"/>
        <v/>
      </c>
      <c r="C117" s="5" t="str">
        <f t="shared" si="3"/>
        <v/>
      </c>
      <c r="D117" s="6" t="s">
        <v>114</v>
      </c>
      <c r="E117" s="7">
        <f>IFERROR(__xludf.DUMMYFUNCTION("IF(D117&lt;&gt;"""",SPLIT(D117,"" 
""),)"),0.01802194)</f>
        <v>0.01802194</v>
      </c>
      <c r="F117" s="7" t="str">
        <f>IFERROR(__xludf.DUMMYFUNCTION("""COMPUTED_VALUE"""),"LDO")</f>
        <v>LDO</v>
      </c>
    </row>
    <row r="118">
      <c r="A118" s="4" t="str">
        <f t="shared" si="1"/>
        <v>TRANS</v>
      </c>
      <c r="B118" s="4" t="str">
        <f t="shared" si="2"/>
        <v/>
      </c>
      <c r="C118" s="5" t="str">
        <f t="shared" si="3"/>
        <v/>
      </c>
      <c r="D118" s="6" t="s">
        <v>115</v>
      </c>
      <c r="E118" s="7">
        <f>IFERROR(__xludf.DUMMYFUNCTION("IF(D118&lt;&gt;"""",SPLIT(D118,"" 
""),)"),0.01753851)</f>
        <v>0.01753851</v>
      </c>
      <c r="F118" s="7" t="str">
        <f>IFERROR(__xludf.DUMMYFUNCTION("""COMPUTED_VALUE"""),"LDO")</f>
        <v>LDO</v>
      </c>
    </row>
    <row r="119">
      <c r="A119" s="4" t="str">
        <f t="shared" si="1"/>
        <v>TRANS</v>
      </c>
      <c r="B119" s="4" t="str">
        <f t="shared" si="2"/>
        <v/>
      </c>
      <c r="C119" s="5" t="str">
        <f t="shared" si="3"/>
        <v/>
      </c>
      <c r="D119" s="6" t="s">
        <v>116</v>
      </c>
      <c r="E119" s="7">
        <f>IFERROR(__xludf.DUMMYFUNCTION("IF(D119&lt;&gt;"""",SPLIT(D119,"" 
""),)"),0.01783061)</f>
        <v>0.01783061</v>
      </c>
      <c r="F119" s="7" t="str">
        <f>IFERROR(__xludf.DUMMYFUNCTION("""COMPUTED_VALUE"""),"LDO")</f>
        <v>LDO</v>
      </c>
    </row>
    <row r="120">
      <c r="A120" s="4" t="str">
        <f t="shared" si="1"/>
        <v>TRANS</v>
      </c>
      <c r="B120" s="4" t="str">
        <f t="shared" si="2"/>
        <v/>
      </c>
      <c r="C120" s="5" t="str">
        <f t="shared" si="3"/>
        <v/>
      </c>
      <c r="D120" s="6" t="s">
        <v>117</v>
      </c>
      <c r="E120" s="7">
        <f>IFERROR(__xludf.DUMMYFUNCTION("IF(D120&lt;&gt;"""",SPLIT(D120,"" 
""),)"),0.004036274)</f>
        <v>0.004036274</v>
      </c>
      <c r="F120" s="7" t="str">
        <f>IFERROR(__xludf.DUMMYFUNCTION("""COMPUTED_VALUE"""),"MNDE")</f>
        <v>MNDE</v>
      </c>
    </row>
    <row r="121">
      <c r="A121" s="4" t="str">
        <f t="shared" si="1"/>
        <v>TRANS</v>
      </c>
      <c r="B121" s="4" t="str">
        <f t="shared" si="2"/>
        <v/>
      </c>
      <c r="C121" s="5" t="str">
        <f t="shared" si="3"/>
        <v/>
      </c>
      <c r="D121" s="6" t="s">
        <v>118</v>
      </c>
      <c r="E121" s="7">
        <f>IFERROR(__xludf.DUMMYFUNCTION("IF(D121&lt;&gt;"""",SPLIT(D121,"" 
""),)"),0.005174491)</f>
        <v>0.005174491</v>
      </c>
      <c r="F121" s="7" t="str">
        <f>IFERROR(__xludf.DUMMYFUNCTION("""COMPUTED_VALUE"""),"MNDE")</f>
        <v>MNDE</v>
      </c>
    </row>
    <row r="122">
      <c r="A122" s="4" t="str">
        <f t="shared" si="1"/>
        <v>TRANS</v>
      </c>
      <c r="B122" s="4" t="str">
        <f t="shared" si="2"/>
        <v/>
      </c>
      <c r="C122" s="5" t="str">
        <f t="shared" si="3"/>
        <v/>
      </c>
      <c r="D122" s="6" t="s">
        <v>119</v>
      </c>
      <c r="E122" s="7">
        <f>IFERROR(__xludf.DUMMYFUNCTION("IF(D122&lt;&gt;"""",SPLIT(D122,"" 
""),)"),0.0149126)</f>
        <v>0.0149126</v>
      </c>
      <c r="F122" s="7" t="str">
        <f>IFERROR(__xludf.DUMMYFUNCTION("""COMPUTED_VALUE"""),"LDO")</f>
        <v>LDO</v>
      </c>
    </row>
    <row r="123">
      <c r="A123" s="4" t="str">
        <f t="shared" si="1"/>
        <v>TRANS</v>
      </c>
      <c r="B123" s="4" t="str">
        <f t="shared" si="2"/>
        <v/>
      </c>
      <c r="C123" s="5">
        <f t="shared" si="3"/>
        <v>-0.000005</v>
      </c>
      <c r="D123" s="6" t="s">
        <v>120</v>
      </c>
      <c r="E123" s="7">
        <f>IFERROR(__xludf.DUMMYFUNCTION("IF(D123&lt;&gt;"""",SPLIT(D123,"" 
""),)"),-1.685969833)</f>
        <v>-1.685969833</v>
      </c>
      <c r="F123" s="7" t="str">
        <f>IFERROR(__xludf.DUMMYFUNCTION("""COMPUTED_VALUE"""),"stSOL")</f>
        <v>stSOL</v>
      </c>
      <c r="G123" s="7">
        <f>IFERROR(__xludf.DUMMYFUNCTION("""COMPUTED_VALUE"""),-5.0E-6)</f>
        <v>-0.000005</v>
      </c>
      <c r="H123" s="7" t="str">
        <f>IFERROR(__xludf.DUMMYFUNCTION("""COMPUTED_VALUE"""),"SOL")</f>
        <v>SOL</v>
      </c>
    </row>
    <row r="124">
      <c r="A124" s="4" t="str">
        <f t="shared" si="1"/>
        <v>TRANS</v>
      </c>
      <c r="B124" s="4" t="str">
        <f t="shared" si="2"/>
        <v/>
      </c>
      <c r="C124" s="5">
        <f t="shared" si="3"/>
        <v>-0.00204428</v>
      </c>
      <c r="D124" s="6" t="s">
        <v>121</v>
      </c>
      <c r="E124" s="7">
        <f>IFERROR(__xludf.DUMMYFUNCTION("IF(D124&lt;&gt;"""",SPLIT(D124,"" 
""),)"),1.685969833)</f>
        <v>1.685969833</v>
      </c>
      <c r="F124" s="7" t="str">
        <f>IFERROR(__xludf.DUMMYFUNCTION("""COMPUTED_VALUE"""),"stSOL")</f>
        <v>stSOL</v>
      </c>
      <c r="G124" s="7">
        <f>IFERROR(__xludf.DUMMYFUNCTION("""COMPUTED_VALUE"""),-0.00204428)</f>
        <v>-0.00204428</v>
      </c>
      <c r="H124" s="7" t="str">
        <f>IFERROR(__xludf.DUMMYFUNCTION("""COMPUTED_VALUE"""),"SOL")</f>
        <v>SOL</v>
      </c>
    </row>
    <row r="125">
      <c r="A125" s="4" t="str">
        <f t="shared" si="1"/>
        <v>TRANS</v>
      </c>
      <c r="B125" s="4" t="str">
        <f t="shared" si="2"/>
        <v/>
      </c>
      <c r="C125" s="5">
        <f t="shared" si="3"/>
        <v>0.00203428</v>
      </c>
      <c r="D125" s="6" t="s">
        <v>99</v>
      </c>
      <c r="E125" s="7">
        <f>IFERROR(__xludf.DUMMYFUNCTION("IF(D125&lt;&gt;"""",SPLIT(D125,"" 
""),)"),0.00203428)</f>
        <v>0.00203428</v>
      </c>
      <c r="F125" s="7" t="str">
        <f>IFERROR(__xludf.DUMMYFUNCTION("""COMPUTED_VALUE"""),"SOL")</f>
        <v>SOL</v>
      </c>
    </row>
    <row r="126">
      <c r="A126" s="4" t="str">
        <f t="shared" si="1"/>
        <v>TRANS</v>
      </c>
      <c r="B126" s="4" t="str">
        <f t="shared" si="2"/>
        <v/>
      </c>
      <c r="C126" s="5">
        <f t="shared" si="3"/>
        <v>0.00203428</v>
      </c>
      <c r="D126" s="6" t="s">
        <v>99</v>
      </c>
      <c r="E126" s="7">
        <f>IFERROR(__xludf.DUMMYFUNCTION("IF(D126&lt;&gt;"""",SPLIT(D126,"" 
""),)"),0.00203428)</f>
        <v>0.00203428</v>
      </c>
      <c r="F126" s="7" t="str">
        <f>IFERROR(__xludf.DUMMYFUNCTION("""COMPUTED_VALUE"""),"SOL")</f>
        <v>SOL</v>
      </c>
    </row>
    <row r="127">
      <c r="A127" s="4" t="str">
        <f t="shared" si="1"/>
        <v>TRANS</v>
      </c>
      <c r="B127" s="4" t="str">
        <f t="shared" si="2"/>
        <v/>
      </c>
      <c r="C127" s="5">
        <f t="shared" si="3"/>
        <v>0.00203428</v>
      </c>
      <c r="D127" s="6" t="s">
        <v>99</v>
      </c>
      <c r="E127" s="7">
        <f>IFERROR(__xludf.DUMMYFUNCTION("IF(D127&lt;&gt;"""",SPLIT(D127,"" 
""),)"),0.00203428)</f>
        <v>0.00203428</v>
      </c>
      <c r="F127" s="7" t="str">
        <f>IFERROR(__xludf.DUMMYFUNCTION("""COMPUTED_VALUE"""),"SOL")</f>
        <v>SOL</v>
      </c>
    </row>
    <row r="128">
      <c r="A128" s="4" t="str">
        <f t="shared" si="1"/>
        <v>TRANS</v>
      </c>
      <c r="B128" s="4" t="str">
        <f t="shared" si="2"/>
        <v/>
      </c>
      <c r="C128" s="5">
        <f t="shared" si="3"/>
        <v>0.00203428</v>
      </c>
      <c r="D128" s="6" t="s">
        <v>99</v>
      </c>
      <c r="E128" s="7">
        <f>IFERROR(__xludf.DUMMYFUNCTION("IF(D128&lt;&gt;"""",SPLIT(D128,"" 
""),)"),0.00203428)</f>
        <v>0.00203428</v>
      </c>
      <c r="F128" s="7" t="str">
        <f>IFERROR(__xludf.DUMMYFUNCTION("""COMPUTED_VALUE"""),"SOL")</f>
        <v>SOL</v>
      </c>
    </row>
    <row r="129">
      <c r="A129" s="4" t="str">
        <f t="shared" si="1"/>
        <v>TRANS</v>
      </c>
      <c r="B129" s="4" t="str">
        <f t="shared" si="2"/>
        <v/>
      </c>
      <c r="C129" s="5">
        <f t="shared" si="3"/>
        <v>-0.00204428</v>
      </c>
      <c r="D129" s="6" t="s">
        <v>122</v>
      </c>
      <c r="E129" s="7">
        <f>IFERROR(__xludf.DUMMYFUNCTION("IF(D129&lt;&gt;"""",SPLIT(D129,"" 
""),)"),-1.685967904)</f>
        <v>-1.685967904</v>
      </c>
      <c r="F129" s="7" t="str">
        <f>IFERROR(__xludf.DUMMYFUNCTION("""COMPUTED_VALUE"""),"stSOL")</f>
        <v>stSOL</v>
      </c>
      <c r="G129" s="7">
        <f>IFERROR(__xludf.DUMMYFUNCTION("""COMPUTED_VALUE"""),-0.00204428)</f>
        <v>-0.00204428</v>
      </c>
      <c r="H129" s="7" t="str">
        <f>IFERROR(__xludf.DUMMYFUNCTION("""COMPUTED_VALUE"""),"SOL")</f>
        <v>SOL</v>
      </c>
    </row>
    <row r="130">
      <c r="A130" s="4" t="str">
        <f t="shared" si="1"/>
        <v>TRANS</v>
      </c>
      <c r="B130" s="4" t="str">
        <f t="shared" si="2"/>
        <v/>
      </c>
      <c r="C130" s="5">
        <f t="shared" si="3"/>
        <v>0.002031841</v>
      </c>
      <c r="D130" s="6" t="s">
        <v>123</v>
      </c>
      <c r="E130" s="7">
        <f>IFERROR(__xludf.DUMMYFUNCTION("IF(D130&lt;&gt;"""",SPLIT(D130,"" 
""),)"),0.002031841)</f>
        <v>0.002031841</v>
      </c>
      <c r="F130" s="7" t="str">
        <f>IFERROR(__xludf.DUMMYFUNCTION("""COMPUTED_VALUE"""),"SOL")</f>
        <v>SOL</v>
      </c>
    </row>
    <row r="131">
      <c r="A131" s="4" t="str">
        <f t="shared" si="1"/>
        <v>TRANS</v>
      </c>
      <c r="B131" s="4" t="str">
        <f t="shared" si="2"/>
        <v/>
      </c>
      <c r="C131" s="5">
        <f t="shared" si="3"/>
        <v>-0.000005</v>
      </c>
      <c r="D131" s="6" t="s">
        <v>124</v>
      </c>
      <c r="E131" s="7">
        <f>IFERROR(__xludf.DUMMYFUNCTION("IF(D131&lt;&gt;"""",SPLIT(D131,"" 
""),)"),1.685967904)</f>
        <v>1.685967904</v>
      </c>
      <c r="F131" s="7" t="str">
        <f>IFERROR(__xludf.DUMMYFUNCTION("""COMPUTED_VALUE"""),"stSOL")</f>
        <v>stSOL</v>
      </c>
      <c r="G131" s="7">
        <f>IFERROR(__xludf.DUMMYFUNCTION("""COMPUTED_VALUE"""),-1.73354428)</f>
        <v>-1.73354428</v>
      </c>
      <c r="H131" s="7" t="str">
        <f>IFERROR(__xludf.DUMMYFUNCTION("""COMPUTED_VALUE"""),"SOL")</f>
        <v>SOL</v>
      </c>
    </row>
    <row r="132">
      <c r="A132" s="4" t="str">
        <f t="shared" si="1"/>
        <v>RECV</v>
      </c>
      <c r="B132" s="4" t="str">
        <f t="shared" si="2"/>
        <v/>
      </c>
      <c r="C132" s="5" t="str">
        <f t="shared" si="3"/>
        <v/>
      </c>
      <c r="D132" s="6" t="s">
        <v>125</v>
      </c>
      <c r="E132" s="7">
        <f>IFERROR(__xludf.DUMMYFUNCTION("IF(D132&lt;&gt;"""",SPLIT(D132,"" 
""),)"),1.727432293)</f>
        <v>1.727432293</v>
      </c>
      <c r="F132" s="7" t="str">
        <f>IFERROR(__xludf.DUMMYFUNCTION("""COMPUTED_VALUE"""),"SOL")</f>
        <v>SOL</v>
      </c>
      <c r="G132" s="7"/>
      <c r="H132" s="7"/>
    </row>
    <row r="133">
      <c r="A133" s="4" t="str">
        <f t="shared" si="1"/>
        <v>TRANS</v>
      </c>
      <c r="B133" s="4" t="str">
        <f t="shared" si="2"/>
        <v/>
      </c>
      <c r="C133" s="5">
        <f t="shared" si="3"/>
        <v>-0.00204428</v>
      </c>
      <c r="D133" s="6" t="s">
        <v>126</v>
      </c>
      <c r="E133" s="7">
        <f>IFERROR(__xludf.DUMMYFUNCTION("IF(D133&lt;&gt;"""",SPLIT(D133,"" 
""),)"),-41.849691)</f>
        <v>-41.849691</v>
      </c>
      <c r="F133" s="7" t="str">
        <f>IFERROR(__xludf.DUMMYFUNCTION("""COMPUTED_VALUE"""),"USDC")</f>
        <v>USDC</v>
      </c>
      <c r="G133" s="7">
        <f>IFERROR(__xludf.DUMMYFUNCTION("""COMPUTED_VALUE"""),-0.00204428)</f>
        <v>-0.00204428</v>
      </c>
      <c r="H133" s="7" t="str">
        <f>IFERROR(__xludf.DUMMYFUNCTION("""COMPUTED_VALUE"""),"SOL")</f>
        <v>SOL</v>
      </c>
    </row>
    <row r="134">
      <c r="A134" s="4" t="str">
        <f t="shared" si="1"/>
        <v>TRANS</v>
      </c>
      <c r="B134" s="4" t="str">
        <f t="shared" si="2"/>
        <v/>
      </c>
      <c r="C134" s="5">
        <f t="shared" si="3"/>
        <v>-0.00151336</v>
      </c>
      <c r="D134" s="6" t="s">
        <v>127</v>
      </c>
      <c r="E134" s="7">
        <f>IFERROR(__xludf.DUMMYFUNCTION("IF(D134&lt;&gt;"""",SPLIT(D134,"" 
""),)"),-1.668789761)</f>
        <v>-1.668789761</v>
      </c>
      <c r="F134" s="7" t="str">
        <f>IFERROR(__xludf.DUMMYFUNCTION("""COMPUTED_VALUE"""),"mSOL")</f>
        <v>mSOL</v>
      </c>
      <c r="G134" s="7">
        <f>IFERROR(__xludf.DUMMYFUNCTION("""COMPUTED_VALUE"""),-0.00151336)</f>
        <v>-0.00151336</v>
      </c>
      <c r="H134" s="7" t="str">
        <f>IFERROR(__xludf.DUMMYFUNCTION("""COMPUTED_VALUE"""),"SOL")</f>
        <v>SOL</v>
      </c>
    </row>
    <row r="135">
      <c r="A135" s="4" t="str">
        <f t="shared" si="1"/>
        <v>TRANS</v>
      </c>
      <c r="B135" s="4" t="str">
        <f t="shared" si="2"/>
        <v/>
      </c>
      <c r="C135" s="5">
        <f t="shared" si="3"/>
        <v>0.00203428</v>
      </c>
      <c r="D135" s="6" t="s">
        <v>99</v>
      </c>
      <c r="E135" s="7">
        <f>IFERROR(__xludf.DUMMYFUNCTION("IF(D135&lt;&gt;"""",SPLIT(D135,"" 
""),)"),0.00203428)</f>
        <v>0.00203428</v>
      </c>
      <c r="F135" s="7" t="str">
        <f>IFERROR(__xludf.DUMMYFUNCTION("""COMPUTED_VALUE"""),"SOL")</f>
        <v>SOL</v>
      </c>
    </row>
    <row r="136">
      <c r="A136" s="4" t="str">
        <f t="shared" si="1"/>
        <v>USDC-xUSD</v>
      </c>
      <c r="B136" s="4">
        <f t="shared" si="2"/>
        <v>-0.9900651138</v>
      </c>
      <c r="C136" s="5">
        <f t="shared" si="3"/>
        <v>-0.000005</v>
      </c>
      <c r="D136" s="6" t="s">
        <v>128</v>
      </c>
      <c r="E136" s="7">
        <f>IFERROR(__xludf.DUMMYFUNCTION("IF(D136&lt;&gt;"""",SPLIT(D136,"" 
""),)"),0.014749)</f>
        <v>0.014749</v>
      </c>
      <c r="F136" s="7" t="str">
        <f>IFERROR(__xludf.DUMMYFUNCTION("""COMPUTED_VALUE"""),"USDC")</f>
        <v>USDC</v>
      </c>
      <c r="G136" s="7">
        <f>IFERROR(__xludf.DUMMYFUNCTION("""COMPUTED_VALUE"""),-0.014897)</f>
        <v>-0.014897</v>
      </c>
      <c r="H136" s="7" t="str">
        <f>IFERROR(__xludf.DUMMYFUNCTION("""COMPUTED_VALUE"""),"xUSD")</f>
        <v>xUSD</v>
      </c>
      <c r="I136" s="7">
        <f>IFERROR(__xludf.DUMMYFUNCTION("""COMPUTED_VALUE"""),-5.0E-6)</f>
        <v>-0.000005</v>
      </c>
      <c r="J136" s="7" t="str">
        <f>IFERROR(__xludf.DUMMYFUNCTION("""COMPUTED_VALUE"""),"SOL")</f>
        <v>SOL</v>
      </c>
    </row>
    <row r="137">
      <c r="A137" s="4" t="str">
        <f t="shared" si="1"/>
        <v>TRANS</v>
      </c>
      <c r="B137" s="4" t="str">
        <f t="shared" si="2"/>
        <v/>
      </c>
      <c r="C137" s="5">
        <f t="shared" si="3"/>
        <v>-0.00204428</v>
      </c>
      <c r="D137" s="6" t="s">
        <v>129</v>
      </c>
      <c r="E137" s="7">
        <f>IFERROR(__xludf.DUMMYFUNCTION("IF(D137&lt;&gt;"""",SPLIT(D137,"" 
""),)"),-0.00204428)</f>
        <v>-0.00204428</v>
      </c>
      <c r="F137" s="7" t="str">
        <f>IFERROR(__xludf.DUMMYFUNCTION("""COMPUTED_VALUE"""),"SOL")</f>
        <v>SOL</v>
      </c>
    </row>
    <row r="138">
      <c r="A138" s="4" t="str">
        <f t="shared" si="1"/>
        <v>TRANS</v>
      </c>
      <c r="B138" s="4" t="str">
        <f t="shared" si="2"/>
        <v/>
      </c>
      <c r="C138" s="5">
        <f t="shared" si="3"/>
        <v>-0.000005</v>
      </c>
      <c r="D138" s="6" t="s">
        <v>130</v>
      </c>
      <c r="E138" s="7">
        <f>IFERROR(__xludf.DUMMYFUNCTION("IF(D138&lt;&gt;"""",SPLIT(D138,"" 
""),)"),1.668789761)</f>
        <v>1.668789761</v>
      </c>
      <c r="F138" s="7" t="str">
        <f>IFERROR(__xludf.DUMMYFUNCTION("""COMPUTED_VALUE"""),"mSOL")</f>
        <v>mSOL</v>
      </c>
      <c r="G138" s="7">
        <f>IFERROR(__xludf.DUMMYFUNCTION("""COMPUTED_VALUE"""),-5.0E-6)</f>
        <v>-0.000005</v>
      </c>
      <c r="H138" s="7" t="str">
        <f>IFERROR(__xludf.DUMMYFUNCTION("""COMPUTED_VALUE"""),"SOL")</f>
        <v>SOL</v>
      </c>
    </row>
    <row r="139">
      <c r="A139" s="4" t="str">
        <f t="shared" si="1"/>
        <v>TRANS</v>
      </c>
      <c r="B139" s="4" t="str">
        <f t="shared" si="2"/>
        <v/>
      </c>
      <c r="C139" s="5">
        <f t="shared" si="3"/>
        <v>-0.000005</v>
      </c>
      <c r="D139" s="6" t="s">
        <v>131</v>
      </c>
      <c r="E139" s="7">
        <f>IFERROR(__xludf.DUMMYFUNCTION("IF(D139&lt;&gt;"""",SPLIT(D139,"" 
""),)"),-9.184183)</f>
        <v>-9.184183</v>
      </c>
      <c r="F139" s="7" t="str">
        <f>IFERROR(__xludf.DUMMYFUNCTION("""COMPUTED_VALUE"""),"xUSD")</f>
        <v>xUSD</v>
      </c>
      <c r="G139" s="7">
        <f>IFERROR(__xludf.DUMMYFUNCTION("""COMPUTED_VALUE"""),-5.0E-6)</f>
        <v>-0.000005</v>
      </c>
      <c r="H139" s="7" t="str">
        <f>IFERROR(__xludf.DUMMYFUNCTION("""COMPUTED_VALUE"""),"SOL")</f>
        <v>SOL</v>
      </c>
    </row>
    <row r="140">
      <c r="A140" s="4" t="str">
        <f t="shared" si="1"/>
        <v>xUSD-USDC</v>
      </c>
      <c r="B140" s="4">
        <f t="shared" si="2"/>
        <v>-0.99</v>
      </c>
      <c r="C140" s="5">
        <f t="shared" si="3"/>
        <v>-0.000005</v>
      </c>
      <c r="D140" s="6" t="s">
        <v>132</v>
      </c>
      <c r="E140" s="7">
        <f>IFERROR(__xludf.DUMMYFUNCTION("IF(D140&lt;&gt;"""",SPLIT(D140,"" 
""),)"),9.19908)</f>
        <v>9.19908</v>
      </c>
      <c r="F140" s="7" t="str">
        <f>IFERROR(__xludf.DUMMYFUNCTION("""COMPUTED_VALUE"""),"xUSD")</f>
        <v>xUSD</v>
      </c>
      <c r="G140" s="7">
        <f>IFERROR(__xludf.DUMMYFUNCTION("""COMPUTED_VALUE"""),-9.292)</f>
        <v>-9.292</v>
      </c>
      <c r="H140" s="7" t="str">
        <f>IFERROR(__xludf.DUMMYFUNCTION("""COMPUTED_VALUE"""),"USDC")</f>
        <v>USDC</v>
      </c>
      <c r="I140" s="7">
        <f>IFERROR(__xludf.DUMMYFUNCTION("""COMPUTED_VALUE"""),-5.0E-6)</f>
        <v>-0.000005</v>
      </c>
      <c r="J140" s="7" t="str">
        <f>IFERROR(__xludf.DUMMYFUNCTION("""COMPUTED_VALUE"""),"SOL")</f>
        <v>SOL</v>
      </c>
    </row>
    <row r="141">
      <c r="A141" s="4" t="str">
        <f t="shared" si="1"/>
        <v>TRANS</v>
      </c>
      <c r="B141" s="4" t="str">
        <f t="shared" si="2"/>
        <v/>
      </c>
      <c r="C141" s="5">
        <f t="shared" si="3"/>
        <v>-0.000005</v>
      </c>
      <c r="D141" s="6" t="s">
        <v>133</v>
      </c>
      <c r="E141" s="7">
        <f>IFERROR(__xludf.DUMMYFUNCTION("IF(D141&lt;&gt;"""",SPLIT(D141,"" 
""),)"),51.126942)</f>
        <v>51.126942</v>
      </c>
      <c r="F141" s="7" t="str">
        <f>IFERROR(__xludf.DUMMYFUNCTION("""COMPUTED_VALUE"""),"USDC")</f>
        <v>USDC</v>
      </c>
      <c r="G141" s="7">
        <f>IFERROR(__xludf.DUMMYFUNCTION("""COMPUTED_VALUE"""),-5.0E-6)</f>
        <v>-0.000005</v>
      </c>
      <c r="H141" s="7" t="str">
        <f>IFERROR(__xludf.DUMMYFUNCTION("""COMPUTED_VALUE"""),"SOL")</f>
        <v>SOL</v>
      </c>
    </row>
    <row r="142">
      <c r="A142" s="4" t="str">
        <f t="shared" si="1"/>
        <v>TRANS</v>
      </c>
      <c r="B142" s="4" t="str">
        <f t="shared" si="2"/>
        <v/>
      </c>
      <c r="C142" s="5">
        <f t="shared" si="3"/>
        <v>-0.000005</v>
      </c>
      <c r="D142" s="6" t="s">
        <v>134</v>
      </c>
      <c r="E142" s="7">
        <f>IFERROR(__xludf.DUMMYFUNCTION("IF(D142&lt;&gt;"""",SPLIT(D142,"" 
""),)"),-132.822933)</f>
        <v>-132.822933</v>
      </c>
      <c r="F142" s="7" t="str">
        <f>IFERROR(__xludf.DUMMYFUNCTION("""COMPUTED_VALUE"""),"xUSD")</f>
        <v>xUSD</v>
      </c>
      <c r="G142" s="7">
        <f>IFERROR(__xludf.DUMMYFUNCTION("""COMPUTED_VALUE"""),-5.0E-6)</f>
        <v>-0.000005</v>
      </c>
      <c r="H142" s="7" t="str">
        <f>IFERROR(__xludf.DUMMYFUNCTION("""COMPUTED_VALUE"""),"SOL")</f>
        <v>SOL</v>
      </c>
    </row>
    <row r="143">
      <c r="A143" s="4" t="str">
        <f t="shared" si="1"/>
        <v>xUSD-xSOL</v>
      </c>
      <c r="B143" s="4">
        <f t="shared" si="2"/>
        <v>-89.96343088</v>
      </c>
      <c r="C143" s="5">
        <f t="shared" si="3"/>
        <v>-0.000005</v>
      </c>
      <c r="D143" s="6" t="s">
        <v>135</v>
      </c>
      <c r="E143" s="7">
        <f>IFERROR(__xludf.DUMMYFUNCTION("IF(D143&lt;&gt;"""",SPLIT(D143,"" 
""),)"),132.822933)</f>
        <v>132.822933</v>
      </c>
      <c r="F143" s="7" t="str">
        <f>IFERROR(__xludf.DUMMYFUNCTION("""COMPUTED_VALUE"""),"xUSD")</f>
        <v>xUSD</v>
      </c>
      <c r="G143" s="7">
        <f>IFERROR(__xludf.DUMMYFUNCTION("""COMPUTED_VALUE"""),-1.476410267)</f>
        <v>-1.476410267</v>
      </c>
      <c r="H143" s="7" t="str">
        <f>IFERROR(__xludf.DUMMYFUNCTION("""COMPUTED_VALUE"""),"xSOL")</f>
        <v>xSOL</v>
      </c>
      <c r="I143" s="7">
        <f>IFERROR(__xludf.DUMMYFUNCTION("""COMPUTED_VALUE"""),-5.0E-6)</f>
        <v>-0.000005</v>
      </c>
      <c r="J143" s="7" t="str">
        <f>IFERROR(__xludf.DUMMYFUNCTION("""COMPUTED_VALUE"""),"SOL")</f>
        <v>SOL</v>
      </c>
    </row>
    <row r="144">
      <c r="A144" s="4" t="str">
        <f t="shared" si="1"/>
        <v>xSOL-xBTC</v>
      </c>
      <c r="B144" s="4">
        <f t="shared" si="2"/>
        <v>-434.2377902</v>
      </c>
      <c r="C144" s="5">
        <f t="shared" si="3"/>
        <v>-0.000005</v>
      </c>
      <c r="D144" s="6" t="s">
        <v>136</v>
      </c>
      <c r="E144" s="7">
        <f>IFERROR(__xludf.DUMMYFUNCTION("IF(D144&lt;&gt;"""",SPLIT(D144,"" 
""),)"),1.476410267)</f>
        <v>1.476410267</v>
      </c>
      <c r="F144" s="7" t="str">
        <f>IFERROR(__xludf.DUMMYFUNCTION("""COMPUTED_VALUE"""),"xSOL")</f>
        <v>xSOL</v>
      </c>
      <c r="G144" s="7">
        <f>IFERROR(__xludf.DUMMYFUNCTION("""COMPUTED_VALUE"""),-0.0034000041)</f>
        <v>-0.0034000041</v>
      </c>
      <c r="H144" s="7" t="str">
        <f>IFERROR(__xludf.DUMMYFUNCTION("""COMPUTED_VALUE"""),"xBTC")</f>
        <v>xBTC</v>
      </c>
      <c r="I144" s="7">
        <f>IFERROR(__xludf.DUMMYFUNCTION("""COMPUTED_VALUE"""),-5.0E-6)</f>
        <v>-0.000005</v>
      </c>
      <c r="J144" s="7" t="str">
        <f>IFERROR(__xludf.DUMMYFUNCTION("""COMPUTED_VALUE"""),"SOL")</f>
        <v>SOL</v>
      </c>
    </row>
    <row r="145">
      <c r="A145" s="4" t="str">
        <f t="shared" si="1"/>
        <v>TRANS</v>
      </c>
      <c r="B145" s="4" t="str">
        <f t="shared" si="2"/>
        <v/>
      </c>
      <c r="C145" s="5">
        <f t="shared" si="3"/>
        <v>-0.00204428</v>
      </c>
      <c r="D145" s="6" t="s">
        <v>129</v>
      </c>
      <c r="E145" s="7">
        <f>IFERROR(__xludf.DUMMYFUNCTION("IF(D145&lt;&gt;"""",SPLIT(D145,"" 
""),)"),-0.00204428)</f>
        <v>-0.00204428</v>
      </c>
      <c r="F145" s="7" t="str">
        <f>IFERROR(__xludf.DUMMYFUNCTION("""COMPUTED_VALUE"""),"SOL")</f>
        <v>SOL</v>
      </c>
    </row>
    <row r="146">
      <c r="A146" s="4" t="str">
        <f t="shared" si="1"/>
        <v>xBTC-xUSD</v>
      </c>
      <c r="B146" s="4">
        <f t="shared" si="2"/>
        <v>-0.00002583062079</v>
      </c>
      <c r="C146" s="5">
        <f t="shared" si="3"/>
        <v>-0.000005</v>
      </c>
      <c r="D146" s="6" t="s">
        <v>137</v>
      </c>
      <c r="E146" s="7">
        <f>IFERROR(__xludf.DUMMYFUNCTION("IF(D146&lt;&gt;"""",SPLIT(D146,"" 
""),)"),0.0034000041)</f>
        <v>0.0034000041</v>
      </c>
      <c r="F146" s="7" t="str">
        <f>IFERROR(__xludf.DUMMYFUNCTION("""COMPUTED_VALUE"""),"xBTC")</f>
        <v>xBTC</v>
      </c>
      <c r="G146" s="7">
        <f>IFERROR(__xludf.DUMMYFUNCTION("""COMPUTED_VALUE"""),-131.626883)</f>
        <v>-131.626883</v>
      </c>
      <c r="H146" s="7" t="str">
        <f>IFERROR(__xludf.DUMMYFUNCTION("""COMPUTED_VALUE"""),"xUSD")</f>
        <v>xUSD</v>
      </c>
      <c r="I146" s="7">
        <f>IFERROR(__xludf.DUMMYFUNCTION("""COMPUTED_VALUE"""),-5.0E-6)</f>
        <v>-0.000005</v>
      </c>
      <c r="J146" s="7" t="str">
        <f>IFERROR(__xludf.DUMMYFUNCTION("""COMPUTED_VALUE"""),"SOL")</f>
        <v>SOL</v>
      </c>
    </row>
    <row r="147">
      <c r="A147" s="4" t="str">
        <f t="shared" si="1"/>
        <v>TRANS</v>
      </c>
      <c r="B147" s="4" t="str">
        <f t="shared" si="2"/>
        <v/>
      </c>
      <c r="C147" s="5">
        <f t="shared" si="3"/>
        <v>0.00203428</v>
      </c>
      <c r="D147" s="6" t="s">
        <v>99</v>
      </c>
      <c r="E147" s="7">
        <f>IFERROR(__xludf.DUMMYFUNCTION("IF(D147&lt;&gt;"""",SPLIT(D147,"" 
""),)"),0.00203428)</f>
        <v>0.00203428</v>
      </c>
      <c r="F147" s="7" t="str">
        <f>IFERROR(__xludf.DUMMYFUNCTION("""COMPUTED_VALUE"""),"SOL")</f>
        <v>SOL</v>
      </c>
    </row>
    <row r="148">
      <c r="A148" s="4" t="str">
        <f t="shared" si="1"/>
        <v>TRANS</v>
      </c>
      <c r="B148" s="4" t="str">
        <f t="shared" si="2"/>
        <v/>
      </c>
      <c r="C148" s="5">
        <f t="shared" si="3"/>
        <v>0.00203428</v>
      </c>
      <c r="D148" s="6" t="s">
        <v>99</v>
      </c>
      <c r="E148" s="7">
        <f>IFERROR(__xludf.DUMMYFUNCTION("IF(D148&lt;&gt;"""",SPLIT(D148,"" 
""),)"),0.00203428)</f>
        <v>0.00203428</v>
      </c>
      <c r="F148" s="7" t="str">
        <f>IFERROR(__xludf.DUMMYFUNCTION("""COMPUTED_VALUE"""),"SOL")</f>
        <v>SOL</v>
      </c>
    </row>
    <row r="149">
      <c r="A149" s="4" t="str">
        <f t="shared" si="1"/>
        <v>TRANS</v>
      </c>
      <c r="B149" s="4" t="str">
        <f t="shared" si="2"/>
        <v/>
      </c>
      <c r="C149" s="5">
        <f t="shared" si="3"/>
        <v>-0.00204428</v>
      </c>
      <c r="D149" s="6" t="s">
        <v>129</v>
      </c>
      <c r="E149" s="7">
        <f>IFERROR(__xludf.DUMMYFUNCTION("IF(D149&lt;&gt;"""",SPLIT(D149,"" 
""),)"),-0.00204428)</f>
        <v>-0.00204428</v>
      </c>
      <c r="F149" s="7" t="str">
        <f>IFERROR(__xludf.DUMMYFUNCTION("""COMPUTED_VALUE"""),"SOL")</f>
        <v>SOL</v>
      </c>
    </row>
    <row r="150">
      <c r="A150" s="4" t="str">
        <f t="shared" si="1"/>
        <v>TRANS</v>
      </c>
      <c r="B150" s="4" t="str">
        <f t="shared" si="2"/>
        <v/>
      </c>
      <c r="C150" s="5">
        <f t="shared" si="3"/>
        <v>-0.000005</v>
      </c>
      <c r="D150" s="6" t="s">
        <v>138</v>
      </c>
      <c r="E150" s="7">
        <f>IFERROR(__xludf.DUMMYFUNCTION("IF(D150&lt;&gt;"""",SPLIT(D150,"" 
""),)"),45.786503)</f>
        <v>45.786503</v>
      </c>
      <c r="F150" s="7" t="str">
        <f>IFERROR(__xludf.DUMMYFUNCTION("""COMPUTED_VALUE"""),"xUSD")</f>
        <v>xUSD</v>
      </c>
      <c r="G150" s="7">
        <f>IFERROR(__xludf.DUMMYFUNCTION("""COMPUTED_VALUE"""),-5.0E-6)</f>
        <v>-0.000005</v>
      </c>
      <c r="H150" s="7" t="str">
        <f>IFERROR(__xludf.DUMMYFUNCTION("""COMPUTED_VALUE"""),"SOL")</f>
        <v>SOL</v>
      </c>
    </row>
    <row r="151">
      <c r="A151" s="4" t="str">
        <f t="shared" si="1"/>
        <v>TRANS</v>
      </c>
      <c r="B151" s="4" t="str">
        <f t="shared" si="2"/>
        <v/>
      </c>
      <c r="C151" s="5">
        <f t="shared" si="3"/>
        <v>-0.000005</v>
      </c>
      <c r="D151" s="6" t="s">
        <v>139</v>
      </c>
      <c r="E151" s="7">
        <f>IFERROR(__xludf.DUMMYFUNCTION("IF(D151&lt;&gt;"""",SPLIT(D151,"" 
""),)"),-0.140529346)</f>
        <v>-0.140529346</v>
      </c>
      <c r="F151" s="7" t="str">
        <f>IFERROR(__xludf.DUMMYFUNCTION("""COMPUTED_VALUE"""),"mSOL")</f>
        <v>mSOL</v>
      </c>
      <c r="G151" s="7">
        <f>IFERROR(__xludf.DUMMYFUNCTION("""COMPUTED_VALUE"""),-5.0E-6)</f>
        <v>-0.000005</v>
      </c>
      <c r="H151" s="7" t="str">
        <f>IFERROR(__xludf.DUMMYFUNCTION("""COMPUTED_VALUE"""),"SOL")</f>
        <v>SOL</v>
      </c>
    </row>
    <row r="152">
      <c r="A152" s="4" t="str">
        <f t="shared" si="1"/>
        <v>TRANS</v>
      </c>
      <c r="B152" s="4" t="str">
        <f t="shared" si="2"/>
        <v/>
      </c>
      <c r="C152" s="5">
        <f t="shared" si="3"/>
        <v>0.002045133</v>
      </c>
      <c r="D152" s="6" t="s">
        <v>140</v>
      </c>
      <c r="E152" s="7">
        <f>IFERROR(__xludf.DUMMYFUNCTION("IF(D152&lt;&gt;"""",SPLIT(D152,"" 
""),)"),0.002045133)</f>
        <v>0.002045133</v>
      </c>
      <c r="F152" s="7" t="str">
        <f>IFERROR(__xludf.DUMMYFUNCTION("""COMPUTED_VALUE"""),"SOL")</f>
        <v>SOL</v>
      </c>
      <c r="G152" s="7">
        <f>IFERROR(__xludf.DUMMYFUNCTION("""COMPUTED_VALUE"""),-0.175068)</f>
        <v>-0.175068</v>
      </c>
      <c r="H152" s="7" t="str">
        <f>IFERROR(__xludf.DUMMYFUNCTION("""COMPUTED_VALUE"""),"LARIX")</f>
        <v>LARIX</v>
      </c>
    </row>
    <row r="153">
      <c r="A153" s="4" t="str">
        <f t="shared" si="1"/>
        <v>TRANS</v>
      </c>
      <c r="B153" s="4" t="str">
        <f t="shared" si="2"/>
        <v/>
      </c>
      <c r="C153" s="5">
        <f t="shared" si="3"/>
        <v>-0.00408356</v>
      </c>
      <c r="D153" s="6" t="s">
        <v>141</v>
      </c>
      <c r="E153" s="7">
        <f>IFERROR(__xludf.DUMMYFUNCTION("IF(D153&lt;&gt;"""",SPLIT(D153,"" 
""),)"),-0.00408356)</f>
        <v>-0.00408356</v>
      </c>
      <c r="F153" s="7" t="str">
        <f>IFERROR(__xludf.DUMMYFUNCTION("""COMPUTED_VALUE"""),"SOL")</f>
        <v>SOL</v>
      </c>
    </row>
    <row r="154">
      <c r="A154" s="4" t="str">
        <f t="shared" si="1"/>
        <v>TRANS</v>
      </c>
      <c r="B154" s="4" t="str">
        <f t="shared" si="2"/>
        <v/>
      </c>
      <c r="C154" s="5">
        <f t="shared" si="3"/>
        <v>-0.000005</v>
      </c>
      <c r="D154" s="6" t="s">
        <v>142</v>
      </c>
      <c r="E154" s="7">
        <f>IFERROR(__xludf.DUMMYFUNCTION("IF(D154&lt;&gt;"""",SPLIT(D154,"" 
""),)"),0.126649153)</f>
        <v>0.126649153</v>
      </c>
      <c r="F154" s="7" t="str">
        <f>IFERROR(__xludf.DUMMYFUNCTION("""COMPUTED_VALUE"""),"mSOL")</f>
        <v>mSOL</v>
      </c>
      <c r="G154" s="7">
        <f>IFERROR(__xludf.DUMMYFUNCTION("""COMPUTED_VALUE"""),-0.130937495)</f>
        <v>-0.130937495</v>
      </c>
      <c r="H154" s="7" t="str">
        <f>IFERROR(__xludf.DUMMYFUNCTION("""COMPUTED_VALUE"""),"SOL")</f>
        <v>SOL</v>
      </c>
    </row>
    <row r="155">
      <c r="A155" s="4" t="str">
        <f t="shared" si="1"/>
        <v>TRANS</v>
      </c>
      <c r="B155" s="4" t="str">
        <f t="shared" si="2"/>
        <v/>
      </c>
      <c r="C155" s="5">
        <f t="shared" si="3"/>
        <v>-0.000005</v>
      </c>
      <c r="D155" s="6" t="s">
        <v>143</v>
      </c>
      <c r="E155" s="7">
        <f>IFERROR(__xludf.DUMMYFUNCTION("IF(D155&lt;&gt;"""",SPLIT(D155,"" 
""),)"),-51.126942)</f>
        <v>-51.126942</v>
      </c>
      <c r="F155" s="7" t="str">
        <f>IFERROR(__xludf.DUMMYFUNCTION("""COMPUTED_VALUE"""),"USDC")</f>
        <v>USDC</v>
      </c>
      <c r="G155" s="7">
        <f>IFERROR(__xludf.DUMMYFUNCTION("""COMPUTED_VALUE"""),-5.0E-6)</f>
        <v>-0.000005</v>
      </c>
      <c r="H155" s="7" t="str">
        <f>IFERROR(__xludf.DUMMYFUNCTION("""COMPUTED_VALUE"""),"SOL")</f>
        <v>SOL</v>
      </c>
    </row>
    <row r="156">
      <c r="A156" s="4" t="str">
        <f t="shared" si="1"/>
        <v>RECV</v>
      </c>
      <c r="B156" s="4" t="str">
        <f t="shared" si="2"/>
        <v/>
      </c>
      <c r="C156" s="5" t="str">
        <f t="shared" si="3"/>
        <v/>
      </c>
      <c r="D156" s="6" t="s">
        <v>144</v>
      </c>
      <c r="E156" s="7">
        <f>IFERROR(__xludf.DUMMYFUNCTION("IF(D156&lt;&gt;"""",SPLIT(D156,"" 
""),)"),0.07248368)</f>
        <v>0.07248368</v>
      </c>
      <c r="F156" s="7" t="str">
        <f>IFERROR(__xludf.DUMMYFUNCTION("""COMPUTED_VALUE"""),"SOL")</f>
        <v>SOL</v>
      </c>
      <c r="G156" s="7"/>
      <c r="H156" s="7"/>
    </row>
    <row r="157">
      <c r="A157" s="4" t="str">
        <f t="shared" si="1"/>
        <v>TRANS</v>
      </c>
      <c r="B157" s="4" t="str">
        <f t="shared" si="2"/>
        <v/>
      </c>
      <c r="C157" s="5">
        <f t="shared" si="3"/>
        <v>-0.00204428</v>
      </c>
      <c r="D157" s="6" t="s">
        <v>145</v>
      </c>
      <c r="E157" s="7">
        <f>IFERROR(__xludf.DUMMYFUNCTION("IF(D157&lt;&gt;"""",SPLIT(D157,"" 
""),)"),0.175068)</f>
        <v>0.175068</v>
      </c>
      <c r="F157" s="7" t="str">
        <f>IFERROR(__xludf.DUMMYFUNCTION("""COMPUTED_VALUE"""),"LARIX")</f>
        <v>LARIX</v>
      </c>
      <c r="G157" s="7">
        <f>IFERROR(__xludf.DUMMYFUNCTION("""COMPUTED_VALUE"""),-0.00204428)</f>
        <v>-0.00204428</v>
      </c>
      <c r="H157" s="7" t="str">
        <f>IFERROR(__xludf.DUMMYFUNCTION("""COMPUTED_VALUE"""),"SOL")</f>
        <v>SOL</v>
      </c>
    </row>
    <row r="158">
      <c r="A158" s="4" t="str">
        <f t="shared" si="1"/>
        <v>TRANS</v>
      </c>
      <c r="B158" s="4" t="str">
        <f t="shared" si="2"/>
        <v/>
      </c>
      <c r="C158" s="5">
        <f t="shared" si="3"/>
        <v>0.022496956</v>
      </c>
      <c r="D158" s="6" t="s">
        <v>146</v>
      </c>
      <c r="E158" s="7">
        <f>IFERROR(__xludf.DUMMYFUNCTION("IF(D158&lt;&gt;"""",SPLIT(D158,"" 
""),)"),0.022496956)</f>
        <v>0.022496956</v>
      </c>
      <c r="F158" s="7" t="str">
        <f>IFERROR(__xludf.DUMMYFUNCTION("""COMPUTED_VALUE"""),"SOL")</f>
        <v>SOL</v>
      </c>
    </row>
    <row r="159">
      <c r="A159" s="4" t="str">
        <f t="shared" si="1"/>
        <v>TRANS</v>
      </c>
      <c r="B159" s="4" t="str">
        <f t="shared" si="2"/>
        <v/>
      </c>
      <c r="C159" s="5">
        <f t="shared" si="3"/>
        <v>-0.000005</v>
      </c>
      <c r="D159" s="6" t="s">
        <v>133</v>
      </c>
      <c r="E159" s="7">
        <f>IFERROR(__xludf.DUMMYFUNCTION("IF(D159&lt;&gt;"""",SPLIT(D159,"" 
""),)"),51.126942)</f>
        <v>51.126942</v>
      </c>
      <c r="F159" s="7" t="str">
        <f>IFERROR(__xludf.DUMMYFUNCTION("""COMPUTED_VALUE"""),"USDC")</f>
        <v>USDC</v>
      </c>
      <c r="G159" s="7">
        <f>IFERROR(__xludf.DUMMYFUNCTION("""COMPUTED_VALUE"""),-5.0E-6)</f>
        <v>-0.000005</v>
      </c>
      <c r="H159" s="7" t="str">
        <f>IFERROR(__xludf.DUMMYFUNCTION("""COMPUTED_VALUE"""),"SOL")</f>
        <v>SOL</v>
      </c>
    </row>
    <row r="160">
      <c r="A160" s="4" t="str">
        <f t="shared" si="1"/>
        <v>TRANS</v>
      </c>
      <c r="B160" s="4" t="str">
        <f t="shared" si="2"/>
        <v/>
      </c>
      <c r="C160" s="5">
        <f t="shared" si="3"/>
        <v>-0.000005</v>
      </c>
      <c r="D160" s="6" t="s">
        <v>147</v>
      </c>
      <c r="E160" s="7">
        <f>IFERROR(__xludf.DUMMYFUNCTION("IF(D160&lt;&gt;"""",SPLIT(D160,"" 
""),)"),0.013880193)</f>
        <v>0.013880193</v>
      </c>
      <c r="F160" s="7" t="str">
        <f>IFERROR(__xludf.DUMMYFUNCTION("""COMPUTED_VALUE"""),"mSOL")</f>
        <v>mSOL</v>
      </c>
      <c r="G160" s="7">
        <f>IFERROR(__xludf.DUMMYFUNCTION("""COMPUTED_VALUE"""),-5.0E-6)</f>
        <v>-0.000005</v>
      </c>
      <c r="H160" s="7" t="str">
        <f>IFERROR(__xludf.DUMMYFUNCTION("""COMPUTED_VALUE"""),"SOL")</f>
        <v>SOL</v>
      </c>
    </row>
    <row r="161">
      <c r="A161" s="4" t="str">
        <f t="shared" si="1"/>
        <v>TRANS</v>
      </c>
      <c r="B161" s="4" t="str">
        <f t="shared" si="2"/>
        <v/>
      </c>
      <c r="C161" s="5">
        <f t="shared" si="3"/>
        <v>-0.000005</v>
      </c>
      <c r="D161" s="6" t="s">
        <v>148</v>
      </c>
      <c r="E161" s="7">
        <f>IFERROR(__xludf.DUMMYFUNCTION("IF(D161&lt;&gt;"""",SPLIT(D161,"" 
""),)"),-51.121147)</f>
        <v>-51.121147</v>
      </c>
      <c r="F161" s="7" t="str">
        <f>IFERROR(__xludf.DUMMYFUNCTION("""COMPUTED_VALUE"""),"USDC")</f>
        <v>USDC</v>
      </c>
      <c r="G161" s="7">
        <f>IFERROR(__xludf.DUMMYFUNCTION("""COMPUTED_VALUE"""),-5.0E-6)</f>
        <v>-0.000005</v>
      </c>
      <c r="H161" s="7" t="str">
        <f>IFERROR(__xludf.DUMMYFUNCTION("""COMPUTED_VALUE"""),"SOL")</f>
        <v>SOL</v>
      </c>
    </row>
    <row r="162">
      <c r="A162" s="4" t="str">
        <f t="shared" si="1"/>
        <v>TRANS</v>
      </c>
      <c r="B162" s="4" t="str">
        <f t="shared" si="2"/>
        <v/>
      </c>
      <c r="C162" s="5">
        <f t="shared" si="3"/>
        <v>-0.000005</v>
      </c>
      <c r="D162" s="6" t="s">
        <v>149</v>
      </c>
      <c r="E162" s="7">
        <f>IFERROR(__xludf.DUMMYFUNCTION("IF(D162&lt;&gt;"""",SPLIT(D162,"" 
""),)"),51.121147)</f>
        <v>51.121147</v>
      </c>
      <c r="F162" s="7" t="str">
        <f>IFERROR(__xludf.DUMMYFUNCTION("""COMPUTED_VALUE"""),"USDC")</f>
        <v>USDC</v>
      </c>
      <c r="G162" s="7">
        <f>IFERROR(__xludf.DUMMYFUNCTION("""COMPUTED_VALUE"""),-5.0E-6)</f>
        <v>-0.000005</v>
      </c>
      <c r="H162" s="7" t="str">
        <f>IFERROR(__xludf.DUMMYFUNCTION("""COMPUTED_VALUE"""),"SOL")</f>
        <v>SOL</v>
      </c>
    </row>
    <row r="163">
      <c r="A163" s="4" t="str">
        <f t="shared" si="1"/>
        <v>TRANS</v>
      </c>
      <c r="B163" s="4" t="str">
        <f t="shared" si="2"/>
        <v/>
      </c>
      <c r="C163" s="5">
        <f t="shared" si="3"/>
        <v>-0.000005</v>
      </c>
      <c r="D163" s="6" t="s">
        <v>150</v>
      </c>
      <c r="E163" s="7">
        <f>IFERROR(__xludf.DUMMYFUNCTION("IF(D163&lt;&gt;"""",SPLIT(D163,"" 
""),)"),-51.121143)</f>
        <v>-51.121143</v>
      </c>
      <c r="F163" s="7" t="str">
        <f>IFERROR(__xludf.DUMMYFUNCTION("""COMPUTED_VALUE"""),"USDC")</f>
        <v>USDC</v>
      </c>
      <c r="G163" s="7">
        <f>IFERROR(__xludf.DUMMYFUNCTION("""COMPUTED_VALUE"""),-5.0E-6)</f>
        <v>-0.000005</v>
      </c>
      <c r="H163" s="7" t="str">
        <f>IFERROR(__xludf.DUMMYFUNCTION("""COMPUTED_VALUE"""),"SOL")</f>
        <v>SOL</v>
      </c>
    </row>
    <row r="164">
      <c r="A164" s="4" t="str">
        <f t="shared" si="1"/>
        <v>TRANS</v>
      </c>
      <c r="B164" s="4" t="str">
        <f t="shared" si="2"/>
        <v/>
      </c>
      <c r="C164" s="5">
        <f t="shared" si="3"/>
        <v>-0.00204428</v>
      </c>
      <c r="D164" s="6" t="s">
        <v>129</v>
      </c>
      <c r="E164" s="7">
        <f>IFERROR(__xludf.DUMMYFUNCTION("IF(D164&lt;&gt;"""",SPLIT(D164,"" 
""),)"),-0.00204428)</f>
        <v>-0.00204428</v>
      </c>
      <c r="F164" s="7" t="str">
        <f>IFERROR(__xludf.DUMMYFUNCTION("""COMPUTED_VALUE"""),"SOL")</f>
        <v>SOL</v>
      </c>
    </row>
    <row r="165">
      <c r="A165" s="4" t="str">
        <f t="shared" si="1"/>
        <v>TRANS</v>
      </c>
      <c r="B165" s="4" t="str">
        <f t="shared" si="2"/>
        <v/>
      </c>
      <c r="C165" s="5" t="str">
        <f t="shared" si="3"/>
        <v/>
      </c>
      <c r="D165" s="6" t="s">
        <v>151</v>
      </c>
      <c r="E165" s="7">
        <f>IFERROR(__xludf.DUMMYFUNCTION("IF(D165&lt;&gt;"""",SPLIT(D165,"" 
""),)"),51.121143)</f>
        <v>51.121143</v>
      </c>
      <c r="F165" s="7" t="str">
        <f>IFERROR(__xludf.DUMMYFUNCTION("""COMPUTED_VALUE"""),"USDC")</f>
        <v>USDC</v>
      </c>
    </row>
    <row r="166">
      <c r="A166" s="4" t="str">
        <f t="shared" si="1"/>
        <v>TRANS</v>
      </c>
      <c r="B166" s="4" t="str">
        <f t="shared" si="2"/>
        <v/>
      </c>
      <c r="C166" s="5">
        <f t="shared" si="3"/>
        <v>-0.00204428</v>
      </c>
      <c r="D166" s="6" t="s">
        <v>129</v>
      </c>
      <c r="E166" s="7">
        <f>IFERROR(__xludf.DUMMYFUNCTION("IF(D166&lt;&gt;"""",SPLIT(D166,"" 
""),)"),-0.00204428)</f>
        <v>-0.00204428</v>
      </c>
      <c r="F166" s="7" t="str">
        <f>IFERROR(__xludf.DUMMYFUNCTION("""COMPUTED_VALUE"""),"SOL")</f>
        <v>SOL</v>
      </c>
    </row>
    <row r="167">
      <c r="A167" s="4" t="str">
        <f t="shared" si="1"/>
        <v>RECV</v>
      </c>
      <c r="B167" s="4" t="str">
        <f t="shared" si="2"/>
        <v/>
      </c>
      <c r="C167" s="5" t="str">
        <f t="shared" si="3"/>
        <v/>
      </c>
      <c r="D167" s="6" t="s">
        <v>152</v>
      </c>
      <c r="E167" s="7">
        <f>IFERROR(__xludf.DUMMYFUNCTION("IF(D167&lt;&gt;"""",SPLIT(D167,"" 
""),)"),-0.700005)</f>
        <v>-0.700005</v>
      </c>
      <c r="F167" s="7" t="str">
        <f>IFERROR(__xludf.DUMMYFUNCTION("""COMPUTED_VALUE"""),"SOL")</f>
        <v>SOL</v>
      </c>
      <c r="G167" s="7"/>
      <c r="H167" s="7"/>
    </row>
    <row r="168">
      <c r="A168" s="4" t="str">
        <f t="shared" si="1"/>
        <v>RECV</v>
      </c>
      <c r="B168" s="4" t="str">
        <f t="shared" si="2"/>
        <v/>
      </c>
      <c r="C168" s="5" t="str">
        <f t="shared" si="3"/>
        <v/>
      </c>
      <c r="D168" s="6" t="s">
        <v>153</v>
      </c>
      <c r="E168" s="7">
        <f>IFERROR(__xludf.DUMMYFUNCTION("IF(D168&lt;&gt;"""",SPLIT(D168,"" 
""),)"),0.72014636)</f>
        <v>0.72014636</v>
      </c>
      <c r="F168" s="7" t="str">
        <f>IFERROR(__xludf.DUMMYFUNCTION("""COMPUTED_VALUE"""),"SOL")</f>
        <v>SOL</v>
      </c>
      <c r="G168" s="7"/>
      <c r="H168" s="7"/>
    </row>
    <row r="169">
      <c r="A169" s="4" t="str">
        <f t="shared" si="1"/>
        <v>TRANS</v>
      </c>
      <c r="B169" s="4" t="str">
        <f t="shared" si="2"/>
        <v/>
      </c>
      <c r="C169" s="5">
        <f t="shared" si="3"/>
        <v>-0.0085012</v>
      </c>
      <c r="D169" s="6" t="s">
        <v>154</v>
      </c>
      <c r="E169" s="7">
        <f>IFERROR(__xludf.DUMMYFUNCTION("IF(D169&lt;&gt;"""",SPLIT(D169,"" 
""),)"),-0.0085012)</f>
        <v>-0.0085012</v>
      </c>
      <c r="F169" s="7" t="str">
        <f>IFERROR(__xludf.DUMMYFUNCTION("""COMPUTED_VALUE"""),"SOL")</f>
        <v>SOL</v>
      </c>
    </row>
    <row r="170">
      <c r="A170" s="4" t="str">
        <f t="shared" si="1"/>
        <v>TRANS</v>
      </c>
      <c r="B170" s="4" t="str">
        <f t="shared" si="2"/>
        <v/>
      </c>
      <c r="C170" s="5">
        <f t="shared" si="3"/>
        <v>-0.02991348</v>
      </c>
      <c r="D170" s="6" t="s">
        <v>155</v>
      </c>
      <c r="E170" s="7">
        <f>IFERROR(__xludf.DUMMYFUNCTION("IF(D170&lt;&gt;"""",SPLIT(D170,"" 
""),)"),-0.02991348)</f>
        <v>-0.02991348</v>
      </c>
      <c r="F170" s="7" t="str">
        <f>IFERROR(__xludf.DUMMYFUNCTION("""COMPUTED_VALUE"""),"SOL")</f>
        <v>SOL</v>
      </c>
    </row>
    <row r="171">
      <c r="A171" s="4" t="str">
        <f t="shared" si="1"/>
        <v>TRANS</v>
      </c>
      <c r="B171" s="4" t="str">
        <f t="shared" si="2"/>
        <v/>
      </c>
      <c r="C171" s="5">
        <f t="shared" si="3"/>
        <v>-0.000005</v>
      </c>
      <c r="D171" s="6" t="s">
        <v>156</v>
      </c>
      <c r="E171" s="7">
        <f>IFERROR(__xludf.DUMMYFUNCTION("IF(D171&lt;&gt;"""",SPLIT(D171,"" 
""),)"),85.84038)</f>
        <v>85.84038</v>
      </c>
      <c r="F171" s="7" t="str">
        <f>IFERROR(__xludf.DUMMYFUNCTION("""COMPUTED_VALUE"""),"xUSD")</f>
        <v>xUSD</v>
      </c>
      <c r="G171" s="7">
        <f>IFERROR(__xludf.DUMMYFUNCTION("""COMPUTED_VALUE"""),-5.0E-6)</f>
        <v>-0.000005</v>
      </c>
      <c r="H171" s="7" t="str">
        <f>IFERROR(__xludf.DUMMYFUNCTION("""COMPUTED_VALUE"""),"SOL")</f>
        <v>SOL</v>
      </c>
    </row>
    <row r="172">
      <c r="A172" s="4" t="str">
        <f t="shared" si="1"/>
        <v>TRANS</v>
      </c>
      <c r="B172" s="4" t="str">
        <f t="shared" si="2"/>
        <v/>
      </c>
      <c r="C172" s="5">
        <f t="shared" si="3"/>
        <v>-0.00204428</v>
      </c>
      <c r="D172" s="6" t="s">
        <v>129</v>
      </c>
      <c r="E172" s="7">
        <f>IFERROR(__xludf.DUMMYFUNCTION("IF(D172&lt;&gt;"""",SPLIT(D172,"" 
""),)"),-0.00204428)</f>
        <v>-0.00204428</v>
      </c>
      <c r="F172" s="7" t="str">
        <f>IFERROR(__xludf.DUMMYFUNCTION("""COMPUTED_VALUE"""),"SOL")</f>
        <v>SOL</v>
      </c>
    </row>
    <row r="173">
      <c r="A173" s="4" t="str">
        <f t="shared" si="1"/>
        <v>RECV</v>
      </c>
      <c r="B173" s="4" t="str">
        <f t="shared" si="2"/>
        <v/>
      </c>
      <c r="C173" s="5" t="str">
        <f t="shared" si="3"/>
        <v/>
      </c>
      <c r="D173" s="6" t="s">
        <v>157</v>
      </c>
      <c r="E173" s="7">
        <f>IFERROR(__xludf.DUMMYFUNCTION("IF(D173&lt;&gt;"""",SPLIT(D173,"" 
""),)"),0.07328138)</f>
        <v>0.07328138</v>
      </c>
      <c r="F173" s="7" t="str">
        <f>IFERROR(__xludf.DUMMYFUNCTION("""COMPUTED_VALUE"""),"SOL")</f>
        <v>SOL</v>
      </c>
      <c r="G173" s="7"/>
      <c r="H173" s="7"/>
    </row>
    <row r="174">
      <c r="A174" s="4" t="str">
        <f t="shared" si="1"/>
        <v>TRANS</v>
      </c>
      <c r="B174" s="4" t="str">
        <f t="shared" si="2"/>
        <v/>
      </c>
      <c r="C174" s="5">
        <f t="shared" si="3"/>
        <v>-0.01077908</v>
      </c>
      <c r="D174" s="6" t="s">
        <v>158</v>
      </c>
      <c r="E174" s="7">
        <f>IFERROR(__xludf.DUMMYFUNCTION("IF(D174&lt;&gt;"""",SPLIT(D174,"" 
""),)"),-1.542140625)</f>
        <v>-1.542140625</v>
      </c>
      <c r="F174" s="7" t="str">
        <f>IFERROR(__xludf.DUMMYFUNCTION("""COMPUTED_VALUE"""),"mSOL")</f>
        <v>mSOL</v>
      </c>
      <c r="G174" s="7">
        <f>IFERROR(__xludf.DUMMYFUNCTION("""COMPUTED_VALUE"""),-0.01077908)</f>
        <v>-0.01077908</v>
      </c>
      <c r="H174" s="7" t="str">
        <f>IFERROR(__xludf.DUMMYFUNCTION("""COMPUTED_VALUE"""),"SOL")</f>
        <v>SOL</v>
      </c>
    </row>
    <row r="175">
      <c r="A175" s="4" t="str">
        <f t="shared" si="1"/>
        <v>TRANS</v>
      </c>
      <c r="B175" s="4" t="str">
        <f t="shared" si="2"/>
        <v/>
      </c>
      <c r="C175" s="5">
        <f t="shared" si="3"/>
        <v>-0.000005</v>
      </c>
      <c r="D175" s="6" t="s">
        <v>159</v>
      </c>
      <c r="E175" s="7">
        <f>IFERROR(__xludf.DUMMYFUNCTION("IF(D175&lt;&gt;"""",SPLIT(D175,"" 
""),)"),0.462726964)</f>
        <v>0.462726964</v>
      </c>
      <c r="F175" s="7" t="str">
        <f>IFERROR(__xludf.DUMMYFUNCTION("""COMPUTED_VALUE"""),"mSOL")</f>
        <v>mSOL</v>
      </c>
      <c r="G175" s="7">
        <f>IFERROR(__xludf.DUMMYFUNCTION("""COMPUTED_VALUE"""),-0.47827485)</f>
        <v>-0.47827485</v>
      </c>
      <c r="H175" s="7" t="str">
        <f>IFERROR(__xludf.DUMMYFUNCTION("""COMPUTED_VALUE"""),"SOL")</f>
        <v>SOL</v>
      </c>
    </row>
    <row r="176">
      <c r="A176" s="4" t="str">
        <f t="shared" si="1"/>
        <v>RECV</v>
      </c>
      <c r="B176" s="4" t="str">
        <f t="shared" si="2"/>
        <v/>
      </c>
      <c r="C176" s="5" t="str">
        <f t="shared" si="3"/>
        <v/>
      </c>
      <c r="D176" s="6" t="s">
        <v>160</v>
      </c>
      <c r="E176" s="7">
        <f>IFERROR(__xludf.DUMMYFUNCTION("IF(D176&lt;&gt;"""",SPLIT(D176,"" 
""),)"),0.48237293)</f>
        <v>0.48237293</v>
      </c>
      <c r="F176" s="7" t="str">
        <f>IFERROR(__xludf.DUMMYFUNCTION("""COMPUTED_VALUE"""),"SOL")</f>
        <v>SOL</v>
      </c>
      <c r="G176" s="7"/>
      <c r="H176" s="7"/>
    </row>
    <row r="177">
      <c r="A177" s="4" t="str">
        <f t="shared" si="1"/>
        <v>TRANS</v>
      </c>
      <c r="B177" s="4" t="str">
        <f t="shared" si="2"/>
        <v/>
      </c>
      <c r="C177" s="5">
        <f t="shared" si="3"/>
        <v>-0.000005</v>
      </c>
      <c r="D177" s="6" t="s">
        <v>161</v>
      </c>
      <c r="E177" s="7">
        <f>IFERROR(__xludf.DUMMYFUNCTION("IF(D177&lt;&gt;"""",SPLIT(D177,"" 
""),)"),1.079413661)</f>
        <v>1.079413661</v>
      </c>
      <c r="F177" s="7" t="str">
        <f>IFERROR(__xludf.DUMMYFUNCTION("""COMPUTED_VALUE"""),"mSOL")</f>
        <v>mSOL</v>
      </c>
      <c r="G177" s="7">
        <f>IFERROR(__xludf.DUMMYFUNCTION("""COMPUTED_VALUE"""),-1.11688928)</f>
        <v>-1.11688928</v>
      </c>
      <c r="H177" s="7" t="str">
        <f>IFERROR(__xludf.DUMMYFUNCTION("""COMPUTED_VALUE"""),"SOL")</f>
        <v>SOL</v>
      </c>
    </row>
    <row r="178">
      <c r="A178" s="4" t="str">
        <f t="shared" si="1"/>
        <v>RECV</v>
      </c>
      <c r="B178" s="4" t="str">
        <f t="shared" si="2"/>
        <v/>
      </c>
      <c r="C178" s="5" t="str">
        <f t="shared" si="3"/>
        <v/>
      </c>
      <c r="D178" s="6" t="s">
        <v>162</v>
      </c>
      <c r="E178" s="7">
        <f>IFERROR(__xludf.DUMMYFUNCTION("IF(D178&lt;&gt;"""",SPLIT(D178,"" 
""),)"),1.12484548)</f>
        <v>1.12484548</v>
      </c>
      <c r="F178" s="7" t="str">
        <f>IFERROR(__xludf.DUMMYFUNCTION("""COMPUTED_VALUE"""),"SOL")</f>
        <v>SOL</v>
      </c>
      <c r="G178" s="7"/>
      <c r="H178" s="7"/>
    </row>
    <row r="179">
      <c r="A179" s="4" t="str">
        <f t="shared" si="1"/>
        <v/>
      </c>
      <c r="B179" s="4" t="str">
        <f t="shared" si="2"/>
        <v/>
      </c>
      <c r="C179" s="5" t="str">
        <f t="shared" si="3"/>
        <v/>
      </c>
      <c r="D179" s="8"/>
      <c r="E179" s="7" t="str">
        <f>IFERROR(__xludf.DUMMYFUNCTION("IF(D179&lt;&gt;"""",SPLIT(D179,"" 
""),)"),"")</f>
        <v/>
      </c>
    </row>
    <row r="180">
      <c r="A180" s="4" t="str">
        <f t="shared" si="1"/>
        <v/>
      </c>
      <c r="B180" s="4" t="str">
        <f t="shared" si="2"/>
        <v/>
      </c>
      <c r="C180" s="5" t="str">
        <f t="shared" si="3"/>
        <v/>
      </c>
      <c r="D180" s="8"/>
      <c r="E180" s="7" t="str">
        <f>IFERROR(__xludf.DUMMYFUNCTION("IF(D180&lt;&gt;"""",SPLIT(D180,"" 
""),)"),"")</f>
        <v/>
      </c>
    </row>
    <row r="181">
      <c r="A181" s="4" t="str">
        <f t="shared" si="1"/>
        <v/>
      </c>
      <c r="B181" s="4" t="str">
        <f t="shared" si="2"/>
        <v/>
      </c>
      <c r="C181" s="5" t="str">
        <f t="shared" si="3"/>
        <v/>
      </c>
      <c r="D181" s="8"/>
      <c r="E181" s="7" t="str">
        <f>IFERROR(__xludf.DUMMYFUNCTION("IF(D181&lt;&gt;"""",SPLIT(D181,"" 
""),)"),"")</f>
        <v/>
      </c>
    </row>
    <row r="182">
      <c r="A182" s="4" t="str">
        <f t="shared" si="1"/>
        <v/>
      </c>
      <c r="B182" s="4" t="str">
        <f t="shared" si="2"/>
        <v/>
      </c>
      <c r="C182" s="5" t="str">
        <f t="shared" si="3"/>
        <v/>
      </c>
      <c r="D182" s="8"/>
      <c r="E182" s="7" t="str">
        <f>IFERROR(__xludf.DUMMYFUNCTION("IF(D182&lt;&gt;"""",SPLIT(D182,"" 
""),)"),"")</f>
        <v/>
      </c>
    </row>
    <row r="183">
      <c r="A183" s="4" t="str">
        <f t="shared" si="1"/>
        <v/>
      </c>
      <c r="B183" s="4" t="str">
        <f t="shared" si="2"/>
        <v/>
      </c>
      <c r="C183" s="5" t="str">
        <f t="shared" si="3"/>
        <v/>
      </c>
      <c r="D183" s="8"/>
      <c r="E183" s="7" t="str">
        <f>IFERROR(__xludf.DUMMYFUNCTION("IF(D183&lt;&gt;"""",SPLIT(D183,"" 
""),)"),"")</f>
        <v/>
      </c>
    </row>
    <row r="184">
      <c r="A184" s="4" t="str">
        <f t="shared" si="1"/>
        <v/>
      </c>
      <c r="B184" s="4" t="str">
        <f t="shared" si="2"/>
        <v/>
      </c>
      <c r="C184" s="5" t="str">
        <f t="shared" si="3"/>
        <v/>
      </c>
      <c r="D184" s="8"/>
      <c r="E184" s="7" t="str">
        <f>IFERROR(__xludf.DUMMYFUNCTION("IF(D184&lt;&gt;"""",SPLIT(D184,"" 
""),)"),"")</f>
        <v/>
      </c>
    </row>
    <row r="185">
      <c r="A185" s="4" t="str">
        <f t="shared" si="1"/>
        <v/>
      </c>
      <c r="B185" s="4" t="str">
        <f t="shared" si="2"/>
        <v/>
      </c>
      <c r="C185" s="5" t="str">
        <f t="shared" si="3"/>
        <v/>
      </c>
      <c r="D185" s="8"/>
      <c r="E185" s="7" t="str">
        <f>IFERROR(__xludf.DUMMYFUNCTION("IF(D185&lt;&gt;"""",SPLIT(D185,"" 
""),)"),"")</f>
        <v/>
      </c>
    </row>
    <row r="186">
      <c r="A186" s="4" t="str">
        <f t="shared" si="1"/>
        <v/>
      </c>
      <c r="B186" s="4" t="str">
        <f t="shared" si="2"/>
        <v/>
      </c>
      <c r="C186" s="5" t="str">
        <f t="shared" si="3"/>
        <v/>
      </c>
      <c r="D186" s="8"/>
      <c r="E186" s="7" t="str">
        <f>IFERROR(__xludf.DUMMYFUNCTION("IF(D186&lt;&gt;"""",SPLIT(D186,"" 
""),)"),"")</f>
        <v/>
      </c>
    </row>
    <row r="187">
      <c r="A187" s="4" t="str">
        <f t="shared" si="1"/>
        <v/>
      </c>
      <c r="B187" s="4" t="str">
        <f t="shared" si="2"/>
        <v/>
      </c>
      <c r="C187" s="5" t="str">
        <f t="shared" si="3"/>
        <v/>
      </c>
      <c r="D187" s="8"/>
      <c r="E187" s="7" t="str">
        <f>IFERROR(__xludf.DUMMYFUNCTION("IF(D187&lt;&gt;"""",SPLIT(D187,"" 
""),)"),"")</f>
        <v/>
      </c>
    </row>
    <row r="188">
      <c r="A188" s="4" t="str">
        <f t="shared" si="1"/>
        <v/>
      </c>
      <c r="B188" s="4" t="str">
        <f t="shared" si="2"/>
        <v/>
      </c>
      <c r="C188" s="5" t="str">
        <f t="shared" si="3"/>
        <v/>
      </c>
      <c r="D188" s="8"/>
      <c r="E188" s="7" t="str">
        <f>IFERROR(__xludf.DUMMYFUNCTION("IF(D188&lt;&gt;"""",SPLIT(D188,"" 
""),)"),"")</f>
        <v/>
      </c>
    </row>
    <row r="189">
      <c r="A189" s="4" t="str">
        <f t="shared" si="1"/>
        <v/>
      </c>
      <c r="B189" s="4" t="str">
        <f t="shared" si="2"/>
        <v/>
      </c>
      <c r="C189" s="5" t="str">
        <f t="shared" si="3"/>
        <v/>
      </c>
      <c r="D189" s="8"/>
      <c r="E189" s="7" t="str">
        <f>IFERROR(__xludf.DUMMYFUNCTION("IF(D189&lt;&gt;"""",SPLIT(D189,"" 
""),)"),"")</f>
        <v/>
      </c>
    </row>
    <row r="190">
      <c r="A190" s="4" t="str">
        <f t="shared" si="1"/>
        <v/>
      </c>
      <c r="B190" s="4" t="str">
        <f t="shared" si="2"/>
        <v/>
      </c>
      <c r="C190" s="5" t="str">
        <f t="shared" si="3"/>
        <v/>
      </c>
      <c r="D190" s="8"/>
      <c r="E190" s="7" t="str">
        <f>IFERROR(__xludf.DUMMYFUNCTION("IF(D190&lt;&gt;"""",SPLIT(D190,"" 
""),)"),"")</f>
        <v/>
      </c>
    </row>
    <row r="191">
      <c r="A191" s="4" t="str">
        <f t="shared" si="1"/>
        <v/>
      </c>
      <c r="B191" s="4" t="str">
        <f t="shared" si="2"/>
        <v/>
      </c>
      <c r="C191" s="5" t="str">
        <f t="shared" si="3"/>
        <v/>
      </c>
      <c r="D191" s="8"/>
      <c r="E191" s="7" t="str">
        <f>IFERROR(__xludf.DUMMYFUNCTION("IF(D191&lt;&gt;"""",SPLIT(D191,"" 
""),)"),"")</f>
        <v/>
      </c>
    </row>
    <row r="192">
      <c r="A192" s="4" t="str">
        <f t="shared" si="1"/>
        <v/>
      </c>
      <c r="B192" s="4" t="str">
        <f t="shared" si="2"/>
        <v/>
      </c>
      <c r="C192" s="5" t="str">
        <f t="shared" si="3"/>
        <v/>
      </c>
      <c r="D192" s="8"/>
      <c r="E192" s="7" t="str">
        <f>IFERROR(__xludf.DUMMYFUNCTION("IF(D192&lt;&gt;"""",SPLIT(D192,"" 
""),)"),"")</f>
        <v/>
      </c>
    </row>
    <row r="193">
      <c r="A193" s="4" t="str">
        <f t="shared" si="1"/>
        <v/>
      </c>
      <c r="B193" s="4" t="str">
        <f t="shared" si="2"/>
        <v/>
      </c>
      <c r="C193" s="5" t="str">
        <f t="shared" si="3"/>
        <v/>
      </c>
      <c r="D193" s="8"/>
      <c r="E193" s="7" t="str">
        <f>IFERROR(__xludf.DUMMYFUNCTION("IF(D193&lt;&gt;"""",SPLIT(D193,"" 
""),)"),"")</f>
        <v/>
      </c>
    </row>
    <row r="194">
      <c r="A194" s="4" t="str">
        <f t="shared" si="1"/>
        <v/>
      </c>
      <c r="B194" s="4" t="str">
        <f t="shared" si="2"/>
        <v/>
      </c>
      <c r="C194" s="5" t="str">
        <f t="shared" si="3"/>
        <v/>
      </c>
      <c r="D194" s="8"/>
      <c r="E194" s="7" t="str">
        <f>IFERROR(__xludf.DUMMYFUNCTION("IF(D194&lt;&gt;"""",SPLIT(D194,"" 
""),)"),"")</f>
        <v/>
      </c>
    </row>
    <row r="195">
      <c r="A195" s="4" t="str">
        <f t="shared" si="1"/>
        <v/>
      </c>
      <c r="B195" s="4" t="str">
        <f t="shared" si="2"/>
        <v/>
      </c>
      <c r="C195" s="5" t="str">
        <f t="shared" si="3"/>
        <v/>
      </c>
      <c r="D195" s="8"/>
      <c r="E195" s="7" t="str">
        <f>IFERROR(__xludf.DUMMYFUNCTION("IF(D195&lt;&gt;"""",SPLIT(D195,"" 
""),)"),"")</f>
        <v/>
      </c>
    </row>
    <row r="196">
      <c r="A196" s="4" t="str">
        <f t="shared" si="1"/>
        <v/>
      </c>
      <c r="B196" s="4" t="str">
        <f t="shared" si="2"/>
        <v/>
      </c>
      <c r="C196" s="5" t="str">
        <f t="shared" si="3"/>
        <v/>
      </c>
      <c r="D196" s="8"/>
      <c r="E196" s="7" t="str">
        <f>IFERROR(__xludf.DUMMYFUNCTION("IF(D196&lt;&gt;"""",SPLIT(D196,"" 
""),)"),"")</f>
        <v/>
      </c>
    </row>
    <row r="197">
      <c r="A197" s="4" t="str">
        <f t="shared" si="1"/>
        <v/>
      </c>
      <c r="B197" s="4" t="str">
        <f t="shared" si="2"/>
        <v/>
      </c>
      <c r="C197" s="5" t="str">
        <f t="shared" si="3"/>
        <v/>
      </c>
      <c r="D197" s="8"/>
      <c r="E197" s="7" t="str">
        <f>IFERROR(__xludf.DUMMYFUNCTION("IF(D197&lt;&gt;"""",SPLIT(D197,"" 
""),)"),"")</f>
        <v/>
      </c>
    </row>
    <row r="198">
      <c r="A198" s="4" t="str">
        <f t="shared" si="1"/>
        <v/>
      </c>
      <c r="B198" s="4" t="str">
        <f t="shared" si="2"/>
        <v/>
      </c>
      <c r="C198" s="5" t="str">
        <f t="shared" si="3"/>
        <v/>
      </c>
      <c r="D198" s="8"/>
      <c r="E198" s="7" t="str">
        <f>IFERROR(__xludf.DUMMYFUNCTION("IF(D198&lt;&gt;"""",SPLIT(D198,"" 
""),)"),"")</f>
        <v/>
      </c>
    </row>
    <row r="199">
      <c r="A199" s="4" t="str">
        <f t="shared" si="1"/>
        <v/>
      </c>
      <c r="B199" s="4" t="str">
        <f t="shared" si="2"/>
        <v/>
      </c>
      <c r="C199" s="5" t="str">
        <f t="shared" si="3"/>
        <v/>
      </c>
      <c r="D199" s="8"/>
      <c r="E199" s="7" t="str">
        <f>IFERROR(__xludf.DUMMYFUNCTION("IF(D199&lt;&gt;"""",SPLIT(D199,"" 
""),)"),"")</f>
        <v/>
      </c>
    </row>
    <row r="200">
      <c r="A200" s="4" t="str">
        <f t="shared" si="1"/>
        <v/>
      </c>
      <c r="B200" s="4" t="str">
        <f t="shared" si="2"/>
        <v/>
      </c>
      <c r="C200" s="5" t="str">
        <f t="shared" si="3"/>
        <v/>
      </c>
      <c r="D200" s="8"/>
      <c r="E200" s="7" t="str">
        <f>IFERROR(__xludf.DUMMYFUNCTION("IF(D200&lt;&gt;"""",SPLIT(D200,"" 
""),)"),"")</f>
        <v/>
      </c>
    </row>
    <row r="201">
      <c r="A201" s="4" t="str">
        <f t="shared" si="1"/>
        <v/>
      </c>
      <c r="B201" s="4" t="str">
        <f t="shared" si="2"/>
        <v/>
      </c>
      <c r="C201" s="5" t="str">
        <f t="shared" si="3"/>
        <v/>
      </c>
      <c r="D201" s="8"/>
      <c r="E201" s="7" t="str">
        <f>IFERROR(__xludf.DUMMYFUNCTION("IF(D201&lt;&gt;"""",SPLIT(D201,"" 
""),)"),"")</f>
        <v/>
      </c>
    </row>
    <row r="202">
      <c r="A202" s="4" t="str">
        <f t="shared" si="1"/>
        <v/>
      </c>
      <c r="B202" s="4" t="str">
        <f t="shared" si="2"/>
        <v/>
      </c>
      <c r="C202" s="5" t="str">
        <f t="shared" si="3"/>
        <v/>
      </c>
      <c r="D202" s="8"/>
      <c r="E202" s="7" t="str">
        <f>IFERROR(__xludf.DUMMYFUNCTION("IF(D202&lt;&gt;"""",SPLIT(D202,"" 
""),)"),"")</f>
        <v/>
      </c>
    </row>
    <row r="203">
      <c r="A203" s="4" t="str">
        <f t="shared" si="1"/>
        <v/>
      </c>
      <c r="B203" s="4" t="str">
        <f t="shared" si="2"/>
        <v/>
      </c>
      <c r="C203" s="5" t="str">
        <f t="shared" si="3"/>
        <v/>
      </c>
      <c r="D203" s="8"/>
      <c r="E203" s="7" t="str">
        <f>IFERROR(__xludf.DUMMYFUNCTION("IF(D203&lt;&gt;"""",SPLIT(D203,"" 
""),)"),"")</f>
        <v/>
      </c>
    </row>
    <row r="204">
      <c r="A204" s="4" t="str">
        <f t="shared" si="1"/>
        <v/>
      </c>
      <c r="B204" s="4" t="str">
        <f t="shared" si="2"/>
        <v/>
      </c>
      <c r="C204" s="5" t="str">
        <f t="shared" si="3"/>
        <v/>
      </c>
      <c r="D204" s="8"/>
      <c r="E204" s="7" t="str">
        <f>IFERROR(__xludf.DUMMYFUNCTION("IF(D204&lt;&gt;"""",SPLIT(D204,"" 
""),)"),"")</f>
        <v/>
      </c>
    </row>
    <row r="205">
      <c r="A205" s="4" t="str">
        <f t="shared" si="1"/>
        <v/>
      </c>
      <c r="B205" s="4" t="str">
        <f t="shared" si="2"/>
        <v/>
      </c>
      <c r="C205" s="5" t="str">
        <f t="shared" si="3"/>
        <v/>
      </c>
      <c r="D205" s="8"/>
      <c r="E205" s="7" t="str">
        <f>IFERROR(__xludf.DUMMYFUNCTION("IF(D205&lt;&gt;"""",SPLIT(D205,"" 
""),)"),"")</f>
        <v/>
      </c>
    </row>
    <row r="206">
      <c r="A206" s="4" t="str">
        <f t="shared" si="1"/>
        <v/>
      </c>
      <c r="B206" s="4" t="str">
        <f t="shared" si="2"/>
        <v/>
      </c>
      <c r="C206" s="5" t="str">
        <f t="shared" si="3"/>
        <v/>
      </c>
      <c r="D206" s="8"/>
      <c r="E206" s="7" t="str">
        <f>IFERROR(__xludf.DUMMYFUNCTION("IF(D206&lt;&gt;"""",SPLIT(D206,"" 
""),)"),"")</f>
        <v/>
      </c>
    </row>
    <row r="207">
      <c r="A207" s="4" t="str">
        <f t="shared" si="1"/>
        <v/>
      </c>
      <c r="B207" s="4" t="str">
        <f t="shared" si="2"/>
        <v/>
      </c>
      <c r="C207" s="5" t="str">
        <f t="shared" si="3"/>
        <v/>
      </c>
      <c r="D207" s="8"/>
      <c r="E207" s="7" t="str">
        <f>IFERROR(__xludf.DUMMYFUNCTION("IF(D207&lt;&gt;"""",SPLIT(D207,"" 
""),)"),"")</f>
        <v/>
      </c>
    </row>
    <row r="208">
      <c r="A208" s="4" t="str">
        <f t="shared" si="1"/>
        <v/>
      </c>
      <c r="B208" s="4" t="str">
        <f t="shared" si="2"/>
        <v/>
      </c>
      <c r="C208" s="5" t="str">
        <f t="shared" si="3"/>
        <v/>
      </c>
      <c r="D208" s="8"/>
      <c r="E208" s="7" t="str">
        <f>IFERROR(__xludf.DUMMYFUNCTION("IF(D208&lt;&gt;"""",SPLIT(D208,"" 
""),)"),"")</f>
        <v/>
      </c>
    </row>
    <row r="209">
      <c r="A209" s="4" t="str">
        <f t="shared" si="1"/>
        <v/>
      </c>
      <c r="B209" s="4" t="str">
        <f t="shared" si="2"/>
        <v/>
      </c>
      <c r="C209" s="5" t="str">
        <f t="shared" si="3"/>
        <v/>
      </c>
      <c r="D209" s="8"/>
      <c r="E209" s="7" t="str">
        <f>IFERROR(__xludf.DUMMYFUNCTION("IF(D209&lt;&gt;"""",SPLIT(D209,"" 
""),)"),"")</f>
        <v/>
      </c>
    </row>
    <row r="210">
      <c r="A210" s="4" t="str">
        <f t="shared" si="1"/>
        <v/>
      </c>
      <c r="B210" s="4" t="str">
        <f t="shared" si="2"/>
        <v/>
      </c>
      <c r="C210" s="5" t="str">
        <f t="shared" si="3"/>
        <v/>
      </c>
      <c r="D210" s="8"/>
      <c r="E210" s="7" t="str">
        <f>IFERROR(__xludf.DUMMYFUNCTION("IF(D210&lt;&gt;"""",SPLIT(D210,"" 
""),)"),"")</f>
        <v/>
      </c>
    </row>
    <row r="211">
      <c r="A211" s="4" t="str">
        <f t="shared" si="1"/>
        <v/>
      </c>
      <c r="B211" s="4" t="str">
        <f t="shared" si="2"/>
        <v/>
      </c>
      <c r="C211" s="5" t="str">
        <f t="shared" si="3"/>
        <v/>
      </c>
      <c r="D211" s="8"/>
      <c r="E211" s="7" t="str">
        <f>IFERROR(__xludf.DUMMYFUNCTION("IF(D211&lt;&gt;"""",SPLIT(D211,"" 
""),)"),"")</f>
        <v/>
      </c>
    </row>
    <row r="212">
      <c r="A212" s="4" t="str">
        <f t="shared" si="1"/>
        <v/>
      </c>
      <c r="B212" s="4" t="str">
        <f t="shared" si="2"/>
        <v/>
      </c>
      <c r="C212" s="5" t="str">
        <f t="shared" si="3"/>
        <v/>
      </c>
      <c r="D212" s="8"/>
      <c r="E212" s="7" t="str">
        <f>IFERROR(__xludf.DUMMYFUNCTION("IF(D212&lt;&gt;"""",SPLIT(D212,"" 
""),)"),"")</f>
        <v/>
      </c>
    </row>
    <row r="213">
      <c r="A213" s="4" t="str">
        <f t="shared" si="1"/>
        <v/>
      </c>
      <c r="B213" s="4" t="str">
        <f t="shared" si="2"/>
        <v/>
      </c>
      <c r="C213" s="5" t="str">
        <f t="shared" si="3"/>
        <v/>
      </c>
      <c r="D213" s="8"/>
      <c r="E213" s="7" t="str">
        <f>IFERROR(__xludf.DUMMYFUNCTION("IF(D213&lt;&gt;"""",SPLIT(D213,"" 
""),)"),"")</f>
        <v/>
      </c>
    </row>
    <row r="214">
      <c r="A214" s="4" t="str">
        <f t="shared" si="1"/>
        <v/>
      </c>
      <c r="B214" s="4" t="str">
        <f t="shared" si="2"/>
        <v/>
      </c>
      <c r="C214" s="5" t="str">
        <f t="shared" si="3"/>
        <v/>
      </c>
      <c r="D214" s="8"/>
      <c r="E214" s="7" t="str">
        <f>IFERROR(__xludf.DUMMYFUNCTION("IF(D214&lt;&gt;"""",SPLIT(D214,"" 
""),)"),"")</f>
        <v/>
      </c>
    </row>
    <row r="215">
      <c r="A215" s="4" t="str">
        <f t="shared" si="1"/>
        <v/>
      </c>
      <c r="B215" s="4" t="str">
        <f t="shared" si="2"/>
        <v/>
      </c>
      <c r="C215" s="5" t="str">
        <f t="shared" si="3"/>
        <v/>
      </c>
      <c r="D215" s="8"/>
      <c r="E215" s="7" t="str">
        <f>IFERROR(__xludf.DUMMYFUNCTION("IF(D215&lt;&gt;"""",SPLIT(D215,"" 
""),)"),"")</f>
        <v/>
      </c>
    </row>
    <row r="216">
      <c r="A216" s="4" t="str">
        <f t="shared" si="1"/>
        <v/>
      </c>
      <c r="B216" s="4" t="str">
        <f t="shared" si="2"/>
        <v/>
      </c>
      <c r="C216" s="5" t="str">
        <f t="shared" si="3"/>
        <v/>
      </c>
      <c r="D216" s="8"/>
      <c r="E216" s="7" t="str">
        <f>IFERROR(__xludf.DUMMYFUNCTION("IF(D216&lt;&gt;"""",SPLIT(D216,"" 
""),)"),"")</f>
        <v/>
      </c>
    </row>
    <row r="217">
      <c r="A217" s="4" t="str">
        <f t="shared" si="1"/>
        <v/>
      </c>
      <c r="B217" s="4" t="str">
        <f t="shared" si="2"/>
        <v/>
      </c>
      <c r="C217" s="5" t="str">
        <f t="shared" si="3"/>
        <v/>
      </c>
      <c r="D217" s="8"/>
      <c r="E217" s="7" t="str">
        <f>IFERROR(__xludf.DUMMYFUNCTION("IF(D217&lt;&gt;"""",SPLIT(D217,"" 
""),)"),"")</f>
        <v/>
      </c>
    </row>
    <row r="218">
      <c r="A218" s="4" t="str">
        <f t="shared" si="1"/>
        <v/>
      </c>
      <c r="B218" s="4" t="str">
        <f t="shared" si="2"/>
        <v/>
      </c>
      <c r="C218" s="5" t="str">
        <f t="shared" si="3"/>
        <v/>
      </c>
      <c r="D218" s="8"/>
      <c r="E218" s="7" t="str">
        <f>IFERROR(__xludf.DUMMYFUNCTION("IF(D218&lt;&gt;"""",SPLIT(D218,"" 
""),)"),"")</f>
        <v/>
      </c>
    </row>
    <row r="219">
      <c r="A219" s="4" t="str">
        <f t="shared" si="1"/>
        <v/>
      </c>
      <c r="B219" s="4" t="str">
        <f t="shared" si="2"/>
        <v/>
      </c>
      <c r="C219" s="5" t="str">
        <f t="shared" si="3"/>
        <v/>
      </c>
      <c r="D219" s="8"/>
      <c r="E219" s="7" t="str">
        <f>IFERROR(__xludf.DUMMYFUNCTION("IF(D219&lt;&gt;"""",SPLIT(D219,"" 
""),)"),"")</f>
        <v/>
      </c>
    </row>
    <row r="220">
      <c r="A220" s="4" t="str">
        <f t="shared" si="1"/>
        <v/>
      </c>
      <c r="B220" s="4" t="str">
        <f t="shared" si="2"/>
        <v/>
      </c>
      <c r="C220" s="5" t="str">
        <f t="shared" si="3"/>
        <v/>
      </c>
      <c r="D220" s="8"/>
      <c r="E220" s="7" t="str">
        <f>IFERROR(__xludf.DUMMYFUNCTION("IF(D220&lt;&gt;"""",SPLIT(D220,"" 
""),)"),"")</f>
        <v/>
      </c>
    </row>
    <row r="221">
      <c r="A221" s="4" t="str">
        <f t="shared" si="1"/>
        <v/>
      </c>
      <c r="B221" s="4" t="str">
        <f t="shared" si="2"/>
        <v/>
      </c>
      <c r="C221" s="5" t="str">
        <f t="shared" si="3"/>
        <v/>
      </c>
      <c r="D221" s="8"/>
      <c r="E221" s="7" t="str">
        <f>IFERROR(__xludf.DUMMYFUNCTION("IF(D221&lt;&gt;"""",SPLIT(D221,"" 
""),)"),"")</f>
        <v/>
      </c>
    </row>
    <row r="222">
      <c r="A222" s="4" t="str">
        <f t="shared" si="1"/>
        <v/>
      </c>
      <c r="B222" s="4" t="str">
        <f t="shared" si="2"/>
        <v/>
      </c>
      <c r="C222" s="5" t="str">
        <f t="shared" si="3"/>
        <v/>
      </c>
      <c r="D222" s="8"/>
      <c r="E222" s="7" t="str">
        <f>IFERROR(__xludf.DUMMYFUNCTION("IF(D222&lt;&gt;"""",SPLIT(D222,"" 
""),)"),"")</f>
        <v/>
      </c>
    </row>
    <row r="223">
      <c r="A223" s="4" t="str">
        <f t="shared" si="1"/>
        <v/>
      </c>
      <c r="B223" s="4" t="str">
        <f t="shared" si="2"/>
        <v/>
      </c>
      <c r="C223" s="5" t="str">
        <f t="shared" si="3"/>
        <v/>
      </c>
      <c r="D223" s="8"/>
      <c r="E223" s="7" t="str">
        <f>IFERROR(__xludf.DUMMYFUNCTION("IF(D223&lt;&gt;"""",SPLIT(D223,"" 
""),)"),"")</f>
        <v/>
      </c>
    </row>
    <row r="224">
      <c r="A224" s="4" t="str">
        <f t="shared" si="1"/>
        <v/>
      </c>
      <c r="B224" s="4" t="str">
        <f t="shared" si="2"/>
        <v/>
      </c>
      <c r="C224" s="5" t="str">
        <f t="shared" si="3"/>
        <v/>
      </c>
      <c r="D224" s="8"/>
      <c r="E224" s="7" t="str">
        <f>IFERROR(__xludf.DUMMYFUNCTION("IF(D224&lt;&gt;"""",SPLIT(D224,"" 
""),)"),"")</f>
        <v/>
      </c>
    </row>
    <row r="225">
      <c r="A225" s="4" t="str">
        <f t="shared" si="1"/>
        <v/>
      </c>
      <c r="B225" s="4" t="str">
        <f t="shared" si="2"/>
        <v/>
      </c>
      <c r="C225" s="5" t="str">
        <f t="shared" si="3"/>
        <v/>
      </c>
      <c r="D225" s="8"/>
      <c r="E225" s="7" t="str">
        <f>IFERROR(__xludf.DUMMYFUNCTION("IF(D225&lt;&gt;"""",SPLIT(D225,"" 
""),)"),"")</f>
        <v/>
      </c>
    </row>
    <row r="226">
      <c r="A226" s="4" t="str">
        <f t="shared" si="1"/>
        <v/>
      </c>
      <c r="B226" s="4" t="str">
        <f t="shared" si="2"/>
        <v/>
      </c>
      <c r="C226" s="5" t="str">
        <f t="shared" si="3"/>
        <v/>
      </c>
      <c r="D226" s="8"/>
      <c r="E226" s="7" t="str">
        <f>IFERROR(__xludf.DUMMYFUNCTION("IF(D226&lt;&gt;"""",SPLIT(D226,"" 
""),)"),"")</f>
        <v/>
      </c>
    </row>
    <row r="227">
      <c r="A227" s="4" t="str">
        <f t="shared" si="1"/>
        <v/>
      </c>
      <c r="B227" s="4" t="str">
        <f t="shared" si="2"/>
        <v/>
      </c>
      <c r="C227" s="5" t="str">
        <f t="shared" si="3"/>
        <v/>
      </c>
      <c r="D227" s="8"/>
      <c r="E227" s="7" t="str">
        <f>IFERROR(__xludf.DUMMYFUNCTION("IF(D227&lt;&gt;"""",SPLIT(D227,"" 
""),)"),"")</f>
        <v/>
      </c>
    </row>
    <row r="228">
      <c r="A228" s="4" t="str">
        <f t="shared" si="1"/>
        <v/>
      </c>
      <c r="B228" s="4" t="str">
        <f t="shared" si="2"/>
        <v/>
      </c>
      <c r="C228" s="5" t="str">
        <f t="shared" si="3"/>
        <v/>
      </c>
      <c r="D228" s="8"/>
      <c r="E228" s="7" t="str">
        <f>IFERROR(__xludf.DUMMYFUNCTION("IF(D228&lt;&gt;"""",SPLIT(D228,"" 
""),)"),"")</f>
        <v/>
      </c>
    </row>
    <row r="229">
      <c r="A229" s="4" t="str">
        <f t="shared" si="1"/>
        <v/>
      </c>
      <c r="B229" s="4" t="str">
        <f t="shared" si="2"/>
        <v/>
      </c>
      <c r="C229" s="5" t="str">
        <f t="shared" si="3"/>
        <v/>
      </c>
      <c r="D229" s="8"/>
      <c r="E229" s="7" t="str">
        <f>IFERROR(__xludf.DUMMYFUNCTION("IF(D229&lt;&gt;"""",SPLIT(D229,"" 
""),)"),"")</f>
        <v/>
      </c>
    </row>
    <row r="230">
      <c r="A230" s="4" t="str">
        <f t="shared" si="1"/>
        <v/>
      </c>
      <c r="B230" s="4" t="str">
        <f t="shared" si="2"/>
        <v/>
      </c>
      <c r="C230" s="5" t="str">
        <f t="shared" si="3"/>
        <v/>
      </c>
      <c r="D230" s="8"/>
      <c r="E230" s="7" t="str">
        <f>IFERROR(__xludf.DUMMYFUNCTION("IF(D230&lt;&gt;"""",SPLIT(D230,"" 
""),)"),"")</f>
        <v/>
      </c>
    </row>
    <row r="231">
      <c r="A231" s="4" t="str">
        <f t="shared" si="1"/>
        <v/>
      </c>
      <c r="B231" s="4" t="str">
        <f t="shared" si="2"/>
        <v/>
      </c>
      <c r="C231" s="5" t="str">
        <f t="shared" si="3"/>
        <v/>
      </c>
      <c r="D231" s="8"/>
      <c r="E231" s="7" t="str">
        <f>IFERROR(__xludf.DUMMYFUNCTION("IF(D231&lt;&gt;"""",SPLIT(D231,"" 
""),)"),"")</f>
        <v/>
      </c>
    </row>
    <row r="232">
      <c r="A232" s="4" t="str">
        <f t="shared" si="1"/>
        <v/>
      </c>
      <c r="B232" s="4" t="str">
        <f t="shared" si="2"/>
        <v/>
      </c>
      <c r="C232" s="5" t="str">
        <f t="shared" si="3"/>
        <v/>
      </c>
      <c r="D232" s="8"/>
      <c r="E232" s="7" t="str">
        <f>IFERROR(__xludf.DUMMYFUNCTION("IF(D232&lt;&gt;"""",SPLIT(D232,"" 
""),)"),"")</f>
        <v/>
      </c>
    </row>
    <row r="233">
      <c r="A233" s="4" t="str">
        <f t="shared" si="1"/>
        <v/>
      </c>
      <c r="B233" s="4" t="str">
        <f t="shared" si="2"/>
        <v/>
      </c>
      <c r="C233" s="5" t="str">
        <f t="shared" si="3"/>
        <v/>
      </c>
      <c r="D233" s="8"/>
      <c r="E233" s="7" t="str">
        <f>IFERROR(__xludf.DUMMYFUNCTION("IF(D233&lt;&gt;"""",SPLIT(D233,"" 
""),)"),"")</f>
        <v/>
      </c>
    </row>
    <row r="234">
      <c r="A234" s="4" t="str">
        <f t="shared" si="1"/>
        <v/>
      </c>
      <c r="B234" s="4" t="str">
        <f t="shared" si="2"/>
        <v/>
      </c>
      <c r="C234" s="5" t="str">
        <f t="shared" si="3"/>
        <v/>
      </c>
      <c r="D234" s="8"/>
      <c r="E234" s="7" t="str">
        <f>IFERROR(__xludf.DUMMYFUNCTION("IF(D234&lt;&gt;"""",SPLIT(D234,"" 
""),)"),"")</f>
        <v/>
      </c>
    </row>
    <row r="235">
      <c r="A235" s="4" t="str">
        <f t="shared" si="1"/>
        <v/>
      </c>
      <c r="B235" s="4" t="str">
        <f t="shared" si="2"/>
        <v/>
      </c>
      <c r="C235" s="5" t="str">
        <f t="shared" si="3"/>
        <v/>
      </c>
      <c r="D235" s="8"/>
      <c r="E235" s="7" t="str">
        <f>IFERROR(__xludf.DUMMYFUNCTION("IF(D235&lt;&gt;"""",SPLIT(D235,"" 
""),)"),"")</f>
        <v/>
      </c>
    </row>
    <row r="236">
      <c r="A236" s="4" t="str">
        <f t="shared" si="1"/>
        <v/>
      </c>
      <c r="B236" s="4" t="str">
        <f t="shared" si="2"/>
        <v/>
      </c>
      <c r="C236" s="5" t="str">
        <f t="shared" si="3"/>
        <v/>
      </c>
      <c r="D236" s="8"/>
      <c r="E236" s="7" t="str">
        <f>IFERROR(__xludf.DUMMYFUNCTION("IF(D236&lt;&gt;"""",SPLIT(D236,"" 
""),)"),"")</f>
        <v/>
      </c>
    </row>
    <row r="237">
      <c r="A237" s="4" t="str">
        <f t="shared" si="1"/>
        <v/>
      </c>
      <c r="B237" s="4" t="str">
        <f t="shared" si="2"/>
        <v/>
      </c>
      <c r="C237" s="5" t="str">
        <f t="shared" si="3"/>
        <v/>
      </c>
      <c r="D237" s="8"/>
      <c r="E237" s="7" t="str">
        <f>IFERROR(__xludf.DUMMYFUNCTION("IF(D237&lt;&gt;"""",SPLIT(D237,"" 
""),)"),"")</f>
        <v/>
      </c>
    </row>
    <row r="238">
      <c r="A238" s="4" t="str">
        <f t="shared" si="1"/>
        <v/>
      </c>
      <c r="B238" s="4" t="str">
        <f t="shared" si="2"/>
        <v/>
      </c>
      <c r="C238" s="5" t="str">
        <f t="shared" si="3"/>
        <v/>
      </c>
      <c r="D238" s="8"/>
      <c r="E238" s="7" t="str">
        <f>IFERROR(__xludf.DUMMYFUNCTION("IF(D238&lt;&gt;"""",SPLIT(D238,"" 
""),)"),"")</f>
        <v/>
      </c>
    </row>
    <row r="239">
      <c r="A239" s="4" t="str">
        <f t="shared" si="1"/>
        <v/>
      </c>
      <c r="B239" s="4" t="str">
        <f t="shared" si="2"/>
        <v/>
      </c>
      <c r="C239" s="5" t="str">
        <f t="shared" si="3"/>
        <v/>
      </c>
      <c r="D239" s="8"/>
      <c r="E239" s="7" t="str">
        <f>IFERROR(__xludf.DUMMYFUNCTION("IF(D239&lt;&gt;"""",SPLIT(D239,"" 
""),)"),"")</f>
        <v/>
      </c>
    </row>
    <row r="240">
      <c r="A240" s="4" t="str">
        <f t="shared" si="1"/>
        <v/>
      </c>
      <c r="B240" s="4" t="str">
        <f t="shared" si="2"/>
        <v/>
      </c>
      <c r="C240" s="5" t="str">
        <f t="shared" si="3"/>
        <v/>
      </c>
      <c r="D240" s="8"/>
      <c r="E240" s="7" t="str">
        <f>IFERROR(__xludf.DUMMYFUNCTION("IF(D240&lt;&gt;"""",SPLIT(D240,"" 
""),)"),"")</f>
        <v/>
      </c>
    </row>
    <row r="241">
      <c r="A241" s="4" t="str">
        <f t="shared" si="1"/>
        <v/>
      </c>
      <c r="B241" s="4" t="str">
        <f t="shared" si="2"/>
        <v/>
      </c>
      <c r="C241" s="5" t="str">
        <f t="shared" si="3"/>
        <v/>
      </c>
      <c r="D241" s="8"/>
      <c r="E241" s="7" t="str">
        <f>IFERROR(__xludf.DUMMYFUNCTION("IF(D241&lt;&gt;"""",SPLIT(D241,"" 
""),)"),"")</f>
        <v/>
      </c>
    </row>
    <row r="242">
      <c r="A242" s="4" t="str">
        <f t="shared" si="1"/>
        <v/>
      </c>
      <c r="B242" s="4" t="str">
        <f t="shared" si="2"/>
        <v/>
      </c>
      <c r="C242" s="5" t="str">
        <f t="shared" si="3"/>
        <v/>
      </c>
      <c r="D242" s="8"/>
      <c r="E242" s="7" t="str">
        <f>IFERROR(__xludf.DUMMYFUNCTION("IF(D242&lt;&gt;"""",SPLIT(D242,"" 
""),)"),"")</f>
        <v/>
      </c>
    </row>
    <row r="243">
      <c r="A243" s="4" t="str">
        <f t="shared" si="1"/>
        <v/>
      </c>
      <c r="B243" s="4" t="str">
        <f t="shared" si="2"/>
        <v/>
      </c>
      <c r="C243" s="5" t="str">
        <f t="shared" si="3"/>
        <v/>
      </c>
      <c r="D243" s="8"/>
      <c r="E243" s="7" t="str">
        <f>IFERROR(__xludf.DUMMYFUNCTION("IF(D243&lt;&gt;"""",SPLIT(D243,"" 
""),)"),"")</f>
        <v/>
      </c>
    </row>
    <row r="244">
      <c r="A244" s="4" t="str">
        <f t="shared" si="1"/>
        <v/>
      </c>
      <c r="B244" s="4" t="str">
        <f t="shared" si="2"/>
        <v/>
      </c>
      <c r="C244" s="5" t="str">
        <f t="shared" si="3"/>
        <v/>
      </c>
      <c r="D244" s="8"/>
      <c r="E244" s="7" t="str">
        <f>IFERROR(__xludf.DUMMYFUNCTION("IF(D244&lt;&gt;"""",SPLIT(D244,"" 
""),)"),"")</f>
        <v/>
      </c>
    </row>
    <row r="245">
      <c r="A245" s="4" t="str">
        <f t="shared" si="1"/>
        <v/>
      </c>
      <c r="B245" s="4" t="str">
        <f t="shared" si="2"/>
        <v/>
      </c>
      <c r="C245" s="5" t="str">
        <f t="shared" si="3"/>
        <v/>
      </c>
      <c r="D245" s="8"/>
      <c r="E245" s="7" t="str">
        <f>IFERROR(__xludf.DUMMYFUNCTION("IF(D245&lt;&gt;"""",SPLIT(D245,"" 
""),)"),"")</f>
        <v/>
      </c>
    </row>
    <row r="246">
      <c r="A246" s="4" t="str">
        <f t="shared" si="1"/>
        <v/>
      </c>
      <c r="B246" s="4" t="str">
        <f t="shared" si="2"/>
        <v/>
      </c>
      <c r="C246" s="5" t="str">
        <f t="shared" si="3"/>
        <v/>
      </c>
      <c r="D246" s="8"/>
      <c r="E246" s="7" t="str">
        <f>IFERROR(__xludf.DUMMYFUNCTION("IF(D246&lt;&gt;"""",SPLIT(D246,"" 
""),)"),"")</f>
        <v/>
      </c>
    </row>
    <row r="247">
      <c r="A247" s="4" t="str">
        <f t="shared" si="1"/>
        <v/>
      </c>
      <c r="B247" s="4" t="str">
        <f t="shared" si="2"/>
        <v/>
      </c>
      <c r="C247" s="5" t="str">
        <f t="shared" si="3"/>
        <v/>
      </c>
      <c r="D247" s="8"/>
      <c r="E247" s="7" t="str">
        <f>IFERROR(__xludf.DUMMYFUNCTION("IF(D247&lt;&gt;"""",SPLIT(D247,"" 
""),)"),"")</f>
        <v/>
      </c>
    </row>
    <row r="248">
      <c r="A248" s="4" t="str">
        <f t="shared" si="1"/>
        <v/>
      </c>
      <c r="B248" s="4" t="str">
        <f t="shared" si="2"/>
        <v/>
      </c>
      <c r="C248" s="5" t="str">
        <f t="shared" si="3"/>
        <v/>
      </c>
      <c r="D248" s="8"/>
      <c r="E248" s="7" t="str">
        <f>IFERROR(__xludf.DUMMYFUNCTION("IF(D248&lt;&gt;"""",SPLIT(D248,"" 
""),)"),"")</f>
        <v/>
      </c>
    </row>
    <row r="249">
      <c r="A249" s="4" t="str">
        <f t="shared" si="1"/>
        <v/>
      </c>
      <c r="B249" s="4" t="str">
        <f t="shared" si="2"/>
        <v/>
      </c>
      <c r="C249" s="5" t="str">
        <f t="shared" si="3"/>
        <v/>
      </c>
      <c r="D249" s="8"/>
      <c r="E249" s="7" t="str">
        <f>IFERROR(__xludf.DUMMYFUNCTION("IF(D249&lt;&gt;"""",SPLIT(D249,"" 
""),)"),"")</f>
        <v/>
      </c>
    </row>
    <row r="250">
      <c r="A250" s="4" t="str">
        <f t="shared" si="1"/>
        <v/>
      </c>
      <c r="B250" s="4" t="str">
        <f t="shared" si="2"/>
        <v/>
      </c>
      <c r="C250" s="5" t="str">
        <f t="shared" si="3"/>
        <v/>
      </c>
      <c r="D250" s="8"/>
      <c r="E250" s="7" t="str">
        <f>IFERROR(__xludf.DUMMYFUNCTION("IF(D250&lt;&gt;"""",SPLIT(D250,"" 
""),)"),"")</f>
        <v/>
      </c>
    </row>
    <row r="251">
      <c r="A251" s="4" t="str">
        <f t="shared" si="1"/>
        <v/>
      </c>
      <c r="B251" s="4" t="str">
        <f t="shared" si="2"/>
        <v/>
      </c>
      <c r="C251" s="5" t="str">
        <f t="shared" si="3"/>
        <v/>
      </c>
      <c r="D251" s="8"/>
      <c r="E251" s="7" t="str">
        <f>IFERROR(__xludf.DUMMYFUNCTION("IF(D251&lt;&gt;"""",SPLIT(D251,"" 
""),)"),"")</f>
        <v/>
      </c>
    </row>
    <row r="252">
      <c r="A252" s="4" t="str">
        <f t="shared" si="1"/>
        <v/>
      </c>
      <c r="B252" s="4" t="str">
        <f t="shared" si="2"/>
        <v/>
      </c>
      <c r="C252" s="5" t="str">
        <f t="shared" si="3"/>
        <v/>
      </c>
      <c r="D252" s="8"/>
      <c r="E252" s="7" t="str">
        <f>IFERROR(__xludf.DUMMYFUNCTION("IF(D252&lt;&gt;"""",SPLIT(D252,"" 
""),)"),"")</f>
        <v/>
      </c>
    </row>
    <row r="253">
      <c r="A253" s="4" t="str">
        <f t="shared" si="1"/>
        <v/>
      </c>
      <c r="B253" s="4" t="str">
        <f t="shared" si="2"/>
        <v/>
      </c>
      <c r="C253" s="5" t="str">
        <f t="shared" si="3"/>
        <v/>
      </c>
      <c r="D253" s="8"/>
      <c r="E253" s="7" t="str">
        <f>IFERROR(__xludf.DUMMYFUNCTION("IF(D253&lt;&gt;"""",SPLIT(D253,"" 
""),)"),"")</f>
        <v/>
      </c>
    </row>
    <row r="254">
      <c r="A254" s="4" t="str">
        <f t="shared" si="1"/>
        <v/>
      </c>
      <c r="B254" s="4" t="str">
        <f t="shared" si="2"/>
        <v/>
      </c>
      <c r="C254" s="5" t="str">
        <f t="shared" si="3"/>
        <v/>
      </c>
      <c r="D254" s="8"/>
      <c r="E254" s="7" t="str">
        <f>IFERROR(__xludf.DUMMYFUNCTION("IF(D254&lt;&gt;"""",SPLIT(D254,"" 
""),)"),"")</f>
        <v/>
      </c>
    </row>
    <row r="255">
      <c r="A255" s="4" t="str">
        <f t="shared" si="1"/>
        <v/>
      </c>
      <c r="B255" s="4" t="str">
        <f t="shared" si="2"/>
        <v/>
      </c>
      <c r="C255" s="5" t="str">
        <f t="shared" si="3"/>
        <v/>
      </c>
      <c r="D255" s="8"/>
      <c r="E255" s="7" t="str">
        <f>IFERROR(__xludf.DUMMYFUNCTION("IF(D255&lt;&gt;"""",SPLIT(D255,"" 
""),)"),"")</f>
        <v/>
      </c>
    </row>
    <row r="256">
      <c r="A256" s="4" t="str">
        <f t="shared" si="1"/>
        <v/>
      </c>
      <c r="B256" s="4" t="str">
        <f t="shared" si="2"/>
        <v/>
      </c>
      <c r="C256" s="5" t="str">
        <f t="shared" si="3"/>
        <v/>
      </c>
      <c r="D256" s="8"/>
      <c r="E256" s="7" t="str">
        <f>IFERROR(__xludf.DUMMYFUNCTION("IF(D256&lt;&gt;"""",SPLIT(D256,"" 
""),)"),"")</f>
        <v/>
      </c>
    </row>
    <row r="257">
      <c r="A257" s="4" t="str">
        <f t="shared" si="1"/>
        <v/>
      </c>
      <c r="B257" s="4" t="str">
        <f t="shared" si="2"/>
        <v/>
      </c>
      <c r="C257" s="5" t="str">
        <f t="shared" si="3"/>
        <v/>
      </c>
      <c r="D257" s="8"/>
      <c r="E257" s="7" t="str">
        <f>IFERROR(__xludf.DUMMYFUNCTION("IF(D257&lt;&gt;"""",SPLIT(D257,"" 
""),)"),"")</f>
        <v/>
      </c>
    </row>
    <row r="258">
      <c r="A258" s="4" t="str">
        <f t="shared" si="1"/>
        <v/>
      </c>
      <c r="B258" s="4" t="str">
        <f t="shared" si="2"/>
        <v/>
      </c>
      <c r="C258" s="5" t="str">
        <f t="shared" si="3"/>
        <v/>
      </c>
      <c r="D258" s="8"/>
      <c r="E258" s="7" t="str">
        <f>IFERROR(__xludf.DUMMYFUNCTION("IF(D258&lt;&gt;"""",SPLIT(D258,"" 
""),)"),"")</f>
        <v/>
      </c>
    </row>
    <row r="259">
      <c r="A259" s="4" t="str">
        <f t="shared" si="1"/>
        <v/>
      </c>
      <c r="B259" s="4" t="str">
        <f t="shared" si="2"/>
        <v/>
      </c>
      <c r="C259" s="5" t="str">
        <f t="shared" si="3"/>
        <v/>
      </c>
      <c r="D259" s="8"/>
      <c r="E259" s="7" t="str">
        <f>IFERROR(__xludf.DUMMYFUNCTION("IF(D259&lt;&gt;"""",SPLIT(D259,"" 
""),)"),"")</f>
        <v/>
      </c>
    </row>
    <row r="260">
      <c r="A260" s="4" t="str">
        <f t="shared" si="1"/>
        <v/>
      </c>
      <c r="B260" s="4" t="str">
        <f t="shared" si="2"/>
        <v/>
      </c>
      <c r="C260" s="5" t="str">
        <f t="shared" si="3"/>
        <v/>
      </c>
      <c r="D260" s="8"/>
      <c r="E260" s="7" t="str">
        <f>IFERROR(__xludf.DUMMYFUNCTION("IF(D260&lt;&gt;"""",SPLIT(D260,"" 
""),)"),"")</f>
        <v/>
      </c>
    </row>
    <row r="261">
      <c r="A261" s="4" t="str">
        <f t="shared" si="1"/>
        <v/>
      </c>
      <c r="B261" s="4" t="str">
        <f t="shared" si="2"/>
        <v/>
      </c>
      <c r="C261" s="5" t="str">
        <f t="shared" si="3"/>
        <v/>
      </c>
      <c r="D261" s="8"/>
      <c r="E261" s="7" t="str">
        <f>IFERROR(__xludf.DUMMYFUNCTION("IF(D261&lt;&gt;"""",SPLIT(D261,"" 
""),)"),"")</f>
        <v/>
      </c>
    </row>
    <row r="262">
      <c r="A262" s="4" t="str">
        <f t="shared" si="1"/>
        <v/>
      </c>
      <c r="B262" s="4" t="str">
        <f t="shared" si="2"/>
        <v/>
      </c>
      <c r="C262" s="5" t="str">
        <f t="shared" si="3"/>
        <v/>
      </c>
      <c r="D262" s="8"/>
      <c r="E262" s="7" t="str">
        <f>IFERROR(__xludf.DUMMYFUNCTION("IF(D262&lt;&gt;"""",SPLIT(D262,"" 
""),)"),"")</f>
        <v/>
      </c>
    </row>
    <row r="263">
      <c r="A263" s="4" t="str">
        <f t="shared" si="1"/>
        <v/>
      </c>
      <c r="B263" s="4" t="str">
        <f t="shared" si="2"/>
        <v/>
      </c>
      <c r="C263" s="5" t="str">
        <f t="shared" si="3"/>
        <v/>
      </c>
      <c r="D263" s="8"/>
      <c r="E263" s="7" t="str">
        <f>IFERROR(__xludf.DUMMYFUNCTION("IF(D263&lt;&gt;"""",SPLIT(D263,"" 
""),)"),"")</f>
        <v/>
      </c>
    </row>
    <row r="264">
      <c r="A264" s="4" t="str">
        <f t="shared" si="1"/>
        <v/>
      </c>
      <c r="B264" s="4" t="str">
        <f t="shared" si="2"/>
        <v/>
      </c>
      <c r="C264" s="5" t="str">
        <f t="shared" si="3"/>
        <v/>
      </c>
      <c r="D264" s="8"/>
      <c r="E264" s="7" t="str">
        <f>IFERROR(__xludf.DUMMYFUNCTION("IF(D264&lt;&gt;"""",SPLIT(D264,"" 
""),)"),"")</f>
        <v/>
      </c>
    </row>
    <row r="265">
      <c r="A265" s="4" t="str">
        <f t="shared" si="1"/>
        <v/>
      </c>
      <c r="B265" s="4" t="str">
        <f t="shared" si="2"/>
        <v/>
      </c>
      <c r="C265" s="5" t="str">
        <f t="shared" si="3"/>
        <v/>
      </c>
      <c r="D265" s="8"/>
      <c r="E265" s="7" t="str">
        <f>IFERROR(__xludf.DUMMYFUNCTION("IF(D265&lt;&gt;"""",SPLIT(D265,"" 
""),)"),"")</f>
        <v/>
      </c>
    </row>
    <row r="266">
      <c r="A266" s="4" t="str">
        <f t="shared" si="1"/>
        <v/>
      </c>
      <c r="B266" s="4" t="str">
        <f t="shared" si="2"/>
        <v/>
      </c>
      <c r="C266" s="5" t="str">
        <f t="shared" si="3"/>
        <v/>
      </c>
      <c r="D266" s="8"/>
      <c r="E266" s="7" t="str">
        <f>IFERROR(__xludf.DUMMYFUNCTION("IF(D266&lt;&gt;"""",SPLIT(D266,"" 
""),)"),"")</f>
        <v/>
      </c>
    </row>
    <row r="267">
      <c r="A267" s="4" t="str">
        <f t="shared" si="1"/>
        <v/>
      </c>
      <c r="B267" s="4" t="str">
        <f t="shared" si="2"/>
        <v/>
      </c>
      <c r="C267" s="5" t="str">
        <f t="shared" si="3"/>
        <v/>
      </c>
      <c r="D267" s="8"/>
      <c r="E267" s="7" t="str">
        <f>IFERROR(__xludf.DUMMYFUNCTION("IF(D267&lt;&gt;"""",SPLIT(D267,"" 
""),)"),"")</f>
        <v/>
      </c>
    </row>
    <row r="268">
      <c r="A268" s="4" t="str">
        <f t="shared" si="1"/>
        <v/>
      </c>
      <c r="B268" s="4" t="str">
        <f t="shared" si="2"/>
        <v/>
      </c>
      <c r="C268" s="5" t="str">
        <f t="shared" si="3"/>
        <v/>
      </c>
      <c r="D268" s="8"/>
      <c r="E268" s="7" t="str">
        <f>IFERROR(__xludf.DUMMYFUNCTION("IF(D268&lt;&gt;"""",SPLIT(D268,"" 
""),)"),"")</f>
        <v/>
      </c>
    </row>
    <row r="269">
      <c r="A269" s="4" t="str">
        <f t="shared" si="1"/>
        <v/>
      </c>
      <c r="B269" s="4" t="str">
        <f t="shared" si="2"/>
        <v/>
      </c>
      <c r="C269" s="5" t="str">
        <f t="shared" si="3"/>
        <v/>
      </c>
      <c r="D269" s="8"/>
      <c r="E269" s="7" t="str">
        <f>IFERROR(__xludf.DUMMYFUNCTION("IF(D269&lt;&gt;"""",SPLIT(D269,"" 
""),)"),"")</f>
        <v/>
      </c>
    </row>
    <row r="270">
      <c r="A270" s="4" t="str">
        <f t="shared" si="1"/>
        <v/>
      </c>
      <c r="B270" s="4" t="str">
        <f t="shared" si="2"/>
        <v/>
      </c>
      <c r="C270" s="5" t="str">
        <f t="shared" si="3"/>
        <v/>
      </c>
      <c r="D270" s="8"/>
      <c r="E270" s="7" t="str">
        <f>IFERROR(__xludf.DUMMYFUNCTION("IF(D270&lt;&gt;"""",SPLIT(D270,"" 
""),)"),"")</f>
        <v/>
      </c>
    </row>
    <row r="271">
      <c r="A271" s="4" t="str">
        <f t="shared" si="1"/>
        <v/>
      </c>
      <c r="B271" s="4" t="str">
        <f t="shared" si="2"/>
        <v/>
      </c>
      <c r="C271" s="5" t="str">
        <f t="shared" si="3"/>
        <v/>
      </c>
      <c r="D271" s="8"/>
      <c r="E271" s="7" t="str">
        <f>IFERROR(__xludf.DUMMYFUNCTION("IF(D271&lt;&gt;"""",SPLIT(D271,"" 
""),)"),"")</f>
        <v/>
      </c>
    </row>
    <row r="272">
      <c r="A272" s="4" t="str">
        <f t="shared" si="1"/>
        <v/>
      </c>
      <c r="B272" s="4" t="str">
        <f t="shared" si="2"/>
        <v/>
      </c>
      <c r="C272" s="5" t="str">
        <f t="shared" si="3"/>
        <v/>
      </c>
      <c r="D272" s="8"/>
      <c r="E272" s="7" t="str">
        <f>IFERROR(__xludf.DUMMYFUNCTION("IF(D272&lt;&gt;"""",SPLIT(D272,"" 
""),)"),"")</f>
        <v/>
      </c>
    </row>
    <row r="273">
      <c r="A273" s="4" t="str">
        <f t="shared" si="1"/>
        <v/>
      </c>
      <c r="B273" s="4" t="str">
        <f t="shared" si="2"/>
        <v/>
      </c>
      <c r="C273" s="5" t="str">
        <f t="shared" si="3"/>
        <v/>
      </c>
      <c r="D273" s="8"/>
      <c r="E273" s="7" t="str">
        <f>IFERROR(__xludf.DUMMYFUNCTION("IF(D273&lt;&gt;"""",SPLIT(D273,"" 
""),)"),"")</f>
        <v/>
      </c>
    </row>
    <row r="274">
      <c r="A274" s="4" t="str">
        <f t="shared" si="1"/>
        <v/>
      </c>
      <c r="B274" s="4" t="str">
        <f t="shared" si="2"/>
        <v/>
      </c>
      <c r="C274" s="5" t="str">
        <f t="shared" si="3"/>
        <v/>
      </c>
      <c r="D274" s="8"/>
      <c r="E274" s="7" t="str">
        <f>IFERROR(__xludf.DUMMYFUNCTION("IF(D274&lt;&gt;"""",SPLIT(D274,"" 
""),)"),"")</f>
        <v/>
      </c>
    </row>
    <row r="275">
      <c r="A275" s="4" t="str">
        <f t="shared" si="1"/>
        <v/>
      </c>
      <c r="B275" s="4" t="str">
        <f t="shared" si="2"/>
        <v/>
      </c>
      <c r="C275" s="5" t="str">
        <f t="shared" si="3"/>
        <v/>
      </c>
      <c r="D275" s="8"/>
      <c r="E275" s="7" t="str">
        <f>IFERROR(__xludf.DUMMYFUNCTION("IF(D275&lt;&gt;"""",SPLIT(D275,"" 
""),)"),"")</f>
        <v/>
      </c>
    </row>
    <row r="276">
      <c r="A276" s="4" t="str">
        <f t="shared" si="1"/>
        <v/>
      </c>
      <c r="B276" s="4" t="str">
        <f t="shared" si="2"/>
        <v/>
      </c>
      <c r="C276" s="5" t="str">
        <f t="shared" si="3"/>
        <v/>
      </c>
      <c r="D276" s="8"/>
      <c r="E276" s="7" t="str">
        <f>IFERROR(__xludf.DUMMYFUNCTION("IF(D276&lt;&gt;"""",SPLIT(D276,"" 
""),)"),"")</f>
        <v/>
      </c>
    </row>
    <row r="277">
      <c r="A277" s="4" t="str">
        <f t="shared" si="1"/>
        <v/>
      </c>
      <c r="B277" s="4" t="str">
        <f t="shared" si="2"/>
        <v/>
      </c>
      <c r="C277" s="5" t="str">
        <f t="shared" si="3"/>
        <v/>
      </c>
      <c r="D277" s="8"/>
      <c r="E277" s="7" t="str">
        <f>IFERROR(__xludf.DUMMYFUNCTION("IF(D277&lt;&gt;"""",SPLIT(D277,"" 
""),)"),"")</f>
        <v/>
      </c>
    </row>
    <row r="278">
      <c r="A278" s="4" t="str">
        <f t="shared" si="1"/>
        <v/>
      </c>
      <c r="B278" s="4" t="str">
        <f t="shared" si="2"/>
        <v/>
      </c>
      <c r="C278" s="5" t="str">
        <f t="shared" si="3"/>
        <v/>
      </c>
      <c r="D278" s="8"/>
      <c r="E278" s="7" t="str">
        <f>IFERROR(__xludf.DUMMYFUNCTION("IF(D278&lt;&gt;"""",SPLIT(D278,"" 
""),)"),"")</f>
        <v/>
      </c>
    </row>
    <row r="279">
      <c r="A279" s="4" t="str">
        <f t="shared" si="1"/>
        <v/>
      </c>
      <c r="B279" s="4" t="str">
        <f t="shared" si="2"/>
        <v/>
      </c>
      <c r="C279" s="5" t="str">
        <f t="shared" si="3"/>
        <v/>
      </c>
      <c r="D279" s="8"/>
      <c r="E279" s="7" t="str">
        <f>IFERROR(__xludf.DUMMYFUNCTION("IF(D279&lt;&gt;"""",SPLIT(D279,"" 
""),)"),"")</f>
        <v/>
      </c>
    </row>
    <row r="280">
      <c r="A280" s="4" t="str">
        <f t="shared" si="1"/>
        <v/>
      </c>
      <c r="B280" s="4" t="str">
        <f t="shared" si="2"/>
        <v/>
      </c>
      <c r="C280" s="5" t="str">
        <f t="shared" si="3"/>
        <v/>
      </c>
      <c r="D280" s="8"/>
      <c r="E280" s="7" t="str">
        <f>IFERROR(__xludf.DUMMYFUNCTION("IF(D280&lt;&gt;"""",SPLIT(D280,"" 
""),)"),"")</f>
        <v/>
      </c>
    </row>
    <row r="281">
      <c r="A281" s="4" t="str">
        <f t="shared" si="1"/>
        <v/>
      </c>
      <c r="B281" s="4" t="str">
        <f t="shared" si="2"/>
        <v/>
      </c>
      <c r="C281" s="5" t="str">
        <f t="shared" si="3"/>
        <v/>
      </c>
      <c r="D281" s="8"/>
      <c r="E281" s="7" t="str">
        <f>IFERROR(__xludf.DUMMYFUNCTION("IF(D281&lt;&gt;"""",SPLIT(D281,"" 
""),)"),"")</f>
        <v/>
      </c>
    </row>
    <row r="282">
      <c r="A282" s="4" t="str">
        <f t="shared" si="1"/>
        <v/>
      </c>
      <c r="B282" s="4" t="str">
        <f t="shared" si="2"/>
        <v/>
      </c>
      <c r="C282" s="5" t="str">
        <f t="shared" si="3"/>
        <v/>
      </c>
      <c r="D282" s="8"/>
      <c r="E282" s="7" t="str">
        <f>IFERROR(__xludf.DUMMYFUNCTION("IF(D282&lt;&gt;"""",SPLIT(D282,"" 
""),)"),"")</f>
        <v/>
      </c>
    </row>
    <row r="283">
      <c r="A283" s="4" t="str">
        <f t="shared" si="1"/>
        <v/>
      </c>
      <c r="B283" s="4" t="str">
        <f t="shared" si="2"/>
        <v/>
      </c>
      <c r="C283" s="5" t="str">
        <f t="shared" si="3"/>
        <v/>
      </c>
      <c r="D283" s="8"/>
      <c r="E283" s="7" t="str">
        <f>IFERROR(__xludf.DUMMYFUNCTION("IF(D283&lt;&gt;"""",SPLIT(D283,"" 
""),)"),"")</f>
        <v/>
      </c>
    </row>
    <row r="284">
      <c r="A284" s="4" t="str">
        <f t="shared" si="1"/>
        <v/>
      </c>
      <c r="B284" s="4" t="str">
        <f t="shared" si="2"/>
        <v/>
      </c>
      <c r="C284" s="5" t="str">
        <f t="shared" si="3"/>
        <v/>
      </c>
      <c r="D284" s="8"/>
      <c r="E284" s="7" t="str">
        <f>IFERROR(__xludf.DUMMYFUNCTION("IF(D284&lt;&gt;"""",SPLIT(D284,"" 
""),)"),"")</f>
        <v/>
      </c>
    </row>
    <row r="285">
      <c r="A285" s="4" t="str">
        <f t="shared" si="1"/>
        <v/>
      </c>
      <c r="B285" s="4" t="str">
        <f t="shared" si="2"/>
        <v/>
      </c>
      <c r="C285" s="5" t="str">
        <f t="shared" si="3"/>
        <v/>
      </c>
      <c r="D285" s="8"/>
      <c r="E285" s="7" t="str">
        <f>IFERROR(__xludf.DUMMYFUNCTION("IF(D285&lt;&gt;"""",SPLIT(D285,"" 
""),)"),"")</f>
        <v/>
      </c>
    </row>
    <row r="286">
      <c r="A286" s="4" t="str">
        <f t="shared" si="1"/>
        <v/>
      </c>
      <c r="B286" s="4" t="str">
        <f t="shared" si="2"/>
        <v/>
      </c>
      <c r="C286" s="5" t="str">
        <f t="shared" si="3"/>
        <v/>
      </c>
      <c r="D286" s="8"/>
      <c r="E286" s="7" t="str">
        <f>IFERROR(__xludf.DUMMYFUNCTION("IF(D286&lt;&gt;"""",SPLIT(D286,"" 
""),)"),"")</f>
        <v/>
      </c>
    </row>
    <row r="287">
      <c r="A287" s="4" t="str">
        <f t="shared" si="1"/>
        <v/>
      </c>
      <c r="B287" s="4" t="str">
        <f t="shared" si="2"/>
        <v/>
      </c>
      <c r="C287" s="5" t="str">
        <f t="shared" si="3"/>
        <v/>
      </c>
      <c r="D287" s="8"/>
      <c r="E287" s="7" t="str">
        <f>IFERROR(__xludf.DUMMYFUNCTION("IF(D287&lt;&gt;"""",SPLIT(D287,"" 
""),)"),"")</f>
        <v/>
      </c>
    </row>
    <row r="288">
      <c r="A288" s="4" t="str">
        <f t="shared" si="1"/>
        <v/>
      </c>
      <c r="B288" s="4" t="str">
        <f t="shared" si="2"/>
        <v/>
      </c>
      <c r="C288" s="5" t="str">
        <f t="shared" si="3"/>
        <v/>
      </c>
      <c r="D288" s="8"/>
      <c r="E288" s="7" t="str">
        <f>IFERROR(__xludf.DUMMYFUNCTION("IF(D288&lt;&gt;"""",SPLIT(D288,"" 
""),)"),"")</f>
        <v/>
      </c>
    </row>
    <row r="289">
      <c r="A289" s="4" t="str">
        <f t="shared" si="1"/>
        <v/>
      </c>
      <c r="B289" s="4" t="str">
        <f t="shared" si="2"/>
        <v/>
      </c>
      <c r="C289" s="5" t="str">
        <f t="shared" si="3"/>
        <v/>
      </c>
      <c r="D289" s="8"/>
      <c r="E289" s="7" t="str">
        <f>IFERROR(__xludf.DUMMYFUNCTION("IF(D289&lt;&gt;"""",SPLIT(D289,"" 
""),)"),"")</f>
        <v/>
      </c>
    </row>
    <row r="290">
      <c r="A290" s="4" t="str">
        <f t="shared" si="1"/>
        <v/>
      </c>
      <c r="B290" s="4" t="str">
        <f t="shared" si="2"/>
        <v/>
      </c>
      <c r="C290" s="5" t="str">
        <f t="shared" si="3"/>
        <v/>
      </c>
      <c r="D290" s="8"/>
      <c r="E290" s="7" t="str">
        <f>IFERROR(__xludf.DUMMYFUNCTION("IF(D290&lt;&gt;"""",SPLIT(D290,"" 
""),)"),"")</f>
        <v/>
      </c>
    </row>
    <row r="291">
      <c r="A291" s="4" t="str">
        <f t="shared" si="1"/>
        <v/>
      </c>
      <c r="B291" s="4" t="str">
        <f t="shared" si="2"/>
        <v/>
      </c>
      <c r="C291" s="5" t="str">
        <f t="shared" si="3"/>
        <v/>
      </c>
      <c r="D291" s="8"/>
      <c r="E291" s="7" t="str">
        <f>IFERROR(__xludf.DUMMYFUNCTION("IF(D291&lt;&gt;"""",SPLIT(D291,"" 
""),)"),"")</f>
        <v/>
      </c>
    </row>
    <row r="292">
      <c r="A292" s="4" t="str">
        <f t="shared" si="1"/>
        <v/>
      </c>
      <c r="B292" s="4" t="str">
        <f t="shared" si="2"/>
        <v/>
      </c>
      <c r="C292" s="5" t="str">
        <f t="shared" si="3"/>
        <v/>
      </c>
      <c r="D292" s="8"/>
      <c r="E292" s="7" t="str">
        <f>IFERROR(__xludf.DUMMYFUNCTION("IF(D292&lt;&gt;"""",SPLIT(D292,"" 
""),)"),"")</f>
        <v/>
      </c>
    </row>
    <row r="293">
      <c r="A293" s="4" t="str">
        <f t="shared" si="1"/>
        <v/>
      </c>
      <c r="B293" s="4" t="str">
        <f t="shared" si="2"/>
        <v/>
      </c>
      <c r="C293" s="5" t="str">
        <f t="shared" si="3"/>
        <v/>
      </c>
      <c r="D293" s="8"/>
      <c r="E293" s="7" t="str">
        <f>IFERROR(__xludf.DUMMYFUNCTION("IF(D293&lt;&gt;"""",SPLIT(D293,"" 
""),)"),"")</f>
        <v/>
      </c>
    </row>
    <row r="294">
      <c r="A294" s="4" t="str">
        <f t="shared" si="1"/>
        <v/>
      </c>
      <c r="B294" s="4" t="str">
        <f t="shared" si="2"/>
        <v/>
      </c>
      <c r="C294" s="5" t="str">
        <f t="shared" si="3"/>
        <v/>
      </c>
      <c r="D294" s="8"/>
      <c r="E294" s="7" t="str">
        <f>IFERROR(__xludf.DUMMYFUNCTION("IF(D294&lt;&gt;"""",SPLIT(D294,"" 
""),)"),"")</f>
        <v/>
      </c>
    </row>
    <row r="295">
      <c r="A295" s="4" t="str">
        <f t="shared" si="1"/>
        <v/>
      </c>
      <c r="B295" s="4" t="str">
        <f t="shared" si="2"/>
        <v/>
      </c>
      <c r="C295" s="5" t="str">
        <f t="shared" si="3"/>
        <v/>
      </c>
      <c r="D295" s="8"/>
      <c r="E295" s="7" t="str">
        <f>IFERROR(__xludf.DUMMYFUNCTION("IF(D295&lt;&gt;"""",SPLIT(D295,"" 
""),)"),"")</f>
        <v/>
      </c>
    </row>
    <row r="296">
      <c r="A296" s="4" t="str">
        <f t="shared" si="1"/>
        <v/>
      </c>
      <c r="B296" s="4" t="str">
        <f t="shared" si="2"/>
        <v/>
      </c>
      <c r="C296" s="5" t="str">
        <f t="shared" si="3"/>
        <v/>
      </c>
      <c r="D296" s="8"/>
      <c r="E296" s="7" t="str">
        <f>IFERROR(__xludf.DUMMYFUNCTION("IF(D296&lt;&gt;"""",SPLIT(D296,"" 
""),)"),"")</f>
        <v/>
      </c>
    </row>
    <row r="297">
      <c r="A297" s="4" t="str">
        <f t="shared" si="1"/>
        <v/>
      </c>
      <c r="B297" s="4" t="str">
        <f t="shared" si="2"/>
        <v/>
      </c>
      <c r="C297" s="5" t="str">
        <f t="shared" si="3"/>
        <v/>
      </c>
      <c r="D297" s="8"/>
      <c r="E297" s="7" t="str">
        <f>IFERROR(__xludf.DUMMYFUNCTION("IF(D297&lt;&gt;"""",SPLIT(D297,"" 
""),)"),"")</f>
        <v/>
      </c>
    </row>
    <row r="298">
      <c r="A298" s="4" t="str">
        <f t="shared" si="1"/>
        <v/>
      </c>
      <c r="B298" s="4" t="str">
        <f t="shared" si="2"/>
        <v/>
      </c>
      <c r="C298" s="5" t="str">
        <f t="shared" si="3"/>
        <v/>
      </c>
      <c r="D298" s="8"/>
      <c r="E298" s="7" t="str">
        <f>IFERROR(__xludf.DUMMYFUNCTION("IF(D298&lt;&gt;"""",SPLIT(D298,"" 
""),)"),"")</f>
        <v/>
      </c>
    </row>
    <row r="299">
      <c r="A299" s="4" t="str">
        <f t="shared" si="1"/>
        <v/>
      </c>
      <c r="B299" s="4" t="str">
        <f t="shared" si="2"/>
        <v/>
      </c>
      <c r="C299" s="5" t="str">
        <f t="shared" si="3"/>
        <v/>
      </c>
      <c r="D299" s="8"/>
      <c r="E299" s="7" t="str">
        <f>IFERROR(__xludf.DUMMYFUNCTION("IF(D299&lt;&gt;"""",SPLIT(D299,"" 
""),)"),"")</f>
        <v/>
      </c>
    </row>
    <row r="300">
      <c r="A300" s="4" t="str">
        <f t="shared" si="1"/>
        <v/>
      </c>
      <c r="B300" s="4" t="str">
        <f t="shared" si="2"/>
        <v/>
      </c>
      <c r="C300" s="5" t="str">
        <f t="shared" si="3"/>
        <v/>
      </c>
      <c r="D300" s="8"/>
      <c r="E300" s="7" t="str">
        <f>IFERROR(__xludf.DUMMYFUNCTION("IF(D300&lt;&gt;"""",SPLIT(D300,"" 
""),)"),"")</f>
        <v/>
      </c>
    </row>
    <row r="301">
      <c r="A301" s="4" t="str">
        <f t="shared" si="1"/>
        <v/>
      </c>
      <c r="B301" s="4" t="str">
        <f t="shared" si="2"/>
        <v/>
      </c>
      <c r="C301" s="5" t="str">
        <f t="shared" si="3"/>
        <v/>
      </c>
      <c r="D301" s="8"/>
      <c r="E301" s="7" t="str">
        <f>IFERROR(__xludf.DUMMYFUNCTION("IF(D301&lt;&gt;"""",SPLIT(D301,"" 
""),)"),"")</f>
        <v/>
      </c>
    </row>
    <row r="302">
      <c r="A302" s="4" t="str">
        <f t="shared" si="1"/>
        <v/>
      </c>
      <c r="B302" s="4" t="str">
        <f t="shared" si="2"/>
        <v/>
      </c>
      <c r="C302" s="5" t="str">
        <f t="shared" si="3"/>
        <v/>
      </c>
      <c r="D302" s="8"/>
      <c r="E302" s="7" t="str">
        <f>IFERROR(__xludf.DUMMYFUNCTION("IF(D302&lt;&gt;"""",SPLIT(D302,"" 
""),)"),"")</f>
        <v/>
      </c>
    </row>
    <row r="303">
      <c r="A303" s="4" t="str">
        <f t="shared" si="1"/>
        <v/>
      </c>
      <c r="B303" s="4" t="str">
        <f t="shared" si="2"/>
        <v/>
      </c>
      <c r="C303" s="5" t="str">
        <f t="shared" si="3"/>
        <v/>
      </c>
      <c r="D303" s="8"/>
      <c r="E303" s="7" t="str">
        <f>IFERROR(__xludf.DUMMYFUNCTION("IF(D303&lt;&gt;"""",SPLIT(D303,"" 
""),)"),"")</f>
        <v/>
      </c>
    </row>
    <row r="304">
      <c r="A304" s="4" t="str">
        <f t="shared" si="1"/>
        <v/>
      </c>
      <c r="B304" s="4" t="str">
        <f t="shared" si="2"/>
        <v/>
      </c>
      <c r="C304" s="5" t="str">
        <f t="shared" si="3"/>
        <v/>
      </c>
      <c r="D304" s="8"/>
      <c r="E304" s="7" t="str">
        <f>IFERROR(__xludf.DUMMYFUNCTION("IF(D304&lt;&gt;"""",SPLIT(D304,"" 
""),)"),"")</f>
        <v/>
      </c>
    </row>
    <row r="305">
      <c r="A305" s="4" t="str">
        <f t="shared" si="1"/>
        <v/>
      </c>
      <c r="B305" s="4" t="str">
        <f t="shared" si="2"/>
        <v/>
      </c>
      <c r="C305" s="5" t="str">
        <f t="shared" si="3"/>
        <v/>
      </c>
      <c r="D305" s="8"/>
      <c r="E305" s="7" t="str">
        <f>IFERROR(__xludf.DUMMYFUNCTION("IF(D305&lt;&gt;"""",SPLIT(D305,"" 
""),)"),"")</f>
        <v/>
      </c>
    </row>
    <row r="306">
      <c r="A306" s="4" t="str">
        <f t="shared" si="1"/>
        <v/>
      </c>
      <c r="B306" s="4" t="str">
        <f t="shared" si="2"/>
        <v/>
      </c>
      <c r="C306" s="5" t="str">
        <f t="shared" si="3"/>
        <v/>
      </c>
      <c r="D306" s="8"/>
      <c r="E306" s="7" t="str">
        <f>IFERROR(__xludf.DUMMYFUNCTION("IF(D306&lt;&gt;"""",SPLIT(D306,"" 
""),)"),"")</f>
        <v/>
      </c>
    </row>
    <row r="307">
      <c r="A307" s="4" t="str">
        <f t="shared" si="1"/>
        <v/>
      </c>
      <c r="B307" s="4" t="str">
        <f t="shared" si="2"/>
        <v/>
      </c>
      <c r="C307" s="5" t="str">
        <f t="shared" si="3"/>
        <v/>
      </c>
      <c r="D307" s="8"/>
      <c r="E307" s="7" t="str">
        <f>IFERROR(__xludf.DUMMYFUNCTION("IF(D307&lt;&gt;"""",SPLIT(D307,"" 
""),)"),"")</f>
        <v/>
      </c>
    </row>
    <row r="308">
      <c r="A308" s="4" t="str">
        <f t="shared" si="1"/>
        <v/>
      </c>
      <c r="B308" s="4" t="str">
        <f t="shared" si="2"/>
        <v/>
      </c>
      <c r="C308" s="5" t="str">
        <f t="shared" si="3"/>
        <v/>
      </c>
      <c r="D308" s="8"/>
      <c r="E308" s="7" t="str">
        <f>IFERROR(__xludf.DUMMYFUNCTION("IF(D308&lt;&gt;"""",SPLIT(D308,"" 
""),)"),"")</f>
        <v/>
      </c>
    </row>
    <row r="309">
      <c r="A309" s="4" t="str">
        <f t="shared" si="1"/>
        <v/>
      </c>
      <c r="B309" s="4" t="str">
        <f t="shared" si="2"/>
        <v/>
      </c>
      <c r="C309" s="5" t="str">
        <f t="shared" si="3"/>
        <v/>
      </c>
      <c r="D309" s="8"/>
      <c r="E309" s="7" t="str">
        <f>IFERROR(__xludf.DUMMYFUNCTION("IF(D309&lt;&gt;"""",SPLIT(D309,"" 
""),)"),"")</f>
        <v/>
      </c>
    </row>
    <row r="310">
      <c r="A310" s="4" t="str">
        <f t="shared" si="1"/>
        <v/>
      </c>
      <c r="B310" s="4" t="str">
        <f t="shared" si="2"/>
        <v/>
      </c>
      <c r="C310" s="5" t="str">
        <f t="shared" si="3"/>
        <v/>
      </c>
      <c r="D310" s="8"/>
      <c r="E310" s="7" t="str">
        <f>IFERROR(__xludf.DUMMYFUNCTION("IF(D310&lt;&gt;"""",SPLIT(D310,"" 
""),)"),"")</f>
        <v/>
      </c>
    </row>
    <row r="311">
      <c r="A311" s="4" t="str">
        <f t="shared" si="1"/>
        <v/>
      </c>
      <c r="B311" s="4" t="str">
        <f t="shared" si="2"/>
        <v/>
      </c>
      <c r="C311" s="5" t="str">
        <f t="shared" si="3"/>
        <v/>
      </c>
      <c r="D311" s="8"/>
      <c r="E311" s="7" t="str">
        <f>IFERROR(__xludf.DUMMYFUNCTION("IF(D311&lt;&gt;"""",SPLIT(D311,"" 
""),)"),"")</f>
        <v/>
      </c>
    </row>
    <row r="312">
      <c r="A312" s="4" t="str">
        <f t="shared" si="1"/>
        <v/>
      </c>
      <c r="B312" s="4" t="str">
        <f t="shared" si="2"/>
        <v/>
      </c>
      <c r="C312" s="5" t="str">
        <f t="shared" si="3"/>
        <v/>
      </c>
      <c r="D312" s="8"/>
      <c r="E312" s="7" t="str">
        <f>IFERROR(__xludf.DUMMYFUNCTION("IF(D312&lt;&gt;"""",SPLIT(D312,"" 
""),)"),"")</f>
        <v/>
      </c>
    </row>
    <row r="313">
      <c r="A313" s="4" t="str">
        <f t="shared" si="1"/>
        <v/>
      </c>
      <c r="B313" s="4" t="str">
        <f t="shared" si="2"/>
        <v/>
      </c>
      <c r="C313" s="5" t="str">
        <f t="shared" si="3"/>
        <v/>
      </c>
      <c r="D313" s="8"/>
      <c r="E313" s="7" t="str">
        <f>IFERROR(__xludf.DUMMYFUNCTION("IF(D313&lt;&gt;"""",SPLIT(D313,"" 
""),)"),"")</f>
        <v/>
      </c>
    </row>
    <row r="314">
      <c r="A314" s="4" t="str">
        <f t="shared" si="1"/>
        <v/>
      </c>
      <c r="B314" s="4" t="str">
        <f t="shared" si="2"/>
        <v/>
      </c>
      <c r="C314" s="5" t="str">
        <f t="shared" si="3"/>
        <v/>
      </c>
      <c r="D314" s="8"/>
      <c r="E314" s="7" t="str">
        <f>IFERROR(__xludf.DUMMYFUNCTION("IF(D314&lt;&gt;"""",SPLIT(D314,"" 
""),)"),"")</f>
        <v/>
      </c>
    </row>
    <row r="315">
      <c r="A315" s="4" t="str">
        <f t="shared" si="1"/>
        <v/>
      </c>
      <c r="B315" s="4" t="str">
        <f t="shared" si="2"/>
        <v/>
      </c>
      <c r="C315" s="5" t="str">
        <f t="shared" si="3"/>
        <v/>
      </c>
      <c r="D315" s="8"/>
      <c r="E315" s="7" t="str">
        <f>IFERROR(__xludf.DUMMYFUNCTION("IF(D315&lt;&gt;"""",SPLIT(D315,"" 
""),)"),"")</f>
        <v/>
      </c>
    </row>
    <row r="316">
      <c r="A316" s="4" t="str">
        <f t="shared" si="1"/>
        <v/>
      </c>
      <c r="B316" s="4" t="str">
        <f t="shared" si="2"/>
        <v/>
      </c>
      <c r="C316" s="5" t="str">
        <f t="shared" si="3"/>
        <v/>
      </c>
      <c r="D316" s="8"/>
      <c r="E316" s="7" t="str">
        <f>IFERROR(__xludf.DUMMYFUNCTION("IF(D316&lt;&gt;"""",SPLIT(D316,"" 
""),)"),"")</f>
        <v/>
      </c>
    </row>
    <row r="317">
      <c r="A317" s="4" t="str">
        <f t="shared" si="1"/>
        <v/>
      </c>
      <c r="B317" s="4" t="str">
        <f t="shared" si="2"/>
        <v/>
      </c>
      <c r="C317" s="5" t="str">
        <f t="shared" si="3"/>
        <v/>
      </c>
      <c r="D317" s="8"/>
      <c r="E317" s="7" t="str">
        <f>IFERROR(__xludf.DUMMYFUNCTION("IF(D317&lt;&gt;"""",SPLIT(D317,"" 
""),)"),"")</f>
        <v/>
      </c>
    </row>
    <row r="318">
      <c r="A318" s="4" t="str">
        <f t="shared" si="1"/>
        <v/>
      </c>
      <c r="B318" s="4" t="str">
        <f t="shared" si="2"/>
        <v/>
      </c>
      <c r="C318" s="5" t="str">
        <f t="shared" si="3"/>
        <v/>
      </c>
      <c r="D318" s="8"/>
      <c r="E318" s="7" t="str">
        <f>IFERROR(__xludf.DUMMYFUNCTION("IF(D318&lt;&gt;"""",SPLIT(D318,"" 
""),)"),"")</f>
        <v/>
      </c>
    </row>
    <row r="319">
      <c r="A319" s="4" t="str">
        <f t="shared" si="1"/>
        <v/>
      </c>
      <c r="B319" s="4" t="str">
        <f t="shared" si="2"/>
        <v/>
      </c>
      <c r="C319" s="5" t="str">
        <f t="shared" si="3"/>
        <v/>
      </c>
      <c r="D319" s="8"/>
      <c r="E319" s="7" t="str">
        <f>IFERROR(__xludf.DUMMYFUNCTION("IF(D319&lt;&gt;"""",SPLIT(D319,"" 
""),)"),"")</f>
        <v/>
      </c>
    </row>
    <row r="320">
      <c r="A320" s="4" t="str">
        <f t="shared" si="1"/>
        <v/>
      </c>
      <c r="B320" s="4" t="str">
        <f t="shared" si="2"/>
        <v/>
      </c>
      <c r="C320" s="5" t="str">
        <f t="shared" si="3"/>
        <v/>
      </c>
      <c r="D320" s="8"/>
      <c r="E320" s="7" t="str">
        <f>IFERROR(__xludf.DUMMYFUNCTION("IF(D320&lt;&gt;"""",SPLIT(D320,"" 
""),)"),"")</f>
        <v/>
      </c>
    </row>
    <row r="321">
      <c r="A321" s="4" t="str">
        <f t="shared" si="1"/>
        <v/>
      </c>
      <c r="B321" s="4" t="str">
        <f t="shared" si="2"/>
        <v/>
      </c>
      <c r="C321" s="5" t="str">
        <f t="shared" si="3"/>
        <v/>
      </c>
      <c r="D321" s="8"/>
      <c r="E321" s="7" t="str">
        <f>IFERROR(__xludf.DUMMYFUNCTION("IF(D321&lt;&gt;"""",SPLIT(D321,"" 
""),)"),"")</f>
        <v/>
      </c>
    </row>
    <row r="322">
      <c r="A322" s="4" t="str">
        <f t="shared" si="1"/>
        <v/>
      </c>
      <c r="B322" s="4" t="str">
        <f t="shared" si="2"/>
        <v/>
      </c>
      <c r="C322" s="5" t="str">
        <f t="shared" si="3"/>
        <v/>
      </c>
      <c r="D322" s="8"/>
      <c r="E322" s="7" t="str">
        <f>IFERROR(__xludf.DUMMYFUNCTION("IF(D322&lt;&gt;"""",SPLIT(D322,"" 
""),)"),"")</f>
        <v/>
      </c>
    </row>
    <row r="323">
      <c r="A323" s="4" t="str">
        <f t="shared" si="1"/>
        <v/>
      </c>
      <c r="B323" s="4" t="str">
        <f t="shared" si="2"/>
        <v/>
      </c>
      <c r="C323" s="5" t="str">
        <f t="shared" si="3"/>
        <v/>
      </c>
      <c r="D323" s="8"/>
      <c r="E323" s="7" t="str">
        <f>IFERROR(__xludf.DUMMYFUNCTION("IF(D323&lt;&gt;"""",SPLIT(D323,"" 
""),)"),"")</f>
        <v/>
      </c>
    </row>
    <row r="324">
      <c r="A324" s="4" t="str">
        <f t="shared" si="1"/>
        <v/>
      </c>
      <c r="B324" s="4" t="str">
        <f t="shared" si="2"/>
        <v/>
      </c>
      <c r="C324" s="5" t="str">
        <f t="shared" si="3"/>
        <v/>
      </c>
      <c r="D324" s="8"/>
      <c r="E324" s="7" t="str">
        <f>IFERROR(__xludf.DUMMYFUNCTION("IF(D324&lt;&gt;"""",SPLIT(D324,"" 
""),)"),"")</f>
        <v/>
      </c>
    </row>
    <row r="325">
      <c r="A325" s="4" t="str">
        <f t="shared" si="1"/>
        <v/>
      </c>
      <c r="B325" s="4" t="str">
        <f t="shared" si="2"/>
        <v/>
      </c>
      <c r="C325" s="5" t="str">
        <f t="shared" si="3"/>
        <v/>
      </c>
      <c r="D325" s="8"/>
      <c r="E325" s="7" t="str">
        <f>IFERROR(__xludf.DUMMYFUNCTION("IF(D325&lt;&gt;"""",SPLIT(D325,"" 
""),)"),"")</f>
        <v/>
      </c>
    </row>
    <row r="326">
      <c r="A326" s="4" t="str">
        <f t="shared" si="1"/>
        <v/>
      </c>
      <c r="B326" s="4" t="str">
        <f t="shared" si="2"/>
        <v/>
      </c>
      <c r="C326" s="5" t="str">
        <f t="shared" si="3"/>
        <v/>
      </c>
      <c r="D326" s="8"/>
      <c r="E326" s="7" t="str">
        <f>IFERROR(__xludf.DUMMYFUNCTION("IF(D326&lt;&gt;"""",SPLIT(D326,"" 
""),)"),"")</f>
        <v/>
      </c>
    </row>
    <row r="327">
      <c r="A327" s="4" t="str">
        <f t="shared" si="1"/>
        <v/>
      </c>
      <c r="B327" s="4" t="str">
        <f t="shared" si="2"/>
        <v/>
      </c>
      <c r="C327" s="5" t="str">
        <f t="shared" si="3"/>
        <v/>
      </c>
      <c r="D327" s="8"/>
      <c r="E327" s="7" t="str">
        <f>IFERROR(__xludf.DUMMYFUNCTION("IF(D327&lt;&gt;"""",SPLIT(D327,"" 
""),)"),"")</f>
        <v/>
      </c>
    </row>
    <row r="328">
      <c r="A328" s="4" t="str">
        <f t="shared" si="1"/>
        <v/>
      </c>
      <c r="B328" s="4" t="str">
        <f t="shared" si="2"/>
        <v/>
      </c>
      <c r="C328" s="5" t="str">
        <f t="shared" si="3"/>
        <v/>
      </c>
      <c r="D328" s="8"/>
      <c r="E328" s="7" t="str">
        <f>IFERROR(__xludf.DUMMYFUNCTION("IF(D328&lt;&gt;"""",SPLIT(D328,"" 
""),)"),"")</f>
        <v/>
      </c>
    </row>
    <row r="329">
      <c r="A329" s="4" t="str">
        <f t="shared" si="1"/>
        <v/>
      </c>
      <c r="B329" s="4" t="str">
        <f t="shared" si="2"/>
        <v/>
      </c>
      <c r="C329" s="5" t="str">
        <f t="shared" si="3"/>
        <v/>
      </c>
      <c r="D329" s="8"/>
      <c r="E329" s="7" t="str">
        <f>IFERROR(__xludf.DUMMYFUNCTION("IF(D329&lt;&gt;"""",SPLIT(D329,"" 
""),)"),"")</f>
        <v/>
      </c>
    </row>
    <row r="330">
      <c r="A330" s="4" t="str">
        <f t="shared" si="1"/>
        <v/>
      </c>
      <c r="B330" s="4" t="str">
        <f t="shared" si="2"/>
        <v/>
      </c>
      <c r="C330" s="5" t="str">
        <f t="shared" si="3"/>
        <v/>
      </c>
      <c r="D330" s="8"/>
      <c r="E330" s="7" t="str">
        <f>IFERROR(__xludf.DUMMYFUNCTION("IF(D330&lt;&gt;"""",SPLIT(D330,"" 
""),)"),"")</f>
        <v/>
      </c>
    </row>
    <row r="331">
      <c r="A331" s="4" t="str">
        <f t="shared" si="1"/>
        <v/>
      </c>
      <c r="B331" s="4" t="str">
        <f t="shared" si="2"/>
        <v/>
      </c>
      <c r="C331" s="5" t="str">
        <f t="shared" si="3"/>
        <v/>
      </c>
      <c r="D331" s="8"/>
      <c r="E331" s="7" t="str">
        <f>IFERROR(__xludf.DUMMYFUNCTION("IF(D331&lt;&gt;"""",SPLIT(D331,"" 
""),)"),"")</f>
        <v/>
      </c>
    </row>
    <row r="332">
      <c r="A332" s="4" t="str">
        <f t="shared" si="1"/>
        <v/>
      </c>
      <c r="B332" s="4" t="str">
        <f t="shared" si="2"/>
        <v/>
      </c>
      <c r="C332" s="5" t="str">
        <f t="shared" si="3"/>
        <v/>
      </c>
      <c r="D332" s="8"/>
      <c r="E332" s="7" t="str">
        <f>IFERROR(__xludf.DUMMYFUNCTION("IF(D332&lt;&gt;"""",SPLIT(D332,"" 
""),)"),"")</f>
        <v/>
      </c>
    </row>
    <row r="333">
      <c r="A333" s="4" t="str">
        <f t="shared" si="1"/>
        <v/>
      </c>
      <c r="B333" s="4" t="str">
        <f t="shared" si="2"/>
        <v/>
      </c>
      <c r="C333" s="5" t="str">
        <f t="shared" si="3"/>
        <v/>
      </c>
      <c r="D333" s="8"/>
      <c r="E333" s="7" t="str">
        <f>IFERROR(__xludf.DUMMYFUNCTION("IF(D333&lt;&gt;"""",SPLIT(D333,"" 
""),)"),"")</f>
        <v/>
      </c>
    </row>
    <row r="334">
      <c r="A334" s="4" t="str">
        <f t="shared" si="1"/>
        <v/>
      </c>
      <c r="B334" s="4" t="str">
        <f t="shared" si="2"/>
        <v/>
      </c>
      <c r="C334" s="5" t="str">
        <f t="shared" si="3"/>
        <v/>
      </c>
      <c r="D334" s="8"/>
      <c r="E334" s="7" t="str">
        <f>IFERROR(__xludf.DUMMYFUNCTION("IF(D334&lt;&gt;"""",SPLIT(D334,"" 
""),)"),"")</f>
        <v/>
      </c>
    </row>
    <row r="335">
      <c r="A335" s="4" t="str">
        <f t="shared" si="1"/>
        <v/>
      </c>
      <c r="B335" s="4" t="str">
        <f t="shared" si="2"/>
        <v/>
      </c>
      <c r="C335" s="5" t="str">
        <f t="shared" si="3"/>
        <v/>
      </c>
      <c r="D335" s="8"/>
      <c r="E335" s="7" t="str">
        <f>IFERROR(__xludf.DUMMYFUNCTION("IF(D335&lt;&gt;"""",SPLIT(D335,"" 
""),)"),"")</f>
        <v/>
      </c>
    </row>
    <row r="336">
      <c r="A336" s="4" t="str">
        <f t="shared" si="1"/>
        <v/>
      </c>
      <c r="B336" s="4" t="str">
        <f t="shared" si="2"/>
        <v/>
      </c>
      <c r="C336" s="5" t="str">
        <f t="shared" si="3"/>
        <v/>
      </c>
      <c r="D336" s="8"/>
      <c r="E336" s="7" t="str">
        <f>IFERROR(__xludf.DUMMYFUNCTION("IF(D336&lt;&gt;"""",SPLIT(D336,"" 
""),)"),"")</f>
        <v/>
      </c>
    </row>
    <row r="337">
      <c r="A337" s="4" t="str">
        <f t="shared" si="1"/>
        <v/>
      </c>
      <c r="B337" s="4" t="str">
        <f t="shared" si="2"/>
        <v/>
      </c>
      <c r="C337" s="5" t="str">
        <f t="shared" si="3"/>
        <v/>
      </c>
      <c r="D337" s="8"/>
      <c r="E337" s="7" t="str">
        <f>IFERROR(__xludf.DUMMYFUNCTION("IF(D337&lt;&gt;"""",SPLIT(D337,"" 
""),)"),"")</f>
        <v/>
      </c>
    </row>
    <row r="338">
      <c r="A338" s="4" t="str">
        <f t="shared" si="1"/>
        <v/>
      </c>
      <c r="B338" s="4" t="str">
        <f t="shared" si="2"/>
        <v/>
      </c>
      <c r="C338" s="5" t="str">
        <f t="shared" si="3"/>
        <v/>
      </c>
      <c r="D338" s="8"/>
      <c r="E338" s="7" t="str">
        <f>IFERROR(__xludf.DUMMYFUNCTION("IF(D338&lt;&gt;"""",SPLIT(D338,"" 
""),)"),"")</f>
        <v/>
      </c>
    </row>
    <row r="339">
      <c r="A339" s="4" t="str">
        <f t="shared" si="1"/>
        <v/>
      </c>
      <c r="B339" s="4" t="str">
        <f t="shared" si="2"/>
        <v/>
      </c>
      <c r="C339" s="5" t="str">
        <f t="shared" si="3"/>
        <v/>
      </c>
      <c r="D339" s="8"/>
      <c r="E339" s="7" t="str">
        <f>IFERROR(__xludf.DUMMYFUNCTION("IF(D339&lt;&gt;"""",SPLIT(D339,"" 
""),)"),"")</f>
        <v/>
      </c>
    </row>
    <row r="340">
      <c r="A340" s="4" t="str">
        <f t="shared" si="1"/>
        <v/>
      </c>
      <c r="B340" s="4" t="str">
        <f t="shared" si="2"/>
        <v/>
      </c>
      <c r="C340" s="5" t="str">
        <f t="shared" si="3"/>
        <v/>
      </c>
      <c r="D340" s="8"/>
      <c r="E340" s="7" t="str">
        <f>IFERROR(__xludf.DUMMYFUNCTION("IF(D340&lt;&gt;"""",SPLIT(D340,"" 
""),)"),"")</f>
        <v/>
      </c>
    </row>
    <row r="341">
      <c r="A341" s="4" t="str">
        <f t="shared" si="1"/>
        <v/>
      </c>
      <c r="B341" s="4" t="str">
        <f t="shared" si="2"/>
        <v/>
      </c>
      <c r="C341" s="5" t="str">
        <f t="shared" si="3"/>
        <v/>
      </c>
      <c r="D341" s="8"/>
      <c r="E341" s="7" t="str">
        <f>IFERROR(__xludf.DUMMYFUNCTION("IF(D341&lt;&gt;"""",SPLIT(D341,"" 
""),)"),"")</f>
        <v/>
      </c>
    </row>
    <row r="342">
      <c r="A342" s="4" t="str">
        <f t="shared" si="1"/>
        <v/>
      </c>
      <c r="B342" s="4" t="str">
        <f t="shared" si="2"/>
        <v/>
      </c>
      <c r="C342" s="5" t="str">
        <f t="shared" si="3"/>
        <v/>
      </c>
      <c r="D342" s="8"/>
      <c r="E342" s="7" t="str">
        <f>IFERROR(__xludf.DUMMYFUNCTION("IF(D342&lt;&gt;"""",SPLIT(D342,"" 
""),)"),"")</f>
        <v/>
      </c>
    </row>
    <row r="343">
      <c r="A343" s="4" t="str">
        <f t="shared" si="1"/>
        <v/>
      </c>
      <c r="B343" s="4" t="str">
        <f t="shared" si="2"/>
        <v/>
      </c>
      <c r="C343" s="5" t="str">
        <f t="shared" si="3"/>
        <v/>
      </c>
      <c r="D343" s="8"/>
      <c r="E343" s="7" t="str">
        <f>IFERROR(__xludf.DUMMYFUNCTION("IF(D343&lt;&gt;"""",SPLIT(D343,"" 
""),)"),"")</f>
        <v/>
      </c>
    </row>
    <row r="344">
      <c r="A344" s="4" t="str">
        <f t="shared" si="1"/>
        <v/>
      </c>
      <c r="B344" s="4" t="str">
        <f t="shared" si="2"/>
        <v/>
      </c>
      <c r="C344" s="5" t="str">
        <f t="shared" si="3"/>
        <v/>
      </c>
      <c r="D344" s="8"/>
      <c r="E344" s="7" t="str">
        <f>IFERROR(__xludf.DUMMYFUNCTION("IF(D344&lt;&gt;"""",SPLIT(D344,"" 
""),)"),"")</f>
        <v/>
      </c>
    </row>
    <row r="345">
      <c r="A345" s="4" t="str">
        <f t="shared" si="1"/>
        <v/>
      </c>
      <c r="B345" s="4" t="str">
        <f t="shared" si="2"/>
        <v/>
      </c>
      <c r="C345" s="5" t="str">
        <f t="shared" si="3"/>
        <v/>
      </c>
      <c r="D345" s="8"/>
      <c r="E345" s="7" t="str">
        <f>IFERROR(__xludf.DUMMYFUNCTION("IF(D345&lt;&gt;"""",SPLIT(D345,"" 
""),)"),"")</f>
        <v/>
      </c>
    </row>
    <row r="346">
      <c r="A346" s="4" t="str">
        <f t="shared" si="1"/>
        <v/>
      </c>
      <c r="B346" s="4" t="str">
        <f t="shared" si="2"/>
        <v/>
      </c>
      <c r="C346" s="5" t="str">
        <f t="shared" si="3"/>
        <v/>
      </c>
      <c r="D346" s="8"/>
      <c r="E346" s="7" t="str">
        <f>IFERROR(__xludf.DUMMYFUNCTION("IF(D346&lt;&gt;"""",SPLIT(D346,"" 
""),)"),"")</f>
        <v/>
      </c>
    </row>
    <row r="347">
      <c r="A347" s="4" t="str">
        <f t="shared" si="1"/>
        <v/>
      </c>
      <c r="B347" s="4" t="str">
        <f t="shared" si="2"/>
        <v/>
      </c>
      <c r="C347" s="5" t="str">
        <f t="shared" si="3"/>
        <v/>
      </c>
      <c r="D347" s="8"/>
      <c r="E347" s="7" t="str">
        <f>IFERROR(__xludf.DUMMYFUNCTION("IF(D347&lt;&gt;"""",SPLIT(D347,"" 
""),)"),"")</f>
        <v/>
      </c>
    </row>
    <row r="348">
      <c r="A348" s="4" t="str">
        <f t="shared" si="1"/>
        <v/>
      </c>
      <c r="B348" s="4" t="str">
        <f t="shared" si="2"/>
        <v/>
      </c>
      <c r="C348" s="5" t="str">
        <f t="shared" si="3"/>
        <v/>
      </c>
      <c r="D348" s="8"/>
      <c r="E348" s="7" t="str">
        <f>IFERROR(__xludf.DUMMYFUNCTION("IF(D348&lt;&gt;"""",SPLIT(D348,"" 
""),)"),"")</f>
        <v/>
      </c>
    </row>
    <row r="349">
      <c r="A349" s="4" t="str">
        <f t="shared" si="1"/>
        <v/>
      </c>
      <c r="B349" s="4" t="str">
        <f t="shared" si="2"/>
        <v/>
      </c>
      <c r="C349" s="5" t="str">
        <f t="shared" si="3"/>
        <v/>
      </c>
      <c r="D349" s="8"/>
      <c r="E349" s="7" t="str">
        <f>IFERROR(__xludf.DUMMYFUNCTION("IF(D349&lt;&gt;"""",SPLIT(D349,"" 
""),)"),"")</f>
        <v/>
      </c>
    </row>
    <row r="350">
      <c r="A350" s="4" t="str">
        <f t="shared" si="1"/>
        <v/>
      </c>
      <c r="B350" s="4" t="str">
        <f t="shared" si="2"/>
        <v/>
      </c>
      <c r="C350" s="5" t="str">
        <f t="shared" si="3"/>
        <v/>
      </c>
      <c r="D350" s="8"/>
      <c r="E350" s="7" t="str">
        <f>IFERROR(__xludf.DUMMYFUNCTION("IF(D350&lt;&gt;"""",SPLIT(D350,"" 
""),)"),"")</f>
        <v/>
      </c>
    </row>
    <row r="351">
      <c r="A351" s="4" t="str">
        <f t="shared" si="1"/>
        <v/>
      </c>
      <c r="B351" s="4" t="str">
        <f t="shared" si="2"/>
        <v/>
      </c>
      <c r="C351" s="5" t="str">
        <f t="shared" si="3"/>
        <v/>
      </c>
      <c r="D351" s="8"/>
      <c r="E351" s="7" t="str">
        <f>IFERROR(__xludf.DUMMYFUNCTION("IF(D351&lt;&gt;"""",SPLIT(D351,"" 
""),)"),"")</f>
        <v/>
      </c>
    </row>
    <row r="352">
      <c r="A352" s="4" t="str">
        <f t="shared" si="1"/>
        <v/>
      </c>
      <c r="B352" s="4" t="str">
        <f t="shared" si="2"/>
        <v/>
      </c>
      <c r="C352" s="5" t="str">
        <f t="shared" si="3"/>
        <v/>
      </c>
      <c r="D352" s="8"/>
      <c r="E352" s="7" t="str">
        <f>IFERROR(__xludf.DUMMYFUNCTION("IF(D352&lt;&gt;"""",SPLIT(D352,"" 
""),)"),"")</f>
        <v/>
      </c>
    </row>
    <row r="353">
      <c r="A353" s="4" t="str">
        <f t="shared" si="1"/>
        <v/>
      </c>
      <c r="B353" s="4" t="str">
        <f t="shared" si="2"/>
        <v/>
      </c>
      <c r="C353" s="5" t="str">
        <f t="shared" si="3"/>
        <v/>
      </c>
      <c r="D353" s="8"/>
      <c r="E353" s="7" t="str">
        <f>IFERROR(__xludf.DUMMYFUNCTION("IF(D353&lt;&gt;"""",SPLIT(D353,"" 
""),)"),"")</f>
        <v/>
      </c>
    </row>
    <row r="354">
      <c r="A354" s="4" t="str">
        <f t="shared" si="1"/>
        <v/>
      </c>
      <c r="B354" s="4" t="str">
        <f t="shared" si="2"/>
        <v/>
      </c>
      <c r="C354" s="5" t="str">
        <f t="shared" si="3"/>
        <v/>
      </c>
      <c r="D354" s="8"/>
      <c r="E354" s="7" t="str">
        <f>IFERROR(__xludf.DUMMYFUNCTION("IF(D354&lt;&gt;"""",SPLIT(D354,"" 
""),)"),"")</f>
        <v/>
      </c>
    </row>
    <row r="355">
      <c r="A355" s="4" t="str">
        <f t="shared" si="1"/>
        <v/>
      </c>
      <c r="B355" s="4" t="str">
        <f t="shared" si="2"/>
        <v/>
      </c>
      <c r="C355" s="5" t="str">
        <f t="shared" si="3"/>
        <v/>
      </c>
      <c r="D355" s="8"/>
      <c r="E355" s="7" t="str">
        <f>IFERROR(__xludf.DUMMYFUNCTION("IF(D355&lt;&gt;"""",SPLIT(D355,"" 
""),)"),"")</f>
        <v/>
      </c>
    </row>
    <row r="356">
      <c r="A356" s="4" t="str">
        <f t="shared" si="1"/>
        <v/>
      </c>
      <c r="B356" s="4" t="str">
        <f t="shared" si="2"/>
        <v/>
      </c>
      <c r="C356" s="5" t="str">
        <f t="shared" si="3"/>
        <v/>
      </c>
      <c r="D356" s="8"/>
      <c r="E356" s="7" t="str">
        <f>IFERROR(__xludf.DUMMYFUNCTION("IF(D356&lt;&gt;"""",SPLIT(D356,"" 
""),)"),"")</f>
        <v/>
      </c>
    </row>
    <row r="357">
      <c r="A357" s="4" t="str">
        <f t="shared" si="1"/>
        <v/>
      </c>
      <c r="B357" s="4" t="str">
        <f t="shared" si="2"/>
        <v/>
      </c>
      <c r="C357" s="5" t="str">
        <f t="shared" si="3"/>
        <v/>
      </c>
      <c r="D357" s="8"/>
      <c r="E357" s="7" t="str">
        <f>IFERROR(__xludf.DUMMYFUNCTION("IF(D357&lt;&gt;"""",SPLIT(D357,"" 
""),)"),"")</f>
        <v/>
      </c>
    </row>
    <row r="358">
      <c r="A358" s="4" t="str">
        <f t="shared" si="1"/>
        <v/>
      </c>
      <c r="B358" s="4" t="str">
        <f t="shared" si="2"/>
        <v/>
      </c>
      <c r="C358" s="5" t="str">
        <f t="shared" si="3"/>
        <v/>
      </c>
      <c r="D358" s="8"/>
      <c r="E358" s="7" t="str">
        <f>IFERROR(__xludf.DUMMYFUNCTION("IF(D358&lt;&gt;"""",SPLIT(D358,"" 
""),)"),"")</f>
        <v/>
      </c>
    </row>
    <row r="359">
      <c r="A359" s="4" t="str">
        <f t="shared" si="1"/>
        <v/>
      </c>
      <c r="B359" s="4" t="str">
        <f t="shared" si="2"/>
        <v/>
      </c>
      <c r="C359" s="5" t="str">
        <f t="shared" si="3"/>
        <v/>
      </c>
      <c r="D359" s="8"/>
      <c r="E359" s="7" t="str">
        <f>IFERROR(__xludf.DUMMYFUNCTION("IF(D359&lt;&gt;"""",SPLIT(D359,"" 
""),)"),"")</f>
        <v/>
      </c>
    </row>
    <row r="360">
      <c r="A360" s="4" t="str">
        <f t="shared" si="1"/>
        <v/>
      </c>
      <c r="B360" s="4" t="str">
        <f t="shared" si="2"/>
        <v/>
      </c>
      <c r="C360" s="5" t="str">
        <f t="shared" si="3"/>
        <v/>
      </c>
      <c r="D360" s="8"/>
      <c r="E360" s="7" t="str">
        <f>IFERROR(__xludf.DUMMYFUNCTION("IF(D360&lt;&gt;"""",SPLIT(D360,"" 
""),)"),"")</f>
        <v/>
      </c>
    </row>
    <row r="361">
      <c r="A361" s="4" t="str">
        <f t="shared" si="1"/>
        <v/>
      </c>
      <c r="B361" s="4" t="str">
        <f t="shared" si="2"/>
        <v/>
      </c>
      <c r="C361" s="5" t="str">
        <f t="shared" si="3"/>
        <v/>
      </c>
      <c r="D361" s="8"/>
      <c r="E361" s="7" t="str">
        <f>IFERROR(__xludf.DUMMYFUNCTION("IF(D361&lt;&gt;"""",SPLIT(D361,"" 
""),)"),"")</f>
        <v/>
      </c>
    </row>
    <row r="362">
      <c r="A362" s="4" t="str">
        <f t="shared" si="1"/>
        <v/>
      </c>
      <c r="B362" s="4" t="str">
        <f t="shared" si="2"/>
        <v/>
      </c>
      <c r="C362" s="5" t="str">
        <f t="shared" si="3"/>
        <v/>
      </c>
      <c r="D362" s="8"/>
      <c r="E362" s="7" t="str">
        <f>IFERROR(__xludf.DUMMYFUNCTION("IF(D362&lt;&gt;"""",SPLIT(D362,"" 
""),)"),"")</f>
        <v/>
      </c>
    </row>
    <row r="363">
      <c r="A363" s="4" t="str">
        <f t="shared" si="1"/>
        <v/>
      </c>
      <c r="B363" s="4" t="str">
        <f t="shared" si="2"/>
        <v/>
      </c>
      <c r="C363" s="5" t="str">
        <f t="shared" si="3"/>
        <v/>
      </c>
      <c r="D363" s="8"/>
      <c r="E363" s="7" t="str">
        <f>IFERROR(__xludf.DUMMYFUNCTION("IF(D363&lt;&gt;"""",SPLIT(D363,"" 
""),)"),"")</f>
        <v/>
      </c>
    </row>
    <row r="364">
      <c r="A364" s="4" t="str">
        <f t="shared" si="1"/>
        <v/>
      </c>
      <c r="B364" s="4" t="str">
        <f t="shared" si="2"/>
        <v/>
      </c>
      <c r="C364" s="5" t="str">
        <f t="shared" si="3"/>
        <v/>
      </c>
      <c r="D364" s="8"/>
      <c r="E364" s="7" t="str">
        <f>IFERROR(__xludf.DUMMYFUNCTION("IF(D364&lt;&gt;"""",SPLIT(D364,"" 
""),)"),"")</f>
        <v/>
      </c>
    </row>
    <row r="365">
      <c r="A365" s="4" t="str">
        <f t="shared" si="1"/>
        <v/>
      </c>
      <c r="B365" s="4" t="str">
        <f t="shared" si="2"/>
        <v/>
      </c>
      <c r="C365" s="5" t="str">
        <f t="shared" si="3"/>
        <v/>
      </c>
      <c r="D365" s="8"/>
      <c r="E365" s="7" t="str">
        <f>IFERROR(__xludf.DUMMYFUNCTION("IF(D365&lt;&gt;"""",SPLIT(D365,"" 
""),)"),"")</f>
        <v/>
      </c>
    </row>
    <row r="366">
      <c r="A366" s="4" t="str">
        <f t="shared" si="1"/>
        <v/>
      </c>
      <c r="B366" s="4" t="str">
        <f t="shared" si="2"/>
        <v/>
      </c>
      <c r="C366" s="5" t="str">
        <f t="shared" si="3"/>
        <v/>
      </c>
      <c r="D366" s="8"/>
      <c r="E366" s="7" t="str">
        <f>IFERROR(__xludf.DUMMYFUNCTION("IF(D366&lt;&gt;"""",SPLIT(D366,"" 
""),)"),"")</f>
        <v/>
      </c>
    </row>
    <row r="367">
      <c r="A367" s="4" t="str">
        <f t="shared" si="1"/>
        <v/>
      </c>
      <c r="B367" s="4" t="str">
        <f t="shared" si="2"/>
        <v/>
      </c>
      <c r="C367" s="5" t="str">
        <f t="shared" si="3"/>
        <v/>
      </c>
      <c r="D367" s="8"/>
      <c r="E367" s="7" t="str">
        <f>IFERROR(__xludf.DUMMYFUNCTION("IF(D367&lt;&gt;"""",SPLIT(D367,"" 
""),)"),"")</f>
        <v/>
      </c>
    </row>
    <row r="368">
      <c r="A368" s="4" t="str">
        <f t="shared" si="1"/>
        <v/>
      </c>
      <c r="B368" s="4" t="str">
        <f t="shared" si="2"/>
        <v/>
      </c>
      <c r="C368" s="5" t="str">
        <f t="shared" si="3"/>
        <v/>
      </c>
      <c r="D368" s="8"/>
      <c r="E368" s="7" t="str">
        <f>IFERROR(__xludf.DUMMYFUNCTION("IF(D368&lt;&gt;"""",SPLIT(D368,"" 
""),)"),"")</f>
        <v/>
      </c>
    </row>
    <row r="369">
      <c r="A369" s="4" t="str">
        <f t="shared" si="1"/>
        <v/>
      </c>
      <c r="B369" s="4" t="str">
        <f t="shared" si="2"/>
        <v/>
      </c>
      <c r="C369" s="5" t="str">
        <f t="shared" si="3"/>
        <v/>
      </c>
      <c r="D369" s="8"/>
      <c r="E369" s="7" t="str">
        <f>IFERROR(__xludf.DUMMYFUNCTION("IF(D369&lt;&gt;"""",SPLIT(D369,"" 
""),)"),"")</f>
        <v/>
      </c>
    </row>
    <row r="370">
      <c r="A370" s="4" t="str">
        <f t="shared" si="1"/>
        <v/>
      </c>
      <c r="B370" s="4" t="str">
        <f t="shared" si="2"/>
        <v/>
      </c>
      <c r="C370" s="5" t="str">
        <f t="shared" si="3"/>
        <v/>
      </c>
      <c r="D370" s="8"/>
      <c r="E370" s="7" t="str">
        <f>IFERROR(__xludf.DUMMYFUNCTION("IF(D370&lt;&gt;"""",SPLIT(D370,"" 
""),)"),"")</f>
        <v/>
      </c>
    </row>
    <row r="371">
      <c r="A371" s="4" t="str">
        <f t="shared" si="1"/>
        <v/>
      </c>
      <c r="B371" s="4" t="str">
        <f t="shared" si="2"/>
        <v/>
      </c>
      <c r="C371" s="5" t="str">
        <f t="shared" si="3"/>
        <v/>
      </c>
      <c r="D371" s="8"/>
      <c r="E371" s="7" t="str">
        <f>IFERROR(__xludf.DUMMYFUNCTION("IF(D371&lt;&gt;"""",SPLIT(D371,"" 
""),)"),"")</f>
        <v/>
      </c>
    </row>
    <row r="372">
      <c r="A372" s="4" t="str">
        <f t="shared" si="1"/>
        <v/>
      </c>
      <c r="B372" s="4" t="str">
        <f t="shared" si="2"/>
        <v/>
      </c>
      <c r="C372" s="5" t="str">
        <f t="shared" si="3"/>
        <v/>
      </c>
      <c r="D372" s="8"/>
      <c r="E372" s="7" t="str">
        <f>IFERROR(__xludf.DUMMYFUNCTION("IF(D372&lt;&gt;"""",SPLIT(D372,"" 
""),)"),"")</f>
        <v/>
      </c>
    </row>
    <row r="373">
      <c r="A373" s="4" t="str">
        <f t="shared" si="1"/>
        <v/>
      </c>
      <c r="B373" s="4" t="str">
        <f t="shared" si="2"/>
        <v/>
      </c>
      <c r="C373" s="5" t="str">
        <f t="shared" si="3"/>
        <v/>
      </c>
      <c r="D373" s="8"/>
      <c r="E373" s="7" t="str">
        <f>IFERROR(__xludf.DUMMYFUNCTION("IF(D373&lt;&gt;"""",SPLIT(D373,"" 
""),)"),"")</f>
        <v/>
      </c>
    </row>
    <row r="374">
      <c r="A374" s="4" t="str">
        <f t="shared" si="1"/>
        <v/>
      </c>
      <c r="B374" s="4" t="str">
        <f t="shared" si="2"/>
        <v/>
      </c>
      <c r="C374" s="5" t="str">
        <f t="shared" si="3"/>
        <v/>
      </c>
      <c r="D374" s="8"/>
      <c r="E374" s="7" t="str">
        <f>IFERROR(__xludf.DUMMYFUNCTION("IF(D374&lt;&gt;"""",SPLIT(D374,"" 
""),)"),"")</f>
        <v/>
      </c>
    </row>
    <row r="375">
      <c r="A375" s="4" t="str">
        <f t="shared" si="1"/>
        <v/>
      </c>
      <c r="B375" s="4" t="str">
        <f t="shared" si="2"/>
        <v/>
      </c>
      <c r="C375" s="5" t="str">
        <f t="shared" si="3"/>
        <v/>
      </c>
      <c r="D375" s="8"/>
      <c r="E375" s="7" t="str">
        <f>IFERROR(__xludf.DUMMYFUNCTION("IF(D375&lt;&gt;"""",SPLIT(D375,"" 
""),)"),"")</f>
        <v/>
      </c>
    </row>
    <row r="376">
      <c r="A376" s="4" t="str">
        <f t="shared" si="1"/>
        <v/>
      </c>
      <c r="B376" s="4" t="str">
        <f t="shared" si="2"/>
        <v/>
      </c>
      <c r="C376" s="5" t="str">
        <f t="shared" si="3"/>
        <v/>
      </c>
      <c r="D376" s="8"/>
      <c r="E376" s="7" t="str">
        <f>IFERROR(__xludf.DUMMYFUNCTION("IF(D376&lt;&gt;"""",SPLIT(D376,"" 
""),)"),"")</f>
        <v/>
      </c>
    </row>
    <row r="377">
      <c r="A377" s="4" t="str">
        <f t="shared" si="1"/>
        <v/>
      </c>
      <c r="B377" s="4" t="str">
        <f t="shared" si="2"/>
        <v/>
      </c>
      <c r="C377" s="5" t="str">
        <f t="shared" si="3"/>
        <v/>
      </c>
      <c r="D377" s="8"/>
      <c r="E377" s="7" t="str">
        <f>IFERROR(__xludf.DUMMYFUNCTION("IF(D377&lt;&gt;"""",SPLIT(D377,"" 
""),)"),"")</f>
        <v/>
      </c>
    </row>
    <row r="378">
      <c r="A378" s="4" t="str">
        <f t="shared" si="1"/>
        <v/>
      </c>
      <c r="B378" s="4" t="str">
        <f t="shared" si="2"/>
        <v/>
      </c>
      <c r="C378" s="5" t="str">
        <f t="shared" si="3"/>
        <v/>
      </c>
      <c r="D378" s="8"/>
      <c r="E378" s="7" t="str">
        <f>IFERROR(__xludf.DUMMYFUNCTION("IF(D378&lt;&gt;"""",SPLIT(D378,"" 
""),)"),"")</f>
        <v/>
      </c>
    </row>
    <row r="379">
      <c r="A379" s="4" t="str">
        <f t="shared" si="1"/>
        <v/>
      </c>
      <c r="B379" s="4" t="str">
        <f t="shared" si="2"/>
        <v/>
      </c>
      <c r="C379" s="5" t="str">
        <f t="shared" si="3"/>
        <v/>
      </c>
      <c r="D379" s="8"/>
      <c r="E379" s="7" t="str">
        <f>IFERROR(__xludf.DUMMYFUNCTION("IF(D379&lt;&gt;"""",SPLIT(D379,"" 
""),)"),"")</f>
        <v/>
      </c>
    </row>
    <row r="380">
      <c r="A380" s="4" t="str">
        <f t="shared" si="1"/>
        <v/>
      </c>
      <c r="B380" s="4" t="str">
        <f t="shared" si="2"/>
        <v/>
      </c>
      <c r="C380" s="5" t="str">
        <f t="shared" si="3"/>
        <v/>
      </c>
      <c r="D380" s="8"/>
      <c r="E380" s="7" t="str">
        <f>IFERROR(__xludf.DUMMYFUNCTION("IF(D380&lt;&gt;"""",SPLIT(D380,"" 
""),)"),"")</f>
        <v/>
      </c>
    </row>
    <row r="381">
      <c r="A381" s="4" t="str">
        <f t="shared" si="1"/>
        <v/>
      </c>
      <c r="B381" s="4" t="str">
        <f t="shared" si="2"/>
        <v/>
      </c>
      <c r="C381" s="5" t="str">
        <f t="shared" si="3"/>
        <v/>
      </c>
      <c r="D381" s="8"/>
      <c r="E381" s="7" t="str">
        <f>IFERROR(__xludf.DUMMYFUNCTION("IF(D381&lt;&gt;"""",SPLIT(D381,"" 
""),)"),"")</f>
        <v/>
      </c>
    </row>
    <row r="382">
      <c r="A382" s="4" t="str">
        <f t="shared" si="1"/>
        <v/>
      </c>
      <c r="B382" s="4" t="str">
        <f t="shared" si="2"/>
        <v/>
      </c>
      <c r="C382" s="5" t="str">
        <f t="shared" si="3"/>
        <v/>
      </c>
      <c r="D382" s="8"/>
      <c r="E382" s="7" t="str">
        <f>IFERROR(__xludf.DUMMYFUNCTION("IF(D382&lt;&gt;"""",SPLIT(D382,"" 
""),)"),"")</f>
        <v/>
      </c>
    </row>
    <row r="383">
      <c r="A383" s="4" t="str">
        <f t="shared" si="1"/>
        <v/>
      </c>
      <c r="B383" s="4" t="str">
        <f t="shared" si="2"/>
        <v/>
      </c>
      <c r="C383" s="5" t="str">
        <f t="shared" si="3"/>
        <v/>
      </c>
      <c r="D383" s="8"/>
      <c r="E383" s="7" t="str">
        <f>IFERROR(__xludf.DUMMYFUNCTION("IF(D383&lt;&gt;"""",SPLIT(D383,"" 
""),)"),"")</f>
        <v/>
      </c>
    </row>
    <row r="384">
      <c r="A384" s="4" t="str">
        <f t="shared" si="1"/>
        <v/>
      </c>
      <c r="B384" s="4" t="str">
        <f t="shared" si="2"/>
        <v/>
      </c>
      <c r="C384" s="5" t="str">
        <f t="shared" si="3"/>
        <v/>
      </c>
      <c r="D384" s="8"/>
      <c r="E384" s="7" t="str">
        <f>IFERROR(__xludf.DUMMYFUNCTION("IF(D384&lt;&gt;"""",SPLIT(D384,"" 
""),)"),"")</f>
        <v/>
      </c>
    </row>
    <row r="385">
      <c r="A385" s="4" t="str">
        <f t="shared" si="1"/>
        <v/>
      </c>
      <c r="B385" s="4" t="str">
        <f t="shared" si="2"/>
        <v/>
      </c>
      <c r="C385" s="5" t="str">
        <f t="shared" si="3"/>
        <v/>
      </c>
      <c r="D385" s="8"/>
      <c r="E385" s="7" t="str">
        <f>IFERROR(__xludf.DUMMYFUNCTION("IF(D385&lt;&gt;"""",SPLIT(D385,"" 
""),)"),"")</f>
        <v/>
      </c>
    </row>
    <row r="386">
      <c r="A386" s="4" t="str">
        <f t="shared" si="1"/>
        <v/>
      </c>
      <c r="B386" s="4" t="str">
        <f t="shared" si="2"/>
        <v/>
      </c>
      <c r="C386" s="5" t="str">
        <f t="shared" si="3"/>
        <v/>
      </c>
      <c r="D386" s="8"/>
      <c r="E386" s="7" t="str">
        <f>IFERROR(__xludf.DUMMYFUNCTION("IF(D386&lt;&gt;"""",SPLIT(D386,"" 
""),)"),"")</f>
        <v/>
      </c>
    </row>
    <row r="387">
      <c r="A387" s="4" t="str">
        <f t="shared" si="1"/>
        <v/>
      </c>
      <c r="B387" s="4" t="str">
        <f t="shared" si="2"/>
        <v/>
      </c>
      <c r="C387" s="5" t="str">
        <f t="shared" si="3"/>
        <v/>
      </c>
      <c r="D387" s="8"/>
      <c r="E387" s="7" t="str">
        <f>IFERROR(__xludf.DUMMYFUNCTION("IF(D387&lt;&gt;"""",SPLIT(D387,"" 
""),)"),"")</f>
        <v/>
      </c>
    </row>
    <row r="388">
      <c r="A388" s="4" t="str">
        <f t="shared" si="1"/>
        <v/>
      </c>
      <c r="B388" s="4" t="str">
        <f t="shared" si="2"/>
        <v/>
      </c>
      <c r="C388" s="5" t="str">
        <f t="shared" si="3"/>
        <v/>
      </c>
      <c r="D388" s="8"/>
      <c r="E388" s="7" t="str">
        <f>IFERROR(__xludf.DUMMYFUNCTION("IF(D388&lt;&gt;"""",SPLIT(D388,"" 
""),)"),"")</f>
        <v/>
      </c>
    </row>
    <row r="389">
      <c r="A389" s="4" t="str">
        <f t="shared" si="1"/>
        <v/>
      </c>
      <c r="B389" s="4" t="str">
        <f t="shared" si="2"/>
        <v/>
      </c>
      <c r="C389" s="5" t="str">
        <f t="shared" si="3"/>
        <v/>
      </c>
      <c r="D389" s="8"/>
      <c r="E389" s="7" t="str">
        <f>IFERROR(__xludf.DUMMYFUNCTION("IF(D389&lt;&gt;"""",SPLIT(D389,"" 
""),)"),"")</f>
        <v/>
      </c>
    </row>
    <row r="390">
      <c r="A390" s="4" t="str">
        <f t="shared" si="1"/>
        <v/>
      </c>
      <c r="B390" s="4" t="str">
        <f t="shared" si="2"/>
        <v/>
      </c>
      <c r="C390" s="5" t="str">
        <f t="shared" si="3"/>
        <v/>
      </c>
      <c r="D390" s="8"/>
      <c r="E390" s="7" t="str">
        <f>IFERROR(__xludf.DUMMYFUNCTION("IF(D390&lt;&gt;"""",SPLIT(D390,"" 
""),)"),"")</f>
        <v/>
      </c>
    </row>
    <row r="391">
      <c r="A391" s="4" t="str">
        <f t="shared" si="1"/>
        <v/>
      </c>
      <c r="B391" s="4" t="str">
        <f t="shared" si="2"/>
        <v/>
      </c>
      <c r="C391" s="5" t="str">
        <f t="shared" si="3"/>
        <v/>
      </c>
      <c r="D391" s="8"/>
      <c r="E391" s="7" t="str">
        <f>IFERROR(__xludf.DUMMYFUNCTION("IF(D391&lt;&gt;"""",SPLIT(D391,"" 
""),)"),"")</f>
        <v/>
      </c>
    </row>
    <row r="392">
      <c r="A392" s="4" t="str">
        <f t="shared" si="1"/>
        <v/>
      </c>
      <c r="B392" s="4" t="str">
        <f t="shared" si="2"/>
        <v/>
      </c>
      <c r="C392" s="5" t="str">
        <f t="shared" si="3"/>
        <v/>
      </c>
      <c r="D392" s="8"/>
      <c r="E392" s="7" t="str">
        <f>IFERROR(__xludf.DUMMYFUNCTION("IF(D392&lt;&gt;"""",SPLIT(D392,"" 
""),)"),"")</f>
        <v/>
      </c>
    </row>
    <row r="393">
      <c r="A393" s="4" t="str">
        <f t="shared" si="1"/>
        <v/>
      </c>
      <c r="B393" s="4" t="str">
        <f t="shared" si="2"/>
        <v/>
      </c>
      <c r="C393" s="5" t="str">
        <f t="shared" si="3"/>
        <v/>
      </c>
      <c r="D393" s="8"/>
      <c r="E393" s="7" t="str">
        <f>IFERROR(__xludf.DUMMYFUNCTION("IF(D393&lt;&gt;"""",SPLIT(D393,"" 
""),)"),"")</f>
        <v/>
      </c>
    </row>
    <row r="394">
      <c r="A394" s="4" t="str">
        <f t="shared" si="1"/>
        <v/>
      </c>
      <c r="B394" s="4" t="str">
        <f t="shared" si="2"/>
        <v/>
      </c>
      <c r="C394" s="5" t="str">
        <f t="shared" si="3"/>
        <v/>
      </c>
      <c r="D394" s="8"/>
      <c r="E394" s="7" t="str">
        <f>IFERROR(__xludf.DUMMYFUNCTION("IF(D394&lt;&gt;"""",SPLIT(D394,"" 
""),)"),"")</f>
        <v/>
      </c>
    </row>
    <row r="395">
      <c r="A395" s="4" t="str">
        <f t="shared" si="1"/>
        <v/>
      </c>
      <c r="B395" s="4" t="str">
        <f t="shared" si="2"/>
        <v/>
      </c>
      <c r="C395" s="5" t="str">
        <f t="shared" si="3"/>
        <v/>
      </c>
      <c r="D395" s="8"/>
      <c r="E395" s="7" t="str">
        <f>IFERROR(__xludf.DUMMYFUNCTION("IF(D395&lt;&gt;"""",SPLIT(D395,"" 
""),)"),"")</f>
        <v/>
      </c>
    </row>
    <row r="396">
      <c r="A396" s="4" t="str">
        <f t="shared" si="1"/>
        <v/>
      </c>
      <c r="B396" s="4" t="str">
        <f t="shared" si="2"/>
        <v/>
      </c>
      <c r="C396" s="5" t="str">
        <f t="shared" si="3"/>
        <v/>
      </c>
      <c r="D396" s="8"/>
      <c r="E396" s="7" t="str">
        <f>IFERROR(__xludf.DUMMYFUNCTION("IF(D396&lt;&gt;"""",SPLIT(D396,"" 
""),)"),"")</f>
        <v/>
      </c>
    </row>
    <row r="397">
      <c r="A397" s="4" t="str">
        <f t="shared" si="1"/>
        <v/>
      </c>
      <c r="B397" s="4" t="str">
        <f t="shared" si="2"/>
        <v/>
      </c>
      <c r="C397" s="5" t="str">
        <f t="shared" si="3"/>
        <v/>
      </c>
      <c r="D397" s="8"/>
      <c r="E397" s="7" t="str">
        <f>IFERROR(__xludf.DUMMYFUNCTION("IF(D397&lt;&gt;"""",SPLIT(D397,"" 
""),)"),"")</f>
        <v/>
      </c>
    </row>
    <row r="398">
      <c r="A398" s="4" t="str">
        <f t="shared" si="1"/>
        <v/>
      </c>
      <c r="B398" s="4" t="str">
        <f t="shared" si="2"/>
        <v/>
      </c>
      <c r="C398" s="5" t="str">
        <f t="shared" si="3"/>
        <v/>
      </c>
      <c r="D398" s="8"/>
      <c r="E398" s="7" t="str">
        <f>IFERROR(__xludf.DUMMYFUNCTION("IF(D398&lt;&gt;"""",SPLIT(D398,"" 
""),)"),"")</f>
        <v/>
      </c>
    </row>
    <row r="399">
      <c r="A399" s="4" t="str">
        <f t="shared" si="1"/>
        <v/>
      </c>
      <c r="B399" s="4" t="str">
        <f t="shared" si="2"/>
        <v/>
      </c>
      <c r="C399" s="5" t="str">
        <f t="shared" si="3"/>
        <v/>
      </c>
      <c r="D399" s="8"/>
      <c r="E399" s="7" t="str">
        <f>IFERROR(__xludf.DUMMYFUNCTION("IF(D399&lt;&gt;"""",SPLIT(D399,"" 
""),)"),"")</f>
        <v/>
      </c>
    </row>
    <row r="400">
      <c r="A400" s="4" t="str">
        <f t="shared" si="1"/>
        <v/>
      </c>
      <c r="B400" s="4" t="str">
        <f t="shared" si="2"/>
        <v/>
      </c>
      <c r="C400" s="5" t="str">
        <f t="shared" si="3"/>
        <v/>
      </c>
      <c r="D400" s="8"/>
      <c r="E400" s="7" t="str">
        <f>IFERROR(__xludf.DUMMYFUNCTION("IF(D400&lt;&gt;"""",SPLIT(D400,"" 
""),)"),"")</f>
        <v/>
      </c>
    </row>
    <row r="401">
      <c r="A401" s="4" t="str">
        <f t="shared" si="1"/>
        <v/>
      </c>
      <c r="B401" s="4" t="str">
        <f t="shared" si="2"/>
        <v/>
      </c>
      <c r="C401" s="5" t="str">
        <f t="shared" si="3"/>
        <v/>
      </c>
      <c r="D401" s="8"/>
      <c r="E401" s="7" t="str">
        <f>IFERROR(__xludf.DUMMYFUNCTION("IF(D401&lt;&gt;"""",SPLIT(D401,"" 
""),)"),"")</f>
        <v/>
      </c>
    </row>
    <row r="402">
      <c r="A402" s="4" t="str">
        <f t="shared" si="1"/>
        <v/>
      </c>
      <c r="B402" s="4" t="str">
        <f t="shared" si="2"/>
        <v/>
      </c>
      <c r="C402" s="5" t="str">
        <f t="shared" si="3"/>
        <v/>
      </c>
      <c r="D402" s="8"/>
      <c r="E402" s="7" t="str">
        <f>IFERROR(__xludf.DUMMYFUNCTION("IF(D402&lt;&gt;"""",SPLIT(D402,"" 
""),)"),"")</f>
        <v/>
      </c>
    </row>
    <row r="403">
      <c r="A403" s="4" t="str">
        <f t="shared" si="1"/>
        <v/>
      </c>
      <c r="B403" s="4" t="str">
        <f t="shared" si="2"/>
        <v/>
      </c>
      <c r="C403" s="5" t="str">
        <f t="shared" si="3"/>
        <v/>
      </c>
      <c r="D403" s="8"/>
      <c r="E403" s="7" t="str">
        <f>IFERROR(__xludf.DUMMYFUNCTION("IF(D403&lt;&gt;"""",SPLIT(D403,"" 
""),)"),"")</f>
        <v/>
      </c>
    </row>
    <row r="404">
      <c r="A404" s="4" t="str">
        <f t="shared" si="1"/>
        <v/>
      </c>
      <c r="B404" s="4" t="str">
        <f t="shared" si="2"/>
        <v/>
      </c>
      <c r="C404" s="5" t="str">
        <f t="shared" si="3"/>
        <v/>
      </c>
      <c r="D404" s="8"/>
      <c r="E404" s="7" t="str">
        <f>IFERROR(__xludf.DUMMYFUNCTION("IF(D404&lt;&gt;"""",SPLIT(D404,"" 
""),)"),"")</f>
        <v/>
      </c>
    </row>
    <row r="405">
      <c r="A405" s="4" t="str">
        <f t="shared" si="1"/>
        <v/>
      </c>
      <c r="B405" s="4" t="str">
        <f t="shared" si="2"/>
        <v/>
      </c>
      <c r="C405" s="5" t="str">
        <f t="shared" si="3"/>
        <v/>
      </c>
      <c r="D405" s="8"/>
      <c r="E405" s="7" t="str">
        <f>IFERROR(__xludf.DUMMYFUNCTION("IF(D405&lt;&gt;"""",SPLIT(D405,"" 
""),)"),"")</f>
        <v/>
      </c>
    </row>
    <row r="406">
      <c r="A406" s="4" t="str">
        <f t="shared" si="1"/>
        <v/>
      </c>
      <c r="B406" s="4" t="str">
        <f t="shared" si="2"/>
        <v/>
      </c>
      <c r="C406" s="5" t="str">
        <f t="shared" si="3"/>
        <v/>
      </c>
      <c r="D406" s="8"/>
      <c r="E406" s="7" t="str">
        <f>IFERROR(__xludf.DUMMYFUNCTION("IF(D406&lt;&gt;"""",SPLIT(D406,"" 
""),)"),"")</f>
        <v/>
      </c>
    </row>
    <row r="407">
      <c r="A407" s="4" t="str">
        <f t="shared" si="1"/>
        <v/>
      </c>
      <c r="B407" s="4" t="str">
        <f t="shared" si="2"/>
        <v/>
      </c>
      <c r="C407" s="5" t="str">
        <f t="shared" si="3"/>
        <v/>
      </c>
      <c r="D407" s="8"/>
      <c r="E407" s="7" t="str">
        <f>IFERROR(__xludf.DUMMYFUNCTION("IF(D407&lt;&gt;"""",SPLIT(D407,"" 
""),)"),"")</f>
        <v/>
      </c>
    </row>
    <row r="408">
      <c r="A408" s="4" t="str">
        <f t="shared" si="1"/>
        <v/>
      </c>
      <c r="B408" s="4" t="str">
        <f t="shared" si="2"/>
        <v/>
      </c>
      <c r="C408" s="5" t="str">
        <f t="shared" si="3"/>
        <v/>
      </c>
      <c r="D408" s="8"/>
      <c r="E408" s="7" t="str">
        <f>IFERROR(__xludf.DUMMYFUNCTION("IF(D408&lt;&gt;"""",SPLIT(D408,"" 
""),)"),"")</f>
        <v/>
      </c>
    </row>
    <row r="409">
      <c r="A409" s="4" t="str">
        <f t="shared" si="1"/>
        <v/>
      </c>
      <c r="B409" s="4" t="str">
        <f t="shared" si="2"/>
        <v/>
      </c>
      <c r="C409" s="5" t="str">
        <f t="shared" si="3"/>
        <v/>
      </c>
      <c r="D409" s="8"/>
      <c r="E409" s="7" t="str">
        <f>IFERROR(__xludf.DUMMYFUNCTION("IF(D409&lt;&gt;"""",SPLIT(D409,"" 
""),)"),"")</f>
        <v/>
      </c>
    </row>
    <row r="410">
      <c r="A410" s="4" t="str">
        <f t="shared" si="1"/>
        <v/>
      </c>
      <c r="B410" s="4" t="str">
        <f t="shared" si="2"/>
        <v/>
      </c>
      <c r="C410" s="5" t="str">
        <f t="shared" si="3"/>
        <v/>
      </c>
      <c r="D410" s="8"/>
      <c r="E410" s="7" t="str">
        <f>IFERROR(__xludf.DUMMYFUNCTION("IF(D410&lt;&gt;"""",SPLIT(D410,"" 
""),)"),"")</f>
        <v/>
      </c>
    </row>
    <row r="411">
      <c r="A411" s="4" t="str">
        <f t="shared" si="1"/>
        <v/>
      </c>
      <c r="B411" s="4" t="str">
        <f t="shared" si="2"/>
        <v/>
      </c>
      <c r="C411" s="5" t="str">
        <f t="shared" si="3"/>
        <v/>
      </c>
      <c r="D411" s="8"/>
      <c r="E411" s="7" t="str">
        <f>IFERROR(__xludf.DUMMYFUNCTION("IF(D411&lt;&gt;"""",SPLIT(D411,"" 
""),)"),"")</f>
        <v/>
      </c>
    </row>
    <row r="412">
      <c r="A412" s="4" t="str">
        <f t="shared" si="1"/>
        <v/>
      </c>
      <c r="B412" s="4" t="str">
        <f t="shared" si="2"/>
        <v/>
      </c>
      <c r="C412" s="5" t="str">
        <f t="shared" si="3"/>
        <v/>
      </c>
      <c r="D412" s="8"/>
      <c r="E412" s="7" t="str">
        <f>IFERROR(__xludf.DUMMYFUNCTION("IF(D412&lt;&gt;"""",SPLIT(D412,"" 
""),)"),"")</f>
        <v/>
      </c>
    </row>
    <row r="413">
      <c r="A413" s="4" t="str">
        <f t="shared" si="1"/>
        <v/>
      </c>
      <c r="B413" s="4" t="str">
        <f t="shared" si="2"/>
        <v/>
      </c>
      <c r="C413" s="5" t="str">
        <f t="shared" si="3"/>
        <v/>
      </c>
      <c r="D413" s="8"/>
      <c r="E413" s="7" t="str">
        <f>IFERROR(__xludf.DUMMYFUNCTION("IF(D413&lt;&gt;"""",SPLIT(D413,"" 
""),)"),"")</f>
        <v/>
      </c>
    </row>
    <row r="414">
      <c r="A414" s="4" t="str">
        <f t="shared" si="1"/>
        <v/>
      </c>
      <c r="B414" s="4" t="str">
        <f t="shared" si="2"/>
        <v/>
      </c>
      <c r="C414" s="5" t="str">
        <f t="shared" si="3"/>
        <v/>
      </c>
      <c r="D414" s="8"/>
      <c r="E414" s="7" t="str">
        <f>IFERROR(__xludf.DUMMYFUNCTION("IF(D414&lt;&gt;"""",SPLIT(D414,"" 
""),)"),"")</f>
        <v/>
      </c>
    </row>
    <row r="415">
      <c r="A415" s="4" t="str">
        <f t="shared" si="1"/>
        <v/>
      </c>
      <c r="B415" s="4" t="str">
        <f t="shared" si="2"/>
        <v/>
      </c>
      <c r="C415" s="5" t="str">
        <f t="shared" si="3"/>
        <v/>
      </c>
      <c r="D415" s="8"/>
      <c r="E415" s="7" t="str">
        <f>IFERROR(__xludf.DUMMYFUNCTION("IF(D415&lt;&gt;"""",SPLIT(D415,"" 
""),)"),"")</f>
        <v/>
      </c>
    </row>
    <row r="416">
      <c r="A416" s="4" t="str">
        <f t="shared" si="1"/>
        <v/>
      </c>
      <c r="B416" s="4" t="str">
        <f t="shared" si="2"/>
        <v/>
      </c>
      <c r="C416" s="5" t="str">
        <f t="shared" si="3"/>
        <v/>
      </c>
      <c r="D416" s="8"/>
      <c r="E416" s="7" t="str">
        <f>IFERROR(__xludf.DUMMYFUNCTION("IF(D416&lt;&gt;"""",SPLIT(D416,"" 
""),)"),"")</f>
        <v/>
      </c>
    </row>
    <row r="417">
      <c r="A417" s="4" t="str">
        <f t="shared" si="1"/>
        <v/>
      </c>
      <c r="B417" s="4" t="str">
        <f t="shared" si="2"/>
        <v/>
      </c>
      <c r="C417" s="5" t="str">
        <f t="shared" si="3"/>
        <v/>
      </c>
      <c r="D417" s="8"/>
      <c r="E417" s="7" t="str">
        <f>IFERROR(__xludf.DUMMYFUNCTION("IF(D417&lt;&gt;"""",SPLIT(D417,"" 
""),)"),"")</f>
        <v/>
      </c>
    </row>
    <row r="418">
      <c r="A418" s="4" t="str">
        <f t="shared" si="1"/>
        <v/>
      </c>
      <c r="B418" s="4" t="str">
        <f t="shared" si="2"/>
        <v/>
      </c>
      <c r="C418" s="5" t="str">
        <f t="shared" si="3"/>
        <v/>
      </c>
      <c r="D418" s="8"/>
      <c r="E418" s="7" t="str">
        <f>IFERROR(__xludf.DUMMYFUNCTION("IF(D418&lt;&gt;"""",SPLIT(D418,"" 
""),)"),"")</f>
        <v/>
      </c>
    </row>
    <row r="419">
      <c r="A419" s="4" t="str">
        <f t="shared" si="1"/>
        <v/>
      </c>
      <c r="B419" s="4" t="str">
        <f t="shared" si="2"/>
        <v/>
      </c>
      <c r="C419" s="5" t="str">
        <f t="shared" si="3"/>
        <v/>
      </c>
      <c r="D419" s="8"/>
      <c r="E419" s="7" t="str">
        <f>IFERROR(__xludf.DUMMYFUNCTION("IF(D419&lt;&gt;"""",SPLIT(D419,"" 
""),)"),"")</f>
        <v/>
      </c>
    </row>
    <row r="420">
      <c r="A420" s="4" t="str">
        <f t="shared" si="1"/>
        <v/>
      </c>
      <c r="B420" s="4" t="str">
        <f t="shared" si="2"/>
        <v/>
      </c>
      <c r="C420" s="5" t="str">
        <f t="shared" si="3"/>
        <v/>
      </c>
      <c r="D420" s="8"/>
      <c r="E420" s="7" t="str">
        <f>IFERROR(__xludf.DUMMYFUNCTION("IF(D420&lt;&gt;"""",SPLIT(D420,"" 
""),)"),"")</f>
        <v/>
      </c>
    </row>
    <row r="421">
      <c r="A421" s="4" t="str">
        <f t="shared" si="1"/>
        <v/>
      </c>
      <c r="B421" s="4" t="str">
        <f t="shared" si="2"/>
        <v/>
      </c>
      <c r="C421" s="5" t="str">
        <f t="shared" si="3"/>
        <v/>
      </c>
      <c r="D421" s="8"/>
      <c r="E421" s="7" t="str">
        <f>IFERROR(__xludf.DUMMYFUNCTION("IF(D421&lt;&gt;"""",SPLIT(D421,"" 
""),)"),"")</f>
        <v/>
      </c>
    </row>
    <row r="422">
      <c r="A422" s="4" t="str">
        <f t="shared" si="1"/>
        <v/>
      </c>
      <c r="B422" s="4" t="str">
        <f t="shared" si="2"/>
        <v/>
      </c>
      <c r="C422" s="5" t="str">
        <f t="shared" si="3"/>
        <v/>
      </c>
      <c r="D422" s="8"/>
      <c r="E422" s="7" t="str">
        <f>IFERROR(__xludf.DUMMYFUNCTION("IF(D422&lt;&gt;"""",SPLIT(D422,"" 
""),)"),"")</f>
        <v/>
      </c>
    </row>
    <row r="423">
      <c r="A423" s="4" t="str">
        <f t="shared" si="1"/>
        <v/>
      </c>
      <c r="B423" s="4" t="str">
        <f t="shared" si="2"/>
        <v/>
      </c>
      <c r="C423" s="5" t="str">
        <f t="shared" si="3"/>
        <v/>
      </c>
      <c r="D423" s="8"/>
      <c r="E423" s="7" t="str">
        <f>IFERROR(__xludf.DUMMYFUNCTION("IF(D423&lt;&gt;"""",SPLIT(D423,"" 
""),)"),"")</f>
        <v/>
      </c>
    </row>
    <row r="424">
      <c r="A424" s="4" t="str">
        <f t="shared" si="1"/>
        <v/>
      </c>
      <c r="B424" s="4" t="str">
        <f t="shared" si="2"/>
        <v/>
      </c>
      <c r="C424" s="5" t="str">
        <f t="shared" si="3"/>
        <v/>
      </c>
      <c r="D424" s="8"/>
      <c r="E424" s="7" t="str">
        <f>IFERROR(__xludf.DUMMYFUNCTION("IF(D424&lt;&gt;"""",SPLIT(D424,"" 
""),)"),"")</f>
        <v/>
      </c>
    </row>
    <row r="425">
      <c r="A425" s="4" t="str">
        <f t="shared" si="1"/>
        <v/>
      </c>
      <c r="B425" s="4" t="str">
        <f t="shared" si="2"/>
        <v/>
      </c>
      <c r="C425" s="5" t="str">
        <f t="shared" si="3"/>
        <v/>
      </c>
      <c r="D425" s="8"/>
      <c r="E425" s="7" t="str">
        <f>IFERROR(__xludf.DUMMYFUNCTION("IF(D425&lt;&gt;"""",SPLIT(D425,"" 
""),)"),"")</f>
        <v/>
      </c>
    </row>
    <row r="426">
      <c r="A426" s="4" t="str">
        <f t="shared" si="1"/>
        <v/>
      </c>
      <c r="B426" s="4" t="str">
        <f t="shared" si="2"/>
        <v/>
      </c>
      <c r="C426" s="5" t="str">
        <f t="shared" si="3"/>
        <v/>
      </c>
      <c r="D426" s="8"/>
      <c r="E426" s="7" t="str">
        <f>IFERROR(__xludf.DUMMYFUNCTION("IF(D426&lt;&gt;"""",SPLIT(D426,"" 
""),)"),"")</f>
        <v/>
      </c>
    </row>
    <row r="427">
      <c r="A427" s="4" t="str">
        <f t="shared" si="1"/>
        <v/>
      </c>
      <c r="B427" s="4" t="str">
        <f t="shared" si="2"/>
        <v/>
      </c>
      <c r="C427" s="5" t="str">
        <f t="shared" si="3"/>
        <v/>
      </c>
      <c r="D427" s="8"/>
      <c r="E427" s="7" t="str">
        <f>IFERROR(__xludf.DUMMYFUNCTION("IF(D427&lt;&gt;"""",SPLIT(D427,"" 
""),)"),"")</f>
        <v/>
      </c>
    </row>
    <row r="428">
      <c r="A428" s="4" t="str">
        <f t="shared" si="1"/>
        <v/>
      </c>
      <c r="B428" s="4" t="str">
        <f t="shared" si="2"/>
        <v/>
      </c>
      <c r="C428" s="5" t="str">
        <f t="shared" si="3"/>
        <v/>
      </c>
      <c r="D428" s="8"/>
      <c r="E428" s="7" t="str">
        <f>IFERROR(__xludf.DUMMYFUNCTION("IF(D428&lt;&gt;"""",SPLIT(D428,"" 
""),)"),"")</f>
        <v/>
      </c>
    </row>
    <row r="429">
      <c r="A429" s="4" t="str">
        <f t="shared" si="1"/>
        <v/>
      </c>
      <c r="B429" s="4" t="str">
        <f t="shared" si="2"/>
        <v/>
      </c>
      <c r="C429" s="5" t="str">
        <f t="shared" si="3"/>
        <v/>
      </c>
      <c r="D429" s="8"/>
      <c r="E429" s="7" t="str">
        <f>IFERROR(__xludf.DUMMYFUNCTION("IF(D429&lt;&gt;"""",SPLIT(D429,"" 
""),)"),"")</f>
        <v/>
      </c>
    </row>
    <row r="430">
      <c r="A430" s="4" t="str">
        <f t="shared" si="1"/>
        <v/>
      </c>
      <c r="B430" s="4" t="str">
        <f t="shared" si="2"/>
        <v/>
      </c>
      <c r="C430" s="5" t="str">
        <f t="shared" si="3"/>
        <v/>
      </c>
      <c r="D430" s="8"/>
      <c r="E430" s="7" t="str">
        <f>IFERROR(__xludf.DUMMYFUNCTION("IF(D430&lt;&gt;"""",SPLIT(D430,"" 
""),)"),"")</f>
        <v/>
      </c>
    </row>
    <row r="431">
      <c r="A431" s="4" t="str">
        <f t="shared" si="1"/>
        <v/>
      </c>
      <c r="B431" s="4" t="str">
        <f t="shared" si="2"/>
        <v/>
      </c>
      <c r="C431" s="5" t="str">
        <f t="shared" si="3"/>
        <v/>
      </c>
      <c r="D431" s="8"/>
      <c r="E431" s="7" t="str">
        <f>IFERROR(__xludf.DUMMYFUNCTION("IF(D431&lt;&gt;"""",SPLIT(D431,"" 
""),)"),"")</f>
        <v/>
      </c>
    </row>
    <row r="432">
      <c r="A432" s="4" t="str">
        <f t="shared" si="1"/>
        <v/>
      </c>
      <c r="B432" s="4" t="str">
        <f t="shared" si="2"/>
        <v/>
      </c>
      <c r="C432" s="5" t="str">
        <f t="shared" si="3"/>
        <v/>
      </c>
      <c r="D432" s="8"/>
      <c r="E432" s="7" t="str">
        <f>IFERROR(__xludf.DUMMYFUNCTION("IF(D432&lt;&gt;"""",SPLIT(D432,"" 
""),)"),"")</f>
        <v/>
      </c>
    </row>
    <row r="433">
      <c r="A433" s="4" t="str">
        <f t="shared" si="1"/>
        <v/>
      </c>
      <c r="B433" s="4" t="str">
        <f t="shared" si="2"/>
        <v/>
      </c>
      <c r="C433" s="5" t="str">
        <f t="shared" si="3"/>
        <v/>
      </c>
      <c r="D433" s="8"/>
      <c r="E433" s="7" t="str">
        <f>IFERROR(__xludf.DUMMYFUNCTION("IF(D433&lt;&gt;"""",SPLIT(D433,"" 
""),)"),"")</f>
        <v/>
      </c>
    </row>
    <row r="434">
      <c r="A434" s="4" t="str">
        <f t="shared" si="1"/>
        <v/>
      </c>
      <c r="B434" s="4" t="str">
        <f t="shared" si="2"/>
        <v/>
      </c>
      <c r="C434" s="5" t="str">
        <f t="shared" si="3"/>
        <v/>
      </c>
      <c r="D434" s="8"/>
      <c r="E434" s="7" t="str">
        <f>IFERROR(__xludf.DUMMYFUNCTION("IF(D434&lt;&gt;"""",SPLIT(D434,"" 
""),)"),"")</f>
        <v/>
      </c>
    </row>
    <row r="435">
      <c r="A435" s="4" t="str">
        <f t="shared" si="1"/>
        <v/>
      </c>
      <c r="B435" s="4" t="str">
        <f t="shared" si="2"/>
        <v/>
      </c>
      <c r="C435" s="5" t="str">
        <f t="shared" si="3"/>
        <v/>
      </c>
      <c r="D435" s="8"/>
      <c r="E435" s="7" t="str">
        <f>IFERROR(__xludf.DUMMYFUNCTION("IF(D435&lt;&gt;"""",SPLIT(D435,"" 
""),)"),"")</f>
        <v/>
      </c>
    </row>
    <row r="436">
      <c r="A436" s="4" t="str">
        <f t="shared" si="1"/>
        <v/>
      </c>
      <c r="B436" s="4" t="str">
        <f t="shared" si="2"/>
        <v/>
      </c>
      <c r="C436" s="5" t="str">
        <f t="shared" si="3"/>
        <v/>
      </c>
      <c r="D436" s="8"/>
      <c r="E436" s="7" t="str">
        <f>IFERROR(__xludf.DUMMYFUNCTION("IF(D436&lt;&gt;"""",SPLIT(D436,"" 
""),)"),"")</f>
        <v/>
      </c>
    </row>
    <row r="437">
      <c r="A437" s="4" t="str">
        <f t="shared" si="1"/>
        <v/>
      </c>
      <c r="B437" s="4" t="str">
        <f t="shared" si="2"/>
        <v/>
      </c>
      <c r="C437" s="5" t="str">
        <f t="shared" si="3"/>
        <v/>
      </c>
      <c r="D437" s="8"/>
      <c r="E437" s="7" t="str">
        <f>IFERROR(__xludf.DUMMYFUNCTION("IF(D437&lt;&gt;"""",SPLIT(D437,"" 
""),)"),"")</f>
        <v/>
      </c>
    </row>
    <row r="438">
      <c r="A438" s="4" t="str">
        <f t="shared" si="1"/>
        <v/>
      </c>
      <c r="B438" s="4" t="str">
        <f t="shared" si="2"/>
        <v/>
      </c>
      <c r="C438" s="5" t="str">
        <f t="shared" si="3"/>
        <v/>
      </c>
      <c r="D438" s="8"/>
      <c r="E438" s="7" t="str">
        <f>IFERROR(__xludf.DUMMYFUNCTION("IF(D438&lt;&gt;"""",SPLIT(D438,"" 
""),)"),"")</f>
        <v/>
      </c>
    </row>
    <row r="439">
      <c r="A439" s="4" t="str">
        <f t="shared" si="1"/>
        <v/>
      </c>
      <c r="B439" s="4" t="str">
        <f t="shared" si="2"/>
        <v/>
      </c>
      <c r="C439" s="5" t="str">
        <f t="shared" si="3"/>
        <v/>
      </c>
      <c r="D439" s="8"/>
      <c r="E439" s="7" t="str">
        <f>IFERROR(__xludf.DUMMYFUNCTION("IF(D439&lt;&gt;"""",SPLIT(D439,"" 
""),)"),"")</f>
        <v/>
      </c>
    </row>
    <row r="440">
      <c r="A440" s="4" t="str">
        <f t="shared" si="1"/>
        <v/>
      </c>
      <c r="B440" s="4" t="str">
        <f t="shared" si="2"/>
        <v/>
      </c>
      <c r="C440" s="5" t="str">
        <f t="shared" si="3"/>
        <v/>
      </c>
      <c r="D440" s="8"/>
      <c r="E440" s="7" t="str">
        <f>IFERROR(__xludf.DUMMYFUNCTION("IF(D440&lt;&gt;"""",SPLIT(D440,"" 
""),)"),"")</f>
        <v/>
      </c>
    </row>
    <row r="441">
      <c r="A441" s="4" t="str">
        <f t="shared" si="1"/>
        <v/>
      </c>
      <c r="B441" s="4" t="str">
        <f t="shared" si="2"/>
        <v/>
      </c>
      <c r="C441" s="5" t="str">
        <f t="shared" si="3"/>
        <v/>
      </c>
      <c r="D441" s="8"/>
      <c r="E441" s="7" t="str">
        <f>IFERROR(__xludf.DUMMYFUNCTION("IF(D441&lt;&gt;"""",SPLIT(D441,"" 
""),)"),"")</f>
        <v/>
      </c>
    </row>
    <row r="442">
      <c r="A442" s="4" t="str">
        <f t="shared" si="1"/>
        <v/>
      </c>
      <c r="B442" s="4" t="str">
        <f t="shared" si="2"/>
        <v/>
      </c>
      <c r="C442" s="5" t="str">
        <f t="shared" si="3"/>
        <v/>
      </c>
      <c r="D442" s="8"/>
      <c r="E442" s="7" t="str">
        <f>IFERROR(__xludf.DUMMYFUNCTION("IF(D442&lt;&gt;"""",SPLIT(D442,"" 
""),)"),"")</f>
        <v/>
      </c>
    </row>
    <row r="443">
      <c r="A443" s="4" t="str">
        <f t="shared" si="1"/>
        <v/>
      </c>
      <c r="B443" s="4" t="str">
        <f t="shared" si="2"/>
        <v/>
      </c>
      <c r="C443" s="5" t="str">
        <f t="shared" si="3"/>
        <v/>
      </c>
      <c r="D443" s="8"/>
      <c r="E443" s="7" t="str">
        <f>IFERROR(__xludf.DUMMYFUNCTION("IF(D443&lt;&gt;"""",SPLIT(D443,"" 
""),)"),"")</f>
        <v/>
      </c>
    </row>
    <row r="444">
      <c r="A444" s="4" t="str">
        <f t="shared" si="1"/>
        <v/>
      </c>
      <c r="B444" s="4" t="str">
        <f t="shared" si="2"/>
        <v/>
      </c>
      <c r="C444" s="5" t="str">
        <f t="shared" si="3"/>
        <v/>
      </c>
      <c r="D444" s="8"/>
      <c r="E444" s="7" t="str">
        <f>IFERROR(__xludf.DUMMYFUNCTION("IF(D444&lt;&gt;"""",SPLIT(D444,"" 
""),)"),"")</f>
        <v/>
      </c>
    </row>
    <row r="445">
      <c r="A445" s="4" t="str">
        <f t="shared" si="1"/>
        <v/>
      </c>
      <c r="B445" s="4" t="str">
        <f t="shared" si="2"/>
        <v/>
      </c>
      <c r="C445" s="5" t="str">
        <f t="shared" si="3"/>
        <v/>
      </c>
      <c r="D445" s="8"/>
      <c r="E445" s="7" t="str">
        <f>IFERROR(__xludf.DUMMYFUNCTION("IF(D445&lt;&gt;"""",SPLIT(D445,"" 
""),)"),"")</f>
        <v/>
      </c>
    </row>
    <row r="446">
      <c r="A446" s="4" t="str">
        <f t="shared" si="1"/>
        <v/>
      </c>
      <c r="B446" s="4" t="str">
        <f t="shared" si="2"/>
        <v/>
      </c>
      <c r="C446" s="5" t="str">
        <f t="shared" si="3"/>
        <v/>
      </c>
      <c r="D446" s="8"/>
      <c r="E446" s="7" t="str">
        <f>IFERROR(__xludf.DUMMYFUNCTION("IF(D446&lt;&gt;"""",SPLIT(D446,"" 
""),)"),"")</f>
        <v/>
      </c>
    </row>
    <row r="447">
      <c r="A447" s="4" t="str">
        <f t="shared" si="1"/>
        <v/>
      </c>
      <c r="B447" s="4" t="str">
        <f t="shared" si="2"/>
        <v/>
      </c>
      <c r="C447" s="5" t="str">
        <f t="shared" si="3"/>
        <v/>
      </c>
      <c r="D447" s="8"/>
      <c r="E447" s="7" t="str">
        <f>IFERROR(__xludf.DUMMYFUNCTION("IF(D447&lt;&gt;"""",SPLIT(D447,"" 
""),)"),"")</f>
        <v/>
      </c>
    </row>
    <row r="448">
      <c r="A448" s="4" t="str">
        <f t="shared" si="1"/>
        <v/>
      </c>
      <c r="B448" s="4" t="str">
        <f t="shared" si="2"/>
        <v/>
      </c>
      <c r="C448" s="5" t="str">
        <f t="shared" si="3"/>
        <v/>
      </c>
      <c r="D448" s="8"/>
      <c r="E448" s="7" t="str">
        <f>IFERROR(__xludf.DUMMYFUNCTION("IF(D448&lt;&gt;"""",SPLIT(D448,"" 
""),)"),"")</f>
        <v/>
      </c>
    </row>
    <row r="449">
      <c r="A449" s="4" t="str">
        <f t="shared" si="1"/>
        <v/>
      </c>
      <c r="B449" s="4" t="str">
        <f t="shared" si="2"/>
        <v/>
      </c>
      <c r="C449" s="5" t="str">
        <f t="shared" si="3"/>
        <v/>
      </c>
      <c r="D449" s="8"/>
      <c r="E449" s="7" t="str">
        <f>IFERROR(__xludf.DUMMYFUNCTION("IF(D449&lt;&gt;"""",SPLIT(D449,"" 
""),)"),"")</f>
        <v/>
      </c>
    </row>
    <row r="450">
      <c r="A450" s="4" t="str">
        <f t="shared" si="1"/>
        <v/>
      </c>
      <c r="B450" s="4" t="str">
        <f t="shared" si="2"/>
        <v/>
      </c>
      <c r="C450" s="5" t="str">
        <f t="shared" si="3"/>
        <v/>
      </c>
      <c r="D450" s="8"/>
      <c r="E450" s="7" t="str">
        <f>IFERROR(__xludf.DUMMYFUNCTION("IF(D450&lt;&gt;"""",SPLIT(D450,"" 
""),)"),"")</f>
        <v/>
      </c>
    </row>
    <row r="451">
      <c r="A451" s="4" t="str">
        <f t="shared" si="1"/>
        <v/>
      </c>
      <c r="B451" s="4" t="str">
        <f t="shared" si="2"/>
        <v/>
      </c>
      <c r="C451" s="5" t="str">
        <f t="shared" si="3"/>
        <v/>
      </c>
      <c r="D451" s="8"/>
      <c r="E451" s="7" t="str">
        <f>IFERROR(__xludf.DUMMYFUNCTION("IF(D451&lt;&gt;"""",SPLIT(D451,"" 
""),)"),"")</f>
        <v/>
      </c>
    </row>
    <row r="452">
      <c r="A452" s="4" t="str">
        <f t="shared" si="1"/>
        <v/>
      </c>
      <c r="B452" s="4" t="str">
        <f t="shared" si="2"/>
        <v/>
      </c>
      <c r="C452" s="5" t="str">
        <f t="shared" si="3"/>
        <v/>
      </c>
      <c r="D452" s="8"/>
      <c r="E452" s="7" t="str">
        <f>IFERROR(__xludf.DUMMYFUNCTION("IF(D452&lt;&gt;"""",SPLIT(D452,"" 
""),)"),"")</f>
        <v/>
      </c>
    </row>
    <row r="453">
      <c r="A453" s="4" t="str">
        <f t="shared" si="1"/>
        <v/>
      </c>
      <c r="B453" s="4" t="str">
        <f t="shared" si="2"/>
        <v/>
      </c>
      <c r="C453" s="5" t="str">
        <f t="shared" si="3"/>
        <v/>
      </c>
      <c r="D453" s="8"/>
      <c r="E453" s="7" t="str">
        <f>IFERROR(__xludf.DUMMYFUNCTION("IF(D453&lt;&gt;"""",SPLIT(D453,"" 
""),)"),"")</f>
        <v/>
      </c>
    </row>
    <row r="454">
      <c r="A454" s="4" t="str">
        <f t="shared" si="1"/>
        <v/>
      </c>
      <c r="B454" s="4" t="str">
        <f t="shared" si="2"/>
        <v/>
      </c>
      <c r="C454" s="5" t="str">
        <f t="shared" si="3"/>
        <v/>
      </c>
      <c r="D454" s="8"/>
      <c r="E454" s="7" t="str">
        <f>IFERROR(__xludf.DUMMYFUNCTION("IF(D454&lt;&gt;"""",SPLIT(D454,"" 
""),)"),"")</f>
        <v/>
      </c>
    </row>
    <row r="455">
      <c r="A455" s="4" t="str">
        <f t="shared" si="1"/>
        <v/>
      </c>
      <c r="B455" s="4" t="str">
        <f t="shared" si="2"/>
        <v/>
      </c>
      <c r="C455" s="5" t="str">
        <f t="shared" si="3"/>
        <v/>
      </c>
      <c r="D455" s="8"/>
      <c r="E455" s="7" t="str">
        <f>IFERROR(__xludf.DUMMYFUNCTION("IF(D455&lt;&gt;"""",SPLIT(D455,"" 
""),)"),"")</f>
        <v/>
      </c>
    </row>
    <row r="456">
      <c r="A456" s="4" t="str">
        <f t="shared" si="1"/>
        <v/>
      </c>
      <c r="B456" s="4" t="str">
        <f t="shared" si="2"/>
        <v/>
      </c>
      <c r="C456" s="5" t="str">
        <f t="shared" si="3"/>
        <v/>
      </c>
      <c r="D456" s="8"/>
      <c r="E456" s="7" t="str">
        <f>IFERROR(__xludf.DUMMYFUNCTION("IF(D456&lt;&gt;"""",SPLIT(D456,"" 
""),)"),"")</f>
        <v/>
      </c>
    </row>
    <row r="457">
      <c r="A457" s="4" t="str">
        <f t="shared" si="1"/>
        <v/>
      </c>
      <c r="B457" s="4" t="str">
        <f t="shared" si="2"/>
        <v/>
      </c>
      <c r="C457" s="5" t="str">
        <f t="shared" si="3"/>
        <v/>
      </c>
      <c r="D457" s="8"/>
      <c r="E457" s="7" t="str">
        <f>IFERROR(__xludf.DUMMYFUNCTION("IF(D457&lt;&gt;"""",SPLIT(D457,"" 
""),)"),"")</f>
        <v/>
      </c>
    </row>
    <row r="458">
      <c r="A458" s="4" t="str">
        <f t="shared" si="1"/>
        <v/>
      </c>
      <c r="B458" s="4" t="str">
        <f t="shared" si="2"/>
        <v/>
      </c>
      <c r="C458" s="5" t="str">
        <f t="shared" si="3"/>
        <v/>
      </c>
      <c r="D458" s="8"/>
      <c r="E458" s="7" t="str">
        <f>IFERROR(__xludf.DUMMYFUNCTION("IF(D458&lt;&gt;"""",SPLIT(D458,"" 
""),)"),"")</f>
        <v/>
      </c>
    </row>
    <row r="459">
      <c r="A459" s="4" t="str">
        <f t="shared" si="1"/>
        <v/>
      </c>
      <c r="B459" s="4" t="str">
        <f t="shared" si="2"/>
        <v/>
      </c>
      <c r="C459" s="5" t="str">
        <f t="shared" si="3"/>
        <v/>
      </c>
      <c r="D459" s="8"/>
      <c r="E459" s="7" t="str">
        <f>IFERROR(__xludf.DUMMYFUNCTION("IF(D459&lt;&gt;"""",SPLIT(D459,"" 
""),)"),"")</f>
        <v/>
      </c>
    </row>
    <row r="460">
      <c r="A460" s="4" t="str">
        <f t="shared" si="1"/>
        <v/>
      </c>
      <c r="B460" s="4" t="str">
        <f t="shared" si="2"/>
        <v/>
      </c>
      <c r="C460" s="5" t="str">
        <f t="shared" si="3"/>
        <v/>
      </c>
      <c r="D460" s="8"/>
      <c r="E460" s="7" t="str">
        <f>IFERROR(__xludf.DUMMYFUNCTION("IF(D460&lt;&gt;"""",SPLIT(D460,"" 
""),)"),"")</f>
        <v/>
      </c>
    </row>
    <row r="461">
      <c r="A461" s="4" t="str">
        <f t="shared" si="1"/>
        <v/>
      </c>
      <c r="B461" s="4" t="str">
        <f t="shared" si="2"/>
        <v/>
      </c>
      <c r="C461" s="5" t="str">
        <f t="shared" si="3"/>
        <v/>
      </c>
      <c r="D461" s="8"/>
      <c r="E461" s="7" t="str">
        <f>IFERROR(__xludf.DUMMYFUNCTION("IF(D461&lt;&gt;"""",SPLIT(D461,"" 
""),)"),"")</f>
        <v/>
      </c>
    </row>
    <row r="462">
      <c r="A462" s="4" t="str">
        <f t="shared" si="1"/>
        <v/>
      </c>
      <c r="B462" s="4" t="str">
        <f t="shared" si="2"/>
        <v/>
      </c>
      <c r="C462" s="5" t="str">
        <f t="shared" si="3"/>
        <v/>
      </c>
      <c r="D462" s="8"/>
      <c r="E462" s="7" t="str">
        <f>IFERROR(__xludf.DUMMYFUNCTION("IF(D462&lt;&gt;"""",SPLIT(D462,"" 
""),)"),"")</f>
        <v/>
      </c>
    </row>
    <row r="463">
      <c r="A463" s="4" t="str">
        <f t="shared" si="1"/>
        <v/>
      </c>
      <c r="B463" s="4" t="str">
        <f t="shared" si="2"/>
        <v/>
      </c>
      <c r="C463" s="5" t="str">
        <f t="shared" si="3"/>
        <v/>
      </c>
      <c r="D463" s="8"/>
      <c r="E463" s="7" t="str">
        <f>IFERROR(__xludf.DUMMYFUNCTION("IF(D463&lt;&gt;"""",SPLIT(D463,"" 
""),)"),"")</f>
        <v/>
      </c>
    </row>
    <row r="464">
      <c r="A464" s="4" t="str">
        <f t="shared" si="1"/>
        <v/>
      </c>
      <c r="B464" s="4" t="str">
        <f t="shared" si="2"/>
        <v/>
      </c>
      <c r="C464" s="5" t="str">
        <f t="shared" si="3"/>
        <v/>
      </c>
      <c r="D464" s="8"/>
      <c r="E464" s="7" t="str">
        <f>IFERROR(__xludf.DUMMYFUNCTION("IF(D464&lt;&gt;"""",SPLIT(D464,"" 
""),)"),"")</f>
        <v/>
      </c>
    </row>
    <row r="465">
      <c r="A465" s="4" t="str">
        <f t="shared" si="1"/>
        <v/>
      </c>
      <c r="B465" s="4" t="str">
        <f t="shared" si="2"/>
        <v/>
      </c>
      <c r="C465" s="5" t="str">
        <f t="shared" si="3"/>
        <v/>
      </c>
      <c r="D465" s="8"/>
      <c r="E465" s="7" t="str">
        <f>IFERROR(__xludf.DUMMYFUNCTION("IF(D465&lt;&gt;"""",SPLIT(D465,"" 
""),)"),"")</f>
        <v/>
      </c>
    </row>
    <row r="466">
      <c r="A466" s="4" t="str">
        <f t="shared" si="1"/>
        <v/>
      </c>
      <c r="B466" s="4" t="str">
        <f t="shared" si="2"/>
        <v/>
      </c>
      <c r="C466" s="5" t="str">
        <f t="shared" si="3"/>
        <v/>
      </c>
      <c r="D466" s="8"/>
      <c r="E466" s="7" t="str">
        <f>IFERROR(__xludf.DUMMYFUNCTION("IF(D466&lt;&gt;"""",SPLIT(D466,"" 
""),)"),"")</f>
        <v/>
      </c>
    </row>
    <row r="467">
      <c r="A467" s="4" t="str">
        <f t="shared" si="1"/>
        <v/>
      </c>
      <c r="B467" s="4" t="str">
        <f t="shared" si="2"/>
        <v/>
      </c>
      <c r="C467" s="5" t="str">
        <f t="shared" si="3"/>
        <v/>
      </c>
      <c r="D467" s="8"/>
      <c r="E467" s="7" t="str">
        <f>IFERROR(__xludf.DUMMYFUNCTION("IF(D467&lt;&gt;"""",SPLIT(D467,"" 
""),)"),"")</f>
        <v/>
      </c>
    </row>
    <row r="468">
      <c r="A468" s="4" t="str">
        <f t="shared" si="1"/>
        <v/>
      </c>
      <c r="B468" s="4" t="str">
        <f t="shared" si="2"/>
        <v/>
      </c>
      <c r="C468" s="5" t="str">
        <f t="shared" si="3"/>
        <v/>
      </c>
      <c r="D468" s="8"/>
      <c r="E468" s="7" t="str">
        <f>IFERROR(__xludf.DUMMYFUNCTION("IF(D468&lt;&gt;"""",SPLIT(D468,"" 
""),)"),"")</f>
        <v/>
      </c>
    </row>
    <row r="469">
      <c r="A469" s="4" t="str">
        <f t="shared" si="1"/>
        <v/>
      </c>
      <c r="B469" s="4" t="str">
        <f t="shared" si="2"/>
        <v/>
      </c>
      <c r="C469" s="5" t="str">
        <f t="shared" si="3"/>
        <v/>
      </c>
      <c r="D469" s="8"/>
      <c r="E469" s="7" t="str">
        <f>IFERROR(__xludf.DUMMYFUNCTION("IF(D469&lt;&gt;"""",SPLIT(D469,"" 
""),)"),"")</f>
        <v/>
      </c>
    </row>
    <row r="470">
      <c r="A470" s="4" t="str">
        <f t="shared" si="1"/>
        <v/>
      </c>
      <c r="B470" s="4" t="str">
        <f t="shared" si="2"/>
        <v/>
      </c>
      <c r="C470" s="5" t="str">
        <f t="shared" si="3"/>
        <v/>
      </c>
      <c r="D470" s="8"/>
      <c r="E470" s="7" t="str">
        <f>IFERROR(__xludf.DUMMYFUNCTION("IF(D470&lt;&gt;"""",SPLIT(D470,"" 
""),)"),"")</f>
        <v/>
      </c>
    </row>
    <row r="471">
      <c r="A471" s="4" t="str">
        <f t="shared" si="1"/>
        <v/>
      </c>
      <c r="B471" s="4" t="str">
        <f t="shared" si="2"/>
        <v/>
      </c>
      <c r="C471" s="5" t="str">
        <f t="shared" si="3"/>
        <v/>
      </c>
      <c r="D471" s="8"/>
      <c r="E471" s="7" t="str">
        <f>IFERROR(__xludf.DUMMYFUNCTION("IF(D471&lt;&gt;"""",SPLIT(D471,"" 
""),)"),"")</f>
        <v/>
      </c>
    </row>
    <row r="472">
      <c r="A472" s="4" t="str">
        <f t="shared" si="1"/>
        <v/>
      </c>
      <c r="B472" s="4" t="str">
        <f t="shared" si="2"/>
        <v/>
      </c>
      <c r="C472" s="5" t="str">
        <f t="shared" si="3"/>
        <v/>
      </c>
      <c r="D472" s="8"/>
      <c r="E472" s="7" t="str">
        <f>IFERROR(__xludf.DUMMYFUNCTION("IF(D472&lt;&gt;"""",SPLIT(D472,"" 
""),)"),"")</f>
        <v/>
      </c>
    </row>
    <row r="473">
      <c r="A473" s="4" t="str">
        <f t="shared" si="1"/>
        <v/>
      </c>
      <c r="B473" s="4" t="str">
        <f t="shared" si="2"/>
        <v/>
      </c>
      <c r="C473" s="5" t="str">
        <f t="shared" si="3"/>
        <v/>
      </c>
      <c r="D473" s="8"/>
      <c r="E473" s="7" t="str">
        <f>IFERROR(__xludf.DUMMYFUNCTION("IF(D473&lt;&gt;"""",SPLIT(D473,"" 
""),)"),"")</f>
        <v/>
      </c>
    </row>
    <row r="474">
      <c r="A474" s="4" t="str">
        <f t="shared" si="1"/>
        <v/>
      </c>
      <c r="B474" s="4" t="str">
        <f t="shared" si="2"/>
        <v/>
      </c>
      <c r="C474" s="5" t="str">
        <f t="shared" si="3"/>
        <v/>
      </c>
      <c r="D474" s="8"/>
      <c r="E474" s="7" t="str">
        <f>IFERROR(__xludf.DUMMYFUNCTION("IF(D474&lt;&gt;"""",SPLIT(D474,"" 
""),)"),"")</f>
        <v/>
      </c>
    </row>
    <row r="475">
      <c r="A475" s="4" t="str">
        <f t="shared" si="1"/>
        <v/>
      </c>
      <c r="B475" s="4" t="str">
        <f t="shared" si="2"/>
        <v/>
      </c>
      <c r="C475" s="5" t="str">
        <f t="shared" si="3"/>
        <v/>
      </c>
      <c r="D475" s="8"/>
      <c r="E475" s="7" t="str">
        <f>IFERROR(__xludf.DUMMYFUNCTION("IF(D475&lt;&gt;"""",SPLIT(D475,"" 
""),)"),"")</f>
        <v/>
      </c>
    </row>
    <row r="476">
      <c r="A476" s="4" t="str">
        <f t="shared" si="1"/>
        <v/>
      </c>
      <c r="B476" s="4" t="str">
        <f t="shared" si="2"/>
        <v/>
      </c>
      <c r="C476" s="5" t="str">
        <f t="shared" si="3"/>
        <v/>
      </c>
      <c r="D476" s="8"/>
      <c r="E476" s="7" t="str">
        <f>IFERROR(__xludf.DUMMYFUNCTION("IF(D476&lt;&gt;"""",SPLIT(D476,"" 
""),)"),"")</f>
        <v/>
      </c>
    </row>
    <row r="477">
      <c r="A477" s="4" t="str">
        <f t="shared" si="1"/>
        <v/>
      </c>
      <c r="B477" s="4" t="str">
        <f t="shared" si="2"/>
        <v/>
      </c>
      <c r="C477" s="5" t="str">
        <f t="shared" si="3"/>
        <v/>
      </c>
      <c r="D477" s="8"/>
      <c r="E477" s="7" t="str">
        <f>IFERROR(__xludf.DUMMYFUNCTION("IF(D477&lt;&gt;"""",SPLIT(D477,"" 
""),)"),"")</f>
        <v/>
      </c>
    </row>
    <row r="478">
      <c r="A478" s="4" t="str">
        <f t="shared" si="1"/>
        <v/>
      </c>
      <c r="B478" s="4" t="str">
        <f t="shared" si="2"/>
        <v/>
      </c>
      <c r="C478" s="5" t="str">
        <f t="shared" si="3"/>
        <v/>
      </c>
      <c r="D478" s="8"/>
      <c r="E478" s="7" t="str">
        <f>IFERROR(__xludf.DUMMYFUNCTION("IF(D478&lt;&gt;"""",SPLIT(D478,"" 
""),)"),"")</f>
        <v/>
      </c>
    </row>
    <row r="479">
      <c r="A479" s="4" t="str">
        <f t="shared" si="1"/>
        <v/>
      </c>
      <c r="B479" s="4" t="str">
        <f t="shared" si="2"/>
        <v/>
      </c>
      <c r="C479" s="5" t="str">
        <f t="shared" si="3"/>
        <v/>
      </c>
      <c r="D479" s="8"/>
      <c r="E479" s="7" t="str">
        <f>IFERROR(__xludf.DUMMYFUNCTION("IF(D479&lt;&gt;"""",SPLIT(D479,"" 
""),)"),"")</f>
        <v/>
      </c>
    </row>
    <row r="480">
      <c r="A480" s="4" t="str">
        <f t="shared" si="1"/>
        <v/>
      </c>
      <c r="B480" s="4" t="str">
        <f t="shared" si="2"/>
        <v/>
      </c>
      <c r="C480" s="5" t="str">
        <f t="shared" si="3"/>
        <v/>
      </c>
      <c r="D480" s="8"/>
      <c r="E480" s="7" t="str">
        <f>IFERROR(__xludf.DUMMYFUNCTION("IF(D480&lt;&gt;"""",SPLIT(D480,"" 
""),)"),"")</f>
        <v/>
      </c>
    </row>
    <row r="481">
      <c r="A481" s="4" t="str">
        <f t="shared" si="1"/>
        <v/>
      </c>
      <c r="B481" s="4" t="str">
        <f t="shared" si="2"/>
        <v/>
      </c>
      <c r="C481" s="5" t="str">
        <f t="shared" si="3"/>
        <v/>
      </c>
      <c r="D481" s="8"/>
      <c r="E481" s="7" t="str">
        <f>IFERROR(__xludf.DUMMYFUNCTION("IF(D481&lt;&gt;"""",SPLIT(D481,"" 
""),)"),"")</f>
        <v/>
      </c>
    </row>
    <row r="482">
      <c r="A482" s="4" t="str">
        <f t="shared" si="1"/>
        <v/>
      </c>
      <c r="B482" s="4" t="str">
        <f t="shared" si="2"/>
        <v/>
      </c>
      <c r="C482" s="5" t="str">
        <f t="shared" si="3"/>
        <v/>
      </c>
      <c r="D482" s="8"/>
      <c r="E482" s="7" t="str">
        <f>IFERROR(__xludf.DUMMYFUNCTION("IF(D482&lt;&gt;"""",SPLIT(D482,"" 
""),)"),"")</f>
        <v/>
      </c>
    </row>
    <row r="483">
      <c r="A483" s="4" t="str">
        <f t="shared" si="1"/>
        <v/>
      </c>
      <c r="B483" s="4" t="str">
        <f t="shared" si="2"/>
        <v/>
      </c>
      <c r="C483" s="5" t="str">
        <f t="shared" si="3"/>
        <v/>
      </c>
      <c r="D483" s="8"/>
      <c r="E483" s="7" t="str">
        <f>IFERROR(__xludf.DUMMYFUNCTION("IF(D483&lt;&gt;"""",SPLIT(D483,"" 
""),)"),"")</f>
        <v/>
      </c>
    </row>
    <row r="484">
      <c r="A484" s="4" t="str">
        <f t="shared" si="1"/>
        <v/>
      </c>
      <c r="B484" s="4" t="str">
        <f t="shared" si="2"/>
        <v/>
      </c>
      <c r="C484" s="5" t="str">
        <f t="shared" si="3"/>
        <v/>
      </c>
      <c r="D484" s="8"/>
      <c r="E484" s="7" t="str">
        <f>IFERROR(__xludf.DUMMYFUNCTION("IF(D484&lt;&gt;"""",SPLIT(D484,"" 
""),)"),"")</f>
        <v/>
      </c>
    </row>
    <row r="485">
      <c r="A485" s="4" t="str">
        <f t="shared" si="1"/>
        <v/>
      </c>
      <c r="B485" s="4" t="str">
        <f t="shared" si="2"/>
        <v/>
      </c>
      <c r="C485" s="5" t="str">
        <f t="shared" si="3"/>
        <v/>
      </c>
      <c r="D485" s="8"/>
      <c r="E485" s="7" t="str">
        <f>IFERROR(__xludf.DUMMYFUNCTION("IF(D485&lt;&gt;"""",SPLIT(D485,"" 
""),)"),"")</f>
        <v/>
      </c>
    </row>
    <row r="486">
      <c r="A486" s="4" t="str">
        <f t="shared" si="1"/>
        <v/>
      </c>
      <c r="B486" s="4" t="str">
        <f t="shared" si="2"/>
        <v/>
      </c>
      <c r="C486" s="5" t="str">
        <f t="shared" si="3"/>
        <v/>
      </c>
      <c r="D486" s="8"/>
      <c r="E486" s="7" t="str">
        <f>IFERROR(__xludf.DUMMYFUNCTION("IF(D486&lt;&gt;"""",SPLIT(D486,"" 
""),)"),"")</f>
        <v/>
      </c>
    </row>
    <row r="487">
      <c r="A487" s="4" t="str">
        <f t="shared" si="1"/>
        <v/>
      </c>
      <c r="B487" s="4" t="str">
        <f t="shared" si="2"/>
        <v/>
      </c>
      <c r="C487" s="5" t="str">
        <f t="shared" si="3"/>
        <v/>
      </c>
      <c r="D487" s="8"/>
      <c r="E487" s="7" t="str">
        <f>IFERROR(__xludf.DUMMYFUNCTION("IF(D487&lt;&gt;"""",SPLIT(D487,"" 
""),)"),"")</f>
        <v/>
      </c>
    </row>
    <row r="488">
      <c r="A488" s="4" t="str">
        <f t="shared" si="1"/>
        <v/>
      </c>
      <c r="B488" s="4" t="str">
        <f t="shared" si="2"/>
        <v/>
      </c>
      <c r="C488" s="5" t="str">
        <f t="shared" si="3"/>
        <v/>
      </c>
      <c r="D488" s="8"/>
      <c r="E488" s="7" t="str">
        <f>IFERROR(__xludf.DUMMYFUNCTION("IF(D488&lt;&gt;"""",SPLIT(D488,"" 
""),)"),"")</f>
        <v/>
      </c>
    </row>
    <row r="489">
      <c r="A489" s="4" t="str">
        <f t="shared" si="1"/>
        <v/>
      </c>
      <c r="B489" s="4" t="str">
        <f t="shared" si="2"/>
        <v/>
      </c>
      <c r="C489" s="5" t="str">
        <f t="shared" si="3"/>
        <v/>
      </c>
      <c r="D489" s="8"/>
      <c r="E489" s="7" t="str">
        <f>IFERROR(__xludf.DUMMYFUNCTION("IF(D489&lt;&gt;"""",SPLIT(D489,"" 
""),)"),"")</f>
        <v/>
      </c>
    </row>
    <row r="490">
      <c r="A490" s="4" t="str">
        <f t="shared" si="1"/>
        <v/>
      </c>
      <c r="B490" s="4" t="str">
        <f t="shared" si="2"/>
        <v/>
      </c>
      <c r="C490" s="5" t="str">
        <f t="shared" si="3"/>
        <v/>
      </c>
      <c r="D490" s="8"/>
      <c r="E490" s="7" t="str">
        <f>IFERROR(__xludf.DUMMYFUNCTION("IF(D490&lt;&gt;"""",SPLIT(D490,"" 
""),)"),"")</f>
        <v/>
      </c>
    </row>
    <row r="491">
      <c r="A491" s="4" t="str">
        <f t="shared" si="1"/>
        <v/>
      </c>
      <c r="B491" s="4" t="str">
        <f t="shared" si="2"/>
        <v/>
      </c>
      <c r="C491" s="5" t="str">
        <f t="shared" si="3"/>
        <v/>
      </c>
      <c r="D491" s="8"/>
      <c r="E491" s="7" t="str">
        <f>IFERROR(__xludf.DUMMYFUNCTION("IF(D491&lt;&gt;"""",SPLIT(D491,"" 
""),)"),"")</f>
        <v/>
      </c>
    </row>
    <row r="492">
      <c r="A492" s="4" t="str">
        <f t="shared" si="1"/>
        <v/>
      </c>
      <c r="B492" s="4" t="str">
        <f t="shared" si="2"/>
        <v/>
      </c>
      <c r="C492" s="5" t="str">
        <f t="shared" si="3"/>
        <v/>
      </c>
      <c r="D492" s="8"/>
      <c r="E492" s="7" t="str">
        <f>IFERROR(__xludf.DUMMYFUNCTION("IF(D492&lt;&gt;"""",SPLIT(D492,"" 
""),)"),"")</f>
        <v/>
      </c>
    </row>
    <row r="493">
      <c r="A493" s="4" t="str">
        <f t="shared" si="1"/>
        <v/>
      </c>
      <c r="B493" s="4" t="str">
        <f t="shared" si="2"/>
        <v/>
      </c>
      <c r="C493" s="5" t="str">
        <f t="shared" si="3"/>
        <v/>
      </c>
      <c r="D493" s="8"/>
      <c r="E493" s="7" t="str">
        <f>IFERROR(__xludf.DUMMYFUNCTION("IF(D493&lt;&gt;"""",SPLIT(D493,"" 
""),)"),"")</f>
        <v/>
      </c>
    </row>
    <row r="494">
      <c r="A494" s="4" t="str">
        <f t="shared" si="1"/>
        <v/>
      </c>
      <c r="B494" s="4" t="str">
        <f t="shared" si="2"/>
        <v/>
      </c>
      <c r="C494" s="5" t="str">
        <f t="shared" si="3"/>
        <v/>
      </c>
      <c r="D494" s="8"/>
      <c r="E494" s="7" t="str">
        <f>IFERROR(__xludf.DUMMYFUNCTION("IF(D494&lt;&gt;"""",SPLIT(D494,"" 
""),)"),"")</f>
        <v/>
      </c>
    </row>
    <row r="495">
      <c r="A495" s="4" t="str">
        <f t="shared" si="1"/>
        <v/>
      </c>
      <c r="B495" s="4" t="str">
        <f t="shared" si="2"/>
        <v/>
      </c>
      <c r="C495" s="5" t="str">
        <f t="shared" si="3"/>
        <v/>
      </c>
      <c r="D495" s="8"/>
      <c r="E495" s="7" t="str">
        <f>IFERROR(__xludf.DUMMYFUNCTION("IF(D495&lt;&gt;"""",SPLIT(D495,"" 
""),)"),"")</f>
        <v/>
      </c>
    </row>
    <row r="496">
      <c r="A496" s="4" t="str">
        <f t="shared" si="1"/>
        <v/>
      </c>
      <c r="B496" s="4" t="str">
        <f t="shared" si="2"/>
        <v/>
      </c>
      <c r="C496" s="5" t="str">
        <f t="shared" si="3"/>
        <v/>
      </c>
      <c r="D496" s="8"/>
      <c r="E496" s="7" t="str">
        <f>IFERROR(__xludf.DUMMYFUNCTION("IF(D496&lt;&gt;"""",SPLIT(D496,"" 
""),)"),"")</f>
        <v/>
      </c>
    </row>
    <row r="497">
      <c r="A497" s="4" t="str">
        <f t="shared" si="1"/>
        <v/>
      </c>
      <c r="B497" s="4" t="str">
        <f t="shared" si="2"/>
        <v/>
      </c>
      <c r="C497" s="5" t="str">
        <f t="shared" si="3"/>
        <v/>
      </c>
      <c r="D497" s="8"/>
      <c r="E497" s="7" t="str">
        <f>IFERROR(__xludf.DUMMYFUNCTION("IF(D497&lt;&gt;"""",SPLIT(D497,"" 
""),)"),"")</f>
        <v/>
      </c>
    </row>
    <row r="498">
      <c r="A498" s="4" t="str">
        <f t="shared" si="1"/>
        <v/>
      </c>
      <c r="B498" s="4" t="str">
        <f t="shared" si="2"/>
        <v/>
      </c>
      <c r="C498" s="5" t="str">
        <f t="shared" si="3"/>
        <v/>
      </c>
      <c r="D498" s="8"/>
      <c r="E498" s="7" t="str">
        <f>IFERROR(__xludf.DUMMYFUNCTION("IF(D498&lt;&gt;"""",SPLIT(D498,"" 
""),)"),"")</f>
        <v/>
      </c>
    </row>
    <row r="499">
      <c r="A499" s="4" t="str">
        <f t="shared" si="1"/>
        <v/>
      </c>
      <c r="B499" s="4" t="str">
        <f t="shared" si="2"/>
        <v/>
      </c>
      <c r="C499" s="5" t="str">
        <f t="shared" si="3"/>
        <v/>
      </c>
      <c r="D499" s="8"/>
      <c r="E499" s="7" t="str">
        <f>IFERROR(__xludf.DUMMYFUNCTION("IF(D499&lt;&gt;"""",SPLIT(D499,"" 
""),)"),"")</f>
        <v/>
      </c>
    </row>
    <row r="500">
      <c r="A500" s="4" t="str">
        <f t="shared" si="1"/>
        <v/>
      </c>
      <c r="B500" s="4" t="str">
        <f t="shared" si="2"/>
        <v/>
      </c>
      <c r="C500" s="5" t="str">
        <f t="shared" si="3"/>
        <v/>
      </c>
      <c r="D500" s="8"/>
      <c r="E500" s="7" t="str">
        <f>IFERROR(__xludf.DUMMYFUNCTION("IF(D500&lt;&gt;"""",SPLIT(D500,"" 
""),)"),"")</f>
        <v/>
      </c>
    </row>
    <row r="501">
      <c r="A501" s="4" t="str">
        <f t="shared" si="1"/>
        <v/>
      </c>
      <c r="B501" s="4" t="str">
        <f t="shared" si="2"/>
        <v/>
      </c>
      <c r="C501" s="5" t="str">
        <f t="shared" si="3"/>
        <v/>
      </c>
      <c r="D501" s="8"/>
      <c r="E501" s="7" t="str">
        <f>IFERROR(__xludf.DUMMYFUNCTION("IF(D501&lt;&gt;"""",SPLIT(D501,"" 
""),)"),"")</f>
        <v/>
      </c>
    </row>
    <row r="502">
      <c r="A502" s="4" t="str">
        <f t="shared" si="1"/>
        <v/>
      </c>
      <c r="B502" s="4" t="str">
        <f t="shared" si="2"/>
        <v/>
      </c>
      <c r="C502" s="5" t="str">
        <f t="shared" si="3"/>
        <v/>
      </c>
      <c r="D502" s="8"/>
      <c r="E502" s="7" t="str">
        <f>IFERROR(__xludf.DUMMYFUNCTION("IF(D502&lt;&gt;"""",SPLIT(D502,"" 
""),)"),"")</f>
        <v/>
      </c>
    </row>
    <row r="503">
      <c r="A503" s="4" t="str">
        <f t="shared" si="1"/>
        <v/>
      </c>
      <c r="B503" s="4" t="str">
        <f t="shared" si="2"/>
        <v/>
      </c>
      <c r="C503" s="5" t="str">
        <f t="shared" si="3"/>
        <v/>
      </c>
      <c r="D503" s="8"/>
      <c r="E503" s="7" t="str">
        <f>IFERROR(__xludf.DUMMYFUNCTION("IF(D503&lt;&gt;"""",SPLIT(D503,"" 
""),)"),"")</f>
        <v/>
      </c>
    </row>
    <row r="504">
      <c r="A504" s="4" t="str">
        <f t="shared" si="1"/>
        <v/>
      </c>
      <c r="B504" s="4" t="str">
        <f t="shared" si="2"/>
        <v/>
      </c>
      <c r="C504" s="5" t="str">
        <f t="shared" si="3"/>
        <v/>
      </c>
      <c r="D504" s="8"/>
      <c r="E504" s="7" t="str">
        <f>IFERROR(__xludf.DUMMYFUNCTION("IF(D504&lt;&gt;"""",SPLIT(D504,"" 
""),)"),"")</f>
        <v/>
      </c>
    </row>
    <row r="505">
      <c r="A505" s="4" t="str">
        <f t="shared" si="1"/>
        <v/>
      </c>
      <c r="B505" s="4" t="str">
        <f t="shared" si="2"/>
        <v/>
      </c>
      <c r="C505" s="5" t="str">
        <f t="shared" si="3"/>
        <v/>
      </c>
      <c r="D505" s="8"/>
      <c r="E505" s="7" t="str">
        <f>IFERROR(__xludf.DUMMYFUNCTION("IF(D505&lt;&gt;"""",SPLIT(D505,"" 
""),)"),"")</f>
        <v/>
      </c>
    </row>
    <row r="506">
      <c r="A506" s="4" t="str">
        <f t="shared" si="1"/>
        <v/>
      </c>
      <c r="B506" s="4" t="str">
        <f t="shared" si="2"/>
        <v/>
      </c>
      <c r="C506" s="5" t="str">
        <f t="shared" si="3"/>
        <v/>
      </c>
      <c r="D506" s="8"/>
      <c r="E506" s="7" t="str">
        <f>IFERROR(__xludf.DUMMYFUNCTION("IF(D506&lt;&gt;"""",SPLIT(D506,"" 
""),)"),"")</f>
        <v/>
      </c>
    </row>
    <row r="507">
      <c r="A507" s="4" t="str">
        <f t="shared" si="1"/>
        <v/>
      </c>
      <c r="B507" s="4" t="str">
        <f t="shared" si="2"/>
        <v/>
      </c>
      <c r="C507" s="5" t="str">
        <f t="shared" si="3"/>
        <v/>
      </c>
      <c r="D507" s="8"/>
      <c r="E507" s="7" t="str">
        <f>IFERROR(__xludf.DUMMYFUNCTION("IF(D507&lt;&gt;"""",SPLIT(D507,"" 
""),)"),"")</f>
        <v/>
      </c>
    </row>
    <row r="508">
      <c r="A508" s="4" t="str">
        <f t="shared" si="1"/>
        <v/>
      </c>
      <c r="B508" s="4" t="str">
        <f t="shared" si="2"/>
        <v/>
      </c>
      <c r="C508" s="5" t="str">
        <f t="shared" si="3"/>
        <v/>
      </c>
      <c r="D508" s="8"/>
      <c r="E508" s="7" t="str">
        <f>IFERROR(__xludf.DUMMYFUNCTION("IF(D508&lt;&gt;"""",SPLIT(D508,"" 
""),)"),"")</f>
        <v/>
      </c>
    </row>
    <row r="509">
      <c r="A509" s="4" t="str">
        <f t="shared" si="1"/>
        <v/>
      </c>
      <c r="B509" s="4" t="str">
        <f t="shared" si="2"/>
        <v/>
      </c>
      <c r="C509" s="5" t="str">
        <f t="shared" si="3"/>
        <v/>
      </c>
      <c r="D509" s="8"/>
      <c r="E509" s="7" t="str">
        <f>IFERROR(__xludf.DUMMYFUNCTION("IF(D509&lt;&gt;"""",SPLIT(D509,"" 
""),)"),"")</f>
        <v/>
      </c>
    </row>
    <row r="510">
      <c r="A510" s="4" t="str">
        <f t="shared" si="1"/>
        <v/>
      </c>
      <c r="B510" s="4" t="str">
        <f t="shared" si="2"/>
        <v/>
      </c>
      <c r="C510" s="5" t="str">
        <f t="shared" si="3"/>
        <v/>
      </c>
      <c r="D510" s="8"/>
      <c r="E510" s="7" t="str">
        <f>IFERROR(__xludf.DUMMYFUNCTION("IF(D510&lt;&gt;"""",SPLIT(D510,"" 
""),)"),"")</f>
        <v/>
      </c>
    </row>
    <row r="511">
      <c r="A511" s="4" t="str">
        <f t="shared" si="1"/>
        <v/>
      </c>
      <c r="B511" s="4" t="str">
        <f t="shared" si="2"/>
        <v/>
      </c>
      <c r="C511" s="5" t="str">
        <f t="shared" si="3"/>
        <v/>
      </c>
      <c r="D511" s="8"/>
      <c r="E511" s="7" t="str">
        <f>IFERROR(__xludf.DUMMYFUNCTION("IF(D511&lt;&gt;"""",SPLIT(D511,"" 
""),)"),"")</f>
        <v/>
      </c>
    </row>
    <row r="512">
      <c r="A512" s="4" t="str">
        <f t="shared" si="1"/>
        <v/>
      </c>
      <c r="B512" s="4" t="str">
        <f t="shared" si="2"/>
        <v/>
      </c>
      <c r="C512" s="5" t="str">
        <f t="shared" si="3"/>
        <v/>
      </c>
      <c r="D512" s="8"/>
      <c r="E512" s="7" t="str">
        <f>IFERROR(__xludf.DUMMYFUNCTION("IF(D512&lt;&gt;"""",SPLIT(D512,"" 
""),)"),"")</f>
        <v/>
      </c>
    </row>
    <row r="513">
      <c r="A513" s="4" t="str">
        <f t="shared" si="1"/>
        <v/>
      </c>
      <c r="B513" s="4" t="str">
        <f t="shared" si="2"/>
        <v/>
      </c>
      <c r="C513" s="5" t="str">
        <f t="shared" si="3"/>
        <v/>
      </c>
      <c r="D513" s="8"/>
      <c r="E513" s="7" t="str">
        <f>IFERROR(__xludf.DUMMYFUNCTION("IF(D513&lt;&gt;"""",SPLIT(D513,"" 
""),)"),"")</f>
        <v/>
      </c>
    </row>
    <row r="514">
      <c r="A514" s="4" t="str">
        <f t="shared" si="1"/>
        <v/>
      </c>
      <c r="B514" s="4" t="str">
        <f t="shared" si="2"/>
        <v/>
      </c>
      <c r="C514" s="5" t="str">
        <f t="shared" si="3"/>
        <v/>
      </c>
      <c r="D514" s="8"/>
      <c r="E514" s="7" t="str">
        <f>IFERROR(__xludf.DUMMYFUNCTION("IF(D514&lt;&gt;"""",SPLIT(D514,"" 
""),)"),"")</f>
        <v/>
      </c>
    </row>
    <row r="515">
      <c r="A515" s="4" t="str">
        <f t="shared" si="1"/>
        <v/>
      </c>
      <c r="B515" s="4" t="str">
        <f t="shared" si="2"/>
        <v/>
      </c>
      <c r="C515" s="5" t="str">
        <f t="shared" si="3"/>
        <v/>
      </c>
      <c r="D515" s="8"/>
      <c r="E515" s="7" t="str">
        <f>IFERROR(__xludf.DUMMYFUNCTION("IF(D515&lt;&gt;"""",SPLIT(D515,"" 
""),)"),"")</f>
        <v/>
      </c>
    </row>
    <row r="516">
      <c r="A516" s="4" t="str">
        <f t="shared" si="1"/>
        <v/>
      </c>
      <c r="B516" s="4" t="str">
        <f t="shared" si="2"/>
        <v/>
      </c>
      <c r="C516" s="5" t="str">
        <f t="shared" si="3"/>
        <v/>
      </c>
      <c r="D516" s="8"/>
      <c r="E516" s="7" t="str">
        <f>IFERROR(__xludf.DUMMYFUNCTION("IF(D516&lt;&gt;"""",SPLIT(D516,"" 
""),)"),"")</f>
        <v/>
      </c>
    </row>
    <row r="517">
      <c r="A517" s="4" t="str">
        <f t="shared" si="1"/>
        <v/>
      </c>
      <c r="B517" s="4" t="str">
        <f t="shared" si="2"/>
        <v/>
      </c>
      <c r="C517" s="5" t="str">
        <f t="shared" si="3"/>
        <v/>
      </c>
      <c r="D517" s="8"/>
      <c r="E517" s="7" t="str">
        <f>IFERROR(__xludf.DUMMYFUNCTION("IF(D517&lt;&gt;"""",SPLIT(D517,"" 
""),)"),"")</f>
        <v/>
      </c>
    </row>
    <row r="518">
      <c r="A518" s="4" t="str">
        <f t="shared" si="1"/>
        <v/>
      </c>
      <c r="B518" s="4" t="str">
        <f t="shared" si="2"/>
        <v/>
      </c>
      <c r="C518" s="5" t="str">
        <f t="shared" si="3"/>
        <v/>
      </c>
      <c r="D518" s="8"/>
      <c r="E518" s="7" t="str">
        <f>IFERROR(__xludf.DUMMYFUNCTION("IF(D518&lt;&gt;"""",SPLIT(D518,"" 
""),)"),"")</f>
        <v/>
      </c>
    </row>
    <row r="519">
      <c r="A519" s="4" t="str">
        <f t="shared" si="1"/>
        <v/>
      </c>
      <c r="B519" s="4" t="str">
        <f t="shared" si="2"/>
        <v/>
      </c>
      <c r="C519" s="5" t="str">
        <f t="shared" si="3"/>
        <v/>
      </c>
      <c r="D519" s="8"/>
      <c r="E519" s="7" t="str">
        <f>IFERROR(__xludf.DUMMYFUNCTION("IF(D519&lt;&gt;"""",SPLIT(D519,"" 
""),)"),"")</f>
        <v/>
      </c>
    </row>
    <row r="520">
      <c r="A520" s="4" t="str">
        <f t="shared" si="1"/>
        <v/>
      </c>
      <c r="B520" s="4" t="str">
        <f t="shared" si="2"/>
        <v/>
      </c>
      <c r="C520" s="5" t="str">
        <f t="shared" si="3"/>
        <v/>
      </c>
      <c r="D520" s="8"/>
      <c r="E520" s="7" t="str">
        <f>IFERROR(__xludf.DUMMYFUNCTION("IF(D520&lt;&gt;"""",SPLIT(D520,"" 
""),)"),"")</f>
        <v/>
      </c>
    </row>
    <row r="521">
      <c r="A521" s="4" t="str">
        <f t="shared" si="1"/>
        <v/>
      </c>
      <c r="B521" s="4" t="str">
        <f t="shared" si="2"/>
        <v/>
      </c>
      <c r="C521" s="5" t="str">
        <f t="shared" si="3"/>
        <v/>
      </c>
      <c r="D521" s="8"/>
      <c r="E521" s="7" t="str">
        <f>IFERROR(__xludf.DUMMYFUNCTION("IF(D521&lt;&gt;"""",SPLIT(D521,"" 
""),)"),"")</f>
        <v/>
      </c>
    </row>
    <row r="522">
      <c r="A522" s="4" t="str">
        <f t="shared" si="1"/>
        <v/>
      </c>
      <c r="B522" s="4" t="str">
        <f t="shared" si="2"/>
        <v/>
      </c>
      <c r="C522" s="5" t="str">
        <f t="shared" si="3"/>
        <v/>
      </c>
      <c r="D522" s="8"/>
      <c r="E522" s="7" t="str">
        <f>IFERROR(__xludf.DUMMYFUNCTION("IF(D522&lt;&gt;"""",SPLIT(D522,"" 
""),)"),"")</f>
        <v/>
      </c>
    </row>
    <row r="523">
      <c r="A523" s="4" t="str">
        <f t="shared" si="1"/>
        <v/>
      </c>
      <c r="B523" s="4" t="str">
        <f t="shared" si="2"/>
        <v/>
      </c>
      <c r="C523" s="5" t="str">
        <f t="shared" si="3"/>
        <v/>
      </c>
      <c r="D523" s="8"/>
      <c r="E523" s="7" t="str">
        <f>IFERROR(__xludf.DUMMYFUNCTION("IF(D523&lt;&gt;"""",SPLIT(D523,"" 
""),)"),"")</f>
        <v/>
      </c>
    </row>
    <row r="524">
      <c r="A524" s="4" t="str">
        <f t="shared" si="1"/>
        <v/>
      </c>
      <c r="B524" s="4" t="str">
        <f t="shared" si="2"/>
        <v/>
      </c>
      <c r="C524" s="5" t="str">
        <f t="shared" si="3"/>
        <v/>
      </c>
      <c r="D524" s="8"/>
      <c r="E524" s="7" t="str">
        <f>IFERROR(__xludf.DUMMYFUNCTION("IF(D524&lt;&gt;"""",SPLIT(D524,"" 
""),)"),"")</f>
        <v/>
      </c>
    </row>
    <row r="525">
      <c r="A525" s="4" t="str">
        <f t="shared" si="1"/>
        <v/>
      </c>
      <c r="B525" s="4" t="str">
        <f t="shared" si="2"/>
        <v/>
      </c>
      <c r="C525" s="5" t="str">
        <f t="shared" si="3"/>
        <v/>
      </c>
      <c r="D525" s="8"/>
      <c r="E525" s="7" t="str">
        <f>IFERROR(__xludf.DUMMYFUNCTION("IF(D525&lt;&gt;"""",SPLIT(D525,"" 
""),)"),"")</f>
        <v/>
      </c>
    </row>
    <row r="526">
      <c r="A526" s="4" t="str">
        <f t="shared" si="1"/>
        <v/>
      </c>
      <c r="B526" s="4" t="str">
        <f t="shared" si="2"/>
        <v/>
      </c>
      <c r="C526" s="5" t="str">
        <f t="shared" si="3"/>
        <v/>
      </c>
      <c r="D526" s="8"/>
      <c r="E526" s="7" t="str">
        <f>IFERROR(__xludf.DUMMYFUNCTION("IF(D526&lt;&gt;"""",SPLIT(D526,"" 
""),)"),"")</f>
        <v/>
      </c>
    </row>
    <row r="527">
      <c r="A527" s="4" t="str">
        <f t="shared" si="1"/>
        <v/>
      </c>
      <c r="B527" s="4" t="str">
        <f t="shared" si="2"/>
        <v/>
      </c>
      <c r="C527" s="5" t="str">
        <f t="shared" si="3"/>
        <v/>
      </c>
      <c r="D527" s="8"/>
      <c r="E527" s="7" t="str">
        <f>IFERROR(__xludf.DUMMYFUNCTION("IF(D527&lt;&gt;"""",SPLIT(D527,"" 
""),)"),"")</f>
        <v/>
      </c>
    </row>
    <row r="528">
      <c r="A528" s="4" t="str">
        <f t="shared" si="1"/>
        <v/>
      </c>
      <c r="B528" s="4" t="str">
        <f t="shared" si="2"/>
        <v/>
      </c>
      <c r="C528" s="5" t="str">
        <f t="shared" si="3"/>
        <v/>
      </c>
      <c r="D528" s="8"/>
      <c r="E528" s="7" t="str">
        <f>IFERROR(__xludf.DUMMYFUNCTION("IF(D528&lt;&gt;"""",SPLIT(D528,"" 
""),)"),"")</f>
        <v/>
      </c>
    </row>
    <row r="529">
      <c r="A529" s="4" t="str">
        <f t="shared" si="1"/>
        <v/>
      </c>
      <c r="B529" s="4" t="str">
        <f t="shared" si="2"/>
        <v/>
      </c>
      <c r="C529" s="5" t="str">
        <f t="shared" si="3"/>
        <v/>
      </c>
      <c r="D529" s="8"/>
      <c r="E529" s="7" t="str">
        <f>IFERROR(__xludf.DUMMYFUNCTION("IF(D529&lt;&gt;"""",SPLIT(D529,"" 
""),)"),"")</f>
        <v/>
      </c>
    </row>
    <row r="530">
      <c r="A530" s="4" t="str">
        <f t="shared" si="1"/>
        <v/>
      </c>
      <c r="B530" s="4" t="str">
        <f t="shared" si="2"/>
        <v/>
      </c>
      <c r="C530" s="5" t="str">
        <f t="shared" si="3"/>
        <v/>
      </c>
      <c r="D530" s="8"/>
      <c r="E530" s="7" t="str">
        <f>IFERROR(__xludf.DUMMYFUNCTION("IF(D530&lt;&gt;"""",SPLIT(D530,"" 
""),)"),"")</f>
        <v/>
      </c>
    </row>
    <row r="531">
      <c r="A531" s="4" t="str">
        <f t="shared" si="1"/>
        <v/>
      </c>
      <c r="B531" s="4" t="str">
        <f t="shared" si="2"/>
        <v/>
      </c>
      <c r="C531" s="5" t="str">
        <f t="shared" si="3"/>
        <v/>
      </c>
      <c r="D531" s="8"/>
      <c r="E531" s="7" t="str">
        <f>IFERROR(__xludf.DUMMYFUNCTION("IF(D531&lt;&gt;"""",SPLIT(D531,"" 
""),)"),"")</f>
        <v/>
      </c>
    </row>
    <row r="532">
      <c r="A532" s="4" t="str">
        <f t="shared" si="1"/>
        <v/>
      </c>
      <c r="B532" s="4" t="str">
        <f t="shared" si="2"/>
        <v/>
      </c>
      <c r="C532" s="5" t="str">
        <f t="shared" si="3"/>
        <v/>
      </c>
      <c r="D532" s="8"/>
      <c r="E532" s="7" t="str">
        <f>IFERROR(__xludf.DUMMYFUNCTION("IF(D532&lt;&gt;"""",SPLIT(D532,"" 
""),)"),"")</f>
        <v/>
      </c>
    </row>
    <row r="533">
      <c r="A533" s="4" t="str">
        <f t="shared" si="1"/>
        <v/>
      </c>
      <c r="B533" s="4" t="str">
        <f t="shared" si="2"/>
        <v/>
      </c>
      <c r="C533" s="5" t="str">
        <f t="shared" si="3"/>
        <v/>
      </c>
      <c r="D533" s="8"/>
      <c r="E533" s="7" t="str">
        <f>IFERROR(__xludf.DUMMYFUNCTION("IF(D533&lt;&gt;"""",SPLIT(D533,"" 
""),)"),"")</f>
        <v/>
      </c>
    </row>
    <row r="534">
      <c r="A534" s="4" t="str">
        <f t="shared" si="1"/>
        <v/>
      </c>
      <c r="B534" s="4" t="str">
        <f t="shared" si="2"/>
        <v/>
      </c>
      <c r="C534" s="5" t="str">
        <f t="shared" si="3"/>
        <v/>
      </c>
      <c r="D534" s="8"/>
      <c r="E534" s="7" t="str">
        <f>IFERROR(__xludf.DUMMYFUNCTION("IF(D534&lt;&gt;"""",SPLIT(D534,"" 
""),)"),"")</f>
        <v/>
      </c>
    </row>
    <row r="535">
      <c r="A535" s="4" t="str">
        <f t="shared" si="1"/>
        <v/>
      </c>
      <c r="B535" s="4" t="str">
        <f t="shared" si="2"/>
        <v/>
      </c>
      <c r="C535" s="5" t="str">
        <f t="shared" si="3"/>
        <v/>
      </c>
      <c r="D535" s="8"/>
      <c r="E535" s="7" t="str">
        <f>IFERROR(__xludf.DUMMYFUNCTION("IF(D535&lt;&gt;"""",SPLIT(D535,"" 
""),)"),"")</f>
        <v/>
      </c>
    </row>
    <row r="536">
      <c r="A536" s="4" t="str">
        <f t="shared" si="1"/>
        <v/>
      </c>
      <c r="B536" s="4" t="str">
        <f t="shared" si="2"/>
        <v/>
      </c>
      <c r="C536" s="5" t="str">
        <f t="shared" si="3"/>
        <v/>
      </c>
      <c r="D536" s="8"/>
      <c r="E536" s="7" t="str">
        <f>IFERROR(__xludf.DUMMYFUNCTION("IF(D536&lt;&gt;"""",SPLIT(D536,"" 
""),)"),"")</f>
        <v/>
      </c>
    </row>
    <row r="537">
      <c r="A537" s="4" t="str">
        <f t="shared" si="1"/>
        <v/>
      </c>
      <c r="B537" s="4" t="str">
        <f t="shared" si="2"/>
        <v/>
      </c>
      <c r="C537" s="5" t="str">
        <f t="shared" si="3"/>
        <v/>
      </c>
      <c r="D537" s="8"/>
      <c r="E537" s="7" t="str">
        <f>IFERROR(__xludf.DUMMYFUNCTION("IF(D537&lt;&gt;"""",SPLIT(D537,"" 
""),)"),"")</f>
        <v/>
      </c>
    </row>
    <row r="538">
      <c r="A538" s="4" t="str">
        <f t="shared" si="1"/>
        <v/>
      </c>
      <c r="B538" s="4" t="str">
        <f t="shared" si="2"/>
        <v/>
      </c>
      <c r="C538" s="5" t="str">
        <f t="shared" si="3"/>
        <v/>
      </c>
      <c r="D538" s="8"/>
      <c r="E538" s="7" t="str">
        <f>IFERROR(__xludf.DUMMYFUNCTION("IF(D538&lt;&gt;"""",SPLIT(D538,"" 
""),)"),"")</f>
        <v/>
      </c>
    </row>
    <row r="539">
      <c r="A539" s="4" t="str">
        <f t="shared" si="1"/>
        <v/>
      </c>
      <c r="B539" s="4" t="str">
        <f t="shared" si="2"/>
        <v/>
      </c>
      <c r="C539" s="5" t="str">
        <f t="shared" si="3"/>
        <v/>
      </c>
      <c r="D539" s="8"/>
      <c r="E539" s="7" t="str">
        <f>IFERROR(__xludf.DUMMYFUNCTION("IF(D539&lt;&gt;"""",SPLIT(D539,"" 
""),)"),"")</f>
        <v/>
      </c>
    </row>
    <row r="540">
      <c r="A540" s="4" t="str">
        <f t="shared" si="1"/>
        <v/>
      </c>
      <c r="B540" s="4" t="str">
        <f t="shared" si="2"/>
        <v/>
      </c>
      <c r="C540" s="5" t="str">
        <f t="shared" si="3"/>
        <v/>
      </c>
      <c r="D540" s="8"/>
      <c r="E540" s="7" t="str">
        <f>IFERROR(__xludf.DUMMYFUNCTION("IF(D540&lt;&gt;"""",SPLIT(D540,"" 
""),)"),"")</f>
        <v/>
      </c>
    </row>
    <row r="541">
      <c r="A541" s="4" t="str">
        <f t="shared" si="1"/>
        <v/>
      </c>
      <c r="B541" s="4" t="str">
        <f t="shared" si="2"/>
        <v/>
      </c>
      <c r="C541" s="5" t="str">
        <f t="shared" si="3"/>
        <v/>
      </c>
      <c r="D541" s="8"/>
      <c r="E541" s="7" t="str">
        <f>IFERROR(__xludf.DUMMYFUNCTION("IF(D541&lt;&gt;"""",SPLIT(D541,"" 
""),)"),"")</f>
        <v/>
      </c>
    </row>
    <row r="542">
      <c r="A542" s="4" t="str">
        <f t="shared" si="1"/>
        <v/>
      </c>
      <c r="B542" s="4" t="str">
        <f t="shared" si="2"/>
        <v/>
      </c>
      <c r="C542" s="5" t="str">
        <f t="shared" si="3"/>
        <v/>
      </c>
      <c r="D542" s="8"/>
      <c r="E542" s="7" t="str">
        <f>IFERROR(__xludf.DUMMYFUNCTION("IF(D542&lt;&gt;"""",SPLIT(D542,"" 
""),)"),"")</f>
        <v/>
      </c>
    </row>
    <row r="543">
      <c r="A543" s="4" t="str">
        <f t="shared" si="1"/>
        <v/>
      </c>
      <c r="B543" s="4" t="str">
        <f t="shared" si="2"/>
        <v/>
      </c>
      <c r="C543" s="5" t="str">
        <f t="shared" si="3"/>
        <v/>
      </c>
      <c r="D543" s="8"/>
      <c r="E543" s="7" t="str">
        <f>IFERROR(__xludf.DUMMYFUNCTION("IF(D543&lt;&gt;"""",SPLIT(D543,"" 
""),)"),"")</f>
        <v/>
      </c>
    </row>
    <row r="544">
      <c r="A544" s="4" t="str">
        <f t="shared" si="1"/>
        <v/>
      </c>
      <c r="B544" s="4" t="str">
        <f t="shared" si="2"/>
        <v/>
      </c>
      <c r="C544" s="5" t="str">
        <f t="shared" si="3"/>
        <v/>
      </c>
      <c r="D544" s="8"/>
      <c r="E544" s="7" t="str">
        <f>IFERROR(__xludf.DUMMYFUNCTION("IF(D544&lt;&gt;"""",SPLIT(D544,"" 
""),)"),"")</f>
        <v/>
      </c>
    </row>
    <row r="545">
      <c r="A545" s="4" t="str">
        <f t="shared" si="1"/>
        <v/>
      </c>
      <c r="B545" s="4" t="str">
        <f t="shared" si="2"/>
        <v/>
      </c>
      <c r="C545" s="5" t="str">
        <f t="shared" si="3"/>
        <v/>
      </c>
      <c r="D545" s="8"/>
      <c r="E545" s="7" t="str">
        <f>IFERROR(__xludf.DUMMYFUNCTION("IF(D545&lt;&gt;"""",SPLIT(D545,"" 
""),)"),"")</f>
        <v/>
      </c>
    </row>
    <row r="546">
      <c r="A546" s="4" t="str">
        <f t="shared" si="1"/>
        <v/>
      </c>
      <c r="B546" s="4" t="str">
        <f t="shared" si="2"/>
        <v/>
      </c>
      <c r="C546" s="5" t="str">
        <f t="shared" si="3"/>
        <v/>
      </c>
      <c r="D546" s="8"/>
      <c r="E546" s="7" t="str">
        <f>IFERROR(__xludf.DUMMYFUNCTION("IF(D546&lt;&gt;"""",SPLIT(D546,"" 
""),)"),"")</f>
        <v/>
      </c>
    </row>
    <row r="547">
      <c r="A547" s="4" t="str">
        <f t="shared" si="1"/>
        <v/>
      </c>
      <c r="B547" s="4" t="str">
        <f t="shared" si="2"/>
        <v/>
      </c>
      <c r="C547" s="5" t="str">
        <f t="shared" si="3"/>
        <v/>
      </c>
      <c r="D547" s="8"/>
      <c r="E547" s="7" t="str">
        <f>IFERROR(__xludf.DUMMYFUNCTION("IF(D547&lt;&gt;"""",SPLIT(D547,"" 
""),)"),"")</f>
        <v/>
      </c>
    </row>
    <row r="548">
      <c r="A548" s="4" t="str">
        <f t="shared" si="1"/>
        <v/>
      </c>
      <c r="B548" s="4" t="str">
        <f t="shared" si="2"/>
        <v/>
      </c>
      <c r="C548" s="5" t="str">
        <f t="shared" si="3"/>
        <v/>
      </c>
      <c r="D548" s="8"/>
      <c r="E548" s="7" t="str">
        <f>IFERROR(__xludf.DUMMYFUNCTION("IF(D548&lt;&gt;"""",SPLIT(D548,"" 
""),)"),"")</f>
        <v/>
      </c>
    </row>
    <row r="549">
      <c r="A549" s="4" t="str">
        <f t="shared" si="1"/>
        <v/>
      </c>
      <c r="B549" s="4" t="str">
        <f t="shared" si="2"/>
        <v/>
      </c>
      <c r="C549" s="5" t="str">
        <f t="shared" si="3"/>
        <v/>
      </c>
      <c r="D549" s="8"/>
      <c r="E549" s="7" t="str">
        <f>IFERROR(__xludf.DUMMYFUNCTION("IF(D549&lt;&gt;"""",SPLIT(D549,"" 
""),)"),"")</f>
        <v/>
      </c>
    </row>
    <row r="550">
      <c r="A550" s="4" t="str">
        <f t="shared" si="1"/>
        <v/>
      </c>
      <c r="B550" s="4" t="str">
        <f t="shared" si="2"/>
        <v/>
      </c>
      <c r="C550" s="5" t="str">
        <f t="shared" si="3"/>
        <v/>
      </c>
      <c r="D550" s="8"/>
      <c r="E550" s="7" t="str">
        <f>IFERROR(__xludf.DUMMYFUNCTION("IF(D550&lt;&gt;"""",SPLIT(D550,"" 
""),)"),"")</f>
        <v/>
      </c>
    </row>
    <row r="551">
      <c r="A551" s="4" t="str">
        <f t="shared" si="1"/>
        <v/>
      </c>
      <c r="B551" s="4" t="str">
        <f t="shared" si="2"/>
        <v/>
      </c>
      <c r="C551" s="5" t="str">
        <f t="shared" si="3"/>
        <v/>
      </c>
      <c r="D551" s="8"/>
      <c r="E551" s="7" t="str">
        <f>IFERROR(__xludf.DUMMYFUNCTION("IF(D551&lt;&gt;"""",SPLIT(D551,"" 
""),)"),"")</f>
        <v/>
      </c>
    </row>
    <row r="552">
      <c r="A552" s="4" t="str">
        <f t="shared" si="1"/>
        <v/>
      </c>
      <c r="B552" s="4" t="str">
        <f t="shared" si="2"/>
        <v/>
      </c>
      <c r="C552" s="5" t="str">
        <f t="shared" si="3"/>
        <v/>
      </c>
      <c r="D552" s="8"/>
      <c r="E552" s="7" t="str">
        <f>IFERROR(__xludf.DUMMYFUNCTION("IF(D552&lt;&gt;"""",SPLIT(D552,"" 
""),)"),"")</f>
        <v/>
      </c>
    </row>
    <row r="553">
      <c r="A553" s="4" t="str">
        <f t="shared" si="1"/>
        <v/>
      </c>
      <c r="B553" s="4" t="str">
        <f t="shared" si="2"/>
        <v/>
      </c>
      <c r="C553" s="5" t="str">
        <f t="shared" si="3"/>
        <v/>
      </c>
      <c r="D553" s="8"/>
      <c r="E553" s="7" t="str">
        <f>IFERROR(__xludf.DUMMYFUNCTION("IF(D553&lt;&gt;"""",SPLIT(D553,"" 
""),)"),"")</f>
        <v/>
      </c>
    </row>
    <row r="554">
      <c r="A554" s="4" t="str">
        <f t="shared" si="1"/>
        <v/>
      </c>
      <c r="B554" s="4" t="str">
        <f t="shared" si="2"/>
        <v/>
      </c>
      <c r="C554" s="5" t="str">
        <f t="shared" si="3"/>
        <v/>
      </c>
      <c r="D554" s="8"/>
      <c r="E554" s="7" t="str">
        <f>IFERROR(__xludf.DUMMYFUNCTION("IF(D554&lt;&gt;"""",SPLIT(D554,"" 
""),)"),"")</f>
        <v/>
      </c>
    </row>
    <row r="555">
      <c r="A555" s="4" t="str">
        <f t="shared" si="1"/>
        <v/>
      </c>
      <c r="B555" s="4" t="str">
        <f t="shared" si="2"/>
        <v/>
      </c>
      <c r="C555" s="5" t="str">
        <f t="shared" si="3"/>
        <v/>
      </c>
      <c r="D555" s="8"/>
      <c r="E555" s="7" t="str">
        <f>IFERROR(__xludf.DUMMYFUNCTION("IF(D555&lt;&gt;"""",SPLIT(D555,"" 
""),)"),"")</f>
        <v/>
      </c>
    </row>
    <row r="556">
      <c r="A556" s="4" t="str">
        <f t="shared" si="1"/>
        <v/>
      </c>
      <c r="B556" s="4" t="str">
        <f t="shared" si="2"/>
        <v/>
      </c>
      <c r="C556" s="5" t="str">
        <f t="shared" si="3"/>
        <v/>
      </c>
      <c r="D556" s="8"/>
      <c r="E556" s="7" t="str">
        <f>IFERROR(__xludf.DUMMYFUNCTION("IF(D556&lt;&gt;"""",SPLIT(D556,"" 
""),)"),"")</f>
        <v/>
      </c>
    </row>
    <row r="557">
      <c r="A557" s="4" t="str">
        <f t="shared" si="1"/>
        <v/>
      </c>
      <c r="B557" s="4" t="str">
        <f t="shared" si="2"/>
        <v/>
      </c>
      <c r="C557" s="5" t="str">
        <f t="shared" si="3"/>
        <v/>
      </c>
      <c r="D557" s="8"/>
      <c r="E557" s="7" t="str">
        <f>IFERROR(__xludf.DUMMYFUNCTION("IF(D557&lt;&gt;"""",SPLIT(D557,"" 
""),)"),"")</f>
        <v/>
      </c>
    </row>
    <row r="558">
      <c r="A558" s="4" t="str">
        <f t="shared" si="1"/>
        <v/>
      </c>
      <c r="B558" s="4" t="str">
        <f t="shared" si="2"/>
        <v/>
      </c>
      <c r="C558" s="5" t="str">
        <f t="shared" si="3"/>
        <v/>
      </c>
      <c r="D558" s="8"/>
      <c r="E558" s="7" t="str">
        <f>IFERROR(__xludf.DUMMYFUNCTION("IF(D558&lt;&gt;"""",SPLIT(D558,"" 
""),)"),"")</f>
        <v/>
      </c>
    </row>
    <row r="559">
      <c r="A559" s="4" t="str">
        <f t="shared" si="1"/>
        <v/>
      </c>
      <c r="B559" s="4" t="str">
        <f t="shared" si="2"/>
        <v/>
      </c>
      <c r="C559" s="5" t="str">
        <f t="shared" si="3"/>
        <v/>
      </c>
      <c r="D559" s="8"/>
      <c r="E559" s="7" t="str">
        <f>IFERROR(__xludf.DUMMYFUNCTION("IF(D559&lt;&gt;"""",SPLIT(D559,"" 
""),)"),"")</f>
        <v/>
      </c>
    </row>
    <row r="560">
      <c r="A560" s="4" t="str">
        <f t="shared" si="1"/>
        <v/>
      </c>
      <c r="B560" s="4" t="str">
        <f t="shared" si="2"/>
        <v/>
      </c>
      <c r="C560" s="5" t="str">
        <f t="shared" si="3"/>
        <v/>
      </c>
      <c r="D560" s="8"/>
      <c r="E560" s="7" t="str">
        <f>IFERROR(__xludf.DUMMYFUNCTION("IF(D560&lt;&gt;"""",SPLIT(D560,"" 
""),)"),"")</f>
        <v/>
      </c>
    </row>
    <row r="561">
      <c r="A561" s="4" t="str">
        <f t="shared" si="1"/>
        <v/>
      </c>
      <c r="B561" s="4" t="str">
        <f t="shared" si="2"/>
        <v/>
      </c>
      <c r="C561" s="5" t="str">
        <f t="shared" si="3"/>
        <v/>
      </c>
      <c r="D561" s="8"/>
      <c r="E561" s="7" t="str">
        <f>IFERROR(__xludf.DUMMYFUNCTION("IF(D561&lt;&gt;"""",SPLIT(D561,"" 
""),)"),"")</f>
        <v/>
      </c>
    </row>
    <row r="562">
      <c r="A562" s="4" t="str">
        <f t="shared" si="1"/>
        <v/>
      </c>
      <c r="B562" s="4" t="str">
        <f t="shared" si="2"/>
        <v/>
      </c>
      <c r="C562" s="5" t="str">
        <f t="shared" si="3"/>
        <v/>
      </c>
      <c r="D562" s="8"/>
      <c r="E562" s="7" t="str">
        <f>IFERROR(__xludf.DUMMYFUNCTION("IF(D562&lt;&gt;"""",SPLIT(D562,"" 
""),)"),"")</f>
        <v/>
      </c>
    </row>
    <row r="563">
      <c r="A563" s="4" t="str">
        <f t="shared" si="1"/>
        <v/>
      </c>
      <c r="B563" s="4" t="str">
        <f t="shared" si="2"/>
        <v/>
      </c>
      <c r="C563" s="5" t="str">
        <f t="shared" si="3"/>
        <v/>
      </c>
      <c r="D563" s="8"/>
      <c r="E563" s="7" t="str">
        <f>IFERROR(__xludf.DUMMYFUNCTION("IF(D563&lt;&gt;"""",SPLIT(D563,"" 
""),)"),"")</f>
        <v/>
      </c>
    </row>
    <row r="564">
      <c r="A564" s="4" t="str">
        <f t="shared" si="1"/>
        <v/>
      </c>
      <c r="B564" s="4" t="str">
        <f t="shared" si="2"/>
        <v/>
      </c>
      <c r="C564" s="5" t="str">
        <f t="shared" si="3"/>
        <v/>
      </c>
      <c r="D564" s="8"/>
      <c r="E564" s="7" t="str">
        <f>IFERROR(__xludf.DUMMYFUNCTION("IF(D564&lt;&gt;"""",SPLIT(D564,"" 
""),)"),"")</f>
        <v/>
      </c>
    </row>
    <row r="565">
      <c r="A565" s="4" t="str">
        <f t="shared" si="1"/>
        <v/>
      </c>
      <c r="B565" s="4" t="str">
        <f t="shared" si="2"/>
        <v/>
      </c>
      <c r="C565" s="5" t="str">
        <f t="shared" si="3"/>
        <v/>
      </c>
      <c r="D565" s="8"/>
      <c r="E565" s="7" t="str">
        <f>IFERROR(__xludf.DUMMYFUNCTION("IF(D565&lt;&gt;"""",SPLIT(D565,"" 
""),)"),"")</f>
        <v/>
      </c>
    </row>
    <row r="566">
      <c r="A566" s="4" t="str">
        <f t="shared" si="1"/>
        <v/>
      </c>
      <c r="B566" s="4" t="str">
        <f t="shared" si="2"/>
        <v/>
      </c>
      <c r="C566" s="5" t="str">
        <f t="shared" si="3"/>
        <v/>
      </c>
      <c r="D566" s="8"/>
      <c r="E566" s="7" t="str">
        <f>IFERROR(__xludf.DUMMYFUNCTION("IF(D566&lt;&gt;"""",SPLIT(D566,"" 
""),)"),"")</f>
        <v/>
      </c>
    </row>
    <row r="567">
      <c r="A567" s="4" t="str">
        <f t="shared" si="1"/>
        <v/>
      </c>
      <c r="B567" s="4" t="str">
        <f t="shared" si="2"/>
        <v/>
      </c>
      <c r="C567" s="5" t="str">
        <f t="shared" si="3"/>
        <v/>
      </c>
      <c r="D567" s="8"/>
      <c r="E567" s="7" t="str">
        <f>IFERROR(__xludf.DUMMYFUNCTION("IF(D567&lt;&gt;"""",SPLIT(D567,"" 
""),)"),"")</f>
        <v/>
      </c>
    </row>
    <row r="568">
      <c r="A568" s="4" t="str">
        <f t="shared" si="1"/>
        <v/>
      </c>
      <c r="B568" s="4" t="str">
        <f t="shared" si="2"/>
        <v/>
      </c>
      <c r="C568" s="5" t="str">
        <f t="shared" si="3"/>
        <v/>
      </c>
      <c r="D568" s="8"/>
      <c r="E568" s="7" t="str">
        <f>IFERROR(__xludf.DUMMYFUNCTION("IF(D568&lt;&gt;"""",SPLIT(D568,"" 
""),)"),"")</f>
        <v/>
      </c>
    </row>
    <row r="569">
      <c r="A569" s="4" t="str">
        <f t="shared" si="1"/>
        <v/>
      </c>
      <c r="B569" s="4" t="str">
        <f t="shared" si="2"/>
        <v/>
      </c>
      <c r="C569" s="5" t="str">
        <f t="shared" si="3"/>
        <v/>
      </c>
      <c r="D569" s="8"/>
      <c r="E569" s="7" t="str">
        <f>IFERROR(__xludf.DUMMYFUNCTION("IF(D569&lt;&gt;"""",SPLIT(D569,"" 
""),)"),"")</f>
        <v/>
      </c>
    </row>
    <row r="570">
      <c r="A570" s="4" t="str">
        <f t="shared" si="1"/>
        <v/>
      </c>
      <c r="B570" s="4" t="str">
        <f t="shared" si="2"/>
        <v/>
      </c>
      <c r="C570" s="5" t="str">
        <f t="shared" si="3"/>
        <v/>
      </c>
      <c r="D570" s="8"/>
      <c r="E570" s="7" t="str">
        <f>IFERROR(__xludf.DUMMYFUNCTION("IF(D570&lt;&gt;"""",SPLIT(D570,"" 
""),)"),"")</f>
        <v/>
      </c>
    </row>
    <row r="571">
      <c r="A571" s="4" t="str">
        <f t="shared" si="1"/>
        <v/>
      </c>
      <c r="B571" s="4" t="str">
        <f t="shared" si="2"/>
        <v/>
      </c>
      <c r="C571" s="5" t="str">
        <f t="shared" si="3"/>
        <v/>
      </c>
      <c r="D571" s="8"/>
      <c r="E571" s="7" t="str">
        <f>IFERROR(__xludf.DUMMYFUNCTION("IF(D571&lt;&gt;"""",SPLIT(D571,"" 
""),)"),"")</f>
        <v/>
      </c>
    </row>
    <row r="572">
      <c r="A572" s="4" t="str">
        <f t="shared" si="1"/>
        <v/>
      </c>
      <c r="B572" s="4" t="str">
        <f t="shared" si="2"/>
        <v/>
      </c>
      <c r="C572" s="5" t="str">
        <f t="shared" si="3"/>
        <v/>
      </c>
      <c r="D572" s="8"/>
      <c r="E572" s="7" t="str">
        <f>IFERROR(__xludf.DUMMYFUNCTION("IF(D572&lt;&gt;"""",SPLIT(D572,"" 
""),)"),"")</f>
        <v/>
      </c>
    </row>
    <row r="573">
      <c r="A573" s="4" t="str">
        <f t="shared" si="1"/>
        <v/>
      </c>
      <c r="B573" s="4" t="str">
        <f t="shared" si="2"/>
        <v/>
      </c>
      <c r="C573" s="5" t="str">
        <f t="shared" si="3"/>
        <v/>
      </c>
      <c r="D573" s="8"/>
      <c r="E573" s="7" t="str">
        <f>IFERROR(__xludf.DUMMYFUNCTION("IF(D573&lt;&gt;"""",SPLIT(D573,"" 
""),)"),"")</f>
        <v/>
      </c>
    </row>
    <row r="574">
      <c r="A574" s="4" t="str">
        <f t="shared" si="1"/>
        <v/>
      </c>
      <c r="B574" s="4" t="str">
        <f t="shared" si="2"/>
        <v/>
      </c>
      <c r="C574" s="5" t="str">
        <f t="shared" si="3"/>
        <v/>
      </c>
      <c r="D574" s="8"/>
      <c r="E574" s="7" t="str">
        <f>IFERROR(__xludf.DUMMYFUNCTION("IF(D574&lt;&gt;"""",SPLIT(D574,"" 
""),)"),"")</f>
        <v/>
      </c>
    </row>
    <row r="575">
      <c r="A575" s="4" t="str">
        <f t="shared" si="1"/>
        <v/>
      </c>
      <c r="B575" s="4" t="str">
        <f t="shared" si="2"/>
        <v/>
      </c>
      <c r="C575" s="5" t="str">
        <f t="shared" si="3"/>
        <v/>
      </c>
      <c r="D575" s="8"/>
      <c r="E575" s="7" t="str">
        <f>IFERROR(__xludf.DUMMYFUNCTION("IF(D575&lt;&gt;"""",SPLIT(D575,"" 
""),)"),"")</f>
        <v/>
      </c>
    </row>
    <row r="576">
      <c r="A576" s="4" t="str">
        <f t="shared" si="1"/>
        <v/>
      </c>
      <c r="B576" s="4" t="str">
        <f t="shared" si="2"/>
        <v/>
      </c>
      <c r="C576" s="5" t="str">
        <f t="shared" si="3"/>
        <v/>
      </c>
      <c r="D576" s="8"/>
      <c r="E576" s="7" t="str">
        <f>IFERROR(__xludf.DUMMYFUNCTION("IF(D576&lt;&gt;"""",SPLIT(D576,"" 
""),)"),"")</f>
        <v/>
      </c>
    </row>
    <row r="577">
      <c r="A577" s="4" t="str">
        <f t="shared" si="1"/>
        <v/>
      </c>
      <c r="B577" s="4" t="str">
        <f t="shared" si="2"/>
        <v/>
      </c>
      <c r="C577" s="5" t="str">
        <f t="shared" si="3"/>
        <v/>
      </c>
      <c r="D577" s="8"/>
      <c r="E577" s="7" t="str">
        <f>IFERROR(__xludf.DUMMYFUNCTION("IF(D577&lt;&gt;"""",SPLIT(D577,"" 
""),)"),"")</f>
        <v/>
      </c>
    </row>
    <row r="578">
      <c r="A578" s="4" t="str">
        <f t="shared" si="1"/>
        <v/>
      </c>
      <c r="B578" s="4" t="str">
        <f t="shared" si="2"/>
        <v/>
      </c>
      <c r="C578" s="5" t="str">
        <f t="shared" si="3"/>
        <v/>
      </c>
      <c r="D578" s="8"/>
      <c r="E578" s="7" t="str">
        <f>IFERROR(__xludf.DUMMYFUNCTION("IF(D578&lt;&gt;"""",SPLIT(D578,"" 
""),)"),"")</f>
        <v/>
      </c>
    </row>
    <row r="579">
      <c r="A579" s="4" t="str">
        <f t="shared" si="1"/>
        <v/>
      </c>
      <c r="B579" s="4" t="str">
        <f t="shared" si="2"/>
        <v/>
      </c>
      <c r="C579" s="5" t="str">
        <f t="shared" si="3"/>
        <v/>
      </c>
      <c r="D579" s="8"/>
      <c r="E579" s="7" t="str">
        <f>IFERROR(__xludf.DUMMYFUNCTION("IF(D579&lt;&gt;"""",SPLIT(D579,"" 
""),)"),"")</f>
        <v/>
      </c>
    </row>
    <row r="580">
      <c r="A580" s="4" t="str">
        <f t="shared" si="1"/>
        <v/>
      </c>
      <c r="B580" s="4" t="str">
        <f t="shared" si="2"/>
        <v/>
      </c>
      <c r="C580" s="5" t="str">
        <f t="shared" si="3"/>
        <v/>
      </c>
      <c r="D580" s="8"/>
      <c r="E580" s="7" t="str">
        <f>IFERROR(__xludf.DUMMYFUNCTION("IF(D580&lt;&gt;"""",SPLIT(D580,"" 
""),)"),"")</f>
        <v/>
      </c>
    </row>
    <row r="581">
      <c r="A581" s="4" t="str">
        <f t="shared" si="1"/>
        <v/>
      </c>
      <c r="B581" s="4" t="str">
        <f t="shared" si="2"/>
        <v/>
      </c>
      <c r="C581" s="5" t="str">
        <f t="shared" si="3"/>
        <v/>
      </c>
      <c r="D581" s="8"/>
      <c r="E581" s="7" t="str">
        <f>IFERROR(__xludf.DUMMYFUNCTION("IF(D581&lt;&gt;"""",SPLIT(D581,"" 
""),)"),"")</f>
        <v/>
      </c>
    </row>
    <row r="582">
      <c r="A582" s="4" t="str">
        <f t="shared" si="1"/>
        <v/>
      </c>
      <c r="B582" s="4" t="str">
        <f t="shared" si="2"/>
        <v/>
      </c>
      <c r="C582" s="5" t="str">
        <f t="shared" si="3"/>
        <v/>
      </c>
      <c r="D582" s="8"/>
      <c r="E582" s="7" t="str">
        <f>IFERROR(__xludf.DUMMYFUNCTION("IF(D582&lt;&gt;"""",SPLIT(D582,"" 
""),)"),"")</f>
        <v/>
      </c>
    </row>
    <row r="583">
      <c r="A583" s="4" t="str">
        <f t="shared" si="1"/>
        <v/>
      </c>
      <c r="B583" s="4" t="str">
        <f t="shared" si="2"/>
        <v/>
      </c>
      <c r="C583" s="5" t="str">
        <f t="shared" si="3"/>
        <v/>
      </c>
      <c r="D583" s="8"/>
      <c r="E583" s="7" t="str">
        <f>IFERROR(__xludf.DUMMYFUNCTION("IF(D583&lt;&gt;"""",SPLIT(D583,"" 
""),)"),"")</f>
        <v/>
      </c>
    </row>
    <row r="584">
      <c r="A584" s="4" t="str">
        <f t="shared" si="1"/>
        <v/>
      </c>
      <c r="B584" s="4" t="str">
        <f t="shared" si="2"/>
        <v/>
      </c>
      <c r="C584" s="5" t="str">
        <f t="shared" si="3"/>
        <v/>
      </c>
      <c r="D584" s="8"/>
      <c r="E584" s="7" t="str">
        <f>IFERROR(__xludf.DUMMYFUNCTION("IF(D584&lt;&gt;"""",SPLIT(D584,"" 
""),)"),"")</f>
        <v/>
      </c>
    </row>
    <row r="585">
      <c r="A585" s="4" t="str">
        <f t="shared" si="1"/>
        <v/>
      </c>
      <c r="B585" s="4" t="str">
        <f t="shared" si="2"/>
        <v/>
      </c>
      <c r="C585" s="5" t="str">
        <f t="shared" si="3"/>
        <v/>
      </c>
      <c r="D585" s="8"/>
      <c r="E585" s="7" t="str">
        <f>IFERROR(__xludf.DUMMYFUNCTION("IF(D585&lt;&gt;"""",SPLIT(D585,"" 
""),)"),"")</f>
        <v/>
      </c>
    </row>
    <row r="586">
      <c r="A586" s="4" t="str">
        <f t="shared" si="1"/>
        <v/>
      </c>
      <c r="B586" s="4" t="str">
        <f t="shared" si="2"/>
        <v/>
      </c>
      <c r="C586" s="5" t="str">
        <f t="shared" si="3"/>
        <v/>
      </c>
      <c r="D586" s="8"/>
      <c r="E586" s="7" t="str">
        <f>IFERROR(__xludf.DUMMYFUNCTION("IF(D586&lt;&gt;"""",SPLIT(D586,"" 
""),)"),"")</f>
        <v/>
      </c>
    </row>
    <row r="587">
      <c r="A587" s="4" t="str">
        <f t="shared" si="1"/>
        <v/>
      </c>
      <c r="B587" s="4" t="str">
        <f t="shared" si="2"/>
        <v/>
      </c>
      <c r="C587" s="5" t="str">
        <f t="shared" si="3"/>
        <v/>
      </c>
      <c r="D587" s="8"/>
      <c r="E587" s="7" t="str">
        <f>IFERROR(__xludf.DUMMYFUNCTION("IF(D587&lt;&gt;"""",SPLIT(D587,"" 
""),)"),"")</f>
        <v/>
      </c>
    </row>
    <row r="588">
      <c r="A588" s="4" t="str">
        <f t="shared" si="1"/>
        <v/>
      </c>
      <c r="B588" s="4" t="str">
        <f t="shared" si="2"/>
        <v/>
      </c>
      <c r="C588" s="5" t="str">
        <f t="shared" si="3"/>
        <v/>
      </c>
      <c r="D588" s="8"/>
      <c r="E588" s="7" t="str">
        <f>IFERROR(__xludf.DUMMYFUNCTION("IF(D588&lt;&gt;"""",SPLIT(D588,"" 
""),)"),"")</f>
        <v/>
      </c>
    </row>
    <row r="589">
      <c r="A589" s="4" t="str">
        <f t="shared" si="1"/>
        <v/>
      </c>
      <c r="B589" s="4" t="str">
        <f t="shared" si="2"/>
        <v/>
      </c>
      <c r="C589" s="5" t="str">
        <f t="shared" si="3"/>
        <v/>
      </c>
      <c r="D589" s="8"/>
      <c r="E589" s="7" t="str">
        <f>IFERROR(__xludf.DUMMYFUNCTION("IF(D589&lt;&gt;"""",SPLIT(D589,"" 
""),)"),"")</f>
        <v/>
      </c>
    </row>
    <row r="590">
      <c r="A590" s="4" t="str">
        <f t="shared" si="1"/>
        <v/>
      </c>
      <c r="B590" s="4" t="str">
        <f t="shared" si="2"/>
        <v/>
      </c>
      <c r="C590" s="5" t="str">
        <f t="shared" si="3"/>
        <v/>
      </c>
      <c r="D590" s="8"/>
      <c r="E590" s="7" t="str">
        <f>IFERROR(__xludf.DUMMYFUNCTION("IF(D590&lt;&gt;"""",SPLIT(D590,"" 
""),)"),"")</f>
        <v/>
      </c>
    </row>
    <row r="591">
      <c r="A591" s="4" t="str">
        <f t="shared" si="1"/>
        <v/>
      </c>
      <c r="B591" s="4" t="str">
        <f t="shared" si="2"/>
        <v/>
      </c>
      <c r="C591" s="5" t="str">
        <f t="shared" si="3"/>
        <v/>
      </c>
      <c r="D591" s="8"/>
      <c r="E591" s="7" t="str">
        <f>IFERROR(__xludf.DUMMYFUNCTION("IF(D591&lt;&gt;"""",SPLIT(D591,"" 
""),)"),"")</f>
        <v/>
      </c>
    </row>
    <row r="592">
      <c r="A592" s="4" t="str">
        <f t="shared" si="1"/>
        <v/>
      </c>
      <c r="B592" s="4" t="str">
        <f t="shared" si="2"/>
        <v/>
      </c>
      <c r="C592" s="5" t="str">
        <f t="shared" si="3"/>
        <v/>
      </c>
      <c r="D592" s="8"/>
      <c r="E592" s="7" t="str">
        <f>IFERROR(__xludf.DUMMYFUNCTION("IF(D592&lt;&gt;"""",SPLIT(D592,"" 
""),)"),"")</f>
        <v/>
      </c>
    </row>
    <row r="593">
      <c r="A593" s="4" t="str">
        <f t="shared" si="1"/>
        <v/>
      </c>
      <c r="B593" s="4" t="str">
        <f t="shared" si="2"/>
        <v/>
      </c>
      <c r="C593" s="5" t="str">
        <f t="shared" si="3"/>
        <v/>
      </c>
      <c r="D593" s="8"/>
      <c r="E593" s="7" t="str">
        <f>IFERROR(__xludf.DUMMYFUNCTION("IF(D593&lt;&gt;"""",SPLIT(D593,"" 
""),)"),"")</f>
        <v/>
      </c>
    </row>
    <row r="594">
      <c r="A594" s="4" t="str">
        <f t="shared" si="1"/>
        <v/>
      </c>
      <c r="B594" s="4" t="str">
        <f t="shared" si="2"/>
        <v/>
      </c>
      <c r="C594" s="5" t="str">
        <f t="shared" si="3"/>
        <v/>
      </c>
      <c r="D594" s="8"/>
      <c r="E594" s="7" t="str">
        <f>IFERROR(__xludf.DUMMYFUNCTION("IF(D594&lt;&gt;"""",SPLIT(D594,"" 
""),)"),"")</f>
        <v/>
      </c>
    </row>
    <row r="595">
      <c r="A595" s="4" t="str">
        <f t="shared" si="1"/>
        <v/>
      </c>
      <c r="B595" s="4" t="str">
        <f t="shared" si="2"/>
        <v/>
      </c>
      <c r="C595" s="5" t="str">
        <f t="shared" si="3"/>
        <v/>
      </c>
      <c r="D595" s="8"/>
      <c r="E595" s="7" t="str">
        <f>IFERROR(__xludf.DUMMYFUNCTION("IF(D595&lt;&gt;"""",SPLIT(D595,"" 
""),)"),"")</f>
        <v/>
      </c>
    </row>
    <row r="596">
      <c r="A596" s="4" t="str">
        <f t="shared" si="1"/>
        <v/>
      </c>
      <c r="B596" s="4" t="str">
        <f t="shared" si="2"/>
        <v/>
      </c>
      <c r="C596" s="5" t="str">
        <f t="shared" si="3"/>
        <v/>
      </c>
      <c r="D596" s="8"/>
      <c r="E596" s="7" t="str">
        <f>IFERROR(__xludf.DUMMYFUNCTION("IF(D596&lt;&gt;"""",SPLIT(D596,"" 
""),)"),"")</f>
        <v/>
      </c>
    </row>
    <row r="597">
      <c r="A597" s="4" t="str">
        <f t="shared" si="1"/>
        <v/>
      </c>
      <c r="B597" s="4" t="str">
        <f t="shared" si="2"/>
        <v/>
      </c>
      <c r="C597" s="5" t="str">
        <f t="shared" si="3"/>
        <v/>
      </c>
      <c r="D597" s="8"/>
      <c r="E597" s="7" t="str">
        <f>IFERROR(__xludf.DUMMYFUNCTION("IF(D597&lt;&gt;"""",SPLIT(D597,"" 
""),)"),"")</f>
        <v/>
      </c>
    </row>
    <row r="598">
      <c r="A598" s="4" t="str">
        <f t="shared" si="1"/>
        <v/>
      </c>
      <c r="B598" s="4" t="str">
        <f t="shared" si="2"/>
        <v/>
      </c>
      <c r="C598" s="5" t="str">
        <f t="shared" si="3"/>
        <v/>
      </c>
      <c r="D598" s="8"/>
      <c r="E598" s="7" t="str">
        <f>IFERROR(__xludf.DUMMYFUNCTION("IF(D598&lt;&gt;"""",SPLIT(D598,"" 
""),)"),"")</f>
        <v/>
      </c>
    </row>
    <row r="599">
      <c r="A599" s="4" t="str">
        <f t="shared" si="1"/>
        <v/>
      </c>
      <c r="B599" s="4" t="str">
        <f t="shared" si="2"/>
        <v/>
      </c>
      <c r="C599" s="5" t="str">
        <f t="shared" si="3"/>
        <v/>
      </c>
      <c r="D599" s="8"/>
      <c r="E599" s="7" t="str">
        <f>IFERROR(__xludf.DUMMYFUNCTION("IF(D599&lt;&gt;"""",SPLIT(D599,"" 
""),)"),"")</f>
        <v/>
      </c>
    </row>
    <row r="600">
      <c r="A600" s="4" t="str">
        <f t="shared" si="1"/>
        <v/>
      </c>
      <c r="B600" s="4" t="str">
        <f t="shared" si="2"/>
        <v/>
      </c>
      <c r="C600" s="5" t="str">
        <f t="shared" si="3"/>
        <v/>
      </c>
      <c r="D600" s="8"/>
      <c r="E600" s="7" t="str">
        <f>IFERROR(__xludf.DUMMYFUNCTION("IF(D600&lt;&gt;"""",SPLIT(D600,"" 
""),)"),"")</f>
        <v/>
      </c>
    </row>
    <row r="601">
      <c r="A601" s="4" t="str">
        <f t="shared" si="1"/>
        <v/>
      </c>
      <c r="B601" s="4" t="str">
        <f t="shared" si="2"/>
        <v/>
      </c>
      <c r="C601" s="5" t="str">
        <f t="shared" si="3"/>
        <v/>
      </c>
      <c r="D601" s="8"/>
      <c r="E601" s="7" t="str">
        <f>IFERROR(__xludf.DUMMYFUNCTION("IF(D601&lt;&gt;"""",SPLIT(D601,"" 
""),)"),"")</f>
        <v/>
      </c>
    </row>
    <row r="602">
      <c r="A602" s="4" t="str">
        <f t="shared" si="1"/>
        <v/>
      </c>
      <c r="B602" s="4" t="str">
        <f t="shared" si="2"/>
        <v/>
      </c>
      <c r="C602" s="5" t="str">
        <f t="shared" si="3"/>
        <v/>
      </c>
      <c r="D602" s="8"/>
      <c r="E602" s="7" t="str">
        <f>IFERROR(__xludf.DUMMYFUNCTION("IF(D602&lt;&gt;"""",SPLIT(D602,"" 
""),)"),"")</f>
        <v/>
      </c>
    </row>
    <row r="603">
      <c r="A603" s="4" t="str">
        <f t="shared" si="1"/>
        <v/>
      </c>
      <c r="B603" s="4" t="str">
        <f t="shared" si="2"/>
        <v/>
      </c>
      <c r="C603" s="5" t="str">
        <f t="shared" si="3"/>
        <v/>
      </c>
      <c r="D603" s="8"/>
      <c r="E603" s="7" t="str">
        <f>IFERROR(__xludf.DUMMYFUNCTION("IF(D603&lt;&gt;"""",SPLIT(D603,"" 
""),)"),"")</f>
        <v/>
      </c>
    </row>
    <row r="604">
      <c r="A604" s="4" t="str">
        <f t="shared" si="1"/>
        <v/>
      </c>
      <c r="B604" s="4" t="str">
        <f t="shared" si="2"/>
        <v/>
      </c>
      <c r="C604" s="5" t="str">
        <f t="shared" si="3"/>
        <v/>
      </c>
      <c r="D604" s="8"/>
      <c r="E604" s="7" t="str">
        <f>IFERROR(__xludf.DUMMYFUNCTION("IF(D604&lt;&gt;"""",SPLIT(D604,"" 
""),)"),"")</f>
        <v/>
      </c>
    </row>
    <row r="605">
      <c r="A605" s="4" t="str">
        <f t="shared" si="1"/>
        <v/>
      </c>
      <c r="B605" s="4" t="str">
        <f t="shared" si="2"/>
        <v/>
      </c>
      <c r="C605" s="5" t="str">
        <f t="shared" si="3"/>
        <v/>
      </c>
      <c r="D605" s="8"/>
      <c r="E605" s="7" t="str">
        <f>IFERROR(__xludf.DUMMYFUNCTION("IF(D605&lt;&gt;"""",SPLIT(D605,"" 
""),)"),"")</f>
        <v/>
      </c>
    </row>
    <row r="606">
      <c r="A606" s="4" t="str">
        <f t="shared" si="1"/>
        <v/>
      </c>
      <c r="B606" s="4" t="str">
        <f t="shared" si="2"/>
        <v/>
      </c>
      <c r="C606" s="5" t="str">
        <f t="shared" si="3"/>
        <v/>
      </c>
      <c r="D606" s="8"/>
      <c r="E606" s="7" t="str">
        <f>IFERROR(__xludf.DUMMYFUNCTION("IF(D606&lt;&gt;"""",SPLIT(D606,"" 
""),)"),"")</f>
        <v/>
      </c>
    </row>
    <row r="607">
      <c r="A607" s="4" t="str">
        <f t="shared" si="1"/>
        <v/>
      </c>
      <c r="B607" s="4" t="str">
        <f t="shared" si="2"/>
        <v/>
      </c>
      <c r="C607" s="5" t="str">
        <f t="shared" si="3"/>
        <v/>
      </c>
      <c r="D607" s="8"/>
      <c r="E607" s="7" t="str">
        <f>IFERROR(__xludf.DUMMYFUNCTION("IF(D607&lt;&gt;"""",SPLIT(D607,"" 
""),)"),"")</f>
        <v/>
      </c>
    </row>
    <row r="608">
      <c r="A608" s="4" t="str">
        <f t="shared" si="1"/>
        <v/>
      </c>
      <c r="B608" s="4" t="str">
        <f t="shared" si="2"/>
        <v/>
      </c>
      <c r="C608" s="5" t="str">
        <f t="shared" si="3"/>
        <v/>
      </c>
      <c r="D608" s="8"/>
      <c r="E608" s="7" t="str">
        <f>IFERROR(__xludf.DUMMYFUNCTION("IF(D608&lt;&gt;"""",SPLIT(D608,"" 
""),)"),"")</f>
        <v/>
      </c>
    </row>
    <row r="609">
      <c r="A609" s="4" t="str">
        <f t="shared" si="1"/>
        <v/>
      </c>
      <c r="B609" s="4" t="str">
        <f t="shared" si="2"/>
        <v/>
      </c>
      <c r="C609" s="5" t="str">
        <f t="shared" si="3"/>
        <v/>
      </c>
      <c r="D609" s="8"/>
      <c r="E609" s="7" t="str">
        <f>IFERROR(__xludf.DUMMYFUNCTION("IF(D609&lt;&gt;"""",SPLIT(D609,"" 
""),)"),"")</f>
        <v/>
      </c>
    </row>
    <row r="610">
      <c r="A610" s="4" t="str">
        <f t="shared" si="1"/>
        <v/>
      </c>
      <c r="B610" s="4" t="str">
        <f t="shared" si="2"/>
        <v/>
      </c>
      <c r="C610" s="5" t="str">
        <f t="shared" si="3"/>
        <v/>
      </c>
      <c r="D610" s="8"/>
      <c r="E610" s="7" t="str">
        <f>IFERROR(__xludf.DUMMYFUNCTION("IF(D610&lt;&gt;"""",SPLIT(D610,"" 
""),)"),"")</f>
        <v/>
      </c>
    </row>
    <row r="611">
      <c r="A611" s="4" t="str">
        <f t="shared" si="1"/>
        <v/>
      </c>
      <c r="B611" s="4" t="str">
        <f t="shared" si="2"/>
        <v/>
      </c>
      <c r="C611" s="5" t="str">
        <f t="shared" si="3"/>
        <v/>
      </c>
      <c r="D611" s="8"/>
      <c r="E611" s="7" t="str">
        <f>IFERROR(__xludf.DUMMYFUNCTION("IF(D611&lt;&gt;"""",SPLIT(D611,"" 
""),)"),"")</f>
        <v/>
      </c>
    </row>
    <row r="612">
      <c r="A612" s="4" t="str">
        <f t="shared" si="1"/>
        <v/>
      </c>
      <c r="B612" s="4" t="str">
        <f t="shared" si="2"/>
        <v/>
      </c>
      <c r="C612" s="5" t="str">
        <f t="shared" si="3"/>
        <v/>
      </c>
      <c r="D612" s="8"/>
      <c r="E612" s="7" t="str">
        <f>IFERROR(__xludf.DUMMYFUNCTION("IF(D612&lt;&gt;"""",SPLIT(D612,"" 
""),)"),"")</f>
        <v/>
      </c>
    </row>
    <row r="613">
      <c r="A613" s="4" t="str">
        <f t="shared" si="1"/>
        <v/>
      </c>
      <c r="B613" s="4" t="str">
        <f t="shared" si="2"/>
        <v/>
      </c>
      <c r="C613" s="5" t="str">
        <f t="shared" si="3"/>
        <v/>
      </c>
      <c r="D613" s="8"/>
      <c r="E613" s="7" t="str">
        <f>IFERROR(__xludf.DUMMYFUNCTION("IF(D613&lt;&gt;"""",SPLIT(D613,"" 
""),)"),"")</f>
        <v/>
      </c>
    </row>
    <row r="614">
      <c r="A614" s="4" t="str">
        <f t="shared" si="1"/>
        <v/>
      </c>
      <c r="B614" s="4" t="str">
        <f t="shared" si="2"/>
        <v/>
      </c>
      <c r="C614" s="5" t="str">
        <f t="shared" si="3"/>
        <v/>
      </c>
      <c r="D614" s="8"/>
      <c r="E614" s="7" t="str">
        <f>IFERROR(__xludf.DUMMYFUNCTION("IF(D614&lt;&gt;"""",SPLIT(D614,"" 
""),)"),"")</f>
        <v/>
      </c>
    </row>
    <row r="615">
      <c r="A615" s="4" t="str">
        <f t="shared" si="1"/>
        <v/>
      </c>
      <c r="B615" s="4" t="str">
        <f t="shared" si="2"/>
        <v/>
      </c>
      <c r="C615" s="5" t="str">
        <f t="shared" si="3"/>
        <v/>
      </c>
      <c r="D615" s="8"/>
      <c r="E615" s="7" t="str">
        <f>IFERROR(__xludf.DUMMYFUNCTION("IF(D615&lt;&gt;"""",SPLIT(D615,"" 
""),)"),"")</f>
        <v/>
      </c>
    </row>
    <row r="616">
      <c r="A616" s="4" t="str">
        <f t="shared" si="1"/>
        <v/>
      </c>
      <c r="B616" s="4" t="str">
        <f t="shared" si="2"/>
        <v/>
      </c>
      <c r="C616" s="5" t="str">
        <f t="shared" si="3"/>
        <v/>
      </c>
      <c r="D616" s="8"/>
      <c r="E616" s="7" t="str">
        <f>IFERROR(__xludf.DUMMYFUNCTION("IF(D616&lt;&gt;"""",SPLIT(D616,"" 
""),)"),"")</f>
        <v/>
      </c>
    </row>
    <row r="617">
      <c r="A617" s="4" t="str">
        <f t="shared" si="1"/>
        <v/>
      </c>
      <c r="B617" s="4" t="str">
        <f t="shared" si="2"/>
        <v/>
      </c>
      <c r="C617" s="5" t="str">
        <f t="shared" si="3"/>
        <v/>
      </c>
      <c r="D617" s="8"/>
      <c r="E617" s="7" t="str">
        <f>IFERROR(__xludf.DUMMYFUNCTION("IF(D617&lt;&gt;"""",SPLIT(D617,"" 
""),)"),"")</f>
        <v/>
      </c>
    </row>
    <row r="618">
      <c r="A618" s="4" t="str">
        <f t="shared" si="1"/>
        <v/>
      </c>
      <c r="B618" s="4" t="str">
        <f t="shared" si="2"/>
        <v/>
      </c>
      <c r="C618" s="5" t="str">
        <f t="shared" si="3"/>
        <v/>
      </c>
      <c r="D618" s="8"/>
      <c r="E618" s="7" t="str">
        <f>IFERROR(__xludf.DUMMYFUNCTION("IF(D618&lt;&gt;"""",SPLIT(D618,"" 
""),)"),"")</f>
        <v/>
      </c>
    </row>
    <row r="619">
      <c r="A619" s="4" t="str">
        <f t="shared" si="1"/>
        <v/>
      </c>
      <c r="B619" s="4" t="str">
        <f t="shared" si="2"/>
        <v/>
      </c>
      <c r="C619" s="5" t="str">
        <f t="shared" si="3"/>
        <v/>
      </c>
      <c r="D619" s="8"/>
      <c r="E619" s="7" t="str">
        <f>IFERROR(__xludf.DUMMYFUNCTION("IF(D619&lt;&gt;"""",SPLIT(D619,"" 
""),)"),"")</f>
        <v/>
      </c>
    </row>
    <row r="620">
      <c r="A620" s="4" t="str">
        <f t="shared" si="1"/>
        <v/>
      </c>
      <c r="B620" s="4" t="str">
        <f t="shared" si="2"/>
        <v/>
      </c>
      <c r="C620" s="5" t="str">
        <f t="shared" si="3"/>
        <v/>
      </c>
      <c r="D620" s="8"/>
      <c r="E620" s="7" t="str">
        <f>IFERROR(__xludf.DUMMYFUNCTION("IF(D620&lt;&gt;"""",SPLIT(D620,"" 
""),)"),"")</f>
        <v/>
      </c>
    </row>
    <row r="621">
      <c r="A621" s="4" t="str">
        <f t="shared" si="1"/>
        <v/>
      </c>
      <c r="B621" s="4" t="str">
        <f t="shared" si="2"/>
        <v/>
      </c>
      <c r="C621" s="5" t="str">
        <f t="shared" si="3"/>
        <v/>
      </c>
      <c r="D621" s="8"/>
      <c r="E621" s="7" t="str">
        <f>IFERROR(__xludf.DUMMYFUNCTION("IF(D621&lt;&gt;"""",SPLIT(D621,"" 
""),)"),"")</f>
        <v/>
      </c>
    </row>
    <row r="622">
      <c r="A622" s="4" t="str">
        <f t="shared" si="1"/>
        <v/>
      </c>
      <c r="B622" s="4" t="str">
        <f t="shared" si="2"/>
        <v/>
      </c>
      <c r="C622" s="5" t="str">
        <f t="shared" si="3"/>
        <v/>
      </c>
      <c r="D622" s="8"/>
      <c r="E622" s="7" t="str">
        <f>IFERROR(__xludf.DUMMYFUNCTION("IF(D622&lt;&gt;"""",SPLIT(D622,"" 
""),)"),"")</f>
        <v/>
      </c>
    </row>
    <row r="623">
      <c r="A623" s="4" t="str">
        <f t="shared" si="1"/>
        <v/>
      </c>
      <c r="B623" s="4" t="str">
        <f t="shared" si="2"/>
        <v/>
      </c>
      <c r="C623" s="5" t="str">
        <f t="shared" si="3"/>
        <v/>
      </c>
      <c r="D623" s="8"/>
      <c r="E623" s="7" t="str">
        <f>IFERROR(__xludf.DUMMYFUNCTION("IF(D623&lt;&gt;"""",SPLIT(D623,"" 
""),)"),"")</f>
        <v/>
      </c>
    </row>
    <row r="624">
      <c r="A624" s="4" t="str">
        <f t="shared" si="1"/>
        <v/>
      </c>
      <c r="B624" s="4" t="str">
        <f t="shared" si="2"/>
        <v/>
      </c>
      <c r="C624" s="5" t="str">
        <f t="shared" si="3"/>
        <v/>
      </c>
      <c r="D624" s="8"/>
      <c r="E624" s="7" t="str">
        <f>IFERROR(__xludf.DUMMYFUNCTION("IF(D624&lt;&gt;"""",SPLIT(D624,"" 
""),)"),"")</f>
        <v/>
      </c>
    </row>
    <row r="625">
      <c r="A625" s="4" t="str">
        <f t="shared" si="1"/>
        <v/>
      </c>
      <c r="B625" s="4" t="str">
        <f t="shared" si="2"/>
        <v/>
      </c>
      <c r="C625" s="5" t="str">
        <f t="shared" si="3"/>
        <v/>
      </c>
      <c r="D625" s="8"/>
      <c r="E625" s="7" t="str">
        <f>IFERROR(__xludf.DUMMYFUNCTION("IF(D625&lt;&gt;"""",SPLIT(D625,"" 
""),)"),"")</f>
        <v/>
      </c>
    </row>
    <row r="626">
      <c r="A626" s="4" t="str">
        <f t="shared" si="1"/>
        <v/>
      </c>
      <c r="B626" s="4" t="str">
        <f t="shared" si="2"/>
        <v/>
      </c>
      <c r="C626" s="5" t="str">
        <f t="shared" si="3"/>
        <v/>
      </c>
      <c r="D626" s="8"/>
      <c r="E626" s="7" t="str">
        <f>IFERROR(__xludf.DUMMYFUNCTION("IF(D626&lt;&gt;"""",SPLIT(D626,"" 
""),)"),"")</f>
        <v/>
      </c>
    </row>
    <row r="627">
      <c r="A627" s="4" t="str">
        <f t="shared" si="1"/>
        <v/>
      </c>
      <c r="B627" s="4" t="str">
        <f t="shared" si="2"/>
        <v/>
      </c>
      <c r="C627" s="5" t="str">
        <f t="shared" si="3"/>
        <v/>
      </c>
      <c r="D627" s="8"/>
      <c r="E627" s="7" t="str">
        <f>IFERROR(__xludf.DUMMYFUNCTION("IF(D627&lt;&gt;"""",SPLIT(D627,"" 
""),)"),"")</f>
        <v/>
      </c>
    </row>
    <row r="628">
      <c r="A628" s="4" t="str">
        <f t="shared" si="1"/>
        <v/>
      </c>
      <c r="B628" s="4" t="str">
        <f t="shared" si="2"/>
        <v/>
      </c>
      <c r="C628" s="5" t="str">
        <f t="shared" si="3"/>
        <v/>
      </c>
      <c r="D628" s="8"/>
      <c r="E628" s="7" t="str">
        <f>IFERROR(__xludf.DUMMYFUNCTION("IF(D628&lt;&gt;"""",SPLIT(D628,"" 
""),)"),"")</f>
        <v/>
      </c>
    </row>
    <row r="629">
      <c r="A629" s="4" t="str">
        <f t="shared" si="1"/>
        <v/>
      </c>
      <c r="B629" s="4" t="str">
        <f t="shared" si="2"/>
        <v/>
      </c>
      <c r="C629" s="5" t="str">
        <f t="shared" si="3"/>
        <v/>
      </c>
      <c r="D629" s="8"/>
      <c r="E629" s="7" t="str">
        <f>IFERROR(__xludf.DUMMYFUNCTION("IF(D629&lt;&gt;"""",SPLIT(D629,"" 
""),)"),"")</f>
        <v/>
      </c>
    </row>
    <row r="630">
      <c r="A630" s="4" t="str">
        <f t="shared" si="1"/>
        <v/>
      </c>
      <c r="B630" s="4" t="str">
        <f t="shared" si="2"/>
        <v/>
      </c>
      <c r="C630" s="5" t="str">
        <f t="shared" si="3"/>
        <v/>
      </c>
      <c r="D630" s="8"/>
      <c r="E630" s="7" t="str">
        <f>IFERROR(__xludf.DUMMYFUNCTION("IF(D630&lt;&gt;"""",SPLIT(D630,"" 
""),)"),"")</f>
        <v/>
      </c>
    </row>
    <row r="631">
      <c r="A631" s="4" t="str">
        <f t="shared" si="1"/>
        <v/>
      </c>
      <c r="B631" s="4" t="str">
        <f t="shared" si="2"/>
        <v/>
      </c>
      <c r="C631" s="5" t="str">
        <f t="shared" si="3"/>
        <v/>
      </c>
      <c r="D631" s="8"/>
      <c r="E631" s="7" t="str">
        <f>IFERROR(__xludf.DUMMYFUNCTION("IF(D631&lt;&gt;"""",SPLIT(D631,"" 
""),)"),"")</f>
        <v/>
      </c>
    </row>
    <row r="632">
      <c r="A632" s="4" t="str">
        <f t="shared" si="1"/>
        <v/>
      </c>
      <c r="B632" s="4" t="str">
        <f t="shared" si="2"/>
        <v/>
      </c>
      <c r="C632" s="5" t="str">
        <f t="shared" si="3"/>
        <v/>
      </c>
      <c r="D632" s="8"/>
      <c r="E632" s="7" t="str">
        <f>IFERROR(__xludf.DUMMYFUNCTION("IF(D632&lt;&gt;"""",SPLIT(D632,"" 
""),)"),"")</f>
        <v/>
      </c>
    </row>
    <row r="633">
      <c r="A633" s="4" t="str">
        <f t="shared" si="1"/>
        <v/>
      </c>
      <c r="B633" s="4" t="str">
        <f t="shared" si="2"/>
        <v/>
      </c>
      <c r="C633" s="5" t="str">
        <f t="shared" si="3"/>
        <v/>
      </c>
      <c r="D633" s="8"/>
      <c r="E633" s="7" t="str">
        <f>IFERROR(__xludf.DUMMYFUNCTION("IF(D633&lt;&gt;"""",SPLIT(D633,"" 
""),)"),"")</f>
        <v/>
      </c>
    </row>
    <row r="634">
      <c r="A634" s="4" t="str">
        <f t="shared" si="1"/>
        <v/>
      </c>
      <c r="B634" s="4" t="str">
        <f t="shared" si="2"/>
        <v/>
      </c>
      <c r="C634" s="5" t="str">
        <f t="shared" si="3"/>
        <v/>
      </c>
      <c r="D634" s="8"/>
      <c r="E634" s="7" t="str">
        <f>IFERROR(__xludf.DUMMYFUNCTION("IF(D634&lt;&gt;"""",SPLIT(D634,"" 
""),)"),"")</f>
        <v/>
      </c>
    </row>
    <row r="635">
      <c r="A635" s="4" t="str">
        <f t="shared" si="1"/>
        <v/>
      </c>
      <c r="B635" s="4" t="str">
        <f t="shared" si="2"/>
        <v/>
      </c>
      <c r="C635" s="5" t="str">
        <f t="shared" si="3"/>
        <v/>
      </c>
      <c r="D635" s="8"/>
      <c r="E635" s="7" t="str">
        <f>IFERROR(__xludf.DUMMYFUNCTION("IF(D635&lt;&gt;"""",SPLIT(D635,"" 
""),)"),"")</f>
        <v/>
      </c>
    </row>
    <row r="636">
      <c r="A636" s="4" t="str">
        <f t="shared" si="1"/>
        <v/>
      </c>
      <c r="B636" s="4" t="str">
        <f t="shared" si="2"/>
        <v/>
      </c>
      <c r="C636" s="5" t="str">
        <f t="shared" si="3"/>
        <v/>
      </c>
      <c r="D636" s="8"/>
      <c r="E636" s="7" t="str">
        <f>IFERROR(__xludf.DUMMYFUNCTION("IF(D636&lt;&gt;"""",SPLIT(D636,"" 
""),)"),"")</f>
        <v/>
      </c>
    </row>
    <row r="637">
      <c r="A637" s="4" t="str">
        <f t="shared" si="1"/>
        <v/>
      </c>
      <c r="B637" s="4" t="str">
        <f t="shared" si="2"/>
        <v/>
      </c>
      <c r="C637" s="5" t="str">
        <f t="shared" si="3"/>
        <v/>
      </c>
      <c r="D637" s="8"/>
      <c r="E637" s="7" t="str">
        <f>IFERROR(__xludf.DUMMYFUNCTION("IF(D637&lt;&gt;"""",SPLIT(D637,"" 
""),)"),"")</f>
        <v/>
      </c>
    </row>
    <row r="638">
      <c r="A638" s="4" t="str">
        <f t="shared" si="1"/>
        <v/>
      </c>
      <c r="B638" s="4" t="str">
        <f t="shared" si="2"/>
        <v/>
      </c>
      <c r="C638" s="5" t="str">
        <f t="shared" si="3"/>
        <v/>
      </c>
      <c r="D638" s="8"/>
      <c r="E638" s="7" t="str">
        <f>IFERROR(__xludf.DUMMYFUNCTION("IF(D638&lt;&gt;"""",SPLIT(D638,"" 
""),)"),"")</f>
        <v/>
      </c>
    </row>
    <row r="639">
      <c r="A639" s="4" t="str">
        <f t="shared" si="1"/>
        <v/>
      </c>
      <c r="B639" s="4" t="str">
        <f t="shared" si="2"/>
        <v/>
      </c>
      <c r="C639" s="5" t="str">
        <f t="shared" si="3"/>
        <v/>
      </c>
      <c r="D639" s="8"/>
      <c r="E639" s="7" t="str">
        <f>IFERROR(__xludf.DUMMYFUNCTION("IF(D639&lt;&gt;"""",SPLIT(D639,"" 
""),)"),"")</f>
        <v/>
      </c>
    </row>
    <row r="640">
      <c r="A640" s="4" t="str">
        <f t="shared" si="1"/>
        <v/>
      </c>
      <c r="B640" s="4" t="str">
        <f t="shared" si="2"/>
        <v/>
      </c>
      <c r="C640" s="5" t="str">
        <f t="shared" si="3"/>
        <v/>
      </c>
      <c r="D640" s="8"/>
      <c r="E640" s="7" t="str">
        <f>IFERROR(__xludf.DUMMYFUNCTION("IF(D640&lt;&gt;"""",SPLIT(D640,"" 
""),)"),"")</f>
        <v/>
      </c>
    </row>
    <row r="641">
      <c r="A641" s="4" t="str">
        <f t="shared" si="1"/>
        <v/>
      </c>
      <c r="B641" s="4" t="str">
        <f t="shared" si="2"/>
        <v/>
      </c>
      <c r="C641" s="5" t="str">
        <f t="shared" si="3"/>
        <v/>
      </c>
      <c r="D641" s="8"/>
      <c r="E641" s="7" t="str">
        <f>IFERROR(__xludf.DUMMYFUNCTION("IF(D641&lt;&gt;"""",SPLIT(D641,"" 
""),)"),"")</f>
        <v/>
      </c>
    </row>
    <row r="642">
      <c r="A642" s="4" t="str">
        <f t="shared" si="1"/>
        <v/>
      </c>
      <c r="B642" s="4" t="str">
        <f t="shared" si="2"/>
        <v/>
      </c>
      <c r="C642" s="5" t="str">
        <f t="shared" si="3"/>
        <v/>
      </c>
      <c r="D642" s="8"/>
      <c r="E642" s="7" t="str">
        <f>IFERROR(__xludf.DUMMYFUNCTION("IF(D642&lt;&gt;"""",SPLIT(D642,"" 
""),)"),"")</f>
        <v/>
      </c>
    </row>
    <row r="643">
      <c r="A643" s="4" t="str">
        <f t="shared" si="1"/>
        <v/>
      </c>
      <c r="B643" s="4" t="str">
        <f t="shared" si="2"/>
        <v/>
      </c>
      <c r="C643" s="5" t="str">
        <f t="shared" si="3"/>
        <v/>
      </c>
      <c r="D643" s="8"/>
      <c r="E643" s="7" t="str">
        <f>IFERROR(__xludf.DUMMYFUNCTION("IF(D643&lt;&gt;"""",SPLIT(D643,"" 
""),)"),"")</f>
        <v/>
      </c>
    </row>
    <row r="644">
      <c r="A644" s="4" t="str">
        <f t="shared" si="1"/>
        <v/>
      </c>
      <c r="B644" s="4" t="str">
        <f t="shared" si="2"/>
        <v/>
      </c>
      <c r="C644" s="5" t="str">
        <f t="shared" si="3"/>
        <v/>
      </c>
      <c r="D644" s="8"/>
      <c r="E644" s="7" t="str">
        <f>IFERROR(__xludf.DUMMYFUNCTION("IF(D644&lt;&gt;"""",SPLIT(D644,"" 
""),)"),"")</f>
        <v/>
      </c>
    </row>
    <row r="645">
      <c r="A645" s="4" t="str">
        <f t="shared" si="1"/>
        <v/>
      </c>
      <c r="B645" s="4" t="str">
        <f t="shared" si="2"/>
        <v/>
      </c>
      <c r="C645" s="5" t="str">
        <f t="shared" si="3"/>
        <v/>
      </c>
      <c r="D645" s="8"/>
      <c r="E645" s="7" t="str">
        <f>IFERROR(__xludf.DUMMYFUNCTION("IF(D645&lt;&gt;"""",SPLIT(D645,"" 
""),)"),"")</f>
        <v/>
      </c>
    </row>
    <row r="646">
      <c r="A646" s="4" t="str">
        <f t="shared" si="1"/>
        <v/>
      </c>
      <c r="B646" s="4" t="str">
        <f t="shared" si="2"/>
        <v/>
      </c>
      <c r="C646" s="5" t="str">
        <f t="shared" si="3"/>
        <v/>
      </c>
      <c r="D646" s="8"/>
      <c r="E646" s="7" t="str">
        <f>IFERROR(__xludf.DUMMYFUNCTION("IF(D646&lt;&gt;"""",SPLIT(D646,"" 
""),)"),"")</f>
        <v/>
      </c>
    </row>
    <row r="647">
      <c r="A647" s="4" t="str">
        <f t="shared" si="1"/>
        <v/>
      </c>
      <c r="B647" s="4" t="str">
        <f t="shared" si="2"/>
        <v/>
      </c>
      <c r="C647" s="5" t="str">
        <f t="shared" si="3"/>
        <v/>
      </c>
      <c r="D647" s="8"/>
      <c r="E647" s="7" t="str">
        <f>IFERROR(__xludf.DUMMYFUNCTION("IF(D647&lt;&gt;"""",SPLIT(D647,"" 
""),)"),"")</f>
        <v/>
      </c>
    </row>
    <row r="648">
      <c r="A648" s="4" t="str">
        <f t="shared" si="1"/>
        <v/>
      </c>
      <c r="B648" s="4" t="str">
        <f t="shared" si="2"/>
        <v/>
      </c>
      <c r="C648" s="5" t="str">
        <f t="shared" si="3"/>
        <v/>
      </c>
      <c r="D648" s="8"/>
      <c r="E648" s="7" t="str">
        <f>IFERROR(__xludf.DUMMYFUNCTION("IF(D648&lt;&gt;"""",SPLIT(D648,"" 
""),)"),"")</f>
        <v/>
      </c>
    </row>
    <row r="649">
      <c r="A649" s="4" t="str">
        <f t="shared" si="1"/>
        <v/>
      </c>
      <c r="B649" s="4" t="str">
        <f t="shared" si="2"/>
        <v/>
      </c>
      <c r="C649" s="5" t="str">
        <f t="shared" si="3"/>
        <v/>
      </c>
      <c r="D649" s="8"/>
      <c r="E649" s="7" t="str">
        <f>IFERROR(__xludf.DUMMYFUNCTION("IF(D649&lt;&gt;"""",SPLIT(D649,"" 
""),)"),"")</f>
        <v/>
      </c>
    </row>
    <row r="650">
      <c r="A650" s="4" t="str">
        <f t="shared" si="1"/>
        <v/>
      </c>
      <c r="B650" s="4" t="str">
        <f t="shared" si="2"/>
        <v/>
      </c>
      <c r="C650" s="5" t="str">
        <f t="shared" si="3"/>
        <v/>
      </c>
      <c r="D650" s="8"/>
      <c r="E650" s="7" t="str">
        <f>IFERROR(__xludf.DUMMYFUNCTION("IF(D650&lt;&gt;"""",SPLIT(D650,"" 
""),)"),"")</f>
        <v/>
      </c>
    </row>
    <row r="651">
      <c r="A651" s="4" t="str">
        <f t="shared" si="1"/>
        <v/>
      </c>
      <c r="B651" s="4" t="str">
        <f t="shared" si="2"/>
        <v/>
      </c>
      <c r="C651" s="5" t="str">
        <f t="shared" si="3"/>
        <v/>
      </c>
      <c r="D651" s="8"/>
      <c r="E651" s="7" t="str">
        <f>IFERROR(__xludf.DUMMYFUNCTION("IF(D651&lt;&gt;"""",SPLIT(D651,"" 
""),)"),"")</f>
        <v/>
      </c>
    </row>
    <row r="652">
      <c r="A652" s="4" t="str">
        <f t="shared" si="1"/>
        <v/>
      </c>
      <c r="B652" s="4" t="str">
        <f t="shared" si="2"/>
        <v/>
      </c>
      <c r="C652" s="5" t="str">
        <f t="shared" si="3"/>
        <v/>
      </c>
      <c r="D652" s="8"/>
      <c r="E652" s="7" t="str">
        <f>IFERROR(__xludf.DUMMYFUNCTION("IF(D652&lt;&gt;"""",SPLIT(D652,"" 
""),)"),"")</f>
        <v/>
      </c>
    </row>
    <row r="653">
      <c r="A653" s="4" t="str">
        <f t="shared" si="1"/>
        <v/>
      </c>
      <c r="B653" s="4" t="str">
        <f t="shared" si="2"/>
        <v/>
      </c>
      <c r="C653" s="5" t="str">
        <f t="shared" si="3"/>
        <v/>
      </c>
      <c r="D653" s="8"/>
      <c r="E653" s="7" t="str">
        <f>IFERROR(__xludf.DUMMYFUNCTION("IF(D653&lt;&gt;"""",SPLIT(D653,"" 
""),)"),"")</f>
        <v/>
      </c>
    </row>
    <row r="654">
      <c r="A654" s="4" t="str">
        <f t="shared" si="1"/>
        <v/>
      </c>
      <c r="B654" s="4" t="str">
        <f t="shared" si="2"/>
        <v/>
      </c>
      <c r="C654" s="5" t="str">
        <f t="shared" si="3"/>
        <v/>
      </c>
      <c r="D654" s="8"/>
      <c r="E654" s="7" t="str">
        <f>IFERROR(__xludf.DUMMYFUNCTION("IF(D654&lt;&gt;"""",SPLIT(D654,"" 
""),)"),"")</f>
        <v/>
      </c>
    </row>
    <row r="655">
      <c r="A655" s="4" t="str">
        <f t="shared" si="1"/>
        <v/>
      </c>
      <c r="B655" s="4" t="str">
        <f t="shared" si="2"/>
        <v/>
      </c>
      <c r="C655" s="5" t="str">
        <f t="shared" si="3"/>
        <v/>
      </c>
      <c r="D655" s="8"/>
      <c r="E655" s="7" t="str">
        <f>IFERROR(__xludf.DUMMYFUNCTION("IF(D655&lt;&gt;"""",SPLIT(D655,"" 
""),)"),"")</f>
        <v/>
      </c>
    </row>
    <row r="656">
      <c r="A656" s="4" t="str">
        <f t="shared" si="1"/>
        <v/>
      </c>
      <c r="B656" s="4" t="str">
        <f t="shared" si="2"/>
        <v/>
      </c>
      <c r="C656" s="5" t="str">
        <f t="shared" si="3"/>
        <v/>
      </c>
      <c r="D656" s="8"/>
      <c r="E656" s="7" t="str">
        <f>IFERROR(__xludf.DUMMYFUNCTION("IF(D656&lt;&gt;"""",SPLIT(D656,"" 
""),)"),"")</f>
        <v/>
      </c>
    </row>
    <row r="657">
      <c r="A657" s="4" t="str">
        <f t="shared" si="1"/>
        <v/>
      </c>
      <c r="B657" s="4" t="str">
        <f t="shared" si="2"/>
        <v/>
      </c>
      <c r="C657" s="5" t="str">
        <f t="shared" si="3"/>
        <v/>
      </c>
      <c r="D657" s="8"/>
      <c r="E657" s="7" t="str">
        <f>IFERROR(__xludf.DUMMYFUNCTION("IF(D657&lt;&gt;"""",SPLIT(D657,"" 
""),)"),"")</f>
        <v/>
      </c>
    </row>
    <row r="658">
      <c r="A658" s="4" t="str">
        <f t="shared" si="1"/>
        <v/>
      </c>
      <c r="B658" s="4" t="str">
        <f t="shared" si="2"/>
        <v/>
      </c>
      <c r="C658" s="5" t="str">
        <f t="shared" si="3"/>
        <v/>
      </c>
      <c r="D658" s="8"/>
      <c r="E658" s="7" t="str">
        <f>IFERROR(__xludf.DUMMYFUNCTION("IF(D658&lt;&gt;"""",SPLIT(D658,"" 
""),)"),"")</f>
        <v/>
      </c>
    </row>
    <row r="659">
      <c r="A659" s="4" t="str">
        <f t="shared" si="1"/>
        <v/>
      </c>
      <c r="B659" s="4" t="str">
        <f t="shared" si="2"/>
        <v/>
      </c>
      <c r="C659" s="5" t="str">
        <f t="shared" si="3"/>
        <v/>
      </c>
      <c r="D659" s="8"/>
      <c r="E659" s="7" t="str">
        <f>IFERROR(__xludf.DUMMYFUNCTION("IF(D659&lt;&gt;"""",SPLIT(D659,"" 
""),)"),"")</f>
        <v/>
      </c>
    </row>
    <row r="660">
      <c r="A660" s="4" t="str">
        <f t="shared" si="1"/>
        <v/>
      </c>
      <c r="B660" s="4" t="str">
        <f t="shared" si="2"/>
        <v/>
      </c>
      <c r="C660" s="5" t="str">
        <f t="shared" si="3"/>
        <v/>
      </c>
      <c r="D660" s="8"/>
      <c r="E660" s="7" t="str">
        <f>IFERROR(__xludf.DUMMYFUNCTION("IF(D660&lt;&gt;"""",SPLIT(D660,"" 
""),)"),"")</f>
        <v/>
      </c>
    </row>
    <row r="661">
      <c r="A661" s="4" t="str">
        <f t="shared" si="1"/>
        <v/>
      </c>
      <c r="B661" s="4" t="str">
        <f t="shared" si="2"/>
        <v/>
      </c>
      <c r="C661" s="5" t="str">
        <f t="shared" si="3"/>
        <v/>
      </c>
      <c r="D661" s="8"/>
      <c r="E661" s="7" t="str">
        <f>IFERROR(__xludf.DUMMYFUNCTION("IF(D661&lt;&gt;"""",SPLIT(D661,"" 
""),)"),"")</f>
        <v/>
      </c>
    </row>
    <row r="662">
      <c r="A662" s="4" t="str">
        <f t="shared" si="1"/>
        <v/>
      </c>
      <c r="B662" s="4" t="str">
        <f t="shared" si="2"/>
        <v/>
      </c>
      <c r="C662" s="5" t="str">
        <f t="shared" si="3"/>
        <v/>
      </c>
      <c r="D662" s="8"/>
      <c r="E662" s="7" t="str">
        <f>IFERROR(__xludf.DUMMYFUNCTION("IF(D662&lt;&gt;"""",SPLIT(D662,"" 
""),)"),"")</f>
        <v/>
      </c>
    </row>
    <row r="663">
      <c r="A663" s="4" t="str">
        <f t="shared" si="1"/>
        <v/>
      </c>
      <c r="B663" s="4" t="str">
        <f t="shared" si="2"/>
        <v/>
      </c>
      <c r="C663" s="5" t="str">
        <f t="shared" si="3"/>
        <v/>
      </c>
      <c r="D663" s="8"/>
      <c r="E663" s="7" t="str">
        <f>IFERROR(__xludf.DUMMYFUNCTION("IF(D663&lt;&gt;"""",SPLIT(D663,"" 
""),)"),"")</f>
        <v/>
      </c>
    </row>
    <row r="664">
      <c r="A664" s="4" t="str">
        <f t="shared" si="1"/>
        <v/>
      </c>
      <c r="B664" s="4" t="str">
        <f t="shared" si="2"/>
        <v/>
      </c>
      <c r="C664" s="5" t="str">
        <f t="shared" si="3"/>
        <v/>
      </c>
      <c r="D664" s="8"/>
      <c r="E664" s="7" t="str">
        <f>IFERROR(__xludf.DUMMYFUNCTION("IF(D664&lt;&gt;"""",SPLIT(D664,"" 
""),)"),"")</f>
        <v/>
      </c>
    </row>
    <row r="665">
      <c r="A665" s="4" t="str">
        <f t="shared" si="1"/>
        <v/>
      </c>
      <c r="B665" s="4" t="str">
        <f t="shared" si="2"/>
        <v/>
      </c>
      <c r="C665" s="5" t="str">
        <f t="shared" si="3"/>
        <v/>
      </c>
      <c r="D665" s="8"/>
      <c r="E665" s="7" t="str">
        <f>IFERROR(__xludf.DUMMYFUNCTION("IF(D665&lt;&gt;"""",SPLIT(D665,"" 
""),)"),"")</f>
        <v/>
      </c>
    </row>
    <row r="666">
      <c r="A666" s="4" t="str">
        <f t="shared" si="1"/>
        <v/>
      </c>
      <c r="B666" s="4" t="str">
        <f t="shared" si="2"/>
        <v/>
      </c>
      <c r="C666" s="5" t="str">
        <f t="shared" si="3"/>
        <v/>
      </c>
      <c r="D666" s="8"/>
      <c r="E666" s="7" t="str">
        <f>IFERROR(__xludf.DUMMYFUNCTION("IF(D666&lt;&gt;"""",SPLIT(D666,"" 
""),)"),"")</f>
        <v/>
      </c>
    </row>
    <row r="667">
      <c r="A667" s="4" t="str">
        <f t="shared" si="1"/>
        <v/>
      </c>
      <c r="B667" s="4" t="str">
        <f t="shared" si="2"/>
        <v/>
      </c>
      <c r="C667" s="5" t="str">
        <f t="shared" si="3"/>
        <v/>
      </c>
      <c r="D667" s="8"/>
      <c r="E667" s="7" t="str">
        <f>IFERROR(__xludf.DUMMYFUNCTION("IF(D667&lt;&gt;"""",SPLIT(D667,"" 
""),)"),"")</f>
        <v/>
      </c>
    </row>
    <row r="668">
      <c r="A668" s="4" t="str">
        <f t="shared" si="1"/>
        <v/>
      </c>
      <c r="B668" s="4" t="str">
        <f t="shared" si="2"/>
        <v/>
      </c>
      <c r="C668" s="5" t="str">
        <f t="shared" si="3"/>
        <v/>
      </c>
      <c r="D668" s="8"/>
      <c r="E668" s="7" t="str">
        <f>IFERROR(__xludf.DUMMYFUNCTION("IF(D668&lt;&gt;"""",SPLIT(D668,"" 
""),)"),"")</f>
        <v/>
      </c>
    </row>
    <row r="669">
      <c r="A669" s="4" t="str">
        <f t="shared" si="1"/>
        <v/>
      </c>
      <c r="B669" s="4" t="str">
        <f t="shared" si="2"/>
        <v/>
      </c>
      <c r="C669" s="5" t="str">
        <f t="shared" si="3"/>
        <v/>
      </c>
      <c r="D669" s="8"/>
      <c r="E669" s="7" t="str">
        <f>IFERROR(__xludf.DUMMYFUNCTION("IF(D669&lt;&gt;"""",SPLIT(D669,"" 
""),)"),"")</f>
        <v/>
      </c>
    </row>
    <row r="670">
      <c r="A670" s="4" t="str">
        <f t="shared" si="1"/>
        <v/>
      </c>
      <c r="B670" s="4" t="str">
        <f t="shared" si="2"/>
        <v/>
      </c>
      <c r="C670" s="5" t="str">
        <f t="shared" si="3"/>
        <v/>
      </c>
      <c r="D670" s="8"/>
      <c r="E670" s="7" t="str">
        <f>IFERROR(__xludf.DUMMYFUNCTION("IF(D670&lt;&gt;"""",SPLIT(D670,"" 
""),)"),"")</f>
        <v/>
      </c>
    </row>
    <row r="671">
      <c r="A671" s="4" t="str">
        <f t="shared" si="1"/>
        <v/>
      </c>
      <c r="B671" s="4" t="str">
        <f t="shared" si="2"/>
        <v/>
      </c>
      <c r="C671" s="5" t="str">
        <f t="shared" si="3"/>
        <v/>
      </c>
      <c r="D671" s="8"/>
      <c r="E671" s="7" t="str">
        <f>IFERROR(__xludf.DUMMYFUNCTION("IF(D671&lt;&gt;"""",SPLIT(D671,"" 
""),)"),"")</f>
        <v/>
      </c>
    </row>
    <row r="672">
      <c r="A672" s="4" t="str">
        <f t="shared" si="1"/>
        <v/>
      </c>
      <c r="B672" s="4" t="str">
        <f t="shared" si="2"/>
        <v/>
      </c>
      <c r="C672" s="5" t="str">
        <f t="shared" si="3"/>
        <v/>
      </c>
      <c r="D672" s="8"/>
      <c r="E672" s="7" t="str">
        <f>IFERROR(__xludf.DUMMYFUNCTION("IF(D672&lt;&gt;"""",SPLIT(D672,"" 
""),)"),"")</f>
        <v/>
      </c>
    </row>
    <row r="673">
      <c r="A673" s="4" t="str">
        <f t="shared" si="1"/>
        <v/>
      </c>
      <c r="B673" s="4" t="str">
        <f t="shared" si="2"/>
        <v/>
      </c>
      <c r="C673" s="5" t="str">
        <f t="shared" si="3"/>
        <v/>
      </c>
      <c r="D673" s="8"/>
      <c r="E673" s="7" t="str">
        <f>IFERROR(__xludf.DUMMYFUNCTION("IF(D673&lt;&gt;"""",SPLIT(D673,"" 
""),)"),"")</f>
        <v/>
      </c>
    </row>
    <row r="674">
      <c r="A674" s="4" t="str">
        <f t="shared" si="1"/>
        <v/>
      </c>
      <c r="B674" s="4" t="str">
        <f t="shared" si="2"/>
        <v/>
      </c>
      <c r="C674" s="5" t="str">
        <f t="shared" si="3"/>
        <v/>
      </c>
      <c r="D674" s="8"/>
      <c r="E674" s="7" t="str">
        <f>IFERROR(__xludf.DUMMYFUNCTION("IF(D674&lt;&gt;"""",SPLIT(D674,"" 
""),)"),"")</f>
        <v/>
      </c>
    </row>
    <row r="675">
      <c r="A675" s="4" t="str">
        <f t="shared" si="1"/>
        <v/>
      </c>
      <c r="B675" s="4" t="str">
        <f t="shared" si="2"/>
        <v/>
      </c>
      <c r="C675" s="5" t="str">
        <f t="shared" si="3"/>
        <v/>
      </c>
      <c r="D675" s="8"/>
      <c r="E675" s="7" t="str">
        <f>IFERROR(__xludf.DUMMYFUNCTION("IF(D675&lt;&gt;"""",SPLIT(D675,"" 
""),)"),"")</f>
        <v/>
      </c>
    </row>
    <row r="676">
      <c r="A676" s="4" t="str">
        <f t="shared" si="1"/>
        <v/>
      </c>
      <c r="B676" s="4" t="str">
        <f t="shared" si="2"/>
        <v/>
      </c>
      <c r="C676" s="5" t="str">
        <f t="shared" si="3"/>
        <v/>
      </c>
      <c r="D676" s="8"/>
      <c r="E676" s="7" t="str">
        <f>IFERROR(__xludf.DUMMYFUNCTION("IF(D676&lt;&gt;"""",SPLIT(D676,"" 
""),)"),"")</f>
        <v/>
      </c>
    </row>
    <row r="677">
      <c r="A677" s="4" t="str">
        <f t="shared" si="1"/>
        <v/>
      </c>
      <c r="B677" s="4" t="str">
        <f t="shared" si="2"/>
        <v/>
      </c>
      <c r="C677" s="5" t="str">
        <f t="shared" si="3"/>
        <v/>
      </c>
      <c r="D677" s="8"/>
      <c r="E677" s="7" t="str">
        <f>IFERROR(__xludf.DUMMYFUNCTION("IF(D677&lt;&gt;"""",SPLIT(D677,"" 
""),)"),"")</f>
        <v/>
      </c>
    </row>
    <row r="678">
      <c r="A678" s="4" t="str">
        <f t="shared" si="1"/>
        <v/>
      </c>
      <c r="B678" s="4" t="str">
        <f t="shared" si="2"/>
        <v/>
      </c>
      <c r="C678" s="5" t="str">
        <f t="shared" si="3"/>
        <v/>
      </c>
      <c r="D678" s="8"/>
      <c r="E678" s="7" t="str">
        <f>IFERROR(__xludf.DUMMYFUNCTION("IF(D678&lt;&gt;"""",SPLIT(D678,"" 
""),)"),"")</f>
        <v/>
      </c>
    </row>
    <row r="679">
      <c r="A679" s="4" t="str">
        <f t="shared" si="1"/>
        <v/>
      </c>
      <c r="B679" s="4" t="str">
        <f t="shared" si="2"/>
        <v/>
      </c>
      <c r="C679" s="5" t="str">
        <f t="shared" si="3"/>
        <v/>
      </c>
      <c r="D679" s="8"/>
      <c r="E679" s="7" t="str">
        <f>IFERROR(__xludf.DUMMYFUNCTION("IF(D679&lt;&gt;"""",SPLIT(D679,"" 
""),)"),"")</f>
        <v/>
      </c>
    </row>
    <row r="680">
      <c r="A680" s="4" t="str">
        <f t="shared" si="1"/>
        <v/>
      </c>
      <c r="B680" s="4" t="str">
        <f t="shared" si="2"/>
        <v/>
      </c>
      <c r="C680" s="5" t="str">
        <f t="shared" si="3"/>
        <v/>
      </c>
      <c r="D680" s="8"/>
      <c r="E680" s="7" t="str">
        <f>IFERROR(__xludf.DUMMYFUNCTION("IF(D680&lt;&gt;"""",SPLIT(D680,"" 
""),)"),"")</f>
        <v/>
      </c>
    </row>
    <row r="681">
      <c r="A681" s="4" t="str">
        <f t="shared" si="1"/>
        <v/>
      </c>
      <c r="B681" s="4" t="str">
        <f t="shared" si="2"/>
        <v/>
      </c>
      <c r="C681" s="5" t="str">
        <f t="shared" si="3"/>
        <v/>
      </c>
      <c r="D681" s="8"/>
      <c r="E681" s="7" t="str">
        <f>IFERROR(__xludf.DUMMYFUNCTION("IF(D681&lt;&gt;"""",SPLIT(D681,"" 
""),)"),"")</f>
        <v/>
      </c>
    </row>
    <row r="682">
      <c r="A682" s="4" t="str">
        <f t="shared" si="1"/>
        <v/>
      </c>
      <c r="B682" s="4" t="str">
        <f t="shared" si="2"/>
        <v/>
      </c>
      <c r="C682" s="5" t="str">
        <f t="shared" si="3"/>
        <v/>
      </c>
      <c r="D682" s="8"/>
      <c r="E682" s="7" t="str">
        <f>IFERROR(__xludf.DUMMYFUNCTION("IF(D682&lt;&gt;"""",SPLIT(D682,"" 
""),)"),"")</f>
        <v/>
      </c>
    </row>
    <row r="683">
      <c r="A683" s="4" t="str">
        <f t="shared" si="1"/>
        <v/>
      </c>
      <c r="B683" s="4" t="str">
        <f t="shared" si="2"/>
        <v/>
      </c>
      <c r="C683" s="5" t="str">
        <f t="shared" si="3"/>
        <v/>
      </c>
      <c r="D683" s="8"/>
      <c r="E683" s="7" t="str">
        <f>IFERROR(__xludf.DUMMYFUNCTION("IF(D683&lt;&gt;"""",SPLIT(D683,"" 
""),)"),"")</f>
        <v/>
      </c>
    </row>
    <row r="684">
      <c r="A684" s="4" t="str">
        <f t="shared" si="1"/>
        <v/>
      </c>
      <c r="B684" s="4" t="str">
        <f t="shared" si="2"/>
        <v/>
      </c>
      <c r="C684" s="5" t="str">
        <f t="shared" si="3"/>
        <v/>
      </c>
      <c r="D684" s="8"/>
      <c r="E684" s="7" t="str">
        <f>IFERROR(__xludf.DUMMYFUNCTION("IF(D684&lt;&gt;"""",SPLIT(D684,"" 
""),)"),"")</f>
        <v/>
      </c>
    </row>
    <row r="685">
      <c r="A685" s="4" t="str">
        <f t="shared" si="1"/>
        <v/>
      </c>
      <c r="B685" s="4" t="str">
        <f t="shared" si="2"/>
        <v/>
      </c>
      <c r="C685" s="5" t="str">
        <f t="shared" si="3"/>
        <v/>
      </c>
      <c r="D685" s="8"/>
      <c r="E685" s="7" t="str">
        <f>IFERROR(__xludf.DUMMYFUNCTION("IF(D685&lt;&gt;"""",SPLIT(D685,"" 
""),)"),"")</f>
        <v/>
      </c>
    </row>
    <row r="686">
      <c r="A686" s="4" t="str">
        <f t="shared" si="1"/>
        <v/>
      </c>
      <c r="B686" s="4" t="str">
        <f t="shared" si="2"/>
        <v/>
      </c>
      <c r="C686" s="5" t="str">
        <f t="shared" si="3"/>
        <v/>
      </c>
      <c r="D686" s="8"/>
      <c r="E686" s="7" t="str">
        <f>IFERROR(__xludf.DUMMYFUNCTION("IF(D686&lt;&gt;"""",SPLIT(D686,"" 
""),)"),"")</f>
        <v/>
      </c>
    </row>
    <row r="687">
      <c r="A687" s="4" t="str">
        <f t="shared" si="1"/>
        <v/>
      </c>
      <c r="B687" s="4" t="str">
        <f t="shared" si="2"/>
        <v/>
      </c>
      <c r="C687" s="5" t="str">
        <f t="shared" si="3"/>
        <v/>
      </c>
      <c r="D687" s="8"/>
      <c r="E687" s="7" t="str">
        <f>IFERROR(__xludf.DUMMYFUNCTION("IF(D687&lt;&gt;"""",SPLIT(D687,"" 
""),)"),"")</f>
        <v/>
      </c>
    </row>
    <row r="688">
      <c r="A688" s="4" t="str">
        <f t="shared" si="1"/>
        <v/>
      </c>
      <c r="B688" s="4" t="str">
        <f t="shared" si="2"/>
        <v/>
      </c>
      <c r="C688" s="5" t="str">
        <f t="shared" si="3"/>
        <v/>
      </c>
      <c r="D688" s="8"/>
      <c r="E688" s="7" t="str">
        <f>IFERROR(__xludf.DUMMYFUNCTION("IF(D688&lt;&gt;"""",SPLIT(D688,"" 
""),)"),"")</f>
        <v/>
      </c>
    </row>
    <row r="689">
      <c r="A689" s="4" t="str">
        <f t="shared" si="1"/>
        <v/>
      </c>
      <c r="B689" s="4" t="str">
        <f t="shared" si="2"/>
        <v/>
      </c>
      <c r="C689" s="5" t="str">
        <f t="shared" si="3"/>
        <v/>
      </c>
      <c r="D689" s="8"/>
      <c r="E689" s="7" t="str">
        <f>IFERROR(__xludf.DUMMYFUNCTION("IF(D689&lt;&gt;"""",SPLIT(D689,"" 
""),)"),"")</f>
        <v/>
      </c>
    </row>
    <row r="690">
      <c r="A690" s="4" t="str">
        <f t="shared" si="1"/>
        <v/>
      </c>
      <c r="B690" s="4" t="str">
        <f t="shared" si="2"/>
        <v/>
      </c>
      <c r="C690" s="5" t="str">
        <f t="shared" si="3"/>
        <v/>
      </c>
      <c r="D690" s="8"/>
      <c r="E690" s="7" t="str">
        <f>IFERROR(__xludf.DUMMYFUNCTION("IF(D690&lt;&gt;"""",SPLIT(D690,"" 
""),)"),"")</f>
        <v/>
      </c>
    </row>
    <row r="691">
      <c r="A691" s="4" t="str">
        <f t="shared" si="1"/>
        <v/>
      </c>
      <c r="B691" s="4" t="str">
        <f t="shared" si="2"/>
        <v/>
      </c>
      <c r="C691" s="5" t="str">
        <f t="shared" si="3"/>
        <v/>
      </c>
      <c r="D691" s="8"/>
      <c r="E691" s="7" t="str">
        <f>IFERROR(__xludf.DUMMYFUNCTION("IF(D691&lt;&gt;"""",SPLIT(D691,"" 
""),)"),"")</f>
        <v/>
      </c>
    </row>
    <row r="692">
      <c r="A692" s="4" t="str">
        <f t="shared" si="1"/>
        <v/>
      </c>
      <c r="B692" s="4" t="str">
        <f t="shared" si="2"/>
        <v/>
      </c>
      <c r="C692" s="5" t="str">
        <f t="shared" si="3"/>
        <v/>
      </c>
      <c r="D692" s="8"/>
      <c r="E692" s="7" t="str">
        <f>IFERROR(__xludf.DUMMYFUNCTION("IF(D692&lt;&gt;"""",SPLIT(D692,"" 
""),)"),"")</f>
        <v/>
      </c>
    </row>
    <row r="693">
      <c r="A693" s="4" t="str">
        <f t="shared" si="1"/>
        <v/>
      </c>
      <c r="B693" s="4" t="str">
        <f t="shared" si="2"/>
        <v/>
      </c>
      <c r="C693" s="5" t="str">
        <f t="shared" si="3"/>
        <v/>
      </c>
      <c r="D693" s="8"/>
      <c r="E693" s="7" t="str">
        <f>IFERROR(__xludf.DUMMYFUNCTION("IF(D693&lt;&gt;"""",SPLIT(D693,"" 
""),)"),"")</f>
        <v/>
      </c>
    </row>
    <row r="694">
      <c r="A694" s="4" t="str">
        <f t="shared" si="1"/>
        <v/>
      </c>
      <c r="B694" s="4" t="str">
        <f t="shared" si="2"/>
        <v/>
      </c>
      <c r="C694" s="5" t="str">
        <f t="shared" si="3"/>
        <v/>
      </c>
      <c r="D694" s="8"/>
      <c r="E694" s="7" t="str">
        <f>IFERROR(__xludf.DUMMYFUNCTION("IF(D694&lt;&gt;"""",SPLIT(D694,"" 
""),)"),"")</f>
        <v/>
      </c>
    </row>
    <row r="695">
      <c r="A695" s="4" t="str">
        <f t="shared" si="1"/>
        <v/>
      </c>
      <c r="B695" s="4" t="str">
        <f t="shared" si="2"/>
        <v/>
      </c>
      <c r="C695" s="5" t="str">
        <f t="shared" si="3"/>
        <v/>
      </c>
      <c r="D695" s="8"/>
      <c r="E695" s="7" t="str">
        <f>IFERROR(__xludf.DUMMYFUNCTION("IF(D695&lt;&gt;"""",SPLIT(D695,"" 
""),)"),"")</f>
        <v/>
      </c>
    </row>
    <row r="696">
      <c r="A696" s="4" t="str">
        <f t="shared" si="1"/>
        <v/>
      </c>
      <c r="B696" s="4" t="str">
        <f t="shared" si="2"/>
        <v/>
      </c>
      <c r="C696" s="5" t="str">
        <f t="shared" si="3"/>
        <v/>
      </c>
      <c r="D696" s="8"/>
      <c r="E696" s="7" t="str">
        <f>IFERROR(__xludf.DUMMYFUNCTION("IF(D696&lt;&gt;"""",SPLIT(D696,"" 
""),)"),"")</f>
        <v/>
      </c>
    </row>
    <row r="697">
      <c r="A697" s="4" t="str">
        <f t="shared" si="1"/>
        <v/>
      </c>
      <c r="B697" s="4" t="str">
        <f t="shared" si="2"/>
        <v/>
      </c>
      <c r="C697" s="5" t="str">
        <f t="shared" si="3"/>
        <v/>
      </c>
      <c r="D697" s="8"/>
      <c r="E697" s="7" t="str">
        <f>IFERROR(__xludf.DUMMYFUNCTION("IF(D697&lt;&gt;"""",SPLIT(D697,"" 
""),)"),"")</f>
        <v/>
      </c>
    </row>
    <row r="698">
      <c r="A698" s="4" t="str">
        <f t="shared" si="1"/>
        <v/>
      </c>
      <c r="B698" s="4" t="str">
        <f t="shared" si="2"/>
        <v/>
      </c>
      <c r="C698" s="5" t="str">
        <f t="shared" si="3"/>
        <v/>
      </c>
      <c r="D698" s="8"/>
      <c r="E698" s="7" t="str">
        <f>IFERROR(__xludf.DUMMYFUNCTION("IF(D698&lt;&gt;"""",SPLIT(D698,"" 
""),)"),"")</f>
        <v/>
      </c>
    </row>
    <row r="699">
      <c r="A699" s="4" t="str">
        <f t="shared" si="1"/>
        <v/>
      </c>
      <c r="B699" s="4" t="str">
        <f t="shared" si="2"/>
        <v/>
      </c>
      <c r="C699" s="5" t="str">
        <f t="shared" si="3"/>
        <v/>
      </c>
      <c r="D699" s="8"/>
      <c r="E699" s="7" t="str">
        <f>IFERROR(__xludf.DUMMYFUNCTION("IF(D699&lt;&gt;"""",SPLIT(D699,"" 
""),)"),"")</f>
        <v/>
      </c>
    </row>
    <row r="700">
      <c r="A700" s="4" t="str">
        <f t="shared" si="1"/>
        <v/>
      </c>
      <c r="B700" s="4" t="str">
        <f t="shared" si="2"/>
        <v/>
      </c>
      <c r="C700" s="5" t="str">
        <f t="shared" si="3"/>
        <v/>
      </c>
      <c r="D700" s="8"/>
      <c r="E700" s="7" t="str">
        <f>IFERROR(__xludf.DUMMYFUNCTION("IF(D700&lt;&gt;"""",SPLIT(D700,"" 
""),)"),"")</f>
        <v/>
      </c>
    </row>
    <row r="701">
      <c r="A701" s="4" t="str">
        <f t="shared" si="1"/>
        <v/>
      </c>
      <c r="B701" s="4" t="str">
        <f t="shared" si="2"/>
        <v/>
      </c>
      <c r="C701" s="5" t="str">
        <f t="shared" si="3"/>
        <v/>
      </c>
      <c r="D701" s="8"/>
      <c r="E701" s="7" t="str">
        <f>IFERROR(__xludf.DUMMYFUNCTION("IF(D701&lt;&gt;"""",SPLIT(D701,"" 
""),)"),"")</f>
        <v/>
      </c>
    </row>
    <row r="702">
      <c r="A702" s="4" t="str">
        <f t="shared" si="1"/>
        <v/>
      </c>
      <c r="B702" s="4" t="str">
        <f t="shared" si="2"/>
        <v/>
      </c>
      <c r="C702" s="5" t="str">
        <f t="shared" si="3"/>
        <v/>
      </c>
      <c r="D702" s="8"/>
      <c r="E702" s="7" t="str">
        <f>IFERROR(__xludf.DUMMYFUNCTION("IF(D702&lt;&gt;"""",SPLIT(D702,"" 
""),)"),"")</f>
        <v/>
      </c>
    </row>
    <row r="703">
      <c r="A703" s="4" t="str">
        <f t="shared" si="1"/>
        <v/>
      </c>
      <c r="B703" s="4" t="str">
        <f t="shared" si="2"/>
        <v/>
      </c>
      <c r="C703" s="5" t="str">
        <f t="shared" si="3"/>
        <v/>
      </c>
      <c r="D703" s="8"/>
      <c r="E703" s="7" t="str">
        <f>IFERROR(__xludf.DUMMYFUNCTION("IF(D703&lt;&gt;"""",SPLIT(D703,"" 
""),)"),"")</f>
        <v/>
      </c>
    </row>
    <row r="704">
      <c r="A704" s="4" t="str">
        <f t="shared" si="1"/>
        <v/>
      </c>
      <c r="B704" s="4" t="str">
        <f t="shared" si="2"/>
        <v/>
      </c>
      <c r="C704" s="5" t="str">
        <f t="shared" si="3"/>
        <v/>
      </c>
      <c r="D704" s="8"/>
      <c r="E704" s="7" t="str">
        <f>IFERROR(__xludf.DUMMYFUNCTION("IF(D704&lt;&gt;"""",SPLIT(D704,"" 
""),)"),"")</f>
        <v/>
      </c>
    </row>
    <row r="705">
      <c r="A705" s="4" t="str">
        <f t="shared" si="1"/>
        <v/>
      </c>
      <c r="B705" s="4" t="str">
        <f t="shared" si="2"/>
        <v/>
      </c>
      <c r="C705" s="5" t="str">
        <f t="shared" si="3"/>
        <v/>
      </c>
      <c r="D705" s="8"/>
      <c r="E705" s="7" t="str">
        <f>IFERROR(__xludf.DUMMYFUNCTION("IF(D705&lt;&gt;"""",SPLIT(D705,"" 
""),)"),"")</f>
        <v/>
      </c>
    </row>
    <row r="706">
      <c r="A706" s="4" t="str">
        <f t="shared" si="1"/>
        <v/>
      </c>
      <c r="B706" s="4" t="str">
        <f t="shared" si="2"/>
        <v/>
      </c>
      <c r="C706" s="5" t="str">
        <f t="shared" si="3"/>
        <v/>
      </c>
      <c r="D706" s="8"/>
      <c r="E706" s="7" t="str">
        <f>IFERROR(__xludf.DUMMYFUNCTION("IF(D706&lt;&gt;"""",SPLIT(D706,"" 
""),)"),"")</f>
        <v/>
      </c>
    </row>
    <row r="707">
      <c r="A707" s="4" t="str">
        <f t="shared" si="1"/>
        <v/>
      </c>
      <c r="B707" s="4" t="str">
        <f t="shared" si="2"/>
        <v/>
      </c>
      <c r="C707" s="5" t="str">
        <f t="shared" si="3"/>
        <v/>
      </c>
      <c r="D707" s="8"/>
      <c r="E707" s="7" t="str">
        <f>IFERROR(__xludf.DUMMYFUNCTION("IF(D707&lt;&gt;"""",SPLIT(D707,"" 
""),)"),"")</f>
        <v/>
      </c>
    </row>
    <row r="708">
      <c r="A708" s="4" t="str">
        <f t="shared" si="1"/>
        <v/>
      </c>
      <c r="B708" s="4" t="str">
        <f t="shared" si="2"/>
        <v/>
      </c>
      <c r="C708" s="5" t="str">
        <f t="shared" si="3"/>
        <v/>
      </c>
      <c r="D708" s="8"/>
      <c r="E708" s="7" t="str">
        <f>IFERROR(__xludf.DUMMYFUNCTION("IF(D708&lt;&gt;"""",SPLIT(D708,"" 
""),)"),"")</f>
        <v/>
      </c>
    </row>
    <row r="709">
      <c r="A709" s="4" t="str">
        <f t="shared" si="1"/>
        <v/>
      </c>
      <c r="B709" s="4" t="str">
        <f t="shared" si="2"/>
        <v/>
      </c>
      <c r="C709" s="5" t="str">
        <f t="shared" si="3"/>
        <v/>
      </c>
      <c r="D709" s="8"/>
      <c r="E709" s="7" t="str">
        <f>IFERROR(__xludf.DUMMYFUNCTION("IF(D709&lt;&gt;"""",SPLIT(D709,"" 
""),)"),"")</f>
        <v/>
      </c>
    </row>
    <row r="710">
      <c r="A710" s="4" t="str">
        <f t="shared" si="1"/>
        <v/>
      </c>
      <c r="B710" s="4" t="str">
        <f t="shared" si="2"/>
        <v/>
      </c>
      <c r="C710" s="5" t="str">
        <f t="shared" si="3"/>
        <v/>
      </c>
      <c r="D710" s="8"/>
      <c r="E710" s="7" t="str">
        <f>IFERROR(__xludf.DUMMYFUNCTION("IF(D710&lt;&gt;"""",SPLIT(D710,"" 
""),)"),"")</f>
        <v/>
      </c>
    </row>
    <row r="711">
      <c r="A711" s="4" t="str">
        <f t="shared" si="1"/>
        <v/>
      </c>
      <c r="B711" s="4" t="str">
        <f t="shared" si="2"/>
        <v/>
      </c>
      <c r="C711" s="5" t="str">
        <f t="shared" si="3"/>
        <v/>
      </c>
      <c r="D711" s="8"/>
      <c r="E711" s="7" t="str">
        <f>IFERROR(__xludf.DUMMYFUNCTION("IF(D711&lt;&gt;"""",SPLIT(D711,"" 
""),)"),"")</f>
        <v/>
      </c>
    </row>
    <row r="712">
      <c r="A712" s="4" t="str">
        <f t="shared" si="1"/>
        <v/>
      </c>
      <c r="B712" s="4" t="str">
        <f t="shared" si="2"/>
        <v/>
      </c>
      <c r="C712" s="5" t="str">
        <f t="shared" si="3"/>
        <v/>
      </c>
      <c r="D712" s="8"/>
      <c r="E712" s="7" t="str">
        <f>IFERROR(__xludf.DUMMYFUNCTION("IF(D712&lt;&gt;"""",SPLIT(D712,"" 
""),)"),"")</f>
        <v/>
      </c>
    </row>
    <row r="713">
      <c r="A713" s="4" t="str">
        <f t="shared" si="1"/>
        <v/>
      </c>
      <c r="B713" s="4" t="str">
        <f t="shared" si="2"/>
        <v/>
      </c>
      <c r="C713" s="5" t="str">
        <f t="shared" si="3"/>
        <v/>
      </c>
      <c r="D713" s="8"/>
      <c r="E713" s="7" t="str">
        <f>IFERROR(__xludf.DUMMYFUNCTION("IF(D713&lt;&gt;"""",SPLIT(D713,"" 
""),)"),"")</f>
        <v/>
      </c>
    </row>
    <row r="714">
      <c r="A714" s="4" t="str">
        <f t="shared" si="1"/>
        <v/>
      </c>
      <c r="B714" s="4" t="str">
        <f t="shared" si="2"/>
        <v/>
      </c>
      <c r="C714" s="5" t="str">
        <f t="shared" si="3"/>
        <v/>
      </c>
      <c r="D714" s="8"/>
      <c r="E714" s="7" t="str">
        <f>IFERROR(__xludf.DUMMYFUNCTION("IF(D714&lt;&gt;"""",SPLIT(D714,"" 
""),)"),"")</f>
        <v/>
      </c>
    </row>
    <row r="715">
      <c r="A715" s="4" t="str">
        <f t="shared" si="1"/>
        <v/>
      </c>
      <c r="B715" s="4" t="str">
        <f t="shared" si="2"/>
        <v/>
      </c>
      <c r="C715" s="5" t="str">
        <f t="shared" si="3"/>
        <v/>
      </c>
      <c r="D715" s="8"/>
      <c r="E715" s="7" t="str">
        <f>IFERROR(__xludf.DUMMYFUNCTION("IF(D715&lt;&gt;"""",SPLIT(D715,"" 
""),)"),"")</f>
        <v/>
      </c>
    </row>
    <row r="716">
      <c r="A716" s="4" t="str">
        <f t="shared" si="1"/>
        <v/>
      </c>
      <c r="B716" s="4" t="str">
        <f t="shared" si="2"/>
        <v/>
      </c>
      <c r="C716" s="5" t="str">
        <f t="shared" si="3"/>
        <v/>
      </c>
      <c r="D716" s="8"/>
      <c r="E716" s="7" t="str">
        <f>IFERROR(__xludf.DUMMYFUNCTION("IF(D716&lt;&gt;"""",SPLIT(D716,"" 
""),)"),"")</f>
        <v/>
      </c>
    </row>
    <row r="717">
      <c r="A717" s="4" t="str">
        <f t="shared" si="1"/>
        <v/>
      </c>
      <c r="B717" s="4" t="str">
        <f t="shared" si="2"/>
        <v/>
      </c>
      <c r="C717" s="5" t="str">
        <f t="shared" si="3"/>
        <v/>
      </c>
      <c r="D717" s="8"/>
      <c r="E717" s="7" t="str">
        <f>IFERROR(__xludf.DUMMYFUNCTION("IF(D717&lt;&gt;"""",SPLIT(D717,"" 
""),)"),"")</f>
        <v/>
      </c>
    </row>
    <row r="718">
      <c r="A718" s="4" t="str">
        <f t="shared" si="1"/>
        <v/>
      </c>
      <c r="B718" s="4" t="str">
        <f t="shared" si="2"/>
        <v/>
      </c>
      <c r="C718" s="5" t="str">
        <f t="shared" si="3"/>
        <v/>
      </c>
      <c r="D718" s="8"/>
      <c r="E718" s="7" t="str">
        <f>IFERROR(__xludf.DUMMYFUNCTION("IF(D718&lt;&gt;"""",SPLIT(D718,"" 
""),)"),"")</f>
        <v/>
      </c>
    </row>
    <row r="719">
      <c r="A719" s="4" t="str">
        <f t="shared" si="1"/>
        <v/>
      </c>
      <c r="B719" s="4" t="str">
        <f t="shared" si="2"/>
        <v/>
      </c>
      <c r="C719" s="5" t="str">
        <f t="shared" si="3"/>
        <v/>
      </c>
      <c r="D719" s="8"/>
      <c r="E719" s="7" t="str">
        <f>IFERROR(__xludf.DUMMYFUNCTION("IF(D719&lt;&gt;"""",SPLIT(D719,"" 
""),)"),"")</f>
        <v/>
      </c>
    </row>
    <row r="720">
      <c r="A720" s="4" t="str">
        <f t="shared" si="1"/>
        <v/>
      </c>
      <c r="B720" s="4" t="str">
        <f t="shared" si="2"/>
        <v/>
      </c>
      <c r="C720" s="5" t="str">
        <f t="shared" si="3"/>
        <v/>
      </c>
      <c r="D720" s="8"/>
      <c r="E720" s="7" t="str">
        <f>IFERROR(__xludf.DUMMYFUNCTION("IF(D720&lt;&gt;"""",SPLIT(D720,"" 
""),)"),"")</f>
        <v/>
      </c>
    </row>
    <row r="721">
      <c r="A721" s="4" t="str">
        <f t="shared" si="1"/>
        <v/>
      </c>
      <c r="B721" s="4" t="str">
        <f t="shared" si="2"/>
        <v/>
      </c>
      <c r="C721" s="5" t="str">
        <f t="shared" si="3"/>
        <v/>
      </c>
      <c r="D721" s="8"/>
      <c r="E721" s="7" t="str">
        <f>IFERROR(__xludf.DUMMYFUNCTION("IF(D721&lt;&gt;"""",SPLIT(D721,"" 
""),)"),"")</f>
        <v/>
      </c>
    </row>
    <row r="722">
      <c r="A722" s="4" t="str">
        <f t="shared" si="1"/>
        <v/>
      </c>
      <c r="B722" s="4" t="str">
        <f t="shared" si="2"/>
        <v/>
      </c>
      <c r="C722" s="5" t="str">
        <f t="shared" si="3"/>
        <v/>
      </c>
      <c r="D722" s="8"/>
      <c r="E722" s="7" t="str">
        <f>IFERROR(__xludf.DUMMYFUNCTION("IF(D722&lt;&gt;"""",SPLIT(D722,"" 
""),)"),"")</f>
        <v/>
      </c>
    </row>
    <row r="723">
      <c r="A723" s="4" t="str">
        <f t="shared" si="1"/>
        <v/>
      </c>
      <c r="B723" s="4" t="str">
        <f t="shared" si="2"/>
        <v/>
      </c>
      <c r="C723" s="5" t="str">
        <f t="shared" si="3"/>
        <v/>
      </c>
      <c r="D723" s="8"/>
      <c r="E723" s="7" t="str">
        <f>IFERROR(__xludf.DUMMYFUNCTION("IF(D723&lt;&gt;"""",SPLIT(D723,"" 
""),)"),"")</f>
        <v/>
      </c>
    </row>
    <row r="724">
      <c r="A724" s="4" t="str">
        <f t="shared" si="1"/>
        <v/>
      </c>
      <c r="B724" s="4" t="str">
        <f t="shared" si="2"/>
        <v/>
      </c>
      <c r="C724" s="5" t="str">
        <f t="shared" si="3"/>
        <v/>
      </c>
      <c r="D724" s="8"/>
      <c r="E724" s="7" t="str">
        <f>IFERROR(__xludf.DUMMYFUNCTION("IF(D724&lt;&gt;"""",SPLIT(D724,"" 
""),)"),"")</f>
        <v/>
      </c>
    </row>
    <row r="725">
      <c r="A725" s="4" t="str">
        <f t="shared" si="1"/>
        <v/>
      </c>
      <c r="B725" s="4" t="str">
        <f t="shared" si="2"/>
        <v/>
      </c>
      <c r="C725" s="5" t="str">
        <f t="shared" si="3"/>
        <v/>
      </c>
      <c r="D725" s="8"/>
      <c r="E725" s="7" t="str">
        <f>IFERROR(__xludf.DUMMYFUNCTION("IF(D725&lt;&gt;"""",SPLIT(D725,"" 
""),)"),"")</f>
        <v/>
      </c>
    </row>
    <row r="726">
      <c r="A726" s="4" t="str">
        <f t="shared" si="1"/>
        <v/>
      </c>
      <c r="B726" s="4" t="str">
        <f t="shared" si="2"/>
        <v/>
      </c>
      <c r="C726" s="5" t="str">
        <f t="shared" si="3"/>
        <v/>
      </c>
      <c r="D726" s="8"/>
      <c r="E726" s="7" t="str">
        <f>IFERROR(__xludf.DUMMYFUNCTION("IF(D726&lt;&gt;"""",SPLIT(D726,"" 
""),)"),"")</f>
        <v/>
      </c>
    </row>
    <row r="727">
      <c r="A727" s="4" t="str">
        <f t="shared" si="1"/>
        <v/>
      </c>
      <c r="B727" s="4" t="str">
        <f t="shared" si="2"/>
        <v/>
      </c>
      <c r="C727" s="5" t="str">
        <f t="shared" si="3"/>
        <v/>
      </c>
      <c r="D727" s="8"/>
      <c r="E727" s="7" t="str">
        <f>IFERROR(__xludf.DUMMYFUNCTION("IF(D727&lt;&gt;"""",SPLIT(D727,"" 
""),)"),"")</f>
        <v/>
      </c>
    </row>
    <row r="728">
      <c r="A728" s="4" t="str">
        <f t="shared" si="1"/>
        <v/>
      </c>
      <c r="B728" s="4" t="str">
        <f t="shared" si="2"/>
        <v/>
      </c>
      <c r="C728" s="5" t="str">
        <f t="shared" si="3"/>
        <v/>
      </c>
      <c r="D728" s="8"/>
      <c r="E728" s="7" t="str">
        <f>IFERROR(__xludf.DUMMYFUNCTION("IF(D728&lt;&gt;"""",SPLIT(D728,"" 
""),)"),"")</f>
        <v/>
      </c>
    </row>
    <row r="729">
      <c r="A729" s="4" t="str">
        <f t="shared" si="1"/>
        <v/>
      </c>
      <c r="B729" s="4" t="str">
        <f t="shared" si="2"/>
        <v/>
      </c>
      <c r="C729" s="5" t="str">
        <f t="shared" si="3"/>
        <v/>
      </c>
      <c r="D729" s="8"/>
      <c r="E729" s="7" t="str">
        <f>IFERROR(__xludf.DUMMYFUNCTION("IF(D729&lt;&gt;"""",SPLIT(D729,"" 
""),)"),"")</f>
        <v/>
      </c>
    </row>
    <row r="730">
      <c r="A730" s="4" t="str">
        <f t="shared" si="1"/>
        <v/>
      </c>
      <c r="B730" s="4" t="str">
        <f t="shared" si="2"/>
        <v/>
      </c>
      <c r="C730" s="5" t="str">
        <f t="shared" si="3"/>
        <v/>
      </c>
      <c r="D730" s="8"/>
      <c r="E730" s="7" t="str">
        <f>IFERROR(__xludf.DUMMYFUNCTION("IF(D730&lt;&gt;"""",SPLIT(D730,"" 
""),)"),"")</f>
        <v/>
      </c>
    </row>
    <row r="731">
      <c r="A731" s="4" t="str">
        <f t="shared" si="1"/>
        <v/>
      </c>
      <c r="B731" s="4" t="str">
        <f t="shared" si="2"/>
        <v/>
      </c>
      <c r="C731" s="5" t="str">
        <f t="shared" si="3"/>
        <v/>
      </c>
      <c r="D731" s="8"/>
      <c r="E731" s="7" t="str">
        <f>IFERROR(__xludf.DUMMYFUNCTION("IF(D731&lt;&gt;"""",SPLIT(D731,"" 
""),)"),"")</f>
        <v/>
      </c>
    </row>
    <row r="732">
      <c r="A732" s="4" t="str">
        <f t="shared" si="1"/>
        <v/>
      </c>
      <c r="B732" s="4" t="str">
        <f t="shared" si="2"/>
        <v/>
      </c>
      <c r="C732" s="5" t="str">
        <f t="shared" si="3"/>
        <v/>
      </c>
      <c r="D732" s="8"/>
      <c r="E732" s="7" t="str">
        <f>IFERROR(__xludf.DUMMYFUNCTION("IF(D732&lt;&gt;"""",SPLIT(D732,"" 
""),)"),"")</f>
        <v/>
      </c>
    </row>
    <row r="733">
      <c r="A733" s="4" t="str">
        <f t="shared" si="1"/>
        <v/>
      </c>
      <c r="B733" s="4" t="str">
        <f t="shared" si="2"/>
        <v/>
      </c>
      <c r="C733" s="5" t="str">
        <f t="shared" si="3"/>
        <v/>
      </c>
      <c r="D733" s="8"/>
      <c r="E733" s="7" t="str">
        <f>IFERROR(__xludf.DUMMYFUNCTION("IF(D733&lt;&gt;"""",SPLIT(D733,"" 
""),)"),"")</f>
        <v/>
      </c>
    </row>
    <row r="734">
      <c r="A734" s="4" t="str">
        <f t="shared" si="1"/>
        <v/>
      </c>
      <c r="B734" s="4" t="str">
        <f t="shared" si="2"/>
        <v/>
      </c>
      <c r="C734" s="5" t="str">
        <f t="shared" si="3"/>
        <v/>
      </c>
      <c r="D734" s="8"/>
      <c r="E734" s="7" t="str">
        <f>IFERROR(__xludf.DUMMYFUNCTION("IF(D734&lt;&gt;"""",SPLIT(D734,"" 
""),)"),"")</f>
        <v/>
      </c>
    </row>
    <row r="735">
      <c r="A735" s="4" t="str">
        <f t="shared" si="1"/>
        <v/>
      </c>
      <c r="B735" s="4" t="str">
        <f t="shared" si="2"/>
        <v/>
      </c>
      <c r="C735" s="5" t="str">
        <f t="shared" si="3"/>
        <v/>
      </c>
      <c r="D735" s="8"/>
      <c r="E735" s="7" t="str">
        <f>IFERROR(__xludf.DUMMYFUNCTION("IF(D735&lt;&gt;"""",SPLIT(D735,"" 
""),)"),"")</f>
        <v/>
      </c>
    </row>
    <row r="736">
      <c r="A736" s="4" t="str">
        <f t="shared" si="1"/>
        <v/>
      </c>
      <c r="B736" s="4" t="str">
        <f t="shared" si="2"/>
        <v/>
      </c>
      <c r="C736" s="5" t="str">
        <f t="shared" si="3"/>
        <v/>
      </c>
      <c r="D736" s="8"/>
      <c r="E736" s="7" t="str">
        <f>IFERROR(__xludf.DUMMYFUNCTION("IF(D736&lt;&gt;"""",SPLIT(D736,"" 
""),)"),"")</f>
        <v/>
      </c>
    </row>
    <row r="737">
      <c r="A737" s="4" t="str">
        <f t="shared" si="1"/>
        <v/>
      </c>
      <c r="B737" s="4" t="str">
        <f t="shared" si="2"/>
        <v/>
      </c>
      <c r="C737" s="5" t="str">
        <f t="shared" si="3"/>
        <v/>
      </c>
      <c r="D737" s="8"/>
      <c r="E737" s="7" t="str">
        <f>IFERROR(__xludf.DUMMYFUNCTION("IF(D737&lt;&gt;"""",SPLIT(D737,"" 
""),)"),"")</f>
        <v/>
      </c>
    </row>
    <row r="738">
      <c r="A738" s="4" t="str">
        <f t="shared" si="1"/>
        <v/>
      </c>
      <c r="B738" s="4" t="str">
        <f t="shared" si="2"/>
        <v/>
      </c>
      <c r="C738" s="5" t="str">
        <f t="shared" si="3"/>
        <v/>
      </c>
      <c r="D738" s="8"/>
      <c r="E738" s="7" t="str">
        <f>IFERROR(__xludf.DUMMYFUNCTION("IF(D738&lt;&gt;"""",SPLIT(D738,"" 
""),)"),"")</f>
        <v/>
      </c>
    </row>
    <row r="739">
      <c r="A739" s="4" t="str">
        <f t="shared" si="1"/>
        <v/>
      </c>
      <c r="B739" s="4" t="str">
        <f t="shared" si="2"/>
        <v/>
      </c>
      <c r="C739" s="5" t="str">
        <f t="shared" si="3"/>
        <v/>
      </c>
      <c r="D739" s="8"/>
      <c r="E739" s="7" t="str">
        <f>IFERROR(__xludf.DUMMYFUNCTION("IF(D739&lt;&gt;"""",SPLIT(D739,"" 
""),)"),"")</f>
        <v/>
      </c>
    </row>
    <row r="740">
      <c r="A740" s="4" t="str">
        <f t="shared" si="1"/>
        <v/>
      </c>
      <c r="B740" s="4" t="str">
        <f t="shared" si="2"/>
        <v/>
      </c>
      <c r="C740" s="5" t="str">
        <f t="shared" si="3"/>
        <v/>
      </c>
      <c r="D740" s="8"/>
      <c r="E740" s="7" t="str">
        <f>IFERROR(__xludf.DUMMYFUNCTION("IF(D740&lt;&gt;"""",SPLIT(D740,"" 
""),)"),"")</f>
        <v/>
      </c>
    </row>
    <row r="741">
      <c r="A741" s="4" t="str">
        <f t="shared" si="1"/>
        <v/>
      </c>
      <c r="B741" s="4" t="str">
        <f t="shared" si="2"/>
        <v/>
      </c>
      <c r="C741" s="5" t="str">
        <f t="shared" si="3"/>
        <v/>
      </c>
      <c r="D741" s="8"/>
      <c r="E741" s="7" t="str">
        <f>IFERROR(__xludf.DUMMYFUNCTION("IF(D741&lt;&gt;"""",SPLIT(D741,"" 
""),)"),"")</f>
        <v/>
      </c>
    </row>
    <row r="742">
      <c r="A742" s="4" t="str">
        <f t="shared" si="1"/>
        <v/>
      </c>
      <c r="B742" s="4" t="str">
        <f t="shared" si="2"/>
        <v/>
      </c>
      <c r="C742" s="5" t="str">
        <f t="shared" si="3"/>
        <v/>
      </c>
      <c r="D742" s="8"/>
      <c r="E742" s="7" t="str">
        <f>IFERROR(__xludf.DUMMYFUNCTION("IF(D742&lt;&gt;"""",SPLIT(D742,"" 
""),)"),"")</f>
        <v/>
      </c>
    </row>
    <row r="743">
      <c r="A743" s="4" t="str">
        <f t="shared" si="1"/>
        <v/>
      </c>
      <c r="B743" s="4" t="str">
        <f t="shared" si="2"/>
        <v/>
      </c>
      <c r="C743" s="5" t="str">
        <f t="shared" si="3"/>
        <v/>
      </c>
      <c r="D743" s="8"/>
      <c r="E743" s="7" t="str">
        <f>IFERROR(__xludf.DUMMYFUNCTION("IF(D743&lt;&gt;"""",SPLIT(D743,"" 
""),)"),"")</f>
        <v/>
      </c>
    </row>
    <row r="744">
      <c r="A744" s="4" t="str">
        <f t="shared" si="1"/>
        <v/>
      </c>
      <c r="B744" s="4" t="str">
        <f t="shared" si="2"/>
        <v/>
      </c>
      <c r="C744" s="5" t="str">
        <f t="shared" si="3"/>
        <v/>
      </c>
      <c r="D744" s="8"/>
      <c r="E744" s="7" t="str">
        <f>IFERROR(__xludf.DUMMYFUNCTION("IF(D744&lt;&gt;"""",SPLIT(D744,"" 
""),)"),"")</f>
        <v/>
      </c>
    </row>
    <row r="745">
      <c r="A745" s="4" t="str">
        <f t="shared" si="1"/>
        <v/>
      </c>
      <c r="B745" s="4" t="str">
        <f t="shared" si="2"/>
        <v/>
      </c>
      <c r="C745" s="5" t="str">
        <f t="shared" si="3"/>
        <v/>
      </c>
      <c r="D745" s="8"/>
      <c r="E745" s="7" t="str">
        <f>IFERROR(__xludf.DUMMYFUNCTION("IF(D745&lt;&gt;"""",SPLIT(D745,"" 
""),)"),"")</f>
        <v/>
      </c>
    </row>
    <row r="746">
      <c r="A746" s="4" t="str">
        <f t="shared" si="1"/>
        <v/>
      </c>
      <c r="B746" s="4" t="str">
        <f t="shared" si="2"/>
        <v/>
      </c>
      <c r="C746" s="5" t="str">
        <f t="shared" si="3"/>
        <v/>
      </c>
      <c r="D746" s="8"/>
      <c r="E746" s="7" t="str">
        <f>IFERROR(__xludf.DUMMYFUNCTION("IF(D746&lt;&gt;"""",SPLIT(D746,"" 
""),)"),"")</f>
        <v/>
      </c>
    </row>
    <row r="747">
      <c r="A747" s="4" t="str">
        <f t="shared" si="1"/>
        <v/>
      </c>
      <c r="B747" s="4" t="str">
        <f t="shared" si="2"/>
        <v/>
      </c>
      <c r="C747" s="5" t="str">
        <f t="shared" si="3"/>
        <v/>
      </c>
      <c r="D747" s="8"/>
      <c r="E747" s="7" t="str">
        <f>IFERROR(__xludf.DUMMYFUNCTION("IF(D747&lt;&gt;"""",SPLIT(D747,"" 
""),)"),"")</f>
        <v/>
      </c>
    </row>
    <row r="748">
      <c r="A748" s="4" t="str">
        <f t="shared" si="1"/>
        <v/>
      </c>
      <c r="B748" s="4" t="str">
        <f t="shared" si="2"/>
        <v/>
      </c>
      <c r="C748" s="5" t="str">
        <f t="shared" si="3"/>
        <v/>
      </c>
      <c r="D748" s="8"/>
      <c r="E748" s="7" t="str">
        <f>IFERROR(__xludf.DUMMYFUNCTION("IF(D748&lt;&gt;"""",SPLIT(D748,"" 
""),)"),"")</f>
        <v/>
      </c>
    </row>
    <row r="749">
      <c r="A749" s="4" t="str">
        <f t="shared" si="1"/>
        <v/>
      </c>
      <c r="B749" s="4" t="str">
        <f t="shared" si="2"/>
        <v/>
      </c>
      <c r="C749" s="5" t="str">
        <f t="shared" si="3"/>
        <v/>
      </c>
      <c r="D749" s="8"/>
      <c r="E749" s="7" t="str">
        <f>IFERROR(__xludf.DUMMYFUNCTION("IF(D749&lt;&gt;"""",SPLIT(D749,"" 
""),)"),"")</f>
        <v/>
      </c>
    </row>
    <row r="750">
      <c r="A750" s="4" t="str">
        <f t="shared" si="1"/>
        <v/>
      </c>
      <c r="B750" s="4" t="str">
        <f t="shared" si="2"/>
        <v/>
      </c>
      <c r="C750" s="5" t="str">
        <f t="shared" si="3"/>
        <v/>
      </c>
      <c r="D750" s="8"/>
      <c r="E750" s="7" t="str">
        <f>IFERROR(__xludf.DUMMYFUNCTION("IF(D750&lt;&gt;"""",SPLIT(D750,"" 
""),)"),"")</f>
        <v/>
      </c>
    </row>
    <row r="751">
      <c r="A751" s="4" t="str">
        <f t="shared" si="1"/>
        <v/>
      </c>
      <c r="B751" s="4" t="str">
        <f t="shared" si="2"/>
        <v/>
      </c>
      <c r="C751" s="5" t="str">
        <f t="shared" si="3"/>
        <v/>
      </c>
      <c r="D751" s="8"/>
      <c r="E751" s="7" t="str">
        <f>IFERROR(__xludf.DUMMYFUNCTION("IF(D751&lt;&gt;"""",SPLIT(D751,"" 
""),)"),"")</f>
        <v/>
      </c>
    </row>
    <row r="752">
      <c r="A752" s="4" t="str">
        <f t="shared" si="1"/>
        <v/>
      </c>
      <c r="B752" s="4" t="str">
        <f t="shared" si="2"/>
        <v/>
      </c>
      <c r="C752" s="5" t="str">
        <f t="shared" si="3"/>
        <v/>
      </c>
      <c r="D752" s="8"/>
      <c r="E752" s="7" t="str">
        <f>IFERROR(__xludf.DUMMYFUNCTION("IF(D752&lt;&gt;"""",SPLIT(D752,"" 
""),)"),"")</f>
        <v/>
      </c>
    </row>
    <row r="753">
      <c r="A753" s="4" t="str">
        <f t="shared" si="1"/>
        <v/>
      </c>
      <c r="B753" s="4" t="str">
        <f t="shared" si="2"/>
        <v/>
      </c>
      <c r="C753" s="5" t="str">
        <f t="shared" si="3"/>
        <v/>
      </c>
      <c r="D753" s="8"/>
      <c r="E753" s="7" t="str">
        <f>IFERROR(__xludf.DUMMYFUNCTION("IF(D753&lt;&gt;"""",SPLIT(D753,"" 
""),)"),"")</f>
        <v/>
      </c>
    </row>
    <row r="754">
      <c r="A754" s="4" t="str">
        <f t="shared" si="1"/>
        <v/>
      </c>
      <c r="B754" s="4" t="str">
        <f t="shared" si="2"/>
        <v/>
      </c>
      <c r="C754" s="5" t="str">
        <f t="shared" si="3"/>
        <v/>
      </c>
      <c r="D754" s="8"/>
      <c r="E754" s="7" t="str">
        <f>IFERROR(__xludf.DUMMYFUNCTION("IF(D754&lt;&gt;"""",SPLIT(D754,"" 
""),)"),"")</f>
        <v/>
      </c>
    </row>
    <row r="755">
      <c r="A755" s="4" t="str">
        <f t="shared" si="1"/>
        <v/>
      </c>
      <c r="B755" s="4" t="str">
        <f t="shared" si="2"/>
        <v/>
      </c>
      <c r="C755" s="5" t="str">
        <f t="shared" si="3"/>
        <v/>
      </c>
      <c r="D755" s="8"/>
      <c r="E755" s="7" t="str">
        <f>IFERROR(__xludf.DUMMYFUNCTION("IF(D755&lt;&gt;"""",SPLIT(D755,"" 
""),)"),"")</f>
        <v/>
      </c>
    </row>
    <row r="756">
      <c r="A756" s="4" t="str">
        <f t="shared" si="1"/>
        <v/>
      </c>
      <c r="B756" s="4" t="str">
        <f t="shared" si="2"/>
        <v/>
      </c>
      <c r="C756" s="5" t="str">
        <f t="shared" si="3"/>
        <v/>
      </c>
      <c r="D756" s="8"/>
      <c r="E756" s="7" t="str">
        <f>IFERROR(__xludf.DUMMYFUNCTION("IF(D756&lt;&gt;"""",SPLIT(D756,"" 
""),)"),"")</f>
        <v/>
      </c>
    </row>
    <row r="757">
      <c r="A757" s="4" t="str">
        <f t="shared" si="1"/>
        <v/>
      </c>
      <c r="B757" s="4" t="str">
        <f t="shared" si="2"/>
        <v/>
      </c>
      <c r="C757" s="5" t="str">
        <f t="shared" si="3"/>
        <v/>
      </c>
      <c r="D757" s="8"/>
      <c r="E757" s="7" t="str">
        <f>IFERROR(__xludf.DUMMYFUNCTION("IF(D757&lt;&gt;"""",SPLIT(D757,"" 
""),)"),"")</f>
        <v/>
      </c>
    </row>
    <row r="758">
      <c r="A758" s="4" t="str">
        <f t="shared" si="1"/>
        <v/>
      </c>
      <c r="B758" s="4" t="str">
        <f t="shared" si="2"/>
        <v/>
      </c>
      <c r="C758" s="5" t="str">
        <f t="shared" si="3"/>
        <v/>
      </c>
      <c r="D758" s="8"/>
      <c r="E758" s="7" t="str">
        <f>IFERROR(__xludf.DUMMYFUNCTION("IF(D758&lt;&gt;"""",SPLIT(D758,"" 
""),)"),"")</f>
        <v/>
      </c>
    </row>
    <row r="759">
      <c r="A759" s="4" t="str">
        <f t="shared" si="1"/>
        <v/>
      </c>
      <c r="B759" s="4" t="str">
        <f t="shared" si="2"/>
        <v/>
      </c>
      <c r="C759" s="5" t="str">
        <f t="shared" si="3"/>
        <v/>
      </c>
      <c r="D759" s="8"/>
      <c r="E759" s="7" t="str">
        <f>IFERROR(__xludf.DUMMYFUNCTION("IF(D759&lt;&gt;"""",SPLIT(D759,"" 
""),)"),"")</f>
        <v/>
      </c>
    </row>
    <row r="760">
      <c r="A760" s="4" t="str">
        <f t="shared" si="1"/>
        <v/>
      </c>
      <c r="B760" s="4" t="str">
        <f t="shared" si="2"/>
        <v/>
      </c>
      <c r="C760" s="5" t="str">
        <f t="shared" si="3"/>
        <v/>
      </c>
      <c r="D760" s="8"/>
      <c r="E760" s="7" t="str">
        <f>IFERROR(__xludf.DUMMYFUNCTION("IF(D760&lt;&gt;"""",SPLIT(D760,"" 
""),)"),"")</f>
        <v/>
      </c>
    </row>
    <row r="761">
      <c r="A761" s="4" t="str">
        <f t="shared" si="1"/>
        <v/>
      </c>
      <c r="B761" s="4" t="str">
        <f t="shared" si="2"/>
        <v/>
      </c>
      <c r="C761" s="5" t="str">
        <f t="shared" si="3"/>
        <v/>
      </c>
      <c r="D761" s="8"/>
      <c r="E761" s="7" t="str">
        <f>IFERROR(__xludf.DUMMYFUNCTION("IF(D761&lt;&gt;"""",SPLIT(D761,"" 
""),)"),"")</f>
        <v/>
      </c>
    </row>
    <row r="762">
      <c r="A762" s="4" t="str">
        <f t="shared" si="1"/>
        <v/>
      </c>
      <c r="B762" s="4" t="str">
        <f t="shared" si="2"/>
        <v/>
      </c>
      <c r="C762" s="5" t="str">
        <f t="shared" si="3"/>
        <v/>
      </c>
      <c r="D762" s="8"/>
      <c r="E762" s="7" t="str">
        <f>IFERROR(__xludf.DUMMYFUNCTION("IF(D762&lt;&gt;"""",SPLIT(D762,"" 
""),)"),"")</f>
        <v/>
      </c>
    </row>
    <row r="763">
      <c r="A763" s="4" t="str">
        <f t="shared" si="1"/>
        <v/>
      </c>
      <c r="B763" s="4" t="str">
        <f t="shared" si="2"/>
        <v/>
      </c>
      <c r="C763" s="5" t="str">
        <f t="shared" si="3"/>
        <v/>
      </c>
      <c r="D763" s="8"/>
      <c r="E763" s="7" t="str">
        <f>IFERROR(__xludf.DUMMYFUNCTION("IF(D763&lt;&gt;"""",SPLIT(D763,"" 
""),)"),"")</f>
        <v/>
      </c>
    </row>
    <row r="764">
      <c r="A764" s="4" t="str">
        <f t="shared" si="1"/>
        <v/>
      </c>
      <c r="B764" s="4" t="str">
        <f t="shared" si="2"/>
        <v/>
      </c>
      <c r="C764" s="5" t="str">
        <f t="shared" si="3"/>
        <v/>
      </c>
      <c r="D764" s="8"/>
      <c r="E764" s="7" t="str">
        <f>IFERROR(__xludf.DUMMYFUNCTION("IF(D764&lt;&gt;"""",SPLIT(D764,"" 
""),)"),"")</f>
        <v/>
      </c>
    </row>
    <row r="765">
      <c r="A765" s="4" t="str">
        <f t="shared" si="1"/>
        <v/>
      </c>
      <c r="B765" s="4" t="str">
        <f t="shared" si="2"/>
        <v/>
      </c>
      <c r="C765" s="5" t="str">
        <f t="shared" si="3"/>
        <v/>
      </c>
      <c r="D765" s="8"/>
      <c r="E765" s="7" t="str">
        <f>IFERROR(__xludf.DUMMYFUNCTION("IF(D765&lt;&gt;"""",SPLIT(D765,"" 
""),)"),"")</f>
        <v/>
      </c>
    </row>
    <row r="766">
      <c r="A766" s="4" t="str">
        <f t="shared" si="1"/>
        <v/>
      </c>
      <c r="B766" s="4" t="str">
        <f t="shared" si="2"/>
        <v/>
      </c>
      <c r="C766" s="5" t="str">
        <f t="shared" si="3"/>
        <v/>
      </c>
      <c r="D766" s="8"/>
      <c r="E766" s="7" t="str">
        <f>IFERROR(__xludf.DUMMYFUNCTION("IF(D766&lt;&gt;"""",SPLIT(D766,"" 
""),)"),"")</f>
        <v/>
      </c>
    </row>
    <row r="767">
      <c r="A767" s="4" t="str">
        <f t="shared" si="1"/>
        <v/>
      </c>
      <c r="B767" s="4" t="str">
        <f t="shared" si="2"/>
        <v/>
      </c>
      <c r="C767" s="5" t="str">
        <f t="shared" si="3"/>
        <v/>
      </c>
      <c r="D767" s="8"/>
      <c r="E767" s="7" t="str">
        <f>IFERROR(__xludf.DUMMYFUNCTION("IF(D767&lt;&gt;"""",SPLIT(D767,"" 
""),)"),"")</f>
        <v/>
      </c>
    </row>
    <row r="768">
      <c r="A768" s="4" t="str">
        <f t="shared" si="1"/>
        <v/>
      </c>
      <c r="B768" s="4" t="str">
        <f t="shared" si="2"/>
        <v/>
      </c>
      <c r="C768" s="5" t="str">
        <f t="shared" si="3"/>
        <v/>
      </c>
      <c r="D768" s="8"/>
      <c r="E768" s="7" t="str">
        <f>IFERROR(__xludf.DUMMYFUNCTION("IF(D768&lt;&gt;"""",SPLIT(D768,"" 
""),)"),"")</f>
        <v/>
      </c>
    </row>
    <row r="769">
      <c r="A769" s="4" t="str">
        <f t="shared" si="1"/>
        <v/>
      </c>
      <c r="B769" s="4" t="str">
        <f t="shared" si="2"/>
        <v/>
      </c>
      <c r="C769" s="5" t="str">
        <f t="shared" si="3"/>
        <v/>
      </c>
      <c r="D769" s="8"/>
      <c r="E769" s="7" t="str">
        <f>IFERROR(__xludf.DUMMYFUNCTION("IF(D769&lt;&gt;"""",SPLIT(D769,"" 
""),)"),"")</f>
        <v/>
      </c>
    </row>
    <row r="770">
      <c r="A770" s="4" t="str">
        <f t="shared" si="1"/>
        <v/>
      </c>
      <c r="B770" s="4" t="str">
        <f t="shared" si="2"/>
        <v/>
      </c>
      <c r="C770" s="5" t="str">
        <f t="shared" si="3"/>
        <v/>
      </c>
      <c r="D770" s="8"/>
      <c r="E770" s="7" t="str">
        <f>IFERROR(__xludf.DUMMYFUNCTION("IF(D770&lt;&gt;"""",SPLIT(D770,"" 
""),)"),"")</f>
        <v/>
      </c>
    </row>
    <row r="771">
      <c r="A771" s="4" t="str">
        <f t="shared" si="1"/>
        <v/>
      </c>
      <c r="B771" s="4" t="str">
        <f t="shared" si="2"/>
        <v/>
      </c>
      <c r="C771" s="5" t="str">
        <f t="shared" si="3"/>
        <v/>
      </c>
      <c r="D771" s="8"/>
      <c r="E771" s="7" t="str">
        <f>IFERROR(__xludf.DUMMYFUNCTION("IF(D771&lt;&gt;"""",SPLIT(D771,"" 
""),)"),"")</f>
        <v/>
      </c>
    </row>
    <row r="772">
      <c r="A772" s="4" t="str">
        <f t="shared" si="1"/>
        <v/>
      </c>
      <c r="B772" s="4" t="str">
        <f t="shared" si="2"/>
        <v/>
      </c>
      <c r="C772" s="5" t="str">
        <f t="shared" si="3"/>
        <v/>
      </c>
      <c r="D772" s="8"/>
      <c r="E772" s="7" t="str">
        <f>IFERROR(__xludf.DUMMYFUNCTION("IF(D772&lt;&gt;"""",SPLIT(D772,"" 
""),)"),"")</f>
        <v/>
      </c>
    </row>
    <row r="773">
      <c r="A773" s="4" t="str">
        <f t="shared" si="1"/>
        <v/>
      </c>
      <c r="B773" s="4" t="str">
        <f t="shared" si="2"/>
        <v/>
      </c>
      <c r="C773" s="5" t="str">
        <f t="shared" si="3"/>
        <v/>
      </c>
      <c r="D773" s="8"/>
      <c r="E773" s="7" t="str">
        <f>IFERROR(__xludf.DUMMYFUNCTION("IF(D773&lt;&gt;"""",SPLIT(D773,"" 
""),)"),"")</f>
        <v/>
      </c>
    </row>
    <row r="774">
      <c r="A774" s="4" t="str">
        <f t="shared" si="1"/>
        <v/>
      </c>
      <c r="B774" s="4" t="str">
        <f t="shared" si="2"/>
        <v/>
      </c>
      <c r="C774" s="5" t="str">
        <f t="shared" si="3"/>
        <v/>
      </c>
      <c r="D774" s="8"/>
      <c r="E774" s="7" t="str">
        <f>IFERROR(__xludf.DUMMYFUNCTION("IF(D774&lt;&gt;"""",SPLIT(D774,"" 
""),)"),"")</f>
        <v/>
      </c>
    </row>
    <row r="775">
      <c r="A775" s="4" t="str">
        <f t="shared" si="1"/>
        <v/>
      </c>
      <c r="B775" s="4" t="str">
        <f t="shared" si="2"/>
        <v/>
      </c>
      <c r="C775" s="5" t="str">
        <f t="shared" si="3"/>
        <v/>
      </c>
      <c r="D775" s="8"/>
      <c r="E775" s="7" t="str">
        <f>IFERROR(__xludf.DUMMYFUNCTION("IF(D775&lt;&gt;"""",SPLIT(D775,"" 
""),)"),"")</f>
        <v/>
      </c>
    </row>
    <row r="776">
      <c r="A776" s="4" t="str">
        <f t="shared" si="1"/>
        <v/>
      </c>
      <c r="B776" s="4" t="str">
        <f t="shared" si="2"/>
        <v/>
      </c>
      <c r="C776" s="5" t="str">
        <f t="shared" si="3"/>
        <v/>
      </c>
      <c r="D776" s="8"/>
      <c r="E776" s="7" t="str">
        <f>IFERROR(__xludf.DUMMYFUNCTION("IF(D776&lt;&gt;"""",SPLIT(D776,"" 
""),)"),"")</f>
        <v/>
      </c>
    </row>
    <row r="777">
      <c r="A777" s="4" t="str">
        <f t="shared" si="1"/>
        <v/>
      </c>
      <c r="B777" s="4" t="str">
        <f t="shared" si="2"/>
        <v/>
      </c>
      <c r="C777" s="5" t="str">
        <f t="shared" si="3"/>
        <v/>
      </c>
      <c r="D777" s="8"/>
      <c r="E777" s="7" t="str">
        <f>IFERROR(__xludf.DUMMYFUNCTION("IF(D777&lt;&gt;"""",SPLIT(D777,"" 
""),)"),"")</f>
        <v/>
      </c>
    </row>
    <row r="778">
      <c r="A778" s="4" t="str">
        <f t="shared" si="1"/>
        <v/>
      </c>
      <c r="B778" s="4" t="str">
        <f t="shared" si="2"/>
        <v/>
      </c>
      <c r="C778" s="5" t="str">
        <f t="shared" si="3"/>
        <v/>
      </c>
      <c r="D778" s="8"/>
      <c r="E778" s="7" t="str">
        <f>IFERROR(__xludf.DUMMYFUNCTION("IF(D778&lt;&gt;"""",SPLIT(D778,"" 
""),)"),"")</f>
        <v/>
      </c>
    </row>
    <row r="779">
      <c r="A779" s="4" t="str">
        <f t="shared" si="1"/>
        <v/>
      </c>
      <c r="B779" s="4" t="str">
        <f t="shared" si="2"/>
        <v/>
      </c>
      <c r="C779" s="5" t="str">
        <f t="shared" si="3"/>
        <v/>
      </c>
      <c r="D779" s="8"/>
      <c r="E779" s="7" t="str">
        <f>IFERROR(__xludf.DUMMYFUNCTION("IF(D779&lt;&gt;"""",SPLIT(D779,"" 
""),)"),"")</f>
        <v/>
      </c>
    </row>
    <row r="780">
      <c r="A780" s="4" t="str">
        <f t="shared" si="1"/>
        <v/>
      </c>
      <c r="B780" s="4" t="str">
        <f t="shared" si="2"/>
        <v/>
      </c>
      <c r="C780" s="5" t="str">
        <f t="shared" si="3"/>
        <v/>
      </c>
      <c r="D780" s="8"/>
      <c r="E780" s="7" t="str">
        <f>IFERROR(__xludf.DUMMYFUNCTION("IF(D780&lt;&gt;"""",SPLIT(D780,"" 
""),)"),"")</f>
        <v/>
      </c>
    </row>
    <row r="781">
      <c r="A781" s="4" t="str">
        <f t="shared" si="1"/>
        <v/>
      </c>
      <c r="B781" s="4" t="str">
        <f t="shared" si="2"/>
        <v/>
      </c>
      <c r="C781" s="5" t="str">
        <f t="shared" si="3"/>
        <v/>
      </c>
      <c r="D781" s="8"/>
      <c r="E781" s="7" t="str">
        <f>IFERROR(__xludf.DUMMYFUNCTION("IF(D781&lt;&gt;"""",SPLIT(D781,"" 
""),)"),"")</f>
        <v/>
      </c>
    </row>
    <row r="782">
      <c r="A782" s="4" t="str">
        <f t="shared" si="1"/>
        <v/>
      </c>
      <c r="B782" s="4" t="str">
        <f t="shared" si="2"/>
        <v/>
      </c>
      <c r="C782" s="5" t="str">
        <f t="shared" si="3"/>
        <v/>
      </c>
      <c r="D782" s="8"/>
      <c r="E782" s="7" t="str">
        <f>IFERROR(__xludf.DUMMYFUNCTION("IF(D782&lt;&gt;"""",SPLIT(D782,"" 
""),)"),"")</f>
        <v/>
      </c>
    </row>
    <row r="783">
      <c r="A783" s="4" t="str">
        <f t="shared" si="1"/>
        <v/>
      </c>
      <c r="B783" s="4" t="str">
        <f t="shared" si="2"/>
        <v/>
      </c>
      <c r="C783" s="5" t="str">
        <f t="shared" si="3"/>
        <v/>
      </c>
      <c r="D783" s="8"/>
      <c r="E783" s="7" t="str">
        <f>IFERROR(__xludf.DUMMYFUNCTION("IF(D783&lt;&gt;"""",SPLIT(D783,"" 
""),)"),"")</f>
        <v/>
      </c>
    </row>
    <row r="784">
      <c r="A784" s="4" t="str">
        <f t="shared" si="1"/>
        <v/>
      </c>
      <c r="B784" s="4" t="str">
        <f t="shared" si="2"/>
        <v/>
      </c>
      <c r="C784" s="5" t="str">
        <f t="shared" si="3"/>
        <v/>
      </c>
      <c r="D784" s="8"/>
      <c r="E784" s="7" t="str">
        <f>IFERROR(__xludf.DUMMYFUNCTION("IF(D784&lt;&gt;"""",SPLIT(D784,"" 
""),)"),"")</f>
        <v/>
      </c>
    </row>
    <row r="785">
      <c r="A785" s="4" t="str">
        <f t="shared" si="1"/>
        <v/>
      </c>
      <c r="B785" s="4" t="str">
        <f t="shared" si="2"/>
        <v/>
      </c>
      <c r="C785" s="5" t="str">
        <f t="shared" si="3"/>
        <v/>
      </c>
      <c r="D785" s="8"/>
      <c r="E785" s="7" t="str">
        <f>IFERROR(__xludf.DUMMYFUNCTION("IF(D785&lt;&gt;"""",SPLIT(D785,"" 
""),)"),"")</f>
        <v/>
      </c>
    </row>
    <row r="786">
      <c r="A786" s="4" t="str">
        <f t="shared" si="1"/>
        <v/>
      </c>
      <c r="B786" s="4" t="str">
        <f t="shared" si="2"/>
        <v/>
      </c>
      <c r="C786" s="5" t="str">
        <f t="shared" si="3"/>
        <v/>
      </c>
      <c r="D786" s="8"/>
      <c r="E786" s="7" t="str">
        <f>IFERROR(__xludf.DUMMYFUNCTION("IF(D786&lt;&gt;"""",SPLIT(D786,"" 
""),)"),"")</f>
        <v/>
      </c>
    </row>
    <row r="787">
      <c r="A787" s="4" t="str">
        <f t="shared" si="1"/>
        <v/>
      </c>
      <c r="B787" s="4" t="str">
        <f t="shared" si="2"/>
        <v/>
      </c>
      <c r="C787" s="5" t="str">
        <f t="shared" si="3"/>
        <v/>
      </c>
      <c r="D787" s="8"/>
      <c r="E787" s="7" t="str">
        <f>IFERROR(__xludf.DUMMYFUNCTION("IF(D787&lt;&gt;"""",SPLIT(D787,"" 
""),)"),"")</f>
        <v/>
      </c>
    </row>
    <row r="788">
      <c r="A788" s="4" t="str">
        <f t="shared" si="1"/>
        <v/>
      </c>
      <c r="B788" s="4" t="str">
        <f t="shared" si="2"/>
        <v/>
      </c>
      <c r="C788" s="5" t="str">
        <f t="shared" si="3"/>
        <v/>
      </c>
      <c r="D788" s="8"/>
      <c r="E788" s="7" t="str">
        <f>IFERROR(__xludf.DUMMYFUNCTION("IF(D788&lt;&gt;"""",SPLIT(D788,"" 
""),)"),"")</f>
        <v/>
      </c>
    </row>
    <row r="789">
      <c r="A789" s="4" t="str">
        <f t="shared" si="1"/>
        <v/>
      </c>
      <c r="B789" s="4" t="str">
        <f t="shared" si="2"/>
        <v/>
      </c>
      <c r="C789" s="5" t="str">
        <f t="shared" si="3"/>
        <v/>
      </c>
      <c r="D789" s="8"/>
      <c r="E789" s="7" t="str">
        <f>IFERROR(__xludf.DUMMYFUNCTION("IF(D789&lt;&gt;"""",SPLIT(D789,"" 
""),)"),"")</f>
        <v/>
      </c>
    </row>
    <row r="790">
      <c r="A790" s="4" t="str">
        <f t="shared" si="1"/>
        <v/>
      </c>
      <c r="B790" s="4" t="str">
        <f t="shared" si="2"/>
        <v/>
      </c>
      <c r="C790" s="5" t="str">
        <f t="shared" si="3"/>
        <v/>
      </c>
      <c r="D790" s="8"/>
      <c r="E790" s="7" t="str">
        <f>IFERROR(__xludf.DUMMYFUNCTION("IF(D790&lt;&gt;"""",SPLIT(D790,"" 
""),)"),"")</f>
        <v/>
      </c>
    </row>
    <row r="791">
      <c r="A791" s="4" t="str">
        <f t="shared" si="1"/>
        <v/>
      </c>
      <c r="B791" s="4" t="str">
        <f t="shared" si="2"/>
        <v/>
      </c>
      <c r="C791" s="5" t="str">
        <f t="shared" si="3"/>
        <v/>
      </c>
      <c r="D791" s="8"/>
      <c r="E791" s="7" t="str">
        <f>IFERROR(__xludf.DUMMYFUNCTION("IF(D791&lt;&gt;"""",SPLIT(D791,"" 
""),)"),"")</f>
        <v/>
      </c>
    </row>
    <row r="792">
      <c r="A792" s="4" t="str">
        <f t="shared" si="1"/>
        <v/>
      </c>
      <c r="B792" s="4" t="str">
        <f t="shared" si="2"/>
        <v/>
      </c>
      <c r="C792" s="5" t="str">
        <f t="shared" si="3"/>
        <v/>
      </c>
      <c r="D792" s="8"/>
      <c r="E792" s="7" t="str">
        <f>IFERROR(__xludf.DUMMYFUNCTION("IF(D792&lt;&gt;"""",SPLIT(D792,"" 
""),)"),"")</f>
        <v/>
      </c>
    </row>
    <row r="793">
      <c r="A793" s="4" t="str">
        <f t="shared" si="1"/>
        <v/>
      </c>
      <c r="B793" s="4" t="str">
        <f t="shared" si="2"/>
        <v/>
      </c>
      <c r="C793" s="5" t="str">
        <f t="shared" si="3"/>
        <v/>
      </c>
      <c r="D793" s="8"/>
      <c r="E793" s="7" t="str">
        <f>IFERROR(__xludf.DUMMYFUNCTION("IF(D793&lt;&gt;"""",SPLIT(D793,"" 
""),)"),"")</f>
        <v/>
      </c>
    </row>
    <row r="794">
      <c r="A794" s="4" t="str">
        <f t="shared" si="1"/>
        <v/>
      </c>
      <c r="B794" s="4" t="str">
        <f t="shared" si="2"/>
        <v/>
      </c>
      <c r="C794" s="5" t="str">
        <f t="shared" si="3"/>
        <v/>
      </c>
      <c r="D794" s="8"/>
      <c r="E794" s="7" t="str">
        <f>IFERROR(__xludf.DUMMYFUNCTION("IF(D794&lt;&gt;"""",SPLIT(D794,"" 
""),)"),"")</f>
        <v/>
      </c>
    </row>
    <row r="795">
      <c r="A795" s="4" t="str">
        <f t="shared" si="1"/>
        <v/>
      </c>
      <c r="B795" s="4" t="str">
        <f t="shared" si="2"/>
        <v/>
      </c>
      <c r="C795" s="5" t="str">
        <f t="shared" si="3"/>
        <v/>
      </c>
      <c r="D795" s="8"/>
      <c r="E795" s="7" t="str">
        <f>IFERROR(__xludf.DUMMYFUNCTION("IF(D795&lt;&gt;"""",SPLIT(D795,"" 
""),)"),"")</f>
        <v/>
      </c>
    </row>
    <row r="796">
      <c r="A796" s="4" t="str">
        <f t="shared" si="1"/>
        <v/>
      </c>
      <c r="B796" s="4" t="str">
        <f t="shared" si="2"/>
        <v/>
      </c>
      <c r="C796" s="5" t="str">
        <f t="shared" si="3"/>
        <v/>
      </c>
      <c r="D796" s="8"/>
      <c r="E796" s="7" t="str">
        <f>IFERROR(__xludf.DUMMYFUNCTION("IF(D796&lt;&gt;"""",SPLIT(D796,"" 
""),)"),"")</f>
        <v/>
      </c>
    </row>
    <row r="797">
      <c r="A797" s="4" t="str">
        <f t="shared" si="1"/>
        <v/>
      </c>
      <c r="B797" s="4" t="str">
        <f t="shared" si="2"/>
        <v/>
      </c>
      <c r="C797" s="5" t="str">
        <f t="shared" si="3"/>
        <v/>
      </c>
      <c r="D797" s="8"/>
      <c r="E797" s="7" t="str">
        <f>IFERROR(__xludf.DUMMYFUNCTION("IF(D797&lt;&gt;"""",SPLIT(D797,"" 
""),)"),"")</f>
        <v/>
      </c>
    </row>
    <row r="798">
      <c r="A798" s="4" t="str">
        <f t="shared" si="1"/>
        <v/>
      </c>
      <c r="B798" s="4" t="str">
        <f t="shared" si="2"/>
        <v/>
      </c>
      <c r="C798" s="5" t="str">
        <f t="shared" si="3"/>
        <v/>
      </c>
      <c r="D798" s="8"/>
      <c r="E798" s="7" t="str">
        <f>IFERROR(__xludf.DUMMYFUNCTION("IF(D798&lt;&gt;"""",SPLIT(D798,"" 
""),)"),"")</f>
        <v/>
      </c>
    </row>
    <row r="799">
      <c r="A799" s="4" t="str">
        <f t="shared" si="1"/>
        <v/>
      </c>
      <c r="B799" s="4" t="str">
        <f t="shared" si="2"/>
        <v/>
      </c>
      <c r="C799" s="5" t="str">
        <f t="shared" si="3"/>
        <v/>
      </c>
      <c r="D799" s="8"/>
      <c r="E799" s="7" t="str">
        <f>IFERROR(__xludf.DUMMYFUNCTION("IF(D799&lt;&gt;"""",SPLIT(D799,"" 
""),)"),"")</f>
        <v/>
      </c>
    </row>
    <row r="800">
      <c r="A800" s="4" t="str">
        <f t="shared" si="1"/>
        <v/>
      </c>
      <c r="B800" s="4" t="str">
        <f t="shared" si="2"/>
        <v/>
      </c>
      <c r="C800" s="5" t="str">
        <f t="shared" si="3"/>
        <v/>
      </c>
      <c r="D800" s="8"/>
      <c r="E800" s="7" t="str">
        <f>IFERROR(__xludf.DUMMYFUNCTION("IF(D800&lt;&gt;"""",SPLIT(D800,"" 
""),)"),"")</f>
        <v/>
      </c>
    </row>
    <row r="801">
      <c r="A801" s="4" t="str">
        <f t="shared" si="1"/>
        <v/>
      </c>
      <c r="B801" s="4" t="str">
        <f t="shared" si="2"/>
        <v/>
      </c>
      <c r="C801" s="5" t="str">
        <f t="shared" si="3"/>
        <v/>
      </c>
      <c r="D801" s="8"/>
      <c r="E801" s="7" t="str">
        <f>IFERROR(__xludf.DUMMYFUNCTION("IF(D801&lt;&gt;"""",SPLIT(D801,"" 
""),)"),"")</f>
        <v/>
      </c>
    </row>
    <row r="802">
      <c r="A802" s="4" t="str">
        <f t="shared" si="1"/>
        <v/>
      </c>
      <c r="B802" s="4" t="str">
        <f t="shared" si="2"/>
        <v/>
      </c>
      <c r="C802" s="5" t="str">
        <f t="shared" si="3"/>
        <v/>
      </c>
      <c r="D802" s="8"/>
      <c r="E802" s="7" t="str">
        <f>IFERROR(__xludf.DUMMYFUNCTION("IF(D802&lt;&gt;"""",SPLIT(D802,"" 
""),)"),"")</f>
        <v/>
      </c>
    </row>
    <row r="803">
      <c r="A803" s="4" t="str">
        <f t="shared" si="1"/>
        <v/>
      </c>
      <c r="B803" s="4" t="str">
        <f t="shared" si="2"/>
        <v/>
      </c>
      <c r="C803" s="5" t="str">
        <f t="shared" si="3"/>
        <v/>
      </c>
      <c r="D803" s="8"/>
      <c r="E803" s="7" t="str">
        <f>IFERROR(__xludf.DUMMYFUNCTION("IF(D803&lt;&gt;"""",SPLIT(D803,"" 
""),)"),"")</f>
        <v/>
      </c>
    </row>
    <row r="804">
      <c r="A804" s="4" t="str">
        <f t="shared" si="1"/>
        <v/>
      </c>
      <c r="B804" s="4" t="str">
        <f t="shared" si="2"/>
        <v/>
      </c>
      <c r="C804" s="5" t="str">
        <f t="shared" si="3"/>
        <v/>
      </c>
      <c r="D804" s="8"/>
      <c r="E804" s="7" t="str">
        <f>IFERROR(__xludf.DUMMYFUNCTION("IF(D804&lt;&gt;"""",SPLIT(D804,"" 
""),)"),"")</f>
        <v/>
      </c>
    </row>
    <row r="805">
      <c r="A805" s="4" t="str">
        <f t="shared" si="1"/>
        <v/>
      </c>
      <c r="B805" s="4" t="str">
        <f t="shared" si="2"/>
        <v/>
      </c>
      <c r="C805" s="5" t="str">
        <f t="shared" si="3"/>
        <v/>
      </c>
      <c r="D805" s="8"/>
      <c r="E805" s="7" t="str">
        <f>IFERROR(__xludf.DUMMYFUNCTION("IF(D805&lt;&gt;"""",SPLIT(D805,"" 
""),)"),"")</f>
        <v/>
      </c>
    </row>
    <row r="806">
      <c r="A806" s="4" t="str">
        <f t="shared" si="1"/>
        <v/>
      </c>
      <c r="B806" s="4" t="str">
        <f t="shared" si="2"/>
        <v/>
      </c>
      <c r="C806" s="5" t="str">
        <f t="shared" si="3"/>
        <v/>
      </c>
      <c r="D806" s="8"/>
      <c r="E806" s="7" t="str">
        <f>IFERROR(__xludf.DUMMYFUNCTION("IF(D806&lt;&gt;"""",SPLIT(D806,"" 
""),)"),"")</f>
        <v/>
      </c>
    </row>
    <row r="807">
      <c r="A807" s="4" t="str">
        <f t="shared" si="1"/>
        <v/>
      </c>
      <c r="B807" s="4" t="str">
        <f t="shared" si="2"/>
        <v/>
      </c>
      <c r="C807" s="5" t="str">
        <f t="shared" si="3"/>
        <v/>
      </c>
      <c r="D807" s="8"/>
      <c r="E807" s="7" t="str">
        <f>IFERROR(__xludf.DUMMYFUNCTION("IF(D807&lt;&gt;"""",SPLIT(D807,"" 
""),)"),"")</f>
        <v/>
      </c>
    </row>
    <row r="808">
      <c r="A808" s="4" t="str">
        <f t="shared" si="1"/>
        <v/>
      </c>
      <c r="B808" s="4" t="str">
        <f t="shared" si="2"/>
        <v/>
      </c>
      <c r="C808" s="5" t="str">
        <f t="shared" si="3"/>
        <v/>
      </c>
      <c r="D808" s="8"/>
      <c r="E808" s="7" t="str">
        <f>IFERROR(__xludf.DUMMYFUNCTION("IF(D808&lt;&gt;"""",SPLIT(D808,"" 
""),)"),"")</f>
        <v/>
      </c>
    </row>
    <row r="809">
      <c r="A809" s="4" t="str">
        <f t="shared" si="1"/>
        <v/>
      </c>
      <c r="B809" s="4" t="str">
        <f t="shared" si="2"/>
        <v/>
      </c>
      <c r="C809" s="5" t="str">
        <f t="shared" si="3"/>
        <v/>
      </c>
      <c r="D809" s="8"/>
      <c r="E809" s="7" t="str">
        <f>IFERROR(__xludf.DUMMYFUNCTION("IF(D809&lt;&gt;"""",SPLIT(D809,"" 
""),)"),"")</f>
        <v/>
      </c>
    </row>
    <row r="810">
      <c r="A810" s="4" t="str">
        <f t="shared" si="1"/>
        <v/>
      </c>
      <c r="B810" s="4" t="str">
        <f t="shared" si="2"/>
        <v/>
      </c>
      <c r="C810" s="5" t="str">
        <f t="shared" si="3"/>
        <v/>
      </c>
      <c r="D810" s="8"/>
      <c r="E810" s="7" t="str">
        <f>IFERROR(__xludf.DUMMYFUNCTION("IF(D810&lt;&gt;"""",SPLIT(D810,"" 
""),)"),"")</f>
        <v/>
      </c>
    </row>
    <row r="811">
      <c r="A811" s="4" t="str">
        <f t="shared" si="1"/>
        <v/>
      </c>
      <c r="B811" s="4" t="str">
        <f t="shared" si="2"/>
        <v/>
      </c>
      <c r="C811" s="5" t="str">
        <f t="shared" si="3"/>
        <v/>
      </c>
      <c r="D811" s="8"/>
      <c r="E811" s="7" t="str">
        <f>IFERROR(__xludf.DUMMYFUNCTION("IF(D811&lt;&gt;"""",SPLIT(D811,"" 
""),)"),"")</f>
        <v/>
      </c>
    </row>
    <row r="812">
      <c r="A812" s="4" t="str">
        <f t="shared" si="1"/>
        <v/>
      </c>
      <c r="B812" s="4" t="str">
        <f t="shared" si="2"/>
        <v/>
      </c>
      <c r="C812" s="5" t="str">
        <f t="shared" si="3"/>
        <v/>
      </c>
      <c r="D812" s="8"/>
      <c r="E812" s="7" t="str">
        <f>IFERROR(__xludf.DUMMYFUNCTION("IF(D812&lt;&gt;"""",SPLIT(D812,"" 
""),)"),"")</f>
        <v/>
      </c>
    </row>
    <row r="813">
      <c r="A813" s="4" t="str">
        <f t="shared" si="1"/>
        <v/>
      </c>
      <c r="B813" s="4" t="str">
        <f t="shared" si="2"/>
        <v/>
      </c>
      <c r="C813" s="5" t="str">
        <f t="shared" si="3"/>
        <v/>
      </c>
      <c r="D813" s="8"/>
      <c r="E813" s="7" t="str">
        <f>IFERROR(__xludf.DUMMYFUNCTION("IF(D813&lt;&gt;"""",SPLIT(D813,"" 
""),)"),"")</f>
        <v/>
      </c>
    </row>
    <row r="814">
      <c r="A814" s="4" t="str">
        <f t="shared" si="1"/>
        <v/>
      </c>
      <c r="B814" s="4" t="str">
        <f t="shared" si="2"/>
        <v/>
      </c>
      <c r="C814" s="5" t="str">
        <f t="shared" si="3"/>
        <v/>
      </c>
      <c r="D814" s="8"/>
      <c r="E814" s="7" t="str">
        <f>IFERROR(__xludf.DUMMYFUNCTION("IF(D814&lt;&gt;"""",SPLIT(D814,"" 
""),)"),"")</f>
        <v/>
      </c>
    </row>
    <row r="815">
      <c r="A815" s="4" t="str">
        <f t="shared" si="1"/>
        <v/>
      </c>
      <c r="B815" s="4" t="str">
        <f t="shared" si="2"/>
        <v/>
      </c>
      <c r="C815" s="5" t="str">
        <f t="shared" si="3"/>
        <v/>
      </c>
      <c r="D815" s="8"/>
      <c r="E815" s="7" t="str">
        <f>IFERROR(__xludf.DUMMYFUNCTION("IF(D815&lt;&gt;"""",SPLIT(D815,"" 
""),)"),"")</f>
        <v/>
      </c>
    </row>
    <row r="816">
      <c r="A816" s="4" t="str">
        <f t="shared" si="1"/>
        <v/>
      </c>
      <c r="B816" s="4" t="str">
        <f t="shared" si="2"/>
        <v/>
      </c>
      <c r="C816" s="5" t="str">
        <f t="shared" si="3"/>
        <v/>
      </c>
      <c r="D816" s="8"/>
      <c r="E816" s="7" t="str">
        <f>IFERROR(__xludf.DUMMYFUNCTION("IF(D816&lt;&gt;"""",SPLIT(D816,"" 
""),)"),"")</f>
        <v/>
      </c>
    </row>
    <row r="817">
      <c r="A817" s="4" t="str">
        <f t="shared" si="1"/>
        <v/>
      </c>
      <c r="B817" s="4" t="str">
        <f t="shared" si="2"/>
        <v/>
      </c>
      <c r="C817" s="5" t="str">
        <f t="shared" si="3"/>
        <v/>
      </c>
      <c r="D817" s="8"/>
      <c r="E817" s="7" t="str">
        <f>IFERROR(__xludf.DUMMYFUNCTION("IF(D817&lt;&gt;"""",SPLIT(D817,"" 
""),)"),"")</f>
        <v/>
      </c>
    </row>
    <row r="818">
      <c r="A818" s="4" t="str">
        <f t="shared" si="1"/>
        <v/>
      </c>
      <c r="B818" s="4" t="str">
        <f t="shared" si="2"/>
        <v/>
      </c>
      <c r="C818" s="5" t="str">
        <f t="shared" si="3"/>
        <v/>
      </c>
      <c r="D818" s="8"/>
      <c r="E818" s="7" t="str">
        <f>IFERROR(__xludf.DUMMYFUNCTION("IF(D818&lt;&gt;"""",SPLIT(D818,"" 
""),)"),"")</f>
        <v/>
      </c>
    </row>
    <row r="819">
      <c r="A819" s="4" t="str">
        <f t="shared" si="1"/>
        <v/>
      </c>
      <c r="B819" s="4" t="str">
        <f t="shared" si="2"/>
        <v/>
      </c>
      <c r="C819" s="5" t="str">
        <f t="shared" si="3"/>
        <v/>
      </c>
      <c r="D819" s="8"/>
      <c r="E819" s="7" t="str">
        <f>IFERROR(__xludf.DUMMYFUNCTION("IF(D819&lt;&gt;"""",SPLIT(D819,"" 
""),)"),"")</f>
        <v/>
      </c>
    </row>
    <row r="820">
      <c r="A820" s="4" t="str">
        <f t="shared" si="1"/>
        <v/>
      </c>
      <c r="B820" s="4" t="str">
        <f t="shared" si="2"/>
        <v/>
      </c>
      <c r="C820" s="5" t="str">
        <f t="shared" si="3"/>
        <v/>
      </c>
      <c r="D820" s="8"/>
      <c r="E820" s="7" t="str">
        <f>IFERROR(__xludf.DUMMYFUNCTION("IF(D820&lt;&gt;"""",SPLIT(D820,"" 
""),)"),"")</f>
        <v/>
      </c>
    </row>
    <row r="821">
      <c r="A821" s="4" t="str">
        <f t="shared" si="1"/>
        <v/>
      </c>
      <c r="B821" s="4" t="str">
        <f t="shared" si="2"/>
        <v/>
      </c>
      <c r="C821" s="5" t="str">
        <f t="shared" si="3"/>
        <v/>
      </c>
      <c r="D821" s="8"/>
      <c r="E821" s="7" t="str">
        <f>IFERROR(__xludf.DUMMYFUNCTION("IF(D821&lt;&gt;"""",SPLIT(D821,"" 
""),)"),"")</f>
        <v/>
      </c>
    </row>
    <row r="822">
      <c r="A822" s="4" t="str">
        <f t="shared" si="1"/>
        <v/>
      </c>
      <c r="B822" s="4" t="str">
        <f t="shared" si="2"/>
        <v/>
      </c>
      <c r="C822" s="5" t="str">
        <f t="shared" si="3"/>
        <v/>
      </c>
      <c r="D822" s="8"/>
      <c r="E822" s="7" t="str">
        <f>IFERROR(__xludf.DUMMYFUNCTION("IF(D822&lt;&gt;"""",SPLIT(D822,"" 
""),)"),"")</f>
        <v/>
      </c>
    </row>
    <row r="823">
      <c r="A823" s="4" t="str">
        <f t="shared" si="1"/>
        <v/>
      </c>
      <c r="B823" s="4" t="str">
        <f t="shared" si="2"/>
        <v/>
      </c>
      <c r="C823" s="5" t="str">
        <f t="shared" si="3"/>
        <v/>
      </c>
      <c r="D823" s="8"/>
      <c r="E823" s="7" t="str">
        <f>IFERROR(__xludf.DUMMYFUNCTION("IF(D823&lt;&gt;"""",SPLIT(D823,"" 
""),)"),"")</f>
        <v/>
      </c>
    </row>
    <row r="824">
      <c r="A824" s="4" t="str">
        <f t="shared" si="1"/>
        <v/>
      </c>
      <c r="B824" s="4" t="str">
        <f t="shared" si="2"/>
        <v/>
      </c>
      <c r="C824" s="5" t="str">
        <f t="shared" si="3"/>
        <v/>
      </c>
      <c r="D824" s="8"/>
      <c r="E824" s="7" t="str">
        <f>IFERROR(__xludf.DUMMYFUNCTION("IF(D824&lt;&gt;"""",SPLIT(D824,"" 
""),)"),"")</f>
        <v/>
      </c>
    </row>
    <row r="825">
      <c r="A825" s="4" t="str">
        <f t="shared" si="1"/>
        <v/>
      </c>
      <c r="B825" s="4" t="str">
        <f t="shared" si="2"/>
        <v/>
      </c>
      <c r="C825" s="5" t="str">
        <f t="shared" si="3"/>
        <v/>
      </c>
      <c r="D825" s="8"/>
      <c r="E825" s="7" t="str">
        <f>IFERROR(__xludf.DUMMYFUNCTION("IF(D825&lt;&gt;"""",SPLIT(D825,"" 
""),)"),"")</f>
        <v/>
      </c>
    </row>
    <row r="826">
      <c r="A826" s="4" t="str">
        <f t="shared" si="1"/>
        <v/>
      </c>
      <c r="B826" s="4" t="str">
        <f t="shared" si="2"/>
        <v/>
      </c>
      <c r="C826" s="5" t="str">
        <f t="shared" si="3"/>
        <v/>
      </c>
      <c r="D826" s="8"/>
      <c r="E826" s="7" t="str">
        <f>IFERROR(__xludf.DUMMYFUNCTION("IF(D826&lt;&gt;"""",SPLIT(D826,"" 
""),)"),"")</f>
        <v/>
      </c>
    </row>
    <row r="827">
      <c r="A827" s="4" t="str">
        <f t="shared" si="1"/>
        <v/>
      </c>
      <c r="B827" s="4" t="str">
        <f t="shared" si="2"/>
        <v/>
      </c>
      <c r="C827" s="5" t="str">
        <f t="shared" si="3"/>
        <v/>
      </c>
      <c r="D827" s="8"/>
      <c r="E827" s="7" t="str">
        <f>IFERROR(__xludf.DUMMYFUNCTION("IF(D827&lt;&gt;"""",SPLIT(D827,"" 
""),)"),"")</f>
        <v/>
      </c>
    </row>
    <row r="828">
      <c r="A828" s="4" t="str">
        <f t="shared" si="1"/>
        <v/>
      </c>
      <c r="B828" s="4" t="str">
        <f t="shared" si="2"/>
        <v/>
      </c>
      <c r="C828" s="5" t="str">
        <f t="shared" si="3"/>
        <v/>
      </c>
      <c r="D828" s="8"/>
      <c r="E828" s="7" t="str">
        <f>IFERROR(__xludf.DUMMYFUNCTION("IF(D828&lt;&gt;"""",SPLIT(D828,"" 
""),)"),"")</f>
        <v/>
      </c>
    </row>
    <row r="829">
      <c r="A829" s="4" t="str">
        <f t="shared" si="1"/>
        <v/>
      </c>
      <c r="B829" s="4" t="str">
        <f t="shared" si="2"/>
        <v/>
      </c>
      <c r="C829" s="5" t="str">
        <f t="shared" si="3"/>
        <v/>
      </c>
      <c r="D829" s="8"/>
      <c r="E829" s="7" t="str">
        <f>IFERROR(__xludf.DUMMYFUNCTION("IF(D829&lt;&gt;"""",SPLIT(D829,"" 
""),)"),"")</f>
        <v/>
      </c>
    </row>
    <row r="830">
      <c r="A830" s="4" t="str">
        <f t="shared" si="1"/>
        <v/>
      </c>
      <c r="B830" s="4" t="str">
        <f t="shared" si="2"/>
        <v/>
      </c>
      <c r="C830" s="5" t="str">
        <f t="shared" si="3"/>
        <v/>
      </c>
      <c r="D830" s="8"/>
      <c r="E830" s="7" t="str">
        <f>IFERROR(__xludf.DUMMYFUNCTION("IF(D830&lt;&gt;"""",SPLIT(D830,"" 
""),)"),"")</f>
        <v/>
      </c>
    </row>
    <row r="831">
      <c r="A831" s="4" t="str">
        <f t="shared" si="1"/>
        <v/>
      </c>
      <c r="B831" s="4" t="str">
        <f t="shared" si="2"/>
        <v/>
      </c>
      <c r="C831" s="5" t="str">
        <f t="shared" si="3"/>
        <v/>
      </c>
      <c r="D831" s="8"/>
      <c r="E831" s="7" t="str">
        <f>IFERROR(__xludf.DUMMYFUNCTION("IF(D831&lt;&gt;"""",SPLIT(D831,"" 
""),)"),"")</f>
        <v/>
      </c>
    </row>
    <row r="832">
      <c r="A832" s="4" t="str">
        <f t="shared" si="1"/>
        <v/>
      </c>
      <c r="B832" s="4" t="str">
        <f t="shared" si="2"/>
        <v/>
      </c>
      <c r="C832" s="5" t="str">
        <f t="shared" si="3"/>
        <v/>
      </c>
      <c r="D832" s="8"/>
      <c r="E832" s="7" t="str">
        <f>IFERROR(__xludf.DUMMYFUNCTION("IF(D832&lt;&gt;"""",SPLIT(D832,"" 
""),)"),"")</f>
        <v/>
      </c>
    </row>
    <row r="833">
      <c r="A833" s="4" t="str">
        <f t="shared" si="1"/>
        <v/>
      </c>
      <c r="B833" s="4" t="str">
        <f t="shared" si="2"/>
        <v/>
      </c>
      <c r="C833" s="5" t="str">
        <f t="shared" si="3"/>
        <v/>
      </c>
      <c r="D833" s="8"/>
      <c r="E833" s="7" t="str">
        <f>IFERROR(__xludf.DUMMYFUNCTION("IF(D833&lt;&gt;"""",SPLIT(D833,"" 
""),)"),"")</f>
        <v/>
      </c>
    </row>
    <row r="834">
      <c r="A834" s="4" t="str">
        <f t="shared" si="1"/>
        <v/>
      </c>
      <c r="B834" s="4" t="str">
        <f t="shared" si="2"/>
        <v/>
      </c>
      <c r="C834" s="5" t="str">
        <f t="shared" si="3"/>
        <v/>
      </c>
      <c r="D834" s="8"/>
      <c r="E834" s="7" t="str">
        <f>IFERROR(__xludf.DUMMYFUNCTION("IF(D834&lt;&gt;"""",SPLIT(D834,"" 
""),)"),"")</f>
        <v/>
      </c>
    </row>
    <row r="835">
      <c r="A835" s="4" t="str">
        <f t="shared" si="1"/>
        <v/>
      </c>
      <c r="B835" s="4" t="str">
        <f t="shared" si="2"/>
        <v/>
      </c>
      <c r="C835" s="5" t="str">
        <f t="shared" si="3"/>
        <v/>
      </c>
      <c r="D835" s="8"/>
      <c r="E835" s="7" t="str">
        <f>IFERROR(__xludf.DUMMYFUNCTION("IF(D835&lt;&gt;"""",SPLIT(D835,"" 
""),)"),"")</f>
        <v/>
      </c>
    </row>
    <row r="836">
      <c r="A836" s="4" t="str">
        <f t="shared" si="1"/>
        <v/>
      </c>
      <c r="B836" s="4" t="str">
        <f t="shared" si="2"/>
        <v/>
      </c>
      <c r="C836" s="5" t="str">
        <f t="shared" si="3"/>
        <v/>
      </c>
      <c r="D836" s="8"/>
      <c r="E836" s="7" t="str">
        <f>IFERROR(__xludf.DUMMYFUNCTION("IF(D836&lt;&gt;"""",SPLIT(D836,"" 
""),)"),"")</f>
        <v/>
      </c>
    </row>
    <row r="837">
      <c r="A837" s="4" t="str">
        <f t="shared" si="1"/>
        <v/>
      </c>
      <c r="B837" s="4" t="str">
        <f t="shared" si="2"/>
        <v/>
      </c>
      <c r="C837" s="5" t="str">
        <f t="shared" si="3"/>
        <v/>
      </c>
      <c r="D837" s="8"/>
      <c r="E837" s="7" t="str">
        <f>IFERROR(__xludf.DUMMYFUNCTION("IF(D837&lt;&gt;"""",SPLIT(D837,"" 
""),)"),"")</f>
        <v/>
      </c>
    </row>
    <row r="838">
      <c r="A838" s="4" t="str">
        <f t="shared" si="1"/>
        <v/>
      </c>
      <c r="B838" s="4" t="str">
        <f t="shared" si="2"/>
        <v/>
      </c>
      <c r="C838" s="5" t="str">
        <f t="shared" si="3"/>
        <v/>
      </c>
      <c r="D838" s="8"/>
      <c r="E838" s="7" t="str">
        <f>IFERROR(__xludf.DUMMYFUNCTION("IF(D838&lt;&gt;"""",SPLIT(D838,"" 
""),)"),"")</f>
        <v/>
      </c>
    </row>
    <row r="839">
      <c r="A839" s="4" t="str">
        <f t="shared" si="1"/>
        <v/>
      </c>
      <c r="B839" s="4" t="str">
        <f t="shared" si="2"/>
        <v/>
      </c>
      <c r="C839" s="5" t="str">
        <f t="shared" si="3"/>
        <v/>
      </c>
      <c r="D839" s="8"/>
      <c r="E839" s="7" t="str">
        <f>IFERROR(__xludf.DUMMYFUNCTION("IF(D839&lt;&gt;"""",SPLIT(D839,"" 
""),)"),"")</f>
        <v/>
      </c>
    </row>
    <row r="840">
      <c r="A840" s="4" t="str">
        <f t="shared" si="1"/>
        <v/>
      </c>
      <c r="B840" s="4" t="str">
        <f t="shared" si="2"/>
        <v/>
      </c>
      <c r="C840" s="5" t="str">
        <f t="shared" si="3"/>
        <v/>
      </c>
      <c r="D840" s="8"/>
      <c r="E840" s="7" t="str">
        <f>IFERROR(__xludf.DUMMYFUNCTION("IF(D840&lt;&gt;"""",SPLIT(D840,"" 
""),)"),"")</f>
        <v/>
      </c>
    </row>
    <row r="841">
      <c r="A841" s="4" t="str">
        <f t="shared" si="1"/>
        <v/>
      </c>
      <c r="B841" s="4" t="str">
        <f t="shared" si="2"/>
        <v/>
      </c>
      <c r="C841" s="5" t="str">
        <f t="shared" si="3"/>
        <v/>
      </c>
      <c r="D841" s="8"/>
      <c r="E841" s="7" t="str">
        <f>IFERROR(__xludf.DUMMYFUNCTION("IF(D841&lt;&gt;"""",SPLIT(D841,"" 
""),)"),"")</f>
        <v/>
      </c>
    </row>
    <row r="842">
      <c r="A842" s="4" t="str">
        <f t="shared" si="1"/>
        <v/>
      </c>
      <c r="B842" s="4" t="str">
        <f t="shared" si="2"/>
        <v/>
      </c>
      <c r="C842" s="5" t="str">
        <f t="shared" si="3"/>
        <v/>
      </c>
      <c r="D842" s="8"/>
      <c r="E842" s="7" t="str">
        <f>IFERROR(__xludf.DUMMYFUNCTION("IF(D842&lt;&gt;"""",SPLIT(D842,"" 
""),)"),"")</f>
        <v/>
      </c>
    </row>
    <row r="843">
      <c r="A843" s="4" t="str">
        <f t="shared" si="1"/>
        <v/>
      </c>
      <c r="B843" s="4" t="str">
        <f t="shared" si="2"/>
        <v/>
      </c>
      <c r="C843" s="5" t="str">
        <f t="shared" si="3"/>
        <v/>
      </c>
      <c r="D843" s="8"/>
      <c r="E843" s="7" t="str">
        <f>IFERROR(__xludf.DUMMYFUNCTION("IF(D843&lt;&gt;"""",SPLIT(D843,"" 
""),)"),"")</f>
        <v/>
      </c>
    </row>
    <row r="844">
      <c r="A844" s="4" t="str">
        <f t="shared" si="1"/>
        <v/>
      </c>
      <c r="B844" s="4" t="str">
        <f t="shared" si="2"/>
        <v/>
      </c>
      <c r="C844" s="5" t="str">
        <f t="shared" si="3"/>
        <v/>
      </c>
      <c r="D844" s="8"/>
      <c r="E844" s="7" t="str">
        <f>IFERROR(__xludf.DUMMYFUNCTION("IF(D844&lt;&gt;"""",SPLIT(D844,"" 
""),)"),"")</f>
        <v/>
      </c>
    </row>
    <row r="845">
      <c r="A845" s="4" t="str">
        <f t="shared" si="1"/>
        <v/>
      </c>
      <c r="B845" s="4" t="str">
        <f t="shared" si="2"/>
        <v/>
      </c>
      <c r="C845" s="5" t="str">
        <f t="shared" si="3"/>
        <v/>
      </c>
      <c r="D845" s="8"/>
      <c r="E845" s="7" t="str">
        <f>IFERROR(__xludf.DUMMYFUNCTION("IF(D845&lt;&gt;"""",SPLIT(D845,"" 
""),)"),"")</f>
        <v/>
      </c>
    </row>
    <row r="846">
      <c r="A846" s="4" t="str">
        <f t="shared" si="1"/>
        <v/>
      </c>
      <c r="B846" s="4" t="str">
        <f t="shared" si="2"/>
        <v/>
      </c>
      <c r="C846" s="5" t="str">
        <f t="shared" si="3"/>
        <v/>
      </c>
      <c r="D846" s="8"/>
      <c r="E846" s="7" t="str">
        <f>IFERROR(__xludf.DUMMYFUNCTION("IF(D846&lt;&gt;"""",SPLIT(D846,"" 
""),)"),"")</f>
        <v/>
      </c>
    </row>
    <row r="847">
      <c r="A847" s="4" t="str">
        <f t="shared" si="1"/>
        <v/>
      </c>
      <c r="B847" s="4" t="str">
        <f t="shared" si="2"/>
        <v/>
      </c>
      <c r="C847" s="5" t="str">
        <f t="shared" si="3"/>
        <v/>
      </c>
      <c r="D847" s="8"/>
      <c r="E847" s="7" t="str">
        <f>IFERROR(__xludf.DUMMYFUNCTION("IF(D847&lt;&gt;"""",SPLIT(D847,"" 
""),)"),"")</f>
        <v/>
      </c>
    </row>
    <row r="848">
      <c r="A848" s="4" t="str">
        <f t="shared" si="1"/>
        <v/>
      </c>
      <c r="B848" s="4" t="str">
        <f t="shared" si="2"/>
        <v/>
      </c>
      <c r="C848" s="5" t="str">
        <f t="shared" si="3"/>
        <v/>
      </c>
      <c r="D848" s="8"/>
      <c r="E848" s="7" t="str">
        <f>IFERROR(__xludf.DUMMYFUNCTION("IF(D848&lt;&gt;"""",SPLIT(D848,"" 
""),)"),"")</f>
        <v/>
      </c>
    </row>
    <row r="849">
      <c r="A849" s="4" t="str">
        <f t="shared" si="1"/>
        <v/>
      </c>
      <c r="B849" s="4" t="str">
        <f t="shared" si="2"/>
        <v/>
      </c>
      <c r="C849" s="5" t="str">
        <f t="shared" si="3"/>
        <v/>
      </c>
      <c r="D849" s="8"/>
      <c r="E849" s="7" t="str">
        <f>IFERROR(__xludf.DUMMYFUNCTION("IF(D849&lt;&gt;"""",SPLIT(D849,"" 
""),)"),"")</f>
        <v/>
      </c>
    </row>
    <row r="850">
      <c r="A850" s="4" t="str">
        <f t="shared" si="1"/>
        <v/>
      </c>
      <c r="B850" s="4" t="str">
        <f t="shared" si="2"/>
        <v/>
      </c>
      <c r="C850" s="5" t="str">
        <f t="shared" si="3"/>
        <v/>
      </c>
      <c r="D850" s="8"/>
      <c r="E850" s="7" t="str">
        <f>IFERROR(__xludf.DUMMYFUNCTION("IF(D850&lt;&gt;"""",SPLIT(D850,"" 
""),)"),"")</f>
        <v/>
      </c>
    </row>
    <row r="851">
      <c r="A851" s="4" t="str">
        <f t="shared" si="1"/>
        <v/>
      </c>
      <c r="B851" s="4" t="str">
        <f t="shared" si="2"/>
        <v/>
      </c>
      <c r="C851" s="5" t="str">
        <f t="shared" si="3"/>
        <v/>
      </c>
      <c r="D851" s="8"/>
      <c r="E851" s="7" t="str">
        <f>IFERROR(__xludf.DUMMYFUNCTION("IF(D851&lt;&gt;"""",SPLIT(D851,"" 
""),)"),"")</f>
        <v/>
      </c>
    </row>
    <row r="852">
      <c r="A852" s="4" t="str">
        <f t="shared" si="1"/>
        <v/>
      </c>
      <c r="B852" s="4" t="str">
        <f t="shared" si="2"/>
        <v/>
      </c>
      <c r="C852" s="5" t="str">
        <f t="shared" si="3"/>
        <v/>
      </c>
      <c r="D852" s="8"/>
      <c r="E852" s="7" t="str">
        <f>IFERROR(__xludf.DUMMYFUNCTION("IF(D852&lt;&gt;"""",SPLIT(D852,"" 
""),)"),"")</f>
        <v/>
      </c>
    </row>
    <row r="853">
      <c r="A853" s="4" t="str">
        <f t="shared" si="1"/>
        <v/>
      </c>
      <c r="B853" s="4" t="str">
        <f t="shared" si="2"/>
        <v/>
      </c>
      <c r="C853" s="5" t="str">
        <f t="shared" si="3"/>
        <v/>
      </c>
      <c r="D853" s="8"/>
      <c r="E853" s="7" t="str">
        <f>IFERROR(__xludf.DUMMYFUNCTION("IF(D853&lt;&gt;"""",SPLIT(D853,"" 
""),)"),"")</f>
        <v/>
      </c>
    </row>
    <row r="854">
      <c r="A854" s="4" t="str">
        <f t="shared" si="1"/>
        <v/>
      </c>
      <c r="B854" s="4" t="str">
        <f t="shared" si="2"/>
        <v/>
      </c>
      <c r="C854" s="5" t="str">
        <f t="shared" si="3"/>
        <v/>
      </c>
      <c r="D854" s="8"/>
      <c r="E854" s="7" t="str">
        <f>IFERROR(__xludf.DUMMYFUNCTION("IF(D854&lt;&gt;"""",SPLIT(D854,"" 
""),)"),"")</f>
        <v/>
      </c>
    </row>
    <row r="855">
      <c r="A855" s="4" t="str">
        <f t="shared" si="1"/>
        <v/>
      </c>
      <c r="B855" s="4" t="str">
        <f t="shared" si="2"/>
        <v/>
      </c>
      <c r="C855" s="5" t="str">
        <f t="shared" si="3"/>
        <v/>
      </c>
      <c r="D855" s="8"/>
      <c r="E855" s="7" t="str">
        <f>IFERROR(__xludf.DUMMYFUNCTION("IF(D855&lt;&gt;"""",SPLIT(D855,"" 
""),)"),"")</f>
        <v/>
      </c>
    </row>
    <row r="856">
      <c r="A856" s="4" t="str">
        <f t="shared" si="1"/>
        <v/>
      </c>
      <c r="B856" s="4" t="str">
        <f t="shared" si="2"/>
        <v/>
      </c>
      <c r="C856" s="5" t="str">
        <f t="shared" si="3"/>
        <v/>
      </c>
      <c r="D856" s="8"/>
      <c r="E856" s="7" t="str">
        <f>IFERROR(__xludf.DUMMYFUNCTION("IF(D856&lt;&gt;"""",SPLIT(D856,"" 
""),)"),"")</f>
        <v/>
      </c>
    </row>
    <row r="857">
      <c r="A857" s="4" t="str">
        <f t="shared" si="1"/>
        <v/>
      </c>
      <c r="B857" s="4" t="str">
        <f t="shared" si="2"/>
        <v/>
      </c>
      <c r="C857" s="5" t="str">
        <f t="shared" si="3"/>
        <v/>
      </c>
      <c r="D857" s="8"/>
      <c r="E857" s="7" t="str">
        <f>IFERROR(__xludf.DUMMYFUNCTION("IF(D857&lt;&gt;"""",SPLIT(D857,"" 
""),)"),"")</f>
        <v/>
      </c>
    </row>
    <row r="858">
      <c r="A858" s="4" t="str">
        <f t="shared" si="1"/>
        <v/>
      </c>
      <c r="B858" s="4" t="str">
        <f t="shared" si="2"/>
        <v/>
      </c>
      <c r="C858" s="5" t="str">
        <f t="shared" si="3"/>
        <v/>
      </c>
      <c r="D858" s="8"/>
      <c r="E858" s="7" t="str">
        <f>IFERROR(__xludf.DUMMYFUNCTION("IF(D858&lt;&gt;"""",SPLIT(D858,"" 
""),)"),"")</f>
        <v/>
      </c>
    </row>
    <row r="859">
      <c r="A859" s="4" t="str">
        <f t="shared" si="1"/>
        <v/>
      </c>
      <c r="B859" s="4" t="str">
        <f t="shared" si="2"/>
        <v/>
      </c>
      <c r="C859" s="5" t="str">
        <f t="shared" si="3"/>
        <v/>
      </c>
      <c r="D859" s="8"/>
      <c r="E859" s="7" t="str">
        <f>IFERROR(__xludf.DUMMYFUNCTION("IF(D859&lt;&gt;"""",SPLIT(D859,"" 
""),)"),"")</f>
        <v/>
      </c>
    </row>
    <row r="860">
      <c r="A860" s="4" t="str">
        <f t="shared" si="1"/>
        <v/>
      </c>
      <c r="B860" s="4" t="str">
        <f t="shared" si="2"/>
        <v/>
      </c>
      <c r="C860" s="5" t="str">
        <f t="shared" si="3"/>
        <v/>
      </c>
      <c r="D860" s="8"/>
      <c r="E860" s="7" t="str">
        <f>IFERROR(__xludf.DUMMYFUNCTION("IF(D860&lt;&gt;"""",SPLIT(D860,"" 
""),)"),"")</f>
        <v/>
      </c>
    </row>
    <row r="861">
      <c r="A861" s="4" t="str">
        <f t="shared" si="1"/>
        <v/>
      </c>
      <c r="B861" s="4" t="str">
        <f t="shared" si="2"/>
        <v/>
      </c>
      <c r="C861" s="5" t="str">
        <f t="shared" si="3"/>
        <v/>
      </c>
      <c r="D861" s="8"/>
      <c r="E861" s="7" t="str">
        <f>IFERROR(__xludf.DUMMYFUNCTION("IF(D861&lt;&gt;"""",SPLIT(D861,"" 
""),)"),"")</f>
        <v/>
      </c>
    </row>
    <row r="862">
      <c r="A862" s="4" t="str">
        <f t="shared" si="1"/>
        <v/>
      </c>
      <c r="B862" s="4" t="str">
        <f t="shared" si="2"/>
        <v/>
      </c>
      <c r="C862" s="5" t="str">
        <f t="shared" si="3"/>
        <v/>
      </c>
      <c r="D862" s="8"/>
      <c r="E862" s="7" t="str">
        <f>IFERROR(__xludf.DUMMYFUNCTION("IF(D862&lt;&gt;"""",SPLIT(D862,"" 
""),)"),"")</f>
        <v/>
      </c>
    </row>
    <row r="863">
      <c r="A863" s="4" t="str">
        <f t="shared" si="1"/>
        <v/>
      </c>
      <c r="B863" s="4" t="str">
        <f t="shared" si="2"/>
        <v/>
      </c>
      <c r="C863" s="5" t="str">
        <f t="shared" si="3"/>
        <v/>
      </c>
      <c r="D863" s="8"/>
      <c r="E863" s="7" t="str">
        <f>IFERROR(__xludf.DUMMYFUNCTION("IF(D863&lt;&gt;"""",SPLIT(D863,"" 
""),)"),"")</f>
        <v/>
      </c>
    </row>
    <row r="864">
      <c r="A864" s="4" t="str">
        <f t="shared" si="1"/>
        <v/>
      </c>
      <c r="B864" s="4" t="str">
        <f t="shared" si="2"/>
        <v/>
      </c>
      <c r="C864" s="5" t="str">
        <f t="shared" si="3"/>
        <v/>
      </c>
      <c r="D864" s="8"/>
      <c r="E864" s="7" t="str">
        <f>IFERROR(__xludf.DUMMYFUNCTION("IF(D864&lt;&gt;"""",SPLIT(D864,"" 
""),)"),"")</f>
        <v/>
      </c>
    </row>
    <row r="865">
      <c r="A865" s="4" t="str">
        <f t="shared" si="1"/>
        <v/>
      </c>
      <c r="B865" s="4" t="str">
        <f t="shared" si="2"/>
        <v/>
      </c>
      <c r="C865" s="5" t="str">
        <f t="shared" si="3"/>
        <v/>
      </c>
      <c r="D865" s="8"/>
      <c r="E865" s="7" t="str">
        <f>IFERROR(__xludf.DUMMYFUNCTION("IF(D865&lt;&gt;"""",SPLIT(D865,"" 
""),)"),"")</f>
        <v/>
      </c>
    </row>
    <row r="866">
      <c r="A866" s="4" t="str">
        <f t="shared" si="1"/>
        <v/>
      </c>
      <c r="B866" s="4" t="str">
        <f t="shared" si="2"/>
        <v/>
      </c>
      <c r="C866" s="5" t="str">
        <f t="shared" si="3"/>
        <v/>
      </c>
      <c r="D866" s="8"/>
      <c r="E866" s="7" t="str">
        <f>IFERROR(__xludf.DUMMYFUNCTION("IF(D866&lt;&gt;"""",SPLIT(D866,"" 
""),)"),"")</f>
        <v/>
      </c>
    </row>
    <row r="867">
      <c r="A867" s="4" t="str">
        <f t="shared" si="1"/>
        <v/>
      </c>
      <c r="B867" s="4" t="str">
        <f t="shared" si="2"/>
        <v/>
      </c>
      <c r="C867" s="5" t="str">
        <f t="shared" si="3"/>
        <v/>
      </c>
      <c r="D867" s="8"/>
      <c r="E867" s="7" t="str">
        <f>IFERROR(__xludf.DUMMYFUNCTION("IF(D867&lt;&gt;"""",SPLIT(D867,"" 
""),)"),"")</f>
        <v/>
      </c>
    </row>
    <row r="868">
      <c r="A868" s="4" t="str">
        <f t="shared" si="1"/>
        <v/>
      </c>
      <c r="B868" s="4" t="str">
        <f t="shared" si="2"/>
        <v/>
      </c>
      <c r="C868" s="5" t="str">
        <f t="shared" si="3"/>
        <v/>
      </c>
      <c r="D868" s="8"/>
      <c r="E868" s="7" t="str">
        <f>IFERROR(__xludf.DUMMYFUNCTION("IF(D868&lt;&gt;"""",SPLIT(D868,"" 
""),)"),"")</f>
        <v/>
      </c>
    </row>
    <row r="869">
      <c r="A869" s="4" t="str">
        <f t="shared" si="1"/>
        <v/>
      </c>
      <c r="B869" s="4" t="str">
        <f t="shared" si="2"/>
        <v/>
      </c>
      <c r="C869" s="5" t="str">
        <f t="shared" si="3"/>
        <v/>
      </c>
      <c r="D869" s="8"/>
      <c r="E869" s="7" t="str">
        <f>IFERROR(__xludf.DUMMYFUNCTION("IF(D869&lt;&gt;"""",SPLIT(D869,"" 
""),)"),"")</f>
        <v/>
      </c>
    </row>
    <row r="870">
      <c r="A870" s="4" t="str">
        <f t="shared" si="1"/>
        <v/>
      </c>
      <c r="B870" s="4" t="str">
        <f t="shared" si="2"/>
        <v/>
      </c>
      <c r="C870" s="5" t="str">
        <f t="shared" si="3"/>
        <v/>
      </c>
      <c r="D870" s="8"/>
      <c r="E870" s="7" t="str">
        <f>IFERROR(__xludf.DUMMYFUNCTION("IF(D870&lt;&gt;"""",SPLIT(D870,"" 
""),)"),"")</f>
        <v/>
      </c>
    </row>
    <row r="871">
      <c r="A871" s="4" t="str">
        <f t="shared" si="1"/>
        <v/>
      </c>
      <c r="B871" s="4" t="str">
        <f t="shared" si="2"/>
        <v/>
      </c>
      <c r="C871" s="5" t="str">
        <f t="shared" si="3"/>
        <v/>
      </c>
      <c r="D871" s="8"/>
      <c r="E871" s="7" t="str">
        <f>IFERROR(__xludf.DUMMYFUNCTION("IF(D871&lt;&gt;"""",SPLIT(D871,"" 
""),)"),"")</f>
        <v/>
      </c>
    </row>
    <row r="872">
      <c r="A872" s="4" t="str">
        <f t="shared" si="1"/>
        <v/>
      </c>
      <c r="B872" s="4" t="str">
        <f t="shared" si="2"/>
        <v/>
      </c>
      <c r="C872" s="5" t="str">
        <f t="shared" si="3"/>
        <v/>
      </c>
      <c r="D872" s="8"/>
      <c r="E872" s="7" t="str">
        <f>IFERROR(__xludf.DUMMYFUNCTION("IF(D872&lt;&gt;"""",SPLIT(D872,"" 
""),)"),"")</f>
        <v/>
      </c>
    </row>
    <row r="873">
      <c r="A873" s="4" t="str">
        <f t="shared" si="1"/>
        <v/>
      </c>
      <c r="B873" s="4" t="str">
        <f t="shared" si="2"/>
        <v/>
      </c>
      <c r="C873" s="5" t="str">
        <f t="shared" si="3"/>
        <v/>
      </c>
      <c r="D873" s="8"/>
      <c r="E873" s="7" t="str">
        <f>IFERROR(__xludf.DUMMYFUNCTION("IF(D873&lt;&gt;"""",SPLIT(D873,"" 
""),)"),"")</f>
        <v/>
      </c>
    </row>
    <row r="874">
      <c r="A874" s="4" t="str">
        <f t="shared" si="1"/>
        <v/>
      </c>
      <c r="B874" s="4" t="str">
        <f t="shared" si="2"/>
        <v/>
      </c>
      <c r="C874" s="5" t="str">
        <f t="shared" si="3"/>
        <v/>
      </c>
      <c r="D874" s="8"/>
      <c r="E874" s="7" t="str">
        <f>IFERROR(__xludf.DUMMYFUNCTION("IF(D874&lt;&gt;"""",SPLIT(D874,"" 
""),)"),"")</f>
        <v/>
      </c>
    </row>
    <row r="875">
      <c r="A875" s="4" t="str">
        <f t="shared" si="1"/>
        <v/>
      </c>
      <c r="B875" s="4" t="str">
        <f t="shared" si="2"/>
        <v/>
      </c>
      <c r="C875" s="5" t="str">
        <f t="shared" si="3"/>
        <v/>
      </c>
      <c r="D875" s="8"/>
      <c r="E875" s="7" t="str">
        <f>IFERROR(__xludf.DUMMYFUNCTION("IF(D875&lt;&gt;"""",SPLIT(D875,"" 
""),)"),"")</f>
        <v/>
      </c>
    </row>
    <row r="876">
      <c r="A876" s="4" t="str">
        <f t="shared" si="1"/>
        <v/>
      </c>
      <c r="B876" s="4" t="str">
        <f t="shared" si="2"/>
        <v/>
      </c>
      <c r="C876" s="5" t="str">
        <f t="shared" si="3"/>
        <v/>
      </c>
      <c r="D876" s="8"/>
      <c r="E876" s="7" t="str">
        <f>IFERROR(__xludf.DUMMYFUNCTION("IF(D876&lt;&gt;"""",SPLIT(D876,"" 
""),)"),"")</f>
        <v/>
      </c>
    </row>
    <row r="877">
      <c r="A877" s="4" t="str">
        <f t="shared" si="1"/>
        <v/>
      </c>
      <c r="B877" s="4" t="str">
        <f t="shared" si="2"/>
        <v/>
      </c>
      <c r="C877" s="5" t="str">
        <f t="shared" si="3"/>
        <v/>
      </c>
      <c r="D877" s="8"/>
      <c r="E877" s="7" t="str">
        <f>IFERROR(__xludf.DUMMYFUNCTION("IF(D877&lt;&gt;"""",SPLIT(D877,"" 
""),)"),"")</f>
        <v/>
      </c>
    </row>
    <row r="878">
      <c r="A878" s="4" t="str">
        <f t="shared" si="1"/>
        <v/>
      </c>
      <c r="B878" s="4" t="str">
        <f t="shared" si="2"/>
        <v/>
      </c>
      <c r="C878" s="5" t="str">
        <f t="shared" si="3"/>
        <v/>
      </c>
      <c r="D878" s="8"/>
      <c r="E878" s="7" t="str">
        <f>IFERROR(__xludf.DUMMYFUNCTION("IF(D878&lt;&gt;"""",SPLIT(D878,"" 
""),)"),"")</f>
        <v/>
      </c>
    </row>
    <row r="879">
      <c r="A879" s="4" t="str">
        <f t="shared" si="1"/>
        <v/>
      </c>
      <c r="B879" s="4" t="str">
        <f t="shared" si="2"/>
        <v/>
      </c>
      <c r="C879" s="5" t="str">
        <f t="shared" si="3"/>
        <v/>
      </c>
      <c r="D879" s="8"/>
      <c r="E879" s="7" t="str">
        <f>IFERROR(__xludf.DUMMYFUNCTION("IF(D879&lt;&gt;"""",SPLIT(D879,"" 
""),)"),"")</f>
        <v/>
      </c>
    </row>
    <row r="880">
      <c r="A880" s="4" t="str">
        <f t="shared" si="1"/>
        <v/>
      </c>
      <c r="B880" s="4" t="str">
        <f t="shared" si="2"/>
        <v/>
      </c>
      <c r="C880" s="5" t="str">
        <f t="shared" si="3"/>
        <v/>
      </c>
      <c r="D880" s="8"/>
      <c r="E880" s="7" t="str">
        <f>IFERROR(__xludf.DUMMYFUNCTION("IF(D880&lt;&gt;"""",SPLIT(D880,"" 
""),)"),"")</f>
        <v/>
      </c>
    </row>
    <row r="881">
      <c r="A881" s="4" t="str">
        <f t="shared" si="1"/>
        <v/>
      </c>
      <c r="B881" s="4" t="str">
        <f t="shared" si="2"/>
        <v/>
      </c>
      <c r="C881" s="5" t="str">
        <f t="shared" si="3"/>
        <v/>
      </c>
      <c r="D881" s="8"/>
      <c r="E881" s="7" t="str">
        <f>IFERROR(__xludf.DUMMYFUNCTION("IF(D881&lt;&gt;"""",SPLIT(D881,"" 
""),)"),"")</f>
        <v/>
      </c>
    </row>
    <row r="882">
      <c r="A882" s="4" t="str">
        <f t="shared" si="1"/>
        <v/>
      </c>
      <c r="B882" s="4" t="str">
        <f t="shared" si="2"/>
        <v/>
      </c>
      <c r="C882" s="5" t="str">
        <f t="shared" si="3"/>
        <v/>
      </c>
      <c r="D882" s="8"/>
      <c r="E882" s="7" t="str">
        <f>IFERROR(__xludf.DUMMYFUNCTION("IF(D882&lt;&gt;"""",SPLIT(D882,"" 
""),)"),"")</f>
        <v/>
      </c>
    </row>
    <row r="883">
      <c r="A883" s="4" t="str">
        <f t="shared" si="1"/>
        <v/>
      </c>
      <c r="B883" s="4" t="str">
        <f t="shared" si="2"/>
        <v/>
      </c>
      <c r="C883" s="5" t="str">
        <f t="shared" si="3"/>
        <v/>
      </c>
      <c r="D883" s="8"/>
      <c r="E883" s="7" t="str">
        <f>IFERROR(__xludf.DUMMYFUNCTION("IF(D883&lt;&gt;"""",SPLIT(D883,"" 
""),)"),"")</f>
        <v/>
      </c>
    </row>
    <row r="884">
      <c r="A884" s="4" t="str">
        <f t="shared" si="1"/>
        <v/>
      </c>
      <c r="B884" s="4" t="str">
        <f t="shared" si="2"/>
        <v/>
      </c>
      <c r="C884" s="5" t="str">
        <f t="shared" si="3"/>
        <v/>
      </c>
      <c r="D884" s="8"/>
      <c r="E884" s="7" t="str">
        <f>IFERROR(__xludf.DUMMYFUNCTION("IF(D884&lt;&gt;"""",SPLIT(D884,"" 
""),)"),"")</f>
        <v/>
      </c>
    </row>
    <row r="885">
      <c r="A885" s="4" t="str">
        <f t="shared" si="1"/>
        <v/>
      </c>
      <c r="B885" s="4" t="str">
        <f t="shared" si="2"/>
        <v/>
      </c>
      <c r="C885" s="5" t="str">
        <f t="shared" si="3"/>
        <v/>
      </c>
      <c r="D885" s="8"/>
      <c r="E885" s="7" t="str">
        <f>IFERROR(__xludf.DUMMYFUNCTION("IF(D885&lt;&gt;"""",SPLIT(D885,"" 
""),)"),"")</f>
        <v/>
      </c>
    </row>
    <row r="886">
      <c r="A886" s="4" t="str">
        <f t="shared" si="1"/>
        <v/>
      </c>
      <c r="B886" s="4" t="str">
        <f t="shared" si="2"/>
        <v/>
      </c>
      <c r="C886" s="5" t="str">
        <f t="shared" si="3"/>
        <v/>
      </c>
      <c r="D886" s="8"/>
      <c r="E886" s="7" t="str">
        <f>IFERROR(__xludf.DUMMYFUNCTION("IF(D886&lt;&gt;"""",SPLIT(D886,"" 
""),)"),"")</f>
        <v/>
      </c>
    </row>
    <row r="887">
      <c r="A887" s="4" t="str">
        <f t="shared" si="1"/>
        <v/>
      </c>
      <c r="B887" s="4" t="str">
        <f t="shared" si="2"/>
        <v/>
      </c>
      <c r="C887" s="5" t="str">
        <f t="shared" si="3"/>
        <v/>
      </c>
      <c r="D887" s="8"/>
      <c r="E887" s="7" t="str">
        <f>IFERROR(__xludf.DUMMYFUNCTION("IF(D887&lt;&gt;"""",SPLIT(D887,"" 
""),)"),"")</f>
        <v/>
      </c>
    </row>
    <row r="888">
      <c r="A888" s="4" t="str">
        <f t="shared" si="1"/>
        <v/>
      </c>
      <c r="B888" s="4" t="str">
        <f t="shared" si="2"/>
        <v/>
      </c>
      <c r="C888" s="5" t="str">
        <f t="shared" si="3"/>
        <v/>
      </c>
      <c r="D888" s="8"/>
      <c r="E888" s="7" t="str">
        <f>IFERROR(__xludf.DUMMYFUNCTION("IF(D888&lt;&gt;"""",SPLIT(D888,"" 
""),)"),"")</f>
        <v/>
      </c>
    </row>
    <row r="889">
      <c r="A889" s="4" t="str">
        <f t="shared" si="1"/>
        <v/>
      </c>
      <c r="B889" s="4" t="str">
        <f t="shared" si="2"/>
        <v/>
      </c>
      <c r="C889" s="5" t="str">
        <f t="shared" si="3"/>
        <v/>
      </c>
      <c r="D889" s="8"/>
      <c r="E889" s="7" t="str">
        <f>IFERROR(__xludf.DUMMYFUNCTION("IF(D889&lt;&gt;"""",SPLIT(D889,"" 
""),)"),"")</f>
        <v/>
      </c>
    </row>
    <row r="890">
      <c r="A890" s="4" t="str">
        <f t="shared" si="1"/>
        <v/>
      </c>
      <c r="B890" s="4" t="str">
        <f t="shared" si="2"/>
        <v/>
      </c>
      <c r="C890" s="5" t="str">
        <f t="shared" si="3"/>
        <v/>
      </c>
      <c r="D890" s="8"/>
      <c r="E890" s="7" t="str">
        <f>IFERROR(__xludf.DUMMYFUNCTION("IF(D890&lt;&gt;"""",SPLIT(D890,"" 
""),)"),"")</f>
        <v/>
      </c>
    </row>
    <row r="891">
      <c r="A891" s="4" t="str">
        <f t="shared" si="1"/>
        <v/>
      </c>
      <c r="B891" s="4" t="str">
        <f t="shared" si="2"/>
        <v/>
      </c>
      <c r="C891" s="5" t="str">
        <f t="shared" si="3"/>
        <v/>
      </c>
      <c r="D891" s="8"/>
      <c r="E891" s="7" t="str">
        <f>IFERROR(__xludf.DUMMYFUNCTION("IF(D891&lt;&gt;"""",SPLIT(D891,"" 
""),)"),"")</f>
        <v/>
      </c>
    </row>
    <row r="892">
      <c r="A892" s="4" t="str">
        <f t="shared" si="1"/>
        <v/>
      </c>
      <c r="B892" s="4" t="str">
        <f t="shared" si="2"/>
        <v/>
      </c>
      <c r="C892" s="5" t="str">
        <f t="shared" si="3"/>
        <v/>
      </c>
      <c r="D892" s="8"/>
      <c r="E892" s="7" t="str">
        <f>IFERROR(__xludf.DUMMYFUNCTION("IF(D892&lt;&gt;"""",SPLIT(D892,"" 
""),)"),"")</f>
        <v/>
      </c>
    </row>
    <row r="893">
      <c r="A893" s="4" t="str">
        <f t="shared" si="1"/>
        <v/>
      </c>
      <c r="B893" s="4" t="str">
        <f t="shared" si="2"/>
        <v/>
      </c>
      <c r="C893" s="5" t="str">
        <f t="shared" si="3"/>
        <v/>
      </c>
      <c r="D893" s="8"/>
      <c r="E893" s="7" t="str">
        <f>IFERROR(__xludf.DUMMYFUNCTION("IF(D893&lt;&gt;"""",SPLIT(D893,"" 
""),)"),"")</f>
        <v/>
      </c>
    </row>
    <row r="894">
      <c r="A894" s="4" t="str">
        <f t="shared" si="1"/>
        <v/>
      </c>
      <c r="B894" s="4" t="str">
        <f t="shared" si="2"/>
        <v/>
      </c>
      <c r="C894" s="5" t="str">
        <f t="shared" si="3"/>
        <v/>
      </c>
      <c r="D894" s="8"/>
      <c r="E894" s="7" t="str">
        <f>IFERROR(__xludf.DUMMYFUNCTION("IF(D894&lt;&gt;"""",SPLIT(D894,"" 
""),)"),"")</f>
        <v/>
      </c>
    </row>
    <row r="895">
      <c r="A895" s="4" t="str">
        <f t="shared" si="1"/>
        <v/>
      </c>
      <c r="B895" s="4" t="str">
        <f t="shared" si="2"/>
        <v/>
      </c>
      <c r="C895" s="5" t="str">
        <f t="shared" si="3"/>
        <v/>
      </c>
      <c r="D895" s="8"/>
      <c r="E895" s="7" t="str">
        <f>IFERROR(__xludf.DUMMYFUNCTION("IF(D895&lt;&gt;"""",SPLIT(D895,"" 
""),)"),"")</f>
        <v/>
      </c>
    </row>
    <row r="896">
      <c r="A896" s="4" t="str">
        <f t="shared" si="1"/>
        <v/>
      </c>
      <c r="B896" s="4" t="str">
        <f t="shared" si="2"/>
        <v/>
      </c>
      <c r="C896" s="5" t="str">
        <f t="shared" si="3"/>
        <v/>
      </c>
      <c r="D896" s="8"/>
      <c r="E896" s="7" t="str">
        <f>IFERROR(__xludf.DUMMYFUNCTION("IF(D896&lt;&gt;"""",SPLIT(D896,"" 
""),)"),"")</f>
        <v/>
      </c>
    </row>
    <row r="897">
      <c r="A897" s="4" t="str">
        <f t="shared" si="1"/>
        <v/>
      </c>
      <c r="B897" s="4" t="str">
        <f t="shared" si="2"/>
        <v/>
      </c>
      <c r="C897" s="5" t="str">
        <f t="shared" si="3"/>
        <v/>
      </c>
      <c r="D897" s="8"/>
      <c r="E897" s="7" t="str">
        <f>IFERROR(__xludf.DUMMYFUNCTION("IF(D897&lt;&gt;"""",SPLIT(D897,"" 
""),)"),"")</f>
        <v/>
      </c>
    </row>
    <row r="898">
      <c r="A898" s="4" t="str">
        <f t="shared" si="1"/>
        <v/>
      </c>
      <c r="B898" s="4" t="str">
        <f t="shared" si="2"/>
        <v/>
      </c>
      <c r="C898" s="5" t="str">
        <f t="shared" si="3"/>
        <v/>
      </c>
      <c r="D898" s="8"/>
      <c r="E898" s="7" t="str">
        <f>IFERROR(__xludf.DUMMYFUNCTION("IF(D898&lt;&gt;"""",SPLIT(D898,"" 
""),)"),"")</f>
        <v/>
      </c>
    </row>
    <row r="899">
      <c r="A899" s="4" t="str">
        <f t="shared" si="1"/>
        <v/>
      </c>
      <c r="B899" s="4" t="str">
        <f t="shared" si="2"/>
        <v/>
      </c>
      <c r="C899" s="5" t="str">
        <f t="shared" si="3"/>
        <v/>
      </c>
      <c r="D899" s="8"/>
      <c r="E899" s="7" t="str">
        <f>IFERROR(__xludf.DUMMYFUNCTION("IF(D899&lt;&gt;"""",SPLIT(D899,"" 
""),)"),"")</f>
        <v/>
      </c>
    </row>
    <row r="900">
      <c r="A900" s="4" t="str">
        <f t="shared" si="1"/>
        <v/>
      </c>
      <c r="B900" s="4" t="str">
        <f t="shared" si="2"/>
        <v/>
      </c>
      <c r="C900" s="5" t="str">
        <f t="shared" si="3"/>
        <v/>
      </c>
      <c r="D900" s="8"/>
      <c r="E900" s="7" t="str">
        <f>IFERROR(__xludf.DUMMYFUNCTION("IF(D900&lt;&gt;"""",SPLIT(D900,"" 
""),)"),"")</f>
        <v/>
      </c>
    </row>
    <row r="901">
      <c r="A901" s="4" t="str">
        <f t="shared" si="1"/>
        <v/>
      </c>
      <c r="B901" s="4" t="str">
        <f t="shared" si="2"/>
        <v/>
      </c>
      <c r="C901" s="5" t="str">
        <f t="shared" si="3"/>
        <v/>
      </c>
      <c r="D901" s="8"/>
      <c r="E901" s="7" t="str">
        <f>IFERROR(__xludf.DUMMYFUNCTION("IF(D901&lt;&gt;"""",SPLIT(D901,"" 
""),)"),"")</f>
        <v/>
      </c>
    </row>
    <row r="902">
      <c r="A902" s="4" t="str">
        <f t="shared" si="1"/>
        <v/>
      </c>
      <c r="B902" s="4" t="str">
        <f t="shared" si="2"/>
        <v/>
      </c>
      <c r="C902" s="5" t="str">
        <f t="shared" si="3"/>
        <v/>
      </c>
      <c r="D902" s="8"/>
      <c r="E902" s="7" t="str">
        <f>IFERROR(__xludf.DUMMYFUNCTION("IF(D902&lt;&gt;"""",SPLIT(D902,"" 
""),)"),"")</f>
        <v/>
      </c>
    </row>
    <row r="903">
      <c r="A903" s="4" t="str">
        <f t="shared" si="1"/>
        <v/>
      </c>
      <c r="B903" s="4" t="str">
        <f t="shared" si="2"/>
        <v/>
      </c>
      <c r="C903" s="5" t="str">
        <f t="shared" si="3"/>
        <v/>
      </c>
      <c r="D903" s="8"/>
      <c r="E903" s="7" t="str">
        <f>IFERROR(__xludf.DUMMYFUNCTION("IF(D903&lt;&gt;"""",SPLIT(D903,"" 
""),)"),"")</f>
        <v/>
      </c>
    </row>
    <row r="904">
      <c r="A904" s="4" t="str">
        <f t="shared" si="1"/>
        <v/>
      </c>
      <c r="B904" s="4" t="str">
        <f t="shared" si="2"/>
        <v/>
      </c>
      <c r="C904" s="5" t="str">
        <f t="shared" si="3"/>
        <v/>
      </c>
      <c r="D904" s="8"/>
      <c r="E904" s="7" t="str">
        <f>IFERROR(__xludf.DUMMYFUNCTION("IF(D904&lt;&gt;"""",SPLIT(D904,"" 
""),)"),"")</f>
        <v/>
      </c>
    </row>
    <row r="905">
      <c r="A905" s="4" t="str">
        <f t="shared" si="1"/>
        <v/>
      </c>
      <c r="B905" s="4" t="str">
        <f t="shared" si="2"/>
        <v/>
      </c>
      <c r="C905" s="5" t="str">
        <f t="shared" si="3"/>
        <v/>
      </c>
      <c r="D905" s="8"/>
      <c r="E905" s="7" t="str">
        <f>IFERROR(__xludf.DUMMYFUNCTION("IF(D905&lt;&gt;"""",SPLIT(D905,"" 
""),)"),"")</f>
        <v/>
      </c>
    </row>
    <row r="906">
      <c r="A906" s="4" t="str">
        <f t="shared" si="1"/>
        <v/>
      </c>
      <c r="B906" s="4" t="str">
        <f t="shared" si="2"/>
        <v/>
      </c>
      <c r="C906" s="5" t="str">
        <f t="shared" si="3"/>
        <v/>
      </c>
      <c r="D906" s="8"/>
      <c r="E906" s="7" t="str">
        <f>IFERROR(__xludf.DUMMYFUNCTION("IF(D906&lt;&gt;"""",SPLIT(D906,"" 
""),)"),"")</f>
        <v/>
      </c>
    </row>
    <row r="907">
      <c r="A907" s="4" t="str">
        <f t="shared" si="1"/>
        <v/>
      </c>
      <c r="B907" s="4" t="str">
        <f t="shared" si="2"/>
        <v/>
      </c>
      <c r="C907" s="5" t="str">
        <f t="shared" si="3"/>
        <v/>
      </c>
      <c r="D907" s="8"/>
      <c r="E907" s="7" t="str">
        <f>IFERROR(__xludf.DUMMYFUNCTION("IF(D907&lt;&gt;"""",SPLIT(D907,"" 
""),)"),"")</f>
        <v/>
      </c>
    </row>
    <row r="908">
      <c r="A908" s="4" t="str">
        <f t="shared" si="1"/>
        <v/>
      </c>
      <c r="B908" s="4" t="str">
        <f t="shared" si="2"/>
        <v/>
      </c>
      <c r="C908" s="5" t="str">
        <f t="shared" si="3"/>
        <v/>
      </c>
      <c r="D908" s="8"/>
      <c r="E908" s="7" t="str">
        <f>IFERROR(__xludf.DUMMYFUNCTION("IF(D908&lt;&gt;"""",SPLIT(D908,"" 
""),)"),"")</f>
        <v/>
      </c>
    </row>
    <row r="909">
      <c r="A909" s="4" t="str">
        <f t="shared" si="1"/>
        <v/>
      </c>
      <c r="B909" s="4" t="str">
        <f t="shared" si="2"/>
        <v/>
      </c>
      <c r="C909" s="5" t="str">
        <f t="shared" si="3"/>
        <v/>
      </c>
      <c r="D909" s="8"/>
      <c r="E909" s="7" t="str">
        <f>IFERROR(__xludf.DUMMYFUNCTION("IF(D909&lt;&gt;"""",SPLIT(D909,"" 
""),)"),"")</f>
        <v/>
      </c>
    </row>
    <row r="910">
      <c r="A910" s="4" t="str">
        <f t="shared" si="1"/>
        <v/>
      </c>
      <c r="B910" s="4" t="str">
        <f t="shared" si="2"/>
        <v/>
      </c>
      <c r="C910" s="5" t="str">
        <f t="shared" si="3"/>
        <v/>
      </c>
      <c r="D910" s="8"/>
      <c r="E910" s="7" t="str">
        <f>IFERROR(__xludf.DUMMYFUNCTION("IF(D910&lt;&gt;"""",SPLIT(D910,"" 
""),)"),"")</f>
        <v/>
      </c>
    </row>
    <row r="911">
      <c r="A911" s="4" t="str">
        <f t="shared" si="1"/>
        <v/>
      </c>
      <c r="B911" s="4" t="str">
        <f t="shared" si="2"/>
        <v/>
      </c>
      <c r="C911" s="5" t="str">
        <f t="shared" si="3"/>
        <v/>
      </c>
      <c r="D911" s="8"/>
      <c r="E911" s="7" t="str">
        <f>IFERROR(__xludf.DUMMYFUNCTION("IF(D911&lt;&gt;"""",SPLIT(D911,"" 
""),)"),"")</f>
        <v/>
      </c>
    </row>
    <row r="912">
      <c r="A912" s="4" t="str">
        <f t="shared" si="1"/>
        <v/>
      </c>
      <c r="B912" s="4" t="str">
        <f t="shared" si="2"/>
        <v/>
      </c>
      <c r="C912" s="5" t="str">
        <f t="shared" si="3"/>
        <v/>
      </c>
      <c r="D912" s="8"/>
      <c r="E912" s="7" t="str">
        <f>IFERROR(__xludf.DUMMYFUNCTION("IF(D912&lt;&gt;"""",SPLIT(D912,"" 
""),)"),"")</f>
        <v/>
      </c>
    </row>
    <row r="913">
      <c r="A913" s="4" t="str">
        <f t="shared" si="1"/>
        <v/>
      </c>
      <c r="B913" s="4" t="str">
        <f t="shared" si="2"/>
        <v/>
      </c>
      <c r="C913" s="5" t="str">
        <f t="shared" si="3"/>
        <v/>
      </c>
      <c r="D913" s="8"/>
      <c r="E913" s="7" t="str">
        <f>IFERROR(__xludf.DUMMYFUNCTION("IF(D913&lt;&gt;"""",SPLIT(D913,"" 
""),)"),"")</f>
        <v/>
      </c>
    </row>
    <row r="914">
      <c r="A914" s="4" t="str">
        <f t="shared" si="1"/>
        <v/>
      </c>
      <c r="B914" s="4" t="str">
        <f t="shared" si="2"/>
        <v/>
      </c>
      <c r="C914" s="5" t="str">
        <f t="shared" si="3"/>
        <v/>
      </c>
      <c r="D914" s="8"/>
      <c r="E914" s="7" t="str">
        <f>IFERROR(__xludf.DUMMYFUNCTION("IF(D914&lt;&gt;"""",SPLIT(D914,"" 
""),)"),"")</f>
        <v/>
      </c>
    </row>
    <row r="915">
      <c r="A915" s="4" t="str">
        <f t="shared" si="1"/>
        <v/>
      </c>
      <c r="B915" s="4" t="str">
        <f t="shared" si="2"/>
        <v/>
      </c>
      <c r="C915" s="5" t="str">
        <f t="shared" si="3"/>
        <v/>
      </c>
      <c r="D915" s="8"/>
      <c r="E915" s="7" t="str">
        <f>IFERROR(__xludf.DUMMYFUNCTION("IF(D915&lt;&gt;"""",SPLIT(D915,"" 
""),)"),"")</f>
        <v/>
      </c>
    </row>
    <row r="916">
      <c r="A916" s="4" t="str">
        <f t="shared" si="1"/>
        <v/>
      </c>
      <c r="B916" s="4" t="str">
        <f t="shared" si="2"/>
        <v/>
      </c>
      <c r="C916" s="5" t="str">
        <f t="shared" si="3"/>
        <v/>
      </c>
      <c r="D916" s="8"/>
      <c r="E916" s="7" t="str">
        <f>IFERROR(__xludf.DUMMYFUNCTION("IF(D916&lt;&gt;"""",SPLIT(D916,"" 
""),)"),"")</f>
        <v/>
      </c>
    </row>
    <row r="917">
      <c r="A917" s="4" t="str">
        <f t="shared" si="1"/>
        <v/>
      </c>
      <c r="B917" s="4" t="str">
        <f t="shared" si="2"/>
        <v/>
      </c>
      <c r="C917" s="5" t="str">
        <f t="shared" si="3"/>
        <v/>
      </c>
      <c r="D917" s="8"/>
      <c r="E917" s="7" t="str">
        <f>IFERROR(__xludf.DUMMYFUNCTION("IF(D917&lt;&gt;"""",SPLIT(D917,"" 
""),)"),"")</f>
        <v/>
      </c>
    </row>
    <row r="918">
      <c r="A918" s="4" t="str">
        <f t="shared" si="1"/>
        <v/>
      </c>
      <c r="B918" s="4" t="str">
        <f t="shared" si="2"/>
        <v/>
      </c>
      <c r="C918" s="5" t="str">
        <f t="shared" si="3"/>
        <v/>
      </c>
      <c r="D918" s="8"/>
      <c r="E918" s="7" t="str">
        <f>IFERROR(__xludf.DUMMYFUNCTION("IF(D918&lt;&gt;"""",SPLIT(D918,"" 
""),)"),"")</f>
        <v/>
      </c>
    </row>
    <row r="919">
      <c r="A919" s="4" t="str">
        <f t="shared" si="1"/>
        <v/>
      </c>
      <c r="B919" s="4" t="str">
        <f t="shared" si="2"/>
        <v/>
      </c>
      <c r="C919" s="5" t="str">
        <f t="shared" si="3"/>
        <v/>
      </c>
      <c r="D919" s="8"/>
      <c r="E919" s="7" t="str">
        <f>IFERROR(__xludf.DUMMYFUNCTION("IF(D919&lt;&gt;"""",SPLIT(D919,"" 
""),)"),"")</f>
        <v/>
      </c>
    </row>
    <row r="920">
      <c r="A920" s="4" t="str">
        <f t="shared" si="1"/>
        <v/>
      </c>
      <c r="B920" s="4" t="str">
        <f t="shared" si="2"/>
        <v/>
      </c>
      <c r="C920" s="5" t="str">
        <f t="shared" si="3"/>
        <v/>
      </c>
      <c r="D920" s="8"/>
      <c r="E920" s="7" t="str">
        <f>IFERROR(__xludf.DUMMYFUNCTION("IF(D920&lt;&gt;"""",SPLIT(D920,"" 
""),)"),"")</f>
        <v/>
      </c>
    </row>
    <row r="921">
      <c r="A921" s="4" t="str">
        <f t="shared" si="1"/>
        <v/>
      </c>
      <c r="B921" s="4" t="str">
        <f t="shared" si="2"/>
        <v/>
      </c>
      <c r="C921" s="5" t="str">
        <f t="shared" si="3"/>
        <v/>
      </c>
      <c r="D921" s="8"/>
      <c r="E921" s="7" t="str">
        <f>IFERROR(__xludf.DUMMYFUNCTION("IF(D921&lt;&gt;"""",SPLIT(D921,"" 
""),)"),"")</f>
        <v/>
      </c>
    </row>
    <row r="922">
      <c r="A922" s="4" t="str">
        <f t="shared" si="1"/>
        <v/>
      </c>
      <c r="B922" s="4" t="str">
        <f t="shared" si="2"/>
        <v/>
      </c>
      <c r="C922" s="5" t="str">
        <f t="shared" si="3"/>
        <v/>
      </c>
      <c r="D922" s="8"/>
      <c r="E922" s="7" t="str">
        <f>IFERROR(__xludf.DUMMYFUNCTION("IF(D922&lt;&gt;"""",SPLIT(D922,"" 
""),)"),"")</f>
        <v/>
      </c>
    </row>
    <row r="923">
      <c r="A923" s="4" t="str">
        <f t="shared" si="1"/>
        <v/>
      </c>
      <c r="B923" s="4" t="str">
        <f t="shared" si="2"/>
        <v/>
      </c>
      <c r="C923" s="5" t="str">
        <f t="shared" si="3"/>
        <v/>
      </c>
      <c r="D923" s="8"/>
      <c r="E923" s="7" t="str">
        <f>IFERROR(__xludf.DUMMYFUNCTION("IF(D923&lt;&gt;"""",SPLIT(D923,"" 
""),)"),"")</f>
        <v/>
      </c>
    </row>
    <row r="924">
      <c r="A924" s="4" t="str">
        <f t="shared" si="1"/>
        <v/>
      </c>
      <c r="B924" s="4" t="str">
        <f t="shared" si="2"/>
        <v/>
      </c>
      <c r="C924" s="5" t="str">
        <f t="shared" si="3"/>
        <v/>
      </c>
      <c r="D924" s="8"/>
      <c r="E924" s="7" t="str">
        <f>IFERROR(__xludf.DUMMYFUNCTION("IF(D924&lt;&gt;"""",SPLIT(D924,"" 
""),)"),"")</f>
        <v/>
      </c>
    </row>
    <row r="925">
      <c r="A925" s="4" t="str">
        <f t="shared" si="1"/>
        <v/>
      </c>
      <c r="B925" s="4" t="str">
        <f t="shared" si="2"/>
        <v/>
      </c>
      <c r="C925" s="5" t="str">
        <f t="shared" si="3"/>
        <v/>
      </c>
      <c r="D925" s="8"/>
      <c r="E925" s="7" t="str">
        <f>IFERROR(__xludf.DUMMYFUNCTION("IF(D925&lt;&gt;"""",SPLIT(D925,"" 
""),)"),"")</f>
        <v/>
      </c>
    </row>
    <row r="926">
      <c r="A926" s="4" t="str">
        <f t="shared" si="1"/>
        <v/>
      </c>
      <c r="B926" s="4" t="str">
        <f t="shared" si="2"/>
        <v/>
      </c>
      <c r="C926" s="5" t="str">
        <f t="shared" si="3"/>
        <v/>
      </c>
      <c r="D926" s="8"/>
      <c r="E926" s="7" t="str">
        <f>IFERROR(__xludf.DUMMYFUNCTION("IF(D926&lt;&gt;"""",SPLIT(D926,"" 
""),)"),"")</f>
        <v/>
      </c>
    </row>
    <row r="927">
      <c r="A927" s="4" t="str">
        <f t="shared" si="1"/>
        <v/>
      </c>
      <c r="B927" s="4" t="str">
        <f t="shared" si="2"/>
        <v/>
      </c>
      <c r="C927" s="5" t="str">
        <f t="shared" si="3"/>
        <v/>
      </c>
      <c r="D927" s="8"/>
      <c r="E927" s="7" t="str">
        <f>IFERROR(__xludf.DUMMYFUNCTION("IF(D927&lt;&gt;"""",SPLIT(D927,"" 
""),)"),"")</f>
        <v/>
      </c>
    </row>
    <row r="928">
      <c r="A928" s="4" t="str">
        <f t="shared" si="1"/>
        <v/>
      </c>
      <c r="B928" s="4" t="str">
        <f t="shared" si="2"/>
        <v/>
      </c>
      <c r="C928" s="5" t="str">
        <f t="shared" si="3"/>
        <v/>
      </c>
      <c r="D928" s="8"/>
      <c r="E928" s="7" t="str">
        <f>IFERROR(__xludf.DUMMYFUNCTION("IF(D928&lt;&gt;"""",SPLIT(D928,"" 
""),)"),"")</f>
        <v/>
      </c>
    </row>
    <row r="929">
      <c r="A929" s="4" t="str">
        <f t="shared" si="1"/>
        <v/>
      </c>
      <c r="B929" s="4" t="str">
        <f t="shared" si="2"/>
        <v/>
      </c>
      <c r="C929" s="5" t="str">
        <f t="shared" si="3"/>
        <v/>
      </c>
      <c r="D929" s="8"/>
      <c r="E929" s="7" t="str">
        <f>IFERROR(__xludf.DUMMYFUNCTION("IF(D929&lt;&gt;"""",SPLIT(D929,"" 
""),)"),"")</f>
        <v/>
      </c>
    </row>
    <row r="930">
      <c r="A930" s="4" t="str">
        <f t="shared" si="1"/>
        <v/>
      </c>
      <c r="B930" s="4" t="str">
        <f t="shared" si="2"/>
        <v/>
      </c>
      <c r="C930" s="5" t="str">
        <f t="shared" si="3"/>
        <v/>
      </c>
      <c r="D930" s="8"/>
      <c r="E930" s="7" t="str">
        <f>IFERROR(__xludf.DUMMYFUNCTION("IF(D930&lt;&gt;"""",SPLIT(D930,"" 
""),)"),"")</f>
        <v/>
      </c>
    </row>
    <row r="931">
      <c r="A931" s="4" t="str">
        <f t="shared" si="1"/>
        <v/>
      </c>
      <c r="B931" s="4" t="str">
        <f t="shared" si="2"/>
        <v/>
      </c>
      <c r="C931" s="5" t="str">
        <f t="shared" si="3"/>
        <v/>
      </c>
      <c r="D931" s="8"/>
      <c r="E931" s="7" t="str">
        <f>IFERROR(__xludf.DUMMYFUNCTION("IF(D931&lt;&gt;"""",SPLIT(D931,"" 
""),)"),"")</f>
        <v/>
      </c>
    </row>
    <row r="932">
      <c r="A932" s="4" t="str">
        <f t="shared" si="1"/>
        <v/>
      </c>
      <c r="B932" s="4" t="str">
        <f t="shared" si="2"/>
        <v/>
      </c>
      <c r="C932" s="5" t="str">
        <f t="shared" si="3"/>
        <v/>
      </c>
      <c r="D932" s="8"/>
      <c r="E932" s="7" t="str">
        <f>IFERROR(__xludf.DUMMYFUNCTION("IF(D932&lt;&gt;"""",SPLIT(D932,"" 
""),)"),"")</f>
        <v/>
      </c>
    </row>
    <row r="933">
      <c r="A933" s="4" t="str">
        <f t="shared" si="1"/>
        <v/>
      </c>
      <c r="B933" s="4" t="str">
        <f t="shared" si="2"/>
        <v/>
      </c>
      <c r="C933" s="5" t="str">
        <f t="shared" si="3"/>
        <v/>
      </c>
      <c r="D933" s="8"/>
      <c r="E933" s="7" t="str">
        <f>IFERROR(__xludf.DUMMYFUNCTION("IF(D933&lt;&gt;"""",SPLIT(D933,"" 
""),)"),"")</f>
        <v/>
      </c>
    </row>
    <row r="934">
      <c r="A934" s="4" t="str">
        <f t="shared" si="1"/>
        <v/>
      </c>
      <c r="B934" s="4" t="str">
        <f t="shared" si="2"/>
        <v/>
      </c>
      <c r="C934" s="5" t="str">
        <f t="shared" si="3"/>
        <v/>
      </c>
      <c r="D934" s="8"/>
      <c r="E934" s="7" t="str">
        <f>IFERROR(__xludf.DUMMYFUNCTION("IF(D934&lt;&gt;"""",SPLIT(D934,"" 
""),)"),"")</f>
        <v/>
      </c>
    </row>
    <row r="935">
      <c r="A935" s="4" t="str">
        <f t="shared" si="1"/>
        <v/>
      </c>
      <c r="B935" s="4" t="str">
        <f t="shared" si="2"/>
        <v/>
      </c>
      <c r="C935" s="5" t="str">
        <f t="shared" si="3"/>
        <v/>
      </c>
      <c r="D935" s="8"/>
      <c r="E935" s="7" t="str">
        <f>IFERROR(__xludf.DUMMYFUNCTION("IF(D935&lt;&gt;"""",SPLIT(D935,"" 
""),)"),"")</f>
        <v/>
      </c>
    </row>
    <row r="936">
      <c r="A936" s="4" t="str">
        <f t="shared" si="1"/>
        <v/>
      </c>
      <c r="B936" s="4" t="str">
        <f t="shared" si="2"/>
        <v/>
      </c>
      <c r="C936" s="5" t="str">
        <f t="shared" si="3"/>
        <v/>
      </c>
      <c r="D936" s="8"/>
      <c r="E936" s="7" t="str">
        <f>IFERROR(__xludf.DUMMYFUNCTION("IF(D936&lt;&gt;"""",SPLIT(D936,"" 
""),)"),"")</f>
        <v/>
      </c>
    </row>
    <row r="937">
      <c r="A937" s="4" t="str">
        <f t="shared" si="1"/>
        <v/>
      </c>
      <c r="B937" s="4" t="str">
        <f t="shared" si="2"/>
        <v/>
      </c>
      <c r="C937" s="5" t="str">
        <f t="shared" si="3"/>
        <v/>
      </c>
      <c r="D937" s="8"/>
      <c r="E937" s="7" t="str">
        <f>IFERROR(__xludf.DUMMYFUNCTION("IF(D937&lt;&gt;"""",SPLIT(D937,"" 
""),)"),"")</f>
        <v/>
      </c>
    </row>
    <row r="938">
      <c r="A938" s="4" t="str">
        <f t="shared" si="1"/>
        <v/>
      </c>
      <c r="B938" s="4" t="str">
        <f t="shared" si="2"/>
        <v/>
      </c>
      <c r="C938" s="5" t="str">
        <f t="shared" si="3"/>
        <v/>
      </c>
      <c r="D938" s="8"/>
      <c r="E938" s="7" t="str">
        <f>IFERROR(__xludf.DUMMYFUNCTION("IF(D938&lt;&gt;"""",SPLIT(D938,"" 
""),)"),"")</f>
        <v/>
      </c>
    </row>
    <row r="939">
      <c r="A939" s="4" t="str">
        <f t="shared" si="1"/>
        <v/>
      </c>
      <c r="B939" s="4" t="str">
        <f t="shared" si="2"/>
        <v/>
      </c>
      <c r="C939" s="5" t="str">
        <f t="shared" si="3"/>
        <v/>
      </c>
      <c r="D939" s="8"/>
      <c r="E939" s="7" t="str">
        <f>IFERROR(__xludf.DUMMYFUNCTION("IF(D939&lt;&gt;"""",SPLIT(D939,"" 
""),)"),"")</f>
        <v/>
      </c>
    </row>
    <row r="940">
      <c r="A940" s="4" t="str">
        <f t="shared" si="1"/>
        <v/>
      </c>
      <c r="B940" s="4" t="str">
        <f t="shared" si="2"/>
        <v/>
      </c>
      <c r="C940" s="5" t="str">
        <f t="shared" si="3"/>
        <v/>
      </c>
      <c r="D940" s="8"/>
      <c r="E940" s="7" t="str">
        <f>IFERROR(__xludf.DUMMYFUNCTION("IF(D940&lt;&gt;"""",SPLIT(D940,"" 
""),)"),"")</f>
        <v/>
      </c>
    </row>
    <row r="941">
      <c r="A941" s="4" t="str">
        <f t="shared" si="1"/>
        <v/>
      </c>
      <c r="B941" s="4" t="str">
        <f t="shared" si="2"/>
        <v/>
      </c>
      <c r="C941" s="5" t="str">
        <f t="shared" si="3"/>
        <v/>
      </c>
      <c r="D941" s="8"/>
      <c r="E941" s="7" t="str">
        <f>IFERROR(__xludf.DUMMYFUNCTION("IF(D941&lt;&gt;"""",SPLIT(D941,"" 
""),)"),"")</f>
        <v/>
      </c>
    </row>
    <row r="942">
      <c r="A942" s="4" t="str">
        <f t="shared" si="1"/>
        <v/>
      </c>
      <c r="B942" s="4" t="str">
        <f t="shared" si="2"/>
        <v/>
      </c>
      <c r="C942" s="5" t="str">
        <f t="shared" si="3"/>
        <v/>
      </c>
      <c r="D942" s="8"/>
      <c r="E942" s="7" t="str">
        <f>IFERROR(__xludf.DUMMYFUNCTION("IF(D942&lt;&gt;"""",SPLIT(D942,"" 
""),)"),"")</f>
        <v/>
      </c>
    </row>
    <row r="943">
      <c r="A943" s="4" t="str">
        <f t="shared" si="1"/>
        <v/>
      </c>
      <c r="B943" s="4" t="str">
        <f t="shared" si="2"/>
        <v/>
      </c>
      <c r="C943" s="5" t="str">
        <f t="shared" si="3"/>
        <v/>
      </c>
      <c r="D943" s="8"/>
      <c r="E943" s="7" t="str">
        <f>IFERROR(__xludf.DUMMYFUNCTION("IF(D943&lt;&gt;"""",SPLIT(D943,"" 
""),)"),"")</f>
        <v/>
      </c>
    </row>
    <row r="944">
      <c r="A944" s="4" t="str">
        <f t="shared" si="1"/>
        <v/>
      </c>
      <c r="B944" s="4" t="str">
        <f t="shared" si="2"/>
        <v/>
      </c>
      <c r="C944" s="5" t="str">
        <f t="shared" si="3"/>
        <v/>
      </c>
      <c r="D944" s="8"/>
      <c r="E944" s="7" t="str">
        <f>IFERROR(__xludf.DUMMYFUNCTION("IF(D944&lt;&gt;"""",SPLIT(D944,"" 
""),)"),"")</f>
        <v/>
      </c>
    </row>
    <row r="945">
      <c r="A945" s="4" t="str">
        <f t="shared" si="1"/>
        <v/>
      </c>
      <c r="B945" s="4" t="str">
        <f t="shared" si="2"/>
        <v/>
      </c>
      <c r="C945" s="5" t="str">
        <f t="shared" si="3"/>
        <v/>
      </c>
      <c r="D945" s="8"/>
      <c r="E945" s="7" t="str">
        <f>IFERROR(__xludf.DUMMYFUNCTION("IF(D945&lt;&gt;"""",SPLIT(D945,"" 
""),)"),"")</f>
        <v/>
      </c>
    </row>
    <row r="946">
      <c r="A946" s="4" t="str">
        <f t="shared" si="1"/>
        <v/>
      </c>
      <c r="B946" s="4" t="str">
        <f t="shared" si="2"/>
        <v/>
      </c>
      <c r="C946" s="5" t="str">
        <f t="shared" si="3"/>
        <v/>
      </c>
      <c r="D946" s="8"/>
      <c r="E946" s="7" t="str">
        <f>IFERROR(__xludf.DUMMYFUNCTION("IF(D946&lt;&gt;"""",SPLIT(D946,"" 
""),)"),"")</f>
        <v/>
      </c>
    </row>
    <row r="947">
      <c r="A947" s="4" t="str">
        <f t="shared" si="1"/>
        <v/>
      </c>
      <c r="B947" s="4" t="str">
        <f t="shared" si="2"/>
        <v/>
      </c>
      <c r="C947" s="5" t="str">
        <f t="shared" si="3"/>
        <v/>
      </c>
      <c r="D947" s="8"/>
      <c r="E947" s="7" t="str">
        <f>IFERROR(__xludf.DUMMYFUNCTION("IF(D947&lt;&gt;"""",SPLIT(D947,"" 
""),)"),"")</f>
        <v/>
      </c>
    </row>
    <row r="948">
      <c r="A948" s="4" t="str">
        <f t="shared" si="1"/>
        <v/>
      </c>
      <c r="B948" s="4" t="str">
        <f t="shared" si="2"/>
        <v/>
      </c>
      <c r="C948" s="5" t="str">
        <f t="shared" si="3"/>
        <v/>
      </c>
      <c r="D948" s="8"/>
      <c r="E948" s="7" t="str">
        <f>IFERROR(__xludf.DUMMYFUNCTION("IF(D948&lt;&gt;"""",SPLIT(D948,"" 
""),)"),"")</f>
        <v/>
      </c>
    </row>
    <row r="949">
      <c r="A949" s="4" t="str">
        <f t="shared" si="1"/>
        <v/>
      </c>
      <c r="B949" s="4" t="str">
        <f t="shared" si="2"/>
        <v/>
      </c>
      <c r="C949" s="5" t="str">
        <f t="shared" si="3"/>
        <v/>
      </c>
      <c r="D949" s="8"/>
      <c r="E949" s="7" t="str">
        <f>IFERROR(__xludf.DUMMYFUNCTION("IF(D949&lt;&gt;"""",SPLIT(D949,"" 
""),)"),"")</f>
        <v/>
      </c>
    </row>
    <row r="950">
      <c r="A950" s="4" t="str">
        <f t="shared" si="1"/>
        <v/>
      </c>
      <c r="B950" s="4" t="str">
        <f t="shared" si="2"/>
        <v/>
      </c>
      <c r="C950" s="5" t="str">
        <f t="shared" si="3"/>
        <v/>
      </c>
      <c r="D950" s="8"/>
      <c r="E950" s="7" t="str">
        <f>IFERROR(__xludf.DUMMYFUNCTION("IF(D950&lt;&gt;"""",SPLIT(D950,"" 
""),)"),"")</f>
        <v/>
      </c>
    </row>
    <row r="951">
      <c r="A951" s="4" t="str">
        <f t="shared" si="1"/>
        <v/>
      </c>
      <c r="B951" s="4" t="str">
        <f t="shared" si="2"/>
        <v/>
      </c>
      <c r="C951" s="5" t="str">
        <f t="shared" si="3"/>
        <v/>
      </c>
      <c r="D951" s="8"/>
      <c r="E951" s="7" t="str">
        <f>IFERROR(__xludf.DUMMYFUNCTION("IF(D951&lt;&gt;"""",SPLIT(D951,"" 
""),)"),"")</f>
        <v/>
      </c>
    </row>
    <row r="952">
      <c r="A952" s="4" t="str">
        <f t="shared" si="1"/>
        <v/>
      </c>
      <c r="B952" s="4" t="str">
        <f t="shared" si="2"/>
        <v/>
      </c>
      <c r="C952" s="5" t="str">
        <f t="shared" si="3"/>
        <v/>
      </c>
      <c r="D952" s="8"/>
      <c r="E952" s="7" t="str">
        <f>IFERROR(__xludf.DUMMYFUNCTION("IF(D952&lt;&gt;"""",SPLIT(D952,"" 
""),)"),"")</f>
        <v/>
      </c>
    </row>
    <row r="953">
      <c r="A953" s="4" t="str">
        <f t="shared" si="1"/>
        <v/>
      </c>
      <c r="B953" s="4" t="str">
        <f t="shared" si="2"/>
        <v/>
      </c>
      <c r="C953" s="5" t="str">
        <f t="shared" si="3"/>
        <v/>
      </c>
      <c r="D953" s="8"/>
      <c r="E953" s="7" t="str">
        <f>IFERROR(__xludf.DUMMYFUNCTION("IF(D953&lt;&gt;"""",SPLIT(D953,"" 
""),)"),"")</f>
        <v/>
      </c>
    </row>
    <row r="954">
      <c r="A954" s="4" t="str">
        <f t="shared" si="1"/>
        <v/>
      </c>
      <c r="B954" s="4" t="str">
        <f t="shared" si="2"/>
        <v/>
      </c>
      <c r="C954" s="5" t="str">
        <f t="shared" si="3"/>
        <v/>
      </c>
      <c r="D954" s="8"/>
      <c r="E954" s="7" t="str">
        <f>IFERROR(__xludf.DUMMYFUNCTION("IF(D954&lt;&gt;"""",SPLIT(D954,"" 
""),)"),"")</f>
        <v/>
      </c>
    </row>
    <row r="955">
      <c r="A955" s="4" t="str">
        <f t="shared" si="1"/>
        <v/>
      </c>
      <c r="B955" s="4" t="str">
        <f t="shared" si="2"/>
        <v/>
      </c>
      <c r="C955" s="5" t="str">
        <f t="shared" si="3"/>
        <v/>
      </c>
      <c r="D955" s="8"/>
      <c r="E955" s="7" t="str">
        <f>IFERROR(__xludf.DUMMYFUNCTION("IF(D955&lt;&gt;"""",SPLIT(D955,"" 
""),)"),"")</f>
        <v/>
      </c>
    </row>
    <row r="956">
      <c r="A956" s="4" t="str">
        <f t="shared" si="1"/>
        <v/>
      </c>
      <c r="B956" s="4" t="str">
        <f t="shared" si="2"/>
        <v/>
      </c>
      <c r="C956" s="5" t="str">
        <f t="shared" si="3"/>
        <v/>
      </c>
      <c r="D956" s="8"/>
      <c r="E956" s="7" t="str">
        <f>IFERROR(__xludf.DUMMYFUNCTION("IF(D956&lt;&gt;"""",SPLIT(D956,"" 
""),)"),"")</f>
        <v/>
      </c>
    </row>
    <row r="957">
      <c r="A957" s="4" t="str">
        <f t="shared" si="1"/>
        <v/>
      </c>
      <c r="B957" s="4" t="str">
        <f t="shared" si="2"/>
        <v/>
      </c>
      <c r="C957" s="5" t="str">
        <f t="shared" si="3"/>
        <v/>
      </c>
      <c r="D957" s="8"/>
      <c r="E957" s="7" t="str">
        <f>IFERROR(__xludf.DUMMYFUNCTION("IF(D957&lt;&gt;"""",SPLIT(D957,"" 
""),)"),"")</f>
        <v/>
      </c>
    </row>
    <row r="958">
      <c r="A958" s="4" t="str">
        <f t="shared" si="1"/>
        <v/>
      </c>
      <c r="B958" s="4" t="str">
        <f t="shared" si="2"/>
        <v/>
      </c>
      <c r="C958" s="5" t="str">
        <f t="shared" si="3"/>
        <v/>
      </c>
      <c r="D958" s="8"/>
      <c r="E958" s="7" t="str">
        <f>IFERROR(__xludf.DUMMYFUNCTION("IF(D958&lt;&gt;"""",SPLIT(D958,"" 
""),)"),"")</f>
        <v/>
      </c>
    </row>
    <row r="959">
      <c r="A959" s="4" t="str">
        <f t="shared" si="1"/>
        <v/>
      </c>
      <c r="B959" s="4" t="str">
        <f t="shared" si="2"/>
        <v/>
      </c>
      <c r="C959" s="5" t="str">
        <f t="shared" si="3"/>
        <v/>
      </c>
      <c r="D959" s="8"/>
      <c r="E959" s="7" t="str">
        <f>IFERROR(__xludf.DUMMYFUNCTION("IF(D959&lt;&gt;"""",SPLIT(D959,"" 
""),)"),"")</f>
        <v/>
      </c>
    </row>
    <row r="960">
      <c r="A960" s="4" t="str">
        <f t="shared" si="1"/>
        <v/>
      </c>
      <c r="B960" s="4" t="str">
        <f t="shared" si="2"/>
        <v/>
      </c>
      <c r="C960" s="5" t="str">
        <f t="shared" si="3"/>
        <v/>
      </c>
      <c r="D960" s="8"/>
      <c r="E960" s="7" t="str">
        <f>IFERROR(__xludf.DUMMYFUNCTION("IF(D960&lt;&gt;"""",SPLIT(D960,"" 
""),)"),"")</f>
        <v/>
      </c>
    </row>
    <row r="961">
      <c r="A961" s="4" t="str">
        <f t="shared" si="1"/>
        <v/>
      </c>
      <c r="B961" s="4" t="str">
        <f t="shared" si="2"/>
        <v/>
      </c>
      <c r="C961" s="5" t="str">
        <f t="shared" si="3"/>
        <v/>
      </c>
      <c r="D961" s="8"/>
      <c r="E961" s="7" t="str">
        <f>IFERROR(__xludf.DUMMYFUNCTION("IF(D961&lt;&gt;"""",SPLIT(D961,"" 
""),)"),"")</f>
        <v/>
      </c>
    </row>
    <row r="962">
      <c r="A962" s="4" t="str">
        <f t="shared" si="1"/>
        <v/>
      </c>
      <c r="B962" s="4" t="str">
        <f t="shared" si="2"/>
        <v/>
      </c>
      <c r="C962" s="5" t="str">
        <f t="shared" si="3"/>
        <v/>
      </c>
      <c r="D962" s="8"/>
      <c r="E962" s="7" t="str">
        <f>IFERROR(__xludf.DUMMYFUNCTION("IF(D962&lt;&gt;"""",SPLIT(D962,"" 
""),)"),"")</f>
        <v/>
      </c>
    </row>
    <row r="963">
      <c r="A963" s="4" t="str">
        <f t="shared" si="1"/>
        <v/>
      </c>
      <c r="B963" s="4" t="str">
        <f t="shared" si="2"/>
        <v/>
      </c>
      <c r="C963" s="5" t="str">
        <f t="shared" si="3"/>
        <v/>
      </c>
      <c r="D963" s="8"/>
      <c r="E963" s="7" t="str">
        <f>IFERROR(__xludf.DUMMYFUNCTION("IF(D963&lt;&gt;"""",SPLIT(D963,"" 
""),)"),"")</f>
        <v/>
      </c>
    </row>
    <row r="964">
      <c r="A964" s="4" t="str">
        <f t="shared" si="1"/>
        <v/>
      </c>
      <c r="B964" s="4" t="str">
        <f t="shared" si="2"/>
        <v/>
      </c>
      <c r="C964" s="5" t="str">
        <f t="shared" si="3"/>
        <v/>
      </c>
      <c r="D964" s="8"/>
      <c r="E964" s="7" t="str">
        <f>IFERROR(__xludf.DUMMYFUNCTION("IF(D964&lt;&gt;"""",SPLIT(D964,"" 
""),)"),"")</f>
        <v/>
      </c>
    </row>
    <row r="965">
      <c r="A965" s="4" t="str">
        <f t="shared" si="1"/>
        <v/>
      </c>
      <c r="B965" s="4" t="str">
        <f t="shared" si="2"/>
        <v/>
      </c>
      <c r="C965" s="5" t="str">
        <f t="shared" si="3"/>
        <v/>
      </c>
      <c r="D965" s="8"/>
      <c r="E965" s="7" t="str">
        <f>IFERROR(__xludf.DUMMYFUNCTION("IF(D965&lt;&gt;"""",SPLIT(D965,"" 
""),)"),"")</f>
        <v/>
      </c>
    </row>
    <row r="966">
      <c r="A966" s="4" t="str">
        <f t="shared" si="1"/>
        <v/>
      </c>
      <c r="B966" s="4" t="str">
        <f t="shared" si="2"/>
        <v/>
      </c>
      <c r="C966" s="5" t="str">
        <f t="shared" si="3"/>
        <v/>
      </c>
      <c r="D966" s="8"/>
      <c r="E966" s="7" t="str">
        <f>IFERROR(__xludf.DUMMYFUNCTION("IF(D966&lt;&gt;"""",SPLIT(D966,"" 
""),)"),"")</f>
        <v/>
      </c>
    </row>
    <row r="967">
      <c r="A967" s="4" t="str">
        <f t="shared" si="1"/>
        <v/>
      </c>
      <c r="B967" s="4" t="str">
        <f t="shared" si="2"/>
        <v/>
      </c>
      <c r="C967" s="5" t="str">
        <f t="shared" si="3"/>
        <v/>
      </c>
      <c r="D967" s="8"/>
      <c r="E967" s="7" t="str">
        <f>IFERROR(__xludf.DUMMYFUNCTION("IF(D967&lt;&gt;"""",SPLIT(D967,"" 
""),)"),"")</f>
        <v/>
      </c>
    </row>
    <row r="968">
      <c r="A968" s="4" t="str">
        <f t="shared" si="1"/>
        <v/>
      </c>
      <c r="B968" s="4" t="str">
        <f t="shared" si="2"/>
        <v/>
      </c>
      <c r="C968" s="5" t="str">
        <f t="shared" si="3"/>
        <v/>
      </c>
      <c r="D968" s="8"/>
      <c r="E968" s="7" t="str">
        <f>IFERROR(__xludf.DUMMYFUNCTION("IF(D968&lt;&gt;"""",SPLIT(D968,"" 
""),)"),"")</f>
        <v/>
      </c>
    </row>
    <row r="969">
      <c r="A969" s="4" t="str">
        <f t="shared" si="1"/>
        <v/>
      </c>
      <c r="B969" s="4" t="str">
        <f t="shared" si="2"/>
        <v/>
      </c>
      <c r="C969" s="5" t="str">
        <f t="shared" si="3"/>
        <v/>
      </c>
      <c r="D969" s="8"/>
      <c r="E969" s="7" t="str">
        <f>IFERROR(__xludf.DUMMYFUNCTION("IF(D969&lt;&gt;"""",SPLIT(D969,"" 
""),)"),"")</f>
        <v/>
      </c>
    </row>
    <row r="970">
      <c r="A970" s="4" t="str">
        <f t="shared" si="1"/>
        <v/>
      </c>
      <c r="B970" s="4" t="str">
        <f t="shared" si="2"/>
        <v/>
      </c>
      <c r="C970" s="5" t="str">
        <f t="shared" si="3"/>
        <v/>
      </c>
      <c r="D970" s="8"/>
      <c r="E970" s="7" t="str">
        <f>IFERROR(__xludf.DUMMYFUNCTION("IF(D970&lt;&gt;"""",SPLIT(D970,"" 
""),)"),"")</f>
        <v/>
      </c>
    </row>
    <row r="971">
      <c r="A971" s="4" t="str">
        <f t="shared" si="1"/>
        <v/>
      </c>
      <c r="B971" s="4" t="str">
        <f t="shared" si="2"/>
        <v/>
      </c>
      <c r="C971" s="5" t="str">
        <f t="shared" si="3"/>
        <v/>
      </c>
      <c r="D971" s="8"/>
      <c r="E971" s="7" t="str">
        <f>IFERROR(__xludf.DUMMYFUNCTION("IF(D971&lt;&gt;"""",SPLIT(D971,"" 
""),)"),"")</f>
        <v/>
      </c>
    </row>
    <row r="972">
      <c r="A972" s="4" t="str">
        <f t="shared" si="1"/>
        <v/>
      </c>
      <c r="B972" s="4" t="str">
        <f t="shared" si="2"/>
        <v/>
      </c>
      <c r="C972" s="5" t="str">
        <f t="shared" si="3"/>
        <v/>
      </c>
      <c r="D972" s="8"/>
      <c r="E972" s="7" t="str">
        <f>IFERROR(__xludf.DUMMYFUNCTION("IF(D972&lt;&gt;"""",SPLIT(D972,"" 
""),)"),"")</f>
        <v/>
      </c>
    </row>
    <row r="973">
      <c r="A973" s="4" t="str">
        <f t="shared" si="1"/>
        <v/>
      </c>
      <c r="B973" s="4" t="str">
        <f t="shared" si="2"/>
        <v/>
      </c>
      <c r="C973" s="5" t="str">
        <f t="shared" si="3"/>
        <v/>
      </c>
      <c r="D973" s="8"/>
      <c r="E973" s="7" t="str">
        <f>IFERROR(__xludf.DUMMYFUNCTION("IF(D973&lt;&gt;"""",SPLIT(D973,"" 
""),)"),"")</f>
        <v/>
      </c>
    </row>
    <row r="974">
      <c r="A974" s="4" t="str">
        <f t="shared" si="1"/>
        <v/>
      </c>
      <c r="B974" s="4" t="str">
        <f t="shared" si="2"/>
        <v/>
      </c>
      <c r="C974" s="5" t="str">
        <f t="shared" si="3"/>
        <v/>
      </c>
      <c r="D974" s="8"/>
      <c r="E974" s="7" t="str">
        <f>IFERROR(__xludf.DUMMYFUNCTION("IF(D974&lt;&gt;"""",SPLIT(D974,"" 
""),)"),"")</f>
        <v/>
      </c>
    </row>
    <row r="975">
      <c r="A975" s="4" t="str">
        <f t="shared" si="1"/>
        <v/>
      </c>
      <c r="B975" s="4" t="str">
        <f t="shared" si="2"/>
        <v/>
      </c>
      <c r="C975" s="5" t="str">
        <f t="shared" si="3"/>
        <v/>
      </c>
      <c r="D975" s="8"/>
      <c r="E975" s="7" t="str">
        <f>IFERROR(__xludf.DUMMYFUNCTION("IF(D975&lt;&gt;"""",SPLIT(D975,"" 
""),)"),"")</f>
        <v/>
      </c>
    </row>
    <row r="976">
      <c r="A976" s="4" t="str">
        <f t="shared" si="1"/>
        <v/>
      </c>
      <c r="B976" s="4" t="str">
        <f t="shared" si="2"/>
        <v/>
      </c>
      <c r="C976" s="5" t="str">
        <f t="shared" si="3"/>
        <v/>
      </c>
      <c r="D976" s="8"/>
      <c r="E976" s="7" t="str">
        <f>IFERROR(__xludf.DUMMYFUNCTION("IF(D976&lt;&gt;"""",SPLIT(D976,"" 
""),)"),"")</f>
        <v/>
      </c>
    </row>
    <row r="977">
      <c r="A977" s="4" t="str">
        <f t="shared" si="1"/>
        <v/>
      </c>
      <c r="B977" s="4" t="str">
        <f t="shared" si="2"/>
        <v/>
      </c>
      <c r="C977" s="5" t="str">
        <f t="shared" si="3"/>
        <v/>
      </c>
      <c r="D977" s="8"/>
      <c r="E977" s="7" t="str">
        <f>IFERROR(__xludf.DUMMYFUNCTION("IF(D977&lt;&gt;"""",SPLIT(D977,"" 
""),)"),"")</f>
        <v/>
      </c>
    </row>
    <row r="978">
      <c r="A978" s="4" t="str">
        <f t="shared" si="1"/>
        <v/>
      </c>
      <c r="B978" s="4" t="str">
        <f t="shared" si="2"/>
        <v/>
      </c>
      <c r="C978" s="5" t="str">
        <f t="shared" si="3"/>
        <v/>
      </c>
      <c r="D978" s="8"/>
      <c r="E978" s="7" t="str">
        <f>IFERROR(__xludf.DUMMYFUNCTION("IF(D978&lt;&gt;"""",SPLIT(D978,"" 
""),)"),"")</f>
        <v/>
      </c>
    </row>
    <row r="979">
      <c r="A979" s="4" t="str">
        <f t="shared" si="1"/>
        <v/>
      </c>
      <c r="B979" s="4" t="str">
        <f t="shared" si="2"/>
        <v/>
      </c>
      <c r="C979" s="5" t="str">
        <f t="shared" si="3"/>
        <v/>
      </c>
      <c r="D979" s="8"/>
      <c r="E979" s="7" t="str">
        <f>IFERROR(__xludf.DUMMYFUNCTION("IF(D979&lt;&gt;"""",SPLIT(D979,"" 
""),)"),"")</f>
        <v/>
      </c>
    </row>
    <row r="980">
      <c r="A980" s="4" t="str">
        <f t="shared" si="1"/>
        <v/>
      </c>
      <c r="B980" s="4" t="str">
        <f t="shared" si="2"/>
        <v/>
      </c>
      <c r="C980" s="5" t="str">
        <f t="shared" si="3"/>
        <v/>
      </c>
      <c r="D980" s="8"/>
      <c r="E980" s="7" t="str">
        <f>IFERROR(__xludf.DUMMYFUNCTION("IF(D980&lt;&gt;"""",SPLIT(D980,"" 
""),)"),"")</f>
        <v/>
      </c>
    </row>
    <row r="981">
      <c r="A981" s="4" t="str">
        <f t="shared" si="1"/>
        <v/>
      </c>
      <c r="B981" s="4" t="str">
        <f t="shared" si="2"/>
        <v/>
      </c>
      <c r="C981" s="5" t="str">
        <f t="shared" si="3"/>
        <v/>
      </c>
      <c r="D981" s="8"/>
      <c r="E981" s="7" t="str">
        <f>IFERROR(__xludf.DUMMYFUNCTION("IF(D981&lt;&gt;"""",SPLIT(D981,"" 
""),)"),"")</f>
        <v/>
      </c>
    </row>
    <row r="982">
      <c r="A982" s="4" t="str">
        <f t="shared" si="1"/>
        <v/>
      </c>
      <c r="B982" s="4" t="str">
        <f t="shared" si="2"/>
        <v/>
      </c>
      <c r="C982" s="5" t="str">
        <f t="shared" si="3"/>
        <v/>
      </c>
      <c r="D982" s="8"/>
      <c r="E982" s="7" t="str">
        <f>IFERROR(__xludf.DUMMYFUNCTION("IF(D982&lt;&gt;"""",SPLIT(D982,"" 
""),)"),"")</f>
        <v/>
      </c>
    </row>
    <row r="983">
      <c r="A983" s="4" t="str">
        <f t="shared" si="1"/>
        <v/>
      </c>
      <c r="B983" s="4" t="str">
        <f t="shared" si="2"/>
        <v/>
      </c>
      <c r="C983" s="5" t="str">
        <f t="shared" si="3"/>
        <v/>
      </c>
      <c r="D983" s="8"/>
      <c r="E983" s="7" t="str">
        <f>IFERROR(__xludf.DUMMYFUNCTION("IF(D983&lt;&gt;"""",SPLIT(D983,"" 
""),)"),"")</f>
        <v/>
      </c>
    </row>
    <row r="984">
      <c r="A984" s="4" t="str">
        <f t="shared" si="1"/>
        <v/>
      </c>
      <c r="B984" s="4" t="str">
        <f t="shared" si="2"/>
        <v/>
      </c>
      <c r="C984" s="5" t="str">
        <f t="shared" si="3"/>
        <v/>
      </c>
      <c r="D984" s="8"/>
      <c r="E984" s="7" t="str">
        <f>IFERROR(__xludf.DUMMYFUNCTION("IF(D984&lt;&gt;"""",SPLIT(D984,"" 
""),)"),"")</f>
        <v/>
      </c>
    </row>
    <row r="985">
      <c r="A985" s="4" t="str">
        <f t="shared" si="1"/>
        <v/>
      </c>
      <c r="B985" s="4" t="str">
        <f t="shared" si="2"/>
        <v/>
      </c>
      <c r="C985" s="5" t="str">
        <f t="shared" si="3"/>
        <v/>
      </c>
      <c r="D985" s="8"/>
      <c r="E985" s="7" t="str">
        <f>IFERROR(__xludf.DUMMYFUNCTION("IF(D985&lt;&gt;"""",SPLIT(D985,"" 
""),)"),"")</f>
        <v/>
      </c>
    </row>
    <row r="986">
      <c r="A986" s="4" t="str">
        <f t="shared" si="1"/>
        <v/>
      </c>
      <c r="B986" s="4" t="str">
        <f t="shared" si="2"/>
        <v/>
      </c>
      <c r="C986" s="5" t="str">
        <f t="shared" si="3"/>
        <v/>
      </c>
      <c r="D986" s="8"/>
      <c r="E986" s="7" t="str">
        <f>IFERROR(__xludf.DUMMYFUNCTION("IF(D986&lt;&gt;"""",SPLIT(D986,"" 
""),)"),"")</f>
        <v/>
      </c>
    </row>
    <row r="987">
      <c r="A987" s="4" t="str">
        <f t="shared" si="1"/>
        <v/>
      </c>
      <c r="B987" s="4" t="str">
        <f t="shared" si="2"/>
        <v/>
      </c>
      <c r="C987" s="5" t="str">
        <f t="shared" si="3"/>
        <v/>
      </c>
      <c r="D987" s="8"/>
      <c r="E987" s="7" t="str">
        <f>IFERROR(__xludf.DUMMYFUNCTION("IF(D987&lt;&gt;"""",SPLIT(D987,"" 
""),)"),"")</f>
        <v/>
      </c>
    </row>
    <row r="988">
      <c r="A988" s="4" t="str">
        <f t="shared" si="1"/>
        <v/>
      </c>
      <c r="B988" s="4" t="str">
        <f t="shared" si="2"/>
        <v/>
      </c>
      <c r="C988" s="5" t="str">
        <f t="shared" si="3"/>
        <v/>
      </c>
      <c r="D988" s="8"/>
      <c r="E988" s="7" t="str">
        <f>IFERROR(__xludf.DUMMYFUNCTION("IF(D988&lt;&gt;"""",SPLIT(D988,"" 
""),)"),"")</f>
        <v/>
      </c>
    </row>
    <row r="989">
      <c r="A989" s="4" t="str">
        <f t="shared" si="1"/>
        <v/>
      </c>
      <c r="B989" s="4" t="str">
        <f t="shared" si="2"/>
        <v/>
      </c>
      <c r="C989" s="5" t="str">
        <f t="shared" si="3"/>
        <v/>
      </c>
      <c r="D989" s="8"/>
      <c r="E989" s="7" t="str">
        <f>IFERROR(__xludf.DUMMYFUNCTION("IF(D989&lt;&gt;"""",SPLIT(D989,"" 
""),)"),"")</f>
        <v/>
      </c>
    </row>
    <row r="990">
      <c r="A990" s="4" t="str">
        <f t="shared" si="1"/>
        <v/>
      </c>
      <c r="B990" s="4" t="str">
        <f t="shared" si="2"/>
        <v/>
      </c>
      <c r="C990" s="5" t="str">
        <f t="shared" si="3"/>
        <v/>
      </c>
      <c r="D990" s="8"/>
      <c r="E990" s="7" t="str">
        <f>IFERROR(__xludf.DUMMYFUNCTION("IF(D990&lt;&gt;"""",SPLIT(D990,"" 
""),)"),"")</f>
        <v/>
      </c>
    </row>
    <row r="991">
      <c r="A991" s="4" t="str">
        <f t="shared" si="1"/>
        <v/>
      </c>
      <c r="B991" s="4" t="str">
        <f t="shared" si="2"/>
        <v/>
      </c>
      <c r="C991" s="5" t="str">
        <f t="shared" si="3"/>
        <v/>
      </c>
      <c r="D991" s="8"/>
      <c r="E991" s="7" t="str">
        <f>IFERROR(__xludf.DUMMYFUNCTION("IF(D991&lt;&gt;"""",SPLIT(D991,"" 
""),)"),"")</f>
        <v/>
      </c>
    </row>
    <row r="992">
      <c r="A992" s="4" t="str">
        <f t="shared" si="1"/>
        <v/>
      </c>
      <c r="B992" s="4" t="str">
        <f t="shared" si="2"/>
        <v/>
      </c>
      <c r="C992" s="5" t="str">
        <f t="shared" si="3"/>
        <v/>
      </c>
      <c r="D992" s="8"/>
      <c r="E992" s="7" t="str">
        <f>IFERROR(__xludf.DUMMYFUNCTION("IF(D992&lt;&gt;"""",SPLIT(D992,"" 
""),)"),"")</f>
        <v/>
      </c>
    </row>
    <row r="993">
      <c r="A993" s="4" t="str">
        <f t="shared" si="1"/>
        <v/>
      </c>
      <c r="B993" s="4" t="str">
        <f t="shared" si="2"/>
        <v/>
      </c>
      <c r="C993" s="5" t="str">
        <f t="shared" si="3"/>
        <v/>
      </c>
      <c r="D993" s="8"/>
      <c r="E993" s="7" t="str">
        <f>IFERROR(__xludf.DUMMYFUNCTION("IF(D993&lt;&gt;"""",SPLIT(D993,"" 
""),)"),"")</f>
        <v/>
      </c>
    </row>
    <row r="994">
      <c r="A994" s="4" t="str">
        <f t="shared" si="1"/>
        <v/>
      </c>
      <c r="B994" s="4" t="str">
        <f t="shared" si="2"/>
        <v/>
      </c>
      <c r="C994" s="5" t="str">
        <f t="shared" si="3"/>
        <v/>
      </c>
      <c r="D994" s="8"/>
      <c r="E994" s="7" t="str">
        <f>IFERROR(__xludf.DUMMYFUNCTION("IF(D994&lt;&gt;"""",SPLIT(D994,"" 
""),)"),"")</f>
        <v/>
      </c>
    </row>
    <row r="995">
      <c r="A995" s="4" t="str">
        <f t="shared" si="1"/>
        <v/>
      </c>
      <c r="B995" s="4" t="str">
        <f t="shared" si="2"/>
        <v/>
      </c>
      <c r="C995" s="5" t="str">
        <f t="shared" si="3"/>
        <v/>
      </c>
      <c r="D995" s="8"/>
      <c r="E995" s="7" t="str">
        <f>IFERROR(__xludf.DUMMYFUNCTION("IF(D995&lt;&gt;"""",SPLIT(D995,"" 
""),)"),"")</f>
        <v/>
      </c>
    </row>
    <row r="996">
      <c r="A996" s="4" t="str">
        <f t="shared" si="1"/>
        <v/>
      </c>
      <c r="B996" s="4" t="str">
        <f t="shared" si="2"/>
        <v/>
      </c>
      <c r="C996" s="5" t="str">
        <f t="shared" si="3"/>
        <v/>
      </c>
      <c r="D996" s="8"/>
      <c r="E996" s="7" t="str">
        <f>IFERROR(__xludf.DUMMYFUNCTION("IF(D996&lt;&gt;"""",SPLIT(D996,"" 
""),)"),"")</f>
        <v/>
      </c>
    </row>
    <row r="997">
      <c r="A997" s="4" t="str">
        <f t="shared" si="1"/>
        <v/>
      </c>
      <c r="B997" s="4" t="str">
        <f t="shared" si="2"/>
        <v/>
      </c>
      <c r="C997" s="5" t="str">
        <f t="shared" si="3"/>
        <v/>
      </c>
      <c r="D997" s="8"/>
      <c r="E997" s="7" t="str">
        <f>IFERROR(__xludf.DUMMYFUNCTION("IF(D997&lt;&gt;"""",SPLIT(D997,"" 
""),)"),"")</f>
        <v/>
      </c>
    </row>
    <row r="998">
      <c r="A998" s="4" t="str">
        <f t="shared" si="1"/>
        <v/>
      </c>
      <c r="B998" s="4" t="str">
        <f t="shared" si="2"/>
        <v/>
      </c>
      <c r="C998" s="5" t="str">
        <f t="shared" si="3"/>
        <v/>
      </c>
      <c r="D998" s="8"/>
      <c r="E998" s="7" t="str">
        <f>IFERROR(__xludf.DUMMYFUNCTION("IF(D998&lt;&gt;"""",SPLIT(D998,"" 
""),)"),"")</f>
        <v/>
      </c>
    </row>
    <row r="999">
      <c r="A999" s="4" t="str">
        <f t="shared" si="1"/>
        <v/>
      </c>
      <c r="B999" s="4" t="str">
        <f t="shared" si="2"/>
        <v/>
      </c>
      <c r="C999" s="5" t="str">
        <f t="shared" si="3"/>
        <v/>
      </c>
      <c r="D999" s="8"/>
      <c r="E999" s="7" t="str">
        <f>IFERROR(__xludf.DUMMYFUNCTION("IF(D999&lt;&gt;"""",SPLIT(D999,"" 
""),)"),"")</f>
        <v/>
      </c>
    </row>
    <row r="1000">
      <c r="A1000" s="4" t="str">
        <f t="shared" si="1"/>
        <v/>
      </c>
      <c r="B1000" s="4" t="str">
        <f t="shared" si="2"/>
        <v/>
      </c>
      <c r="C1000" s="5" t="str">
        <f t="shared" si="3"/>
        <v/>
      </c>
      <c r="D1000" s="8"/>
      <c r="E1000" s="7" t="str">
        <f>IFERROR(__xludf.DUMMYFUNCTION("IF(D1000&lt;&gt;"""",SPLIT(D1000,"" 
""),)"),"")</f>
        <v/>
      </c>
    </row>
    <row r="1001">
      <c r="A1001" s="4" t="str">
        <f t="shared" si="1"/>
        <v/>
      </c>
      <c r="B1001" s="4" t="str">
        <f t="shared" si="2"/>
        <v/>
      </c>
      <c r="C1001" s="5" t="str">
        <f t="shared" si="3"/>
        <v/>
      </c>
      <c r="D1001" s="8"/>
      <c r="E1001" s="7" t="str">
        <f>IFERROR(__xludf.DUMMYFUNCTION("IF(D1001&lt;&gt;"""",SPLIT(D1001,"" 
""),)"),"")</f>
        <v/>
      </c>
    </row>
    <row r="1002">
      <c r="A1002" s="4" t="str">
        <f t="shared" si="1"/>
        <v/>
      </c>
      <c r="B1002" s="4" t="str">
        <f t="shared" si="2"/>
        <v/>
      </c>
      <c r="C1002" s="5" t="str">
        <f t="shared" si="3"/>
        <v/>
      </c>
      <c r="D1002" s="8"/>
      <c r="E1002" s="7" t="str">
        <f>IFERROR(__xludf.DUMMYFUNCTION("IF(D1002&lt;&gt;"""",SPLIT(D1002,"" 
""),)"),"")</f>
        <v/>
      </c>
    </row>
    <row r="1003">
      <c r="A1003" s="4" t="str">
        <f t="shared" si="1"/>
        <v/>
      </c>
      <c r="B1003" s="4" t="str">
        <f t="shared" si="2"/>
        <v/>
      </c>
      <c r="C1003" s="5" t="str">
        <f t="shared" si="3"/>
        <v/>
      </c>
      <c r="D1003" s="8"/>
      <c r="E1003" s="7" t="str">
        <f>IFERROR(__xludf.DUMMYFUNCTION("IF(D1003&lt;&gt;"""",SPLIT(D1003,"" 
""),)"),"")</f>
        <v/>
      </c>
    </row>
    <row r="1004">
      <c r="A1004" s="4" t="str">
        <f t="shared" si="1"/>
        <v/>
      </c>
      <c r="B1004" s="4" t="str">
        <f t="shared" si="2"/>
        <v/>
      </c>
      <c r="C1004" s="5" t="str">
        <f t="shared" si="3"/>
        <v/>
      </c>
      <c r="D1004" s="8"/>
      <c r="E1004" s="7" t="str">
        <f>IFERROR(__xludf.DUMMYFUNCTION("IF(D1004&lt;&gt;"""",SPLIT(D1004,"" 
""),)"),"")</f>
        <v/>
      </c>
    </row>
    <row r="1005">
      <c r="A1005" s="4" t="str">
        <f t="shared" si="1"/>
        <v/>
      </c>
      <c r="B1005" s="4" t="str">
        <f t="shared" si="2"/>
        <v/>
      </c>
      <c r="C1005" s="5" t="str">
        <f t="shared" si="3"/>
        <v/>
      </c>
      <c r="D1005" s="8"/>
      <c r="E1005" s="7" t="str">
        <f>IFERROR(__xludf.DUMMYFUNCTION("IF(D1005&lt;&gt;"""",SPLIT(D1005,"" 
""),)"),"")</f>
        <v/>
      </c>
    </row>
    <row r="1006">
      <c r="A1006" s="4" t="str">
        <f t="shared" si="1"/>
        <v/>
      </c>
      <c r="B1006" s="4" t="str">
        <f t="shared" si="2"/>
        <v/>
      </c>
      <c r="C1006" s="5" t="str">
        <f t="shared" si="3"/>
        <v/>
      </c>
      <c r="D1006" s="8"/>
      <c r="E1006" s="7" t="str">
        <f>IFERROR(__xludf.DUMMYFUNCTION("IF(D1006&lt;&gt;"""",SPLIT(D1006,"" 
""),)"),"")</f>
        <v/>
      </c>
    </row>
    <row r="1007">
      <c r="A1007" s="4" t="str">
        <f t="shared" si="1"/>
        <v/>
      </c>
      <c r="B1007" s="4" t="str">
        <f t="shared" si="2"/>
        <v/>
      </c>
      <c r="C1007" s="5" t="str">
        <f t="shared" si="3"/>
        <v/>
      </c>
      <c r="D1007" s="8"/>
      <c r="E1007" s="7" t="str">
        <f>IFERROR(__xludf.DUMMYFUNCTION("IF(D1007&lt;&gt;"""",SPLIT(D1007,"" 
""),)"),"")</f>
        <v/>
      </c>
    </row>
    <row r="1008">
      <c r="A1008" s="4" t="str">
        <f t="shared" si="1"/>
        <v/>
      </c>
      <c r="B1008" s="4" t="str">
        <f t="shared" si="2"/>
        <v/>
      </c>
      <c r="C1008" s="5" t="str">
        <f t="shared" si="3"/>
        <v/>
      </c>
      <c r="D1008" s="8"/>
      <c r="E1008" s="7" t="str">
        <f>IFERROR(__xludf.DUMMYFUNCTION("IF(D1008&lt;&gt;"""",SPLIT(D1008,"" 
""),)"),"")</f>
        <v/>
      </c>
    </row>
    <row r="1009">
      <c r="A1009" s="4" t="str">
        <f t="shared" si="1"/>
        <v/>
      </c>
      <c r="B1009" s="4" t="str">
        <f t="shared" si="2"/>
        <v/>
      </c>
      <c r="C1009" s="5" t="str">
        <f t="shared" si="3"/>
        <v/>
      </c>
      <c r="D1009" s="8"/>
      <c r="E1009" s="7" t="str">
        <f>IFERROR(__xludf.DUMMYFUNCTION("IF(D1009&lt;&gt;"""",SPLIT(D1009,"" 
""),)"),"")</f>
        <v/>
      </c>
    </row>
    <row r="1010">
      <c r="A1010" s="4" t="str">
        <f t="shared" si="1"/>
        <v/>
      </c>
      <c r="B1010" s="4" t="str">
        <f t="shared" si="2"/>
        <v/>
      </c>
      <c r="C1010" s="5" t="str">
        <f t="shared" si="3"/>
        <v/>
      </c>
      <c r="D1010" s="8"/>
      <c r="E1010" s="7" t="str">
        <f>IFERROR(__xludf.DUMMYFUNCTION("IF(D1010&lt;&gt;"""",SPLIT(D1010,"" 
""),)"),"")</f>
        <v/>
      </c>
    </row>
    <row r="1011">
      <c r="A1011" s="4" t="str">
        <f t="shared" si="1"/>
        <v/>
      </c>
      <c r="B1011" s="4" t="str">
        <f t="shared" si="2"/>
        <v/>
      </c>
      <c r="C1011" s="5" t="str">
        <f t="shared" si="3"/>
        <v/>
      </c>
      <c r="D1011" s="8"/>
      <c r="E1011" s="7" t="str">
        <f>IFERROR(__xludf.DUMMYFUNCTION("IF(D1011&lt;&gt;"""",SPLIT(D1011,"" 
""),)"),"")</f>
        <v/>
      </c>
    </row>
    <row r="1012">
      <c r="A1012" s="4" t="str">
        <f t="shared" si="1"/>
        <v/>
      </c>
      <c r="B1012" s="4" t="str">
        <f t="shared" si="2"/>
        <v/>
      </c>
      <c r="C1012" s="5" t="str">
        <f t="shared" si="3"/>
        <v/>
      </c>
      <c r="D1012" s="8"/>
      <c r="E1012" s="7" t="str">
        <f>IFERROR(__xludf.DUMMYFUNCTION("IF(D1012&lt;&gt;"""",SPLIT(D1012,"" 
""),)"),"")</f>
        <v/>
      </c>
    </row>
    <row r="1013">
      <c r="A1013" s="4" t="str">
        <f t="shared" si="1"/>
        <v/>
      </c>
      <c r="B1013" s="4" t="str">
        <f t="shared" si="2"/>
        <v/>
      </c>
      <c r="C1013" s="5" t="str">
        <f t="shared" si="3"/>
        <v/>
      </c>
      <c r="D1013" s="8"/>
      <c r="E1013" s="7" t="str">
        <f>IFERROR(__xludf.DUMMYFUNCTION("IF(D1013&lt;&gt;"""",SPLIT(D1013,"" 
""),)"),"")</f>
        <v/>
      </c>
    </row>
    <row r="1014">
      <c r="A1014" s="4" t="str">
        <f t="shared" si="1"/>
        <v/>
      </c>
      <c r="B1014" s="4" t="str">
        <f t="shared" si="2"/>
        <v/>
      </c>
      <c r="C1014" s="5" t="str">
        <f t="shared" si="3"/>
        <v/>
      </c>
      <c r="D1014" s="8"/>
      <c r="E1014" s="7" t="str">
        <f>IFERROR(__xludf.DUMMYFUNCTION("IF(D1014&lt;&gt;"""",SPLIT(D1014,"" 
""),)"),"")</f>
        <v/>
      </c>
    </row>
    <row r="1015">
      <c r="A1015" s="4" t="str">
        <f t="shared" si="1"/>
        <v/>
      </c>
      <c r="B1015" s="4" t="str">
        <f t="shared" si="2"/>
        <v/>
      </c>
      <c r="C1015" s="5" t="str">
        <f t="shared" si="3"/>
        <v/>
      </c>
      <c r="D1015" s="8"/>
      <c r="E1015" s="7" t="str">
        <f>IFERROR(__xludf.DUMMYFUNCTION("IF(D1015&lt;&gt;"""",SPLIT(D1015,"" 
""),)"),"")</f>
        <v/>
      </c>
    </row>
    <row r="1016">
      <c r="A1016" s="4" t="str">
        <f t="shared" si="1"/>
        <v/>
      </c>
      <c r="B1016" s="4" t="str">
        <f t="shared" si="2"/>
        <v/>
      </c>
      <c r="C1016" s="5" t="str">
        <f t="shared" si="3"/>
        <v/>
      </c>
      <c r="D1016" s="8"/>
      <c r="E1016" s="7" t="str">
        <f>IFERROR(__xludf.DUMMYFUNCTION("IF(D1016&lt;&gt;"""",SPLIT(D1016,"" 
""),)"),"")</f>
        <v/>
      </c>
    </row>
    <row r="1017">
      <c r="A1017" s="4" t="str">
        <f t="shared" si="1"/>
        <v/>
      </c>
      <c r="B1017" s="4" t="str">
        <f t="shared" si="2"/>
        <v/>
      </c>
      <c r="C1017" s="5" t="str">
        <f t="shared" si="3"/>
        <v/>
      </c>
      <c r="D1017" s="8"/>
      <c r="E1017" s="7" t="str">
        <f>IFERROR(__xludf.DUMMYFUNCTION("IF(D1017&lt;&gt;"""",SPLIT(D1017,"" 
""),)"),"")</f>
        <v/>
      </c>
    </row>
    <row r="1018">
      <c r="A1018" s="4" t="str">
        <f t="shared" si="1"/>
        <v/>
      </c>
      <c r="B1018" s="4" t="str">
        <f t="shared" si="2"/>
        <v/>
      </c>
      <c r="C1018" s="5" t="str">
        <f t="shared" si="3"/>
        <v/>
      </c>
      <c r="D1018" s="8"/>
      <c r="E1018" s="7" t="str">
        <f>IFERROR(__xludf.DUMMYFUNCTION("IF(D1018&lt;&gt;"""",SPLIT(D1018,"" 
""),)"),"")</f>
        <v/>
      </c>
    </row>
    <row r="1019">
      <c r="A1019" s="4" t="str">
        <f t="shared" si="1"/>
        <v/>
      </c>
      <c r="B1019" s="4" t="str">
        <f t="shared" si="2"/>
        <v/>
      </c>
      <c r="C1019" s="5" t="str">
        <f t="shared" si="3"/>
        <v/>
      </c>
      <c r="D1019" s="8"/>
      <c r="E1019" s="7" t="str">
        <f>IFERROR(__xludf.DUMMYFUNCTION("IF(D1019&lt;&gt;"""",SPLIT(D1019,"" 
""),)"),"")</f>
        <v/>
      </c>
    </row>
    <row r="1020">
      <c r="A1020" s="4" t="str">
        <f t="shared" si="1"/>
        <v/>
      </c>
      <c r="B1020" s="4" t="str">
        <f t="shared" si="2"/>
        <v/>
      </c>
      <c r="C1020" s="5" t="str">
        <f t="shared" si="3"/>
        <v/>
      </c>
      <c r="D1020" s="8"/>
      <c r="E1020" s="7" t="str">
        <f>IFERROR(__xludf.DUMMYFUNCTION("IF(D1020&lt;&gt;"""",SPLIT(D1020,"" 
""),)"),"")</f>
        <v/>
      </c>
    </row>
    <row r="1021">
      <c r="A1021" s="4" t="str">
        <f t="shared" si="1"/>
        <v/>
      </c>
      <c r="B1021" s="4" t="str">
        <f t="shared" si="2"/>
        <v/>
      </c>
      <c r="C1021" s="5" t="str">
        <f t="shared" si="3"/>
        <v/>
      </c>
      <c r="D1021" s="8"/>
      <c r="E1021" s="7" t="str">
        <f>IFERROR(__xludf.DUMMYFUNCTION("IF(D1021&lt;&gt;"""",SPLIT(D1021,"" 
""),)"),"")</f>
        <v/>
      </c>
    </row>
    <row r="1022">
      <c r="A1022" s="4" t="str">
        <f t="shared" si="1"/>
        <v/>
      </c>
      <c r="B1022" s="4" t="str">
        <f t="shared" si="2"/>
        <v/>
      </c>
      <c r="C1022" s="5" t="str">
        <f t="shared" si="3"/>
        <v/>
      </c>
      <c r="D1022" s="8"/>
      <c r="E1022" s="7" t="str">
        <f>IFERROR(__xludf.DUMMYFUNCTION("IF(D1022&lt;&gt;"""",SPLIT(D1022,"" 
""),)"),"")</f>
        <v/>
      </c>
    </row>
    <row r="1023">
      <c r="A1023" s="4" t="str">
        <f t="shared" si="1"/>
        <v/>
      </c>
      <c r="B1023" s="4" t="str">
        <f t="shared" si="2"/>
        <v/>
      </c>
      <c r="C1023" s="5" t="str">
        <f t="shared" si="3"/>
        <v/>
      </c>
      <c r="D1023" s="8"/>
      <c r="E1023" s="7" t="str">
        <f>IFERROR(__xludf.DUMMYFUNCTION("IF(D1023&lt;&gt;"""",SPLIT(D1023,"" 
""),)"),"")</f>
        <v/>
      </c>
    </row>
    <row r="1024">
      <c r="A1024" s="4" t="str">
        <f t="shared" si="1"/>
        <v/>
      </c>
      <c r="B1024" s="4" t="str">
        <f t="shared" si="2"/>
        <v/>
      </c>
      <c r="C1024" s="5" t="str">
        <f t="shared" si="3"/>
        <v/>
      </c>
      <c r="D1024" s="8"/>
      <c r="E1024" s="7" t="str">
        <f>IFERROR(__xludf.DUMMYFUNCTION("IF(D1024&lt;&gt;"""",SPLIT(D1024,"" 
""),)"),"")</f>
        <v/>
      </c>
    </row>
    <row r="1025">
      <c r="A1025" s="4" t="str">
        <f t="shared" si="1"/>
        <v/>
      </c>
      <c r="B1025" s="4" t="str">
        <f t="shared" si="2"/>
        <v/>
      </c>
      <c r="C1025" s="5" t="str">
        <f t="shared" si="3"/>
        <v/>
      </c>
      <c r="D1025" s="8"/>
      <c r="E1025" s="7" t="str">
        <f>IFERROR(__xludf.DUMMYFUNCTION("IF(D1025&lt;&gt;"""",SPLIT(D1025,"" 
""),)"),"")</f>
        <v/>
      </c>
    </row>
    <row r="1026">
      <c r="A1026" s="4" t="str">
        <f t="shared" si="1"/>
        <v/>
      </c>
      <c r="B1026" s="4" t="str">
        <f t="shared" si="2"/>
        <v/>
      </c>
      <c r="C1026" s="5" t="str">
        <f t="shared" si="3"/>
        <v/>
      </c>
      <c r="D1026" s="8"/>
      <c r="E1026" s="7" t="str">
        <f>IFERROR(__xludf.DUMMYFUNCTION("IF(D1026&lt;&gt;"""",SPLIT(D1026,"" 
""),)"),"")</f>
        <v/>
      </c>
    </row>
    <row r="1027">
      <c r="A1027" s="4" t="str">
        <f t="shared" si="1"/>
        <v/>
      </c>
      <c r="B1027" s="4" t="str">
        <f t="shared" si="2"/>
        <v/>
      </c>
      <c r="C1027" s="5" t="str">
        <f t="shared" si="3"/>
        <v/>
      </c>
      <c r="D1027" s="8"/>
      <c r="E1027" s="7" t="str">
        <f>IFERROR(__xludf.DUMMYFUNCTION("IF(D1027&lt;&gt;"""",SPLIT(D1027,"" 
""),)"),"")</f>
        <v/>
      </c>
    </row>
    <row r="1028">
      <c r="A1028" s="4" t="str">
        <f t="shared" si="1"/>
        <v/>
      </c>
      <c r="B1028" s="4" t="str">
        <f t="shared" si="2"/>
        <v/>
      </c>
      <c r="C1028" s="5" t="str">
        <f t="shared" si="3"/>
        <v/>
      </c>
      <c r="D1028" s="8"/>
      <c r="E1028" s="7" t="str">
        <f>IFERROR(__xludf.DUMMYFUNCTION("IF(D1028&lt;&gt;"""",SPLIT(D1028,"" 
""),)"),"")</f>
        <v/>
      </c>
    </row>
    <row r="1029">
      <c r="A1029" s="4" t="str">
        <f t="shared" si="1"/>
        <v/>
      </c>
      <c r="B1029" s="4" t="str">
        <f t="shared" si="2"/>
        <v/>
      </c>
      <c r="C1029" s="5" t="str">
        <f t="shared" si="3"/>
        <v/>
      </c>
      <c r="D1029" s="8"/>
      <c r="E1029" s="7" t="str">
        <f>IFERROR(__xludf.DUMMYFUNCTION("IF(D1029&lt;&gt;"""",SPLIT(D1029,"" 
""),)"),"")</f>
        <v/>
      </c>
    </row>
    <row r="1030">
      <c r="A1030" s="4" t="str">
        <f t="shared" si="1"/>
        <v/>
      </c>
      <c r="B1030" s="4" t="str">
        <f t="shared" si="2"/>
        <v/>
      </c>
      <c r="C1030" s="5" t="str">
        <f t="shared" si="3"/>
        <v/>
      </c>
      <c r="D1030" s="8"/>
      <c r="E1030" s="7" t="str">
        <f>IFERROR(__xludf.DUMMYFUNCTION("IF(D1030&lt;&gt;"""",SPLIT(D1030,"" 
""),)"),"")</f>
        <v/>
      </c>
    </row>
    <row r="1031">
      <c r="A1031" s="4" t="str">
        <f t="shared" si="1"/>
        <v/>
      </c>
      <c r="B1031" s="4" t="str">
        <f t="shared" si="2"/>
        <v/>
      </c>
      <c r="C1031" s="5" t="str">
        <f t="shared" si="3"/>
        <v/>
      </c>
      <c r="D1031" s="8"/>
      <c r="E1031" s="7" t="str">
        <f>IFERROR(__xludf.DUMMYFUNCTION("IF(D1031&lt;&gt;"""",SPLIT(D1031,"" 
""),)"),"")</f>
        <v/>
      </c>
    </row>
    <row r="1032">
      <c r="A1032" s="4" t="str">
        <f t="shared" si="1"/>
        <v/>
      </c>
      <c r="B1032" s="4" t="str">
        <f t="shared" si="2"/>
        <v/>
      </c>
      <c r="C1032" s="5" t="str">
        <f t="shared" si="3"/>
        <v/>
      </c>
      <c r="D1032" s="8"/>
      <c r="E1032" s="7" t="str">
        <f>IFERROR(__xludf.DUMMYFUNCTION("IF(D1032&lt;&gt;"""",SPLIT(D1032,"" 
""),)"),"")</f>
        <v/>
      </c>
    </row>
    <row r="1033">
      <c r="A1033" s="4" t="str">
        <f t="shared" si="1"/>
        <v/>
      </c>
      <c r="B1033" s="4" t="str">
        <f t="shared" si="2"/>
        <v/>
      </c>
      <c r="C1033" s="5" t="str">
        <f t="shared" si="3"/>
        <v/>
      </c>
      <c r="D1033" s="8"/>
      <c r="E1033" s="7" t="str">
        <f>IFERROR(__xludf.DUMMYFUNCTION("IF(D1033&lt;&gt;"""",SPLIT(D1033,"" 
""),)"),"")</f>
        <v/>
      </c>
    </row>
    <row r="1034">
      <c r="A1034" s="4" t="str">
        <f t="shared" si="1"/>
        <v/>
      </c>
      <c r="B1034" s="4" t="str">
        <f t="shared" si="2"/>
        <v/>
      </c>
      <c r="C1034" s="5" t="str">
        <f t="shared" si="3"/>
        <v/>
      </c>
      <c r="D1034" s="8"/>
      <c r="E1034" s="7" t="str">
        <f>IFERROR(__xludf.DUMMYFUNCTION("IF(D1034&lt;&gt;"""",SPLIT(D1034,"" 
""),)"),"")</f>
        <v/>
      </c>
    </row>
    <row r="1035">
      <c r="A1035" s="4" t="str">
        <f t="shared" si="1"/>
        <v/>
      </c>
      <c r="B1035" s="4" t="str">
        <f t="shared" si="2"/>
        <v/>
      </c>
      <c r="C1035" s="5" t="str">
        <f t="shared" si="3"/>
        <v/>
      </c>
      <c r="D1035" s="8"/>
      <c r="E1035" s="7" t="str">
        <f>IFERROR(__xludf.DUMMYFUNCTION("IF(D1035&lt;&gt;"""",SPLIT(D1035,"" 
""),)"),"")</f>
        <v/>
      </c>
    </row>
    <row r="1036">
      <c r="A1036" s="4" t="str">
        <f t="shared" si="1"/>
        <v/>
      </c>
      <c r="B1036" s="4" t="str">
        <f t="shared" si="2"/>
        <v/>
      </c>
      <c r="C1036" s="5" t="str">
        <f t="shared" si="3"/>
        <v/>
      </c>
      <c r="D1036" s="8"/>
      <c r="E1036" s="7" t="str">
        <f>IFERROR(__xludf.DUMMYFUNCTION("IF(D1036&lt;&gt;"""",SPLIT(D1036,"" 
""),)"),"")</f>
        <v/>
      </c>
    </row>
    <row r="1037">
      <c r="A1037" s="4" t="str">
        <f t="shared" si="1"/>
        <v/>
      </c>
      <c r="B1037" s="4" t="str">
        <f t="shared" si="2"/>
        <v/>
      </c>
      <c r="C1037" s="5" t="str">
        <f t="shared" si="3"/>
        <v/>
      </c>
      <c r="D1037" s="8"/>
      <c r="E1037" s="7" t="str">
        <f>IFERROR(__xludf.DUMMYFUNCTION("IF(D1037&lt;&gt;"""",SPLIT(D1037,"" 
""),)"),"")</f>
        <v/>
      </c>
    </row>
    <row r="1038">
      <c r="A1038" s="4" t="str">
        <f t="shared" si="1"/>
        <v/>
      </c>
      <c r="B1038" s="4" t="str">
        <f t="shared" si="2"/>
        <v/>
      </c>
      <c r="C1038" s="5" t="str">
        <f t="shared" si="3"/>
        <v/>
      </c>
      <c r="D1038" s="8"/>
      <c r="E1038" s="7" t="str">
        <f>IFERROR(__xludf.DUMMYFUNCTION("IF(D1038&lt;&gt;"""",SPLIT(D1038,"" 
""),)"),"")</f>
        <v/>
      </c>
    </row>
    <row r="1039">
      <c r="A1039" s="4" t="str">
        <f t="shared" si="1"/>
        <v/>
      </c>
      <c r="B1039" s="4" t="str">
        <f t="shared" si="2"/>
        <v/>
      </c>
      <c r="C1039" s="5" t="str">
        <f t="shared" si="3"/>
        <v/>
      </c>
      <c r="D1039" s="8"/>
      <c r="E1039" s="7" t="str">
        <f>IFERROR(__xludf.DUMMYFUNCTION("IF(D1039&lt;&gt;"""",SPLIT(D1039,"" 
""),)"),"")</f>
        <v/>
      </c>
    </row>
    <row r="1040">
      <c r="A1040" s="4" t="str">
        <f t="shared" si="1"/>
        <v/>
      </c>
      <c r="B1040" s="4" t="str">
        <f t="shared" si="2"/>
        <v/>
      </c>
      <c r="C1040" s="5" t="str">
        <f t="shared" si="3"/>
        <v/>
      </c>
      <c r="D1040" s="8"/>
      <c r="E1040" s="7" t="str">
        <f>IFERROR(__xludf.DUMMYFUNCTION("IF(D1040&lt;&gt;"""",SPLIT(D1040,"" 
""),)"),"")</f>
        <v/>
      </c>
    </row>
    <row r="1041">
      <c r="A1041" s="4" t="str">
        <f t="shared" si="1"/>
        <v/>
      </c>
      <c r="B1041" s="4" t="str">
        <f t="shared" si="2"/>
        <v/>
      </c>
      <c r="C1041" s="5" t="str">
        <f t="shared" si="3"/>
        <v/>
      </c>
      <c r="D1041" s="8"/>
      <c r="E1041" s="7" t="str">
        <f>IFERROR(__xludf.DUMMYFUNCTION("IF(D1041&lt;&gt;"""",SPLIT(D1041,"" 
""),)"),"")</f>
        <v/>
      </c>
    </row>
    <row r="1042">
      <c r="A1042" s="4" t="str">
        <f t="shared" si="1"/>
        <v/>
      </c>
      <c r="B1042" s="4" t="str">
        <f t="shared" si="2"/>
        <v/>
      </c>
      <c r="C1042" s="5" t="str">
        <f t="shared" si="3"/>
        <v/>
      </c>
      <c r="D1042" s="8"/>
      <c r="E1042" s="7" t="str">
        <f>IFERROR(__xludf.DUMMYFUNCTION("IF(D1042&lt;&gt;"""",SPLIT(D1042,"" 
""),)"),"")</f>
        <v/>
      </c>
    </row>
    <row r="1043">
      <c r="A1043" s="4" t="str">
        <f t="shared" si="1"/>
        <v/>
      </c>
      <c r="B1043" s="4" t="str">
        <f t="shared" si="2"/>
        <v/>
      </c>
      <c r="C1043" s="5" t="str">
        <f t="shared" si="3"/>
        <v/>
      </c>
      <c r="D1043" s="8"/>
      <c r="E1043" s="7" t="str">
        <f>IFERROR(__xludf.DUMMYFUNCTION("IF(D1043&lt;&gt;"""",SPLIT(D1043,"" 
""),)"),"")</f>
        <v/>
      </c>
    </row>
    <row r="1044">
      <c r="A1044" s="4" t="str">
        <f t="shared" si="1"/>
        <v/>
      </c>
      <c r="B1044" s="4" t="str">
        <f t="shared" si="2"/>
        <v/>
      </c>
      <c r="C1044" s="5" t="str">
        <f t="shared" si="3"/>
        <v/>
      </c>
      <c r="D1044" s="8"/>
      <c r="E1044" s="7" t="str">
        <f>IFERROR(__xludf.DUMMYFUNCTION("IF(D1044&lt;&gt;"""",SPLIT(D1044,"" 
""),)"),"")</f>
        <v/>
      </c>
    </row>
    <row r="1045">
      <c r="A1045" s="4" t="str">
        <f t="shared" si="1"/>
        <v/>
      </c>
      <c r="B1045" s="4" t="str">
        <f t="shared" si="2"/>
        <v/>
      </c>
      <c r="C1045" s="5" t="str">
        <f t="shared" si="3"/>
        <v/>
      </c>
      <c r="D1045" s="8"/>
      <c r="E1045" s="7" t="str">
        <f>IFERROR(__xludf.DUMMYFUNCTION("IF(D1045&lt;&gt;"""",SPLIT(D1045,"" 
""),)"),"")</f>
        <v/>
      </c>
    </row>
    <row r="1046">
      <c r="A1046" s="4" t="str">
        <f t="shared" si="1"/>
        <v/>
      </c>
      <c r="B1046" s="4" t="str">
        <f t="shared" si="2"/>
        <v/>
      </c>
      <c r="C1046" s="5" t="str">
        <f t="shared" si="3"/>
        <v/>
      </c>
      <c r="D1046" s="8"/>
      <c r="E1046" s="7" t="str">
        <f>IFERROR(__xludf.DUMMYFUNCTION("IF(D1046&lt;&gt;"""",SPLIT(D1046,"" 
""),)"),"")</f>
        <v/>
      </c>
    </row>
    <row r="1047">
      <c r="A1047" s="4" t="str">
        <f t="shared" si="1"/>
        <v/>
      </c>
      <c r="B1047" s="4" t="str">
        <f t="shared" si="2"/>
        <v/>
      </c>
      <c r="C1047" s="5" t="str">
        <f t="shared" si="3"/>
        <v/>
      </c>
      <c r="D1047" s="8"/>
      <c r="E1047" s="7" t="str">
        <f>IFERROR(__xludf.DUMMYFUNCTION("IF(D1047&lt;&gt;"""",SPLIT(D1047,"" 
""),)"),"")</f>
        <v/>
      </c>
    </row>
    <row r="1048">
      <c r="A1048" s="4" t="str">
        <f t="shared" si="1"/>
        <v/>
      </c>
      <c r="B1048" s="4" t="str">
        <f t="shared" si="2"/>
        <v/>
      </c>
      <c r="C1048" s="5" t="str">
        <f t="shared" si="3"/>
        <v/>
      </c>
      <c r="D1048" s="8"/>
      <c r="E1048" s="7" t="str">
        <f>IFERROR(__xludf.DUMMYFUNCTION("IF(D1048&lt;&gt;"""",SPLIT(D1048,"" 
""),)"),"")</f>
        <v/>
      </c>
    </row>
    <row r="1049">
      <c r="A1049" s="4" t="str">
        <f t="shared" si="1"/>
        <v/>
      </c>
      <c r="B1049" s="4" t="str">
        <f t="shared" si="2"/>
        <v/>
      </c>
      <c r="C1049" s="5" t="str">
        <f t="shared" si="3"/>
        <v/>
      </c>
      <c r="D1049" s="8"/>
      <c r="E1049" s="7" t="str">
        <f>IFERROR(__xludf.DUMMYFUNCTION("IF(D1049&lt;&gt;"""",SPLIT(D1049,"" 
""),)"),"")</f>
        <v/>
      </c>
    </row>
    <row r="1050">
      <c r="A1050" s="4" t="str">
        <f t="shared" si="1"/>
        <v/>
      </c>
      <c r="B1050" s="4" t="str">
        <f t="shared" si="2"/>
        <v/>
      </c>
      <c r="C1050" s="5" t="str">
        <f t="shared" si="3"/>
        <v/>
      </c>
      <c r="D1050" s="8"/>
      <c r="E1050" s="7" t="str">
        <f>IFERROR(__xludf.DUMMYFUNCTION("IF(D1050&lt;&gt;"""",SPLIT(D1050,"" 
""),)"),"")</f>
        <v/>
      </c>
    </row>
    <row r="1051">
      <c r="A1051" s="4" t="str">
        <f t="shared" si="1"/>
        <v/>
      </c>
      <c r="B1051" s="4" t="str">
        <f t="shared" si="2"/>
        <v/>
      </c>
      <c r="C1051" s="5" t="str">
        <f t="shared" si="3"/>
        <v/>
      </c>
      <c r="D1051" s="8"/>
      <c r="E1051" s="7" t="str">
        <f>IFERROR(__xludf.DUMMYFUNCTION("IF(D1051&lt;&gt;"""",SPLIT(D1051,"" 
""),)"),"")</f>
        <v/>
      </c>
    </row>
    <row r="1052">
      <c r="A1052" s="4" t="str">
        <f t="shared" si="1"/>
        <v/>
      </c>
      <c r="B1052" s="4" t="str">
        <f t="shared" si="2"/>
        <v/>
      </c>
      <c r="C1052" s="5" t="str">
        <f t="shared" si="3"/>
        <v/>
      </c>
      <c r="D1052" s="8"/>
      <c r="E1052" s="7" t="str">
        <f>IFERROR(__xludf.DUMMYFUNCTION("IF(D1052&lt;&gt;"""",SPLIT(D1052,"" 
""),)"),"")</f>
        <v/>
      </c>
    </row>
    <row r="1053">
      <c r="A1053" s="4" t="str">
        <f t="shared" si="1"/>
        <v/>
      </c>
      <c r="B1053" s="4" t="str">
        <f t="shared" si="2"/>
        <v/>
      </c>
      <c r="C1053" s="5" t="str">
        <f t="shared" si="3"/>
        <v/>
      </c>
      <c r="D1053" s="8"/>
      <c r="E1053" s="7" t="str">
        <f>IFERROR(__xludf.DUMMYFUNCTION("IF(D1053&lt;&gt;"""",SPLIT(D1053,"" 
""),)"),"")</f>
        <v/>
      </c>
    </row>
    <row r="1054">
      <c r="A1054" s="4" t="str">
        <f t="shared" si="1"/>
        <v/>
      </c>
      <c r="B1054" s="4" t="str">
        <f t="shared" si="2"/>
        <v/>
      </c>
      <c r="C1054" s="5" t="str">
        <f t="shared" si="3"/>
        <v/>
      </c>
      <c r="D1054" s="8"/>
      <c r="E1054" s="7" t="str">
        <f>IFERROR(__xludf.DUMMYFUNCTION("IF(D1054&lt;&gt;"""",SPLIT(D1054,"" 
""),)"),"")</f>
        <v/>
      </c>
    </row>
    <row r="1055">
      <c r="A1055" s="4" t="str">
        <f t="shared" si="1"/>
        <v/>
      </c>
      <c r="B1055" s="4" t="str">
        <f t="shared" si="2"/>
        <v/>
      </c>
      <c r="C1055" s="5" t="str">
        <f t="shared" si="3"/>
        <v/>
      </c>
      <c r="D1055" s="8"/>
      <c r="E1055" s="7" t="str">
        <f>IFERROR(__xludf.DUMMYFUNCTION("IF(D1055&lt;&gt;"""",SPLIT(D1055,"" 
""),)"),"")</f>
        <v/>
      </c>
    </row>
    <row r="1056">
      <c r="A1056" s="4" t="str">
        <f t="shared" si="1"/>
        <v/>
      </c>
      <c r="B1056" s="4" t="str">
        <f t="shared" si="2"/>
        <v/>
      </c>
      <c r="C1056" s="5" t="str">
        <f t="shared" si="3"/>
        <v/>
      </c>
      <c r="D1056" s="8"/>
      <c r="E1056" s="7" t="str">
        <f>IFERROR(__xludf.DUMMYFUNCTION("IF(D1056&lt;&gt;"""",SPLIT(D1056,"" 
""),)"),"")</f>
        <v/>
      </c>
    </row>
    <row r="1057">
      <c r="A1057" s="4" t="str">
        <f t="shared" si="1"/>
        <v/>
      </c>
      <c r="B1057" s="4" t="str">
        <f t="shared" si="2"/>
        <v/>
      </c>
      <c r="C1057" s="5" t="str">
        <f t="shared" si="3"/>
        <v/>
      </c>
      <c r="D1057" s="8"/>
      <c r="E1057" s="7" t="str">
        <f>IFERROR(__xludf.DUMMYFUNCTION("IF(D1057&lt;&gt;"""",SPLIT(D1057,"" 
""),)"),"")</f>
        <v/>
      </c>
    </row>
    <row r="1058">
      <c r="A1058" s="4" t="str">
        <f t="shared" si="1"/>
        <v/>
      </c>
      <c r="B1058" s="4" t="str">
        <f t="shared" si="2"/>
        <v/>
      </c>
      <c r="C1058" s="5" t="str">
        <f t="shared" si="3"/>
        <v/>
      </c>
      <c r="D1058" s="8"/>
      <c r="E1058" s="7" t="str">
        <f>IFERROR(__xludf.DUMMYFUNCTION("IF(D1058&lt;&gt;"""",SPLIT(D1058,"" 
""),)"),"")</f>
        <v/>
      </c>
    </row>
    <row r="1059">
      <c r="A1059" s="4" t="str">
        <f t="shared" si="1"/>
        <v/>
      </c>
      <c r="B1059" s="4" t="str">
        <f t="shared" si="2"/>
        <v/>
      </c>
      <c r="C1059" s="5" t="str">
        <f t="shared" si="3"/>
        <v/>
      </c>
      <c r="D1059" s="8"/>
      <c r="E1059" s="7" t="str">
        <f>IFERROR(__xludf.DUMMYFUNCTION("IF(D1059&lt;&gt;"""",SPLIT(D1059,"" 
""),)"),"")</f>
        <v/>
      </c>
    </row>
    <row r="1060">
      <c r="A1060" s="4" t="str">
        <f t="shared" si="1"/>
        <v/>
      </c>
      <c r="B1060" s="4" t="str">
        <f t="shared" si="2"/>
        <v/>
      </c>
      <c r="C1060" s="5" t="str">
        <f t="shared" si="3"/>
        <v/>
      </c>
      <c r="D1060" s="8"/>
      <c r="E1060" s="7" t="str">
        <f>IFERROR(__xludf.DUMMYFUNCTION("IF(D1060&lt;&gt;"""",SPLIT(D1060,"" 
""),)"),"")</f>
        <v/>
      </c>
    </row>
    <row r="1061">
      <c r="A1061" s="4" t="str">
        <f t="shared" si="1"/>
        <v/>
      </c>
      <c r="B1061" s="4" t="str">
        <f t="shared" si="2"/>
        <v/>
      </c>
      <c r="C1061" s="5" t="str">
        <f t="shared" si="3"/>
        <v/>
      </c>
      <c r="D1061" s="8"/>
      <c r="E1061" s="7" t="str">
        <f>IFERROR(__xludf.DUMMYFUNCTION("IF(D1061&lt;&gt;"""",SPLIT(D1061,"" 
""),)"),"")</f>
        <v/>
      </c>
    </row>
    <row r="1062">
      <c r="A1062" s="4" t="str">
        <f t="shared" si="1"/>
        <v/>
      </c>
      <c r="B1062" s="4" t="str">
        <f t="shared" si="2"/>
        <v/>
      </c>
      <c r="C1062" s="5" t="str">
        <f t="shared" si="3"/>
        <v/>
      </c>
      <c r="D1062" s="8"/>
      <c r="E1062" s="7" t="str">
        <f>IFERROR(__xludf.DUMMYFUNCTION("IF(D1062&lt;&gt;"""",SPLIT(D1062,"" 
""),)"),"")</f>
        <v/>
      </c>
    </row>
    <row r="1063">
      <c r="A1063" s="4" t="str">
        <f t="shared" si="1"/>
        <v/>
      </c>
      <c r="B1063" s="4" t="str">
        <f t="shared" si="2"/>
        <v/>
      </c>
      <c r="C1063" s="5" t="str">
        <f t="shared" si="3"/>
        <v/>
      </c>
      <c r="D1063" s="8"/>
      <c r="E1063" s="7" t="str">
        <f>IFERROR(__xludf.DUMMYFUNCTION("IF(D1063&lt;&gt;"""",SPLIT(D1063,"" 
""),)"),"")</f>
        <v/>
      </c>
    </row>
    <row r="1064">
      <c r="A1064" s="4" t="str">
        <f t="shared" si="1"/>
        <v/>
      </c>
      <c r="B1064" s="4" t="str">
        <f t="shared" si="2"/>
        <v/>
      </c>
      <c r="C1064" s="5" t="str">
        <f t="shared" si="3"/>
        <v/>
      </c>
      <c r="D1064" s="8"/>
      <c r="E1064" s="7" t="str">
        <f>IFERROR(__xludf.DUMMYFUNCTION("IF(D1064&lt;&gt;"""",SPLIT(D1064,"" 
""),)"),"")</f>
        <v/>
      </c>
    </row>
    <row r="1065">
      <c r="A1065" s="4" t="str">
        <f t="shared" si="1"/>
        <v/>
      </c>
      <c r="B1065" s="4" t="str">
        <f t="shared" si="2"/>
        <v/>
      </c>
      <c r="C1065" s="5" t="str">
        <f t="shared" si="3"/>
        <v/>
      </c>
      <c r="D1065" s="8"/>
      <c r="E1065" s="7" t="str">
        <f>IFERROR(__xludf.DUMMYFUNCTION("IF(D1065&lt;&gt;"""",SPLIT(D1065,"" 
""),)"),"")</f>
        <v/>
      </c>
    </row>
    <row r="1066">
      <c r="A1066" s="4" t="str">
        <f t="shared" si="1"/>
        <v/>
      </c>
      <c r="B1066" s="4" t="str">
        <f t="shared" si="2"/>
        <v/>
      </c>
      <c r="C1066" s="5" t="str">
        <f t="shared" si="3"/>
        <v/>
      </c>
      <c r="D1066" s="8"/>
      <c r="E1066" s="7" t="str">
        <f>IFERROR(__xludf.DUMMYFUNCTION("IF(D1066&lt;&gt;"""",SPLIT(D1066,"" 
""),)"),"")</f>
        <v/>
      </c>
    </row>
    <row r="1067">
      <c r="A1067" s="4" t="str">
        <f t="shared" si="1"/>
        <v/>
      </c>
      <c r="B1067" s="4" t="str">
        <f t="shared" si="2"/>
        <v/>
      </c>
      <c r="C1067" s="5" t="str">
        <f t="shared" si="3"/>
        <v/>
      </c>
      <c r="D1067" s="8"/>
      <c r="E1067" s="7" t="str">
        <f>IFERROR(__xludf.DUMMYFUNCTION("IF(D1067&lt;&gt;"""",SPLIT(D1067,"" 
""),)"),"")</f>
        <v/>
      </c>
    </row>
    <row r="1068">
      <c r="A1068" s="4" t="str">
        <f t="shared" si="1"/>
        <v/>
      </c>
      <c r="B1068" s="4" t="str">
        <f t="shared" si="2"/>
        <v/>
      </c>
      <c r="C1068" s="5" t="str">
        <f t="shared" si="3"/>
        <v/>
      </c>
      <c r="D1068" s="8"/>
      <c r="E1068" s="7" t="str">
        <f>IFERROR(__xludf.DUMMYFUNCTION("IF(D1068&lt;&gt;"""",SPLIT(D1068,"" 
""),)"),"")</f>
        <v/>
      </c>
    </row>
    <row r="1069">
      <c r="A1069" s="4" t="str">
        <f t="shared" si="1"/>
        <v/>
      </c>
      <c r="B1069" s="4" t="str">
        <f t="shared" si="2"/>
        <v/>
      </c>
      <c r="C1069" s="5" t="str">
        <f t="shared" si="3"/>
        <v/>
      </c>
      <c r="D1069" s="8"/>
      <c r="E1069" s="7" t="str">
        <f>IFERROR(__xludf.DUMMYFUNCTION("IF(D1069&lt;&gt;"""",SPLIT(D1069,"" 
""),)"),"")</f>
        <v/>
      </c>
    </row>
    <row r="1070">
      <c r="A1070" s="4" t="str">
        <f t="shared" si="1"/>
        <v/>
      </c>
      <c r="B1070" s="4" t="str">
        <f t="shared" si="2"/>
        <v/>
      </c>
      <c r="C1070" s="5" t="str">
        <f t="shared" si="3"/>
        <v/>
      </c>
      <c r="D1070" s="8"/>
      <c r="E1070" s="7" t="str">
        <f>IFERROR(__xludf.DUMMYFUNCTION("IF(D1070&lt;&gt;"""",SPLIT(D1070,"" 
""),)"),"")</f>
        <v/>
      </c>
    </row>
    <row r="1071">
      <c r="A1071" s="4" t="str">
        <f t="shared" si="1"/>
        <v/>
      </c>
      <c r="B1071" s="4" t="str">
        <f t="shared" si="2"/>
        <v/>
      </c>
      <c r="C1071" s="5" t="str">
        <f t="shared" si="3"/>
        <v/>
      </c>
      <c r="D1071" s="8"/>
      <c r="E1071" s="7" t="str">
        <f>IFERROR(__xludf.DUMMYFUNCTION("IF(D1071&lt;&gt;"""",SPLIT(D1071,"" 
""),)"),"")</f>
        <v/>
      </c>
    </row>
    <row r="1072">
      <c r="A1072" s="4" t="str">
        <f t="shared" si="1"/>
        <v/>
      </c>
      <c r="B1072" s="4" t="str">
        <f t="shared" si="2"/>
        <v/>
      </c>
      <c r="C1072" s="5" t="str">
        <f t="shared" si="3"/>
        <v/>
      </c>
      <c r="D1072" s="8"/>
      <c r="E1072" s="7" t="str">
        <f>IFERROR(__xludf.DUMMYFUNCTION("IF(D1072&lt;&gt;"""",SPLIT(D1072,"" 
""),)"),"")</f>
        <v/>
      </c>
    </row>
    <row r="1073">
      <c r="A1073" s="4" t="str">
        <f t="shared" si="1"/>
        <v/>
      </c>
      <c r="B1073" s="4" t="str">
        <f t="shared" si="2"/>
        <v/>
      </c>
      <c r="C1073" s="5" t="str">
        <f t="shared" si="3"/>
        <v/>
      </c>
      <c r="D1073" s="8"/>
      <c r="E1073" s="7" t="str">
        <f>IFERROR(__xludf.DUMMYFUNCTION("IF(D1073&lt;&gt;"""",SPLIT(D1073,"" 
""),)"),"")</f>
        <v/>
      </c>
    </row>
    <row r="1074">
      <c r="A1074" s="4" t="str">
        <f t="shared" si="1"/>
        <v/>
      </c>
      <c r="B1074" s="4" t="str">
        <f t="shared" si="2"/>
        <v/>
      </c>
      <c r="C1074" s="5" t="str">
        <f t="shared" si="3"/>
        <v/>
      </c>
      <c r="D1074" s="8"/>
      <c r="E1074" s="7" t="str">
        <f>IFERROR(__xludf.DUMMYFUNCTION("IF(D1074&lt;&gt;"""",SPLIT(D1074,"" 
""),)"),"")</f>
        <v/>
      </c>
    </row>
    <row r="1075">
      <c r="A1075" s="4" t="str">
        <f t="shared" si="1"/>
        <v/>
      </c>
      <c r="B1075" s="4" t="str">
        <f t="shared" si="2"/>
        <v/>
      </c>
      <c r="C1075" s="5" t="str">
        <f t="shared" si="3"/>
        <v/>
      </c>
      <c r="D1075" s="8"/>
      <c r="E1075" s="7" t="str">
        <f>IFERROR(__xludf.DUMMYFUNCTION("IF(D1075&lt;&gt;"""",SPLIT(D1075,"" 
""),)"),"")</f>
        <v/>
      </c>
    </row>
    <row r="1076">
      <c r="A1076" s="4" t="str">
        <f t="shared" si="1"/>
        <v/>
      </c>
      <c r="B1076" s="4" t="str">
        <f t="shared" si="2"/>
        <v/>
      </c>
      <c r="C1076" s="5" t="str">
        <f t="shared" si="3"/>
        <v/>
      </c>
      <c r="D1076" s="8"/>
      <c r="E1076" s="7" t="str">
        <f>IFERROR(__xludf.DUMMYFUNCTION("IF(D1076&lt;&gt;"""",SPLIT(D1076,"" 
""),)"),"")</f>
        <v/>
      </c>
    </row>
    <row r="1077">
      <c r="A1077" s="4" t="str">
        <f t="shared" si="1"/>
        <v/>
      </c>
      <c r="B1077" s="4" t="str">
        <f t="shared" si="2"/>
        <v/>
      </c>
      <c r="C1077" s="5" t="str">
        <f t="shared" si="3"/>
        <v/>
      </c>
      <c r="D1077" s="8"/>
      <c r="E1077" s="7" t="str">
        <f>IFERROR(__xludf.DUMMYFUNCTION("IF(D1077&lt;&gt;"""",SPLIT(D1077,"" 
""),)"),"")</f>
        <v/>
      </c>
    </row>
    <row r="1078">
      <c r="A1078" s="4" t="str">
        <f t="shared" si="1"/>
        <v/>
      </c>
      <c r="B1078" s="4" t="str">
        <f t="shared" si="2"/>
        <v/>
      </c>
      <c r="C1078" s="5" t="str">
        <f t="shared" si="3"/>
        <v/>
      </c>
      <c r="D1078" s="8"/>
      <c r="E1078" s="7" t="str">
        <f>IFERROR(__xludf.DUMMYFUNCTION("IF(D1078&lt;&gt;"""",SPLIT(D1078,"" 
""),)"),"")</f>
        <v/>
      </c>
    </row>
    <row r="1079">
      <c r="A1079" s="4" t="str">
        <f t="shared" si="1"/>
        <v/>
      </c>
      <c r="B1079" s="4" t="str">
        <f t="shared" si="2"/>
        <v/>
      </c>
      <c r="C1079" s="5" t="str">
        <f t="shared" si="3"/>
        <v/>
      </c>
      <c r="D1079" s="8"/>
      <c r="E1079" s="7" t="str">
        <f>IFERROR(__xludf.DUMMYFUNCTION("IF(D1079&lt;&gt;"""",SPLIT(D1079,"" 
""),)"),"")</f>
        <v/>
      </c>
    </row>
    <row r="1080">
      <c r="A1080" s="4" t="str">
        <f t="shared" si="1"/>
        <v/>
      </c>
      <c r="B1080" s="4" t="str">
        <f t="shared" si="2"/>
        <v/>
      </c>
      <c r="C1080" s="5" t="str">
        <f t="shared" si="3"/>
        <v/>
      </c>
      <c r="D1080" s="8"/>
      <c r="E1080" s="7" t="str">
        <f>IFERROR(__xludf.DUMMYFUNCTION("IF(D1080&lt;&gt;"""",SPLIT(D1080,"" 
""),)"),"")</f>
        <v/>
      </c>
    </row>
    <row r="1081">
      <c r="A1081" s="4" t="str">
        <f t="shared" si="1"/>
        <v/>
      </c>
      <c r="B1081" s="4" t="str">
        <f t="shared" si="2"/>
        <v/>
      </c>
      <c r="C1081" s="5" t="str">
        <f t="shared" si="3"/>
        <v/>
      </c>
      <c r="D1081" s="8"/>
      <c r="E1081" s="7" t="str">
        <f>IFERROR(__xludf.DUMMYFUNCTION("IF(D1081&lt;&gt;"""",SPLIT(D1081,"" 
""),)"),"")</f>
        <v/>
      </c>
    </row>
    <row r="1082">
      <c r="A1082" s="4" t="str">
        <f t="shared" si="1"/>
        <v/>
      </c>
      <c r="B1082" s="4" t="str">
        <f t="shared" si="2"/>
        <v/>
      </c>
      <c r="C1082" s="5" t="str">
        <f t="shared" si="3"/>
        <v/>
      </c>
      <c r="D1082" s="8"/>
      <c r="E1082" s="7" t="str">
        <f>IFERROR(__xludf.DUMMYFUNCTION("IF(D1082&lt;&gt;"""",SPLIT(D1082,"" 
""),)"),"")</f>
        <v/>
      </c>
    </row>
    <row r="1083">
      <c r="A1083" s="4" t="str">
        <f t="shared" si="1"/>
        <v/>
      </c>
      <c r="B1083" s="4" t="str">
        <f t="shared" si="2"/>
        <v/>
      </c>
      <c r="C1083" s="5" t="str">
        <f t="shared" si="3"/>
        <v/>
      </c>
      <c r="D1083" s="8"/>
      <c r="E1083" s="7" t="str">
        <f>IFERROR(__xludf.DUMMYFUNCTION("IF(D1083&lt;&gt;"""",SPLIT(D1083,"" 
""),)"),"")</f>
        <v/>
      </c>
    </row>
    <row r="1084">
      <c r="A1084" s="4" t="str">
        <f t="shared" si="1"/>
        <v/>
      </c>
      <c r="B1084" s="4" t="str">
        <f t="shared" si="2"/>
        <v/>
      </c>
      <c r="C1084" s="5" t="str">
        <f t="shared" si="3"/>
        <v/>
      </c>
      <c r="D1084" s="8"/>
      <c r="E1084" s="7" t="str">
        <f>IFERROR(__xludf.DUMMYFUNCTION("IF(D1084&lt;&gt;"""",SPLIT(D1084,"" 
""),)"),"")</f>
        <v/>
      </c>
    </row>
    <row r="1085">
      <c r="A1085" s="4" t="str">
        <f t="shared" si="1"/>
        <v/>
      </c>
      <c r="B1085" s="4" t="str">
        <f t="shared" si="2"/>
        <v/>
      </c>
      <c r="C1085" s="5" t="str">
        <f t="shared" si="3"/>
        <v/>
      </c>
      <c r="D1085" s="8"/>
      <c r="E1085" s="7" t="str">
        <f>IFERROR(__xludf.DUMMYFUNCTION("IF(D1085&lt;&gt;"""",SPLIT(D1085,"" 
""),)"),"")</f>
        <v/>
      </c>
    </row>
    <row r="1086">
      <c r="A1086" s="4" t="str">
        <f t="shared" si="1"/>
        <v/>
      </c>
      <c r="B1086" s="4" t="str">
        <f t="shared" si="2"/>
        <v/>
      </c>
      <c r="C1086" s="5" t="str">
        <f t="shared" si="3"/>
        <v/>
      </c>
      <c r="D1086" s="8"/>
      <c r="E1086" s="7" t="str">
        <f>IFERROR(__xludf.DUMMYFUNCTION("IF(D1086&lt;&gt;"""",SPLIT(D1086,"" 
""),)"),"")</f>
        <v/>
      </c>
    </row>
    <row r="1087">
      <c r="A1087" s="4" t="str">
        <f t="shared" si="1"/>
        <v/>
      </c>
      <c r="B1087" s="4" t="str">
        <f t="shared" si="2"/>
        <v/>
      </c>
      <c r="C1087" s="5" t="str">
        <f t="shared" si="3"/>
        <v/>
      </c>
      <c r="D1087" s="8"/>
      <c r="E1087" s="7" t="str">
        <f>IFERROR(__xludf.DUMMYFUNCTION("IF(D1087&lt;&gt;"""",SPLIT(D1087,"" 
""),)"),"")</f>
        <v/>
      </c>
    </row>
    <row r="1088">
      <c r="A1088" s="4" t="str">
        <f t="shared" si="1"/>
        <v/>
      </c>
      <c r="B1088" s="4" t="str">
        <f t="shared" si="2"/>
        <v/>
      </c>
      <c r="C1088" s="5" t="str">
        <f t="shared" si="3"/>
        <v/>
      </c>
      <c r="D1088" s="8"/>
      <c r="E1088" s="7" t="str">
        <f>IFERROR(__xludf.DUMMYFUNCTION("IF(D1088&lt;&gt;"""",SPLIT(D1088,"" 
""),)"),"")</f>
        <v/>
      </c>
    </row>
    <row r="1089">
      <c r="A1089" s="4" t="str">
        <f t="shared" si="1"/>
        <v/>
      </c>
      <c r="B1089" s="4" t="str">
        <f t="shared" si="2"/>
        <v/>
      </c>
      <c r="C1089" s="5" t="str">
        <f t="shared" si="3"/>
        <v/>
      </c>
      <c r="D1089" s="8"/>
      <c r="E1089" s="7" t="str">
        <f>IFERROR(__xludf.DUMMYFUNCTION("IF(D1089&lt;&gt;"""",SPLIT(D1089,"" 
""),)"),"")</f>
        <v/>
      </c>
    </row>
    <row r="1090">
      <c r="A1090" s="4" t="str">
        <f t="shared" si="1"/>
        <v/>
      </c>
      <c r="B1090" s="4" t="str">
        <f t="shared" si="2"/>
        <v/>
      </c>
      <c r="C1090" s="5" t="str">
        <f t="shared" si="3"/>
        <v/>
      </c>
      <c r="D1090" s="8"/>
      <c r="E1090" s="7" t="str">
        <f>IFERROR(__xludf.DUMMYFUNCTION("IF(D1090&lt;&gt;"""",SPLIT(D1090,"" 
""),)"),"")</f>
        <v/>
      </c>
    </row>
    <row r="1091">
      <c r="A1091" s="4" t="str">
        <f t="shared" si="1"/>
        <v/>
      </c>
      <c r="B1091" s="4" t="str">
        <f t="shared" si="2"/>
        <v/>
      </c>
      <c r="C1091" s="5" t="str">
        <f t="shared" si="3"/>
        <v/>
      </c>
      <c r="D1091" s="8"/>
      <c r="E1091" s="7" t="str">
        <f>IFERROR(__xludf.DUMMYFUNCTION("IF(D1091&lt;&gt;"""",SPLIT(D1091,"" 
""),)"),"")</f>
        <v/>
      </c>
    </row>
    <row r="1092">
      <c r="A1092" s="4" t="str">
        <f t="shared" si="1"/>
        <v/>
      </c>
      <c r="B1092" s="4" t="str">
        <f t="shared" si="2"/>
        <v/>
      </c>
      <c r="C1092" s="5" t="str">
        <f t="shared" si="3"/>
        <v/>
      </c>
      <c r="D1092" s="8"/>
      <c r="E1092" s="7" t="str">
        <f>IFERROR(__xludf.DUMMYFUNCTION("IF(D1092&lt;&gt;"""",SPLIT(D1092,"" 
""),)"),"")</f>
        <v/>
      </c>
    </row>
    <row r="1093">
      <c r="A1093" s="4" t="str">
        <f t="shared" si="1"/>
        <v/>
      </c>
      <c r="B1093" s="4" t="str">
        <f t="shared" si="2"/>
        <v/>
      </c>
      <c r="C1093" s="5" t="str">
        <f t="shared" si="3"/>
        <v/>
      </c>
      <c r="D1093" s="8"/>
      <c r="E1093" s="7" t="str">
        <f>IFERROR(__xludf.DUMMYFUNCTION("IF(D1093&lt;&gt;"""",SPLIT(D1093,"" 
""),)"),"")</f>
        <v/>
      </c>
    </row>
    <row r="1094">
      <c r="A1094" s="4" t="str">
        <f t="shared" si="1"/>
        <v/>
      </c>
      <c r="B1094" s="4" t="str">
        <f t="shared" si="2"/>
        <v/>
      </c>
      <c r="C1094" s="5" t="str">
        <f t="shared" si="3"/>
        <v/>
      </c>
      <c r="D1094" s="8"/>
      <c r="E1094" s="7" t="str">
        <f>IFERROR(__xludf.DUMMYFUNCTION("IF(D1094&lt;&gt;"""",SPLIT(D1094,"" 
""),)"),"")</f>
        <v/>
      </c>
    </row>
    <row r="1095">
      <c r="A1095" s="4" t="str">
        <f t="shared" si="1"/>
        <v/>
      </c>
      <c r="B1095" s="4" t="str">
        <f t="shared" si="2"/>
        <v/>
      </c>
      <c r="C1095" s="5" t="str">
        <f t="shared" si="3"/>
        <v/>
      </c>
      <c r="D1095" s="8"/>
      <c r="E1095" s="7" t="str">
        <f>IFERROR(__xludf.DUMMYFUNCTION("IF(D1095&lt;&gt;"""",SPLIT(D1095,"" 
""),)"),"")</f>
        <v/>
      </c>
    </row>
    <row r="1096">
      <c r="A1096" s="4" t="str">
        <f t="shared" si="1"/>
        <v/>
      </c>
      <c r="B1096" s="4" t="str">
        <f t="shared" si="2"/>
        <v/>
      </c>
      <c r="C1096" s="5" t="str">
        <f t="shared" si="3"/>
        <v/>
      </c>
      <c r="D1096" s="8"/>
      <c r="E1096" s="7" t="str">
        <f>IFERROR(__xludf.DUMMYFUNCTION("IF(D1096&lt;&gt;"""",SPLIT(D1096,"" 
""),)"),"")</f>
        <v/>
      </c>
    </row>
    <row r="1097">
      <c r="A1097" s="4" t="str">
        <f t="shared" si="1"/>
        <v/>
      </c>
      <c r="B1097" s="4" t="str">
        <f t="shared" si="2"/>
        <v/>
      </c>
      <c r="C1097" s="5" t="str">
        <f t="shared" si="3"/>
        <v/>
      </c>
      <c r="D1097" s="8"/>
      <c r="E1097" s="7" t="str">
        <f>IFERROR(__xludf.DUMMYFUNCTION("IF(D1097&lt;&gt;"""",SPLIT(D1097,"" 
""),)"),"")</f>
        <v/>
      </c>
    </row>
    <row r="1098">
      <c r="A1098" s="4" t="str">
        <f t="shared" si="1"/>
        <v/>
      </c>
      <c r="B1098" s="4" t="str">
        <f t="shared" si="2"/>
        <v/>
      </c>
      <c r="C1098" s="5" t="str">
        <f t="shared" si="3"/>
        <v/>
      </c>
      <c r="D1098" s="8"/>
      <c r="E1098" s="7" t="str">
        <f>IFERROR(__xludf.DUMMYFUNCTION("IF(D1098&lt;&gt;"""",SPLIT(D1098,"" 
""),)"),"")</f>
        <v/>
      </c>
    </row>
    <row r="1099">
      <c r="A1099" s="4" t="str">
        <f t="shared" si="1"/>
        <v/>
      </c>
      <c r="B1099" s="4" t="str">
        <f t="shared" si="2"/>
        <v/>
      </c>
      <c r="C1099" s="5" t="str">
        <f t="shared" si="3"/>
        <v/>
      </c>
      <c r="D1099" s="8"/>
      <c r="E1099" s="7" t="str">
        <f>IFERROR(__xludf.DUMMYFUNCTION("IF(D1099&lt;&gt;"""",SPLIT(D1099,"" 
""),)"),"")</f>
        <v/>
      </c>
    </row>
    <row r="1100">
      <c r="A1100" s="4" t="str">
        <f t="shared" si="1"/>
        <v/>
      </c>
      <c r="B1100" s="4" t="str">
        <f t="shared" si="2"/>
        <v/>
      </c>
      <c r="C1100" s="5" t="str">
        <f t="shared" si="3"/>
        <v/>
      </c>
      <c r="D1100" s="8"/>
      <c r="E1100" s="7" t="str">
        <f>IFERROR(__xludf.DUMMYFUNCTION("IF(D1100&lt;&gt;"""",SPLIT(D1100,"" 
""),)"),"")</f>
        <v/>
      </c>
    </row>
    <row r="1101">
      <c r="A1101" s="4" t="str">
        <f t="shared" si="1"/>
        <v/>
      </c>
      <c r="B1101" s="4" t="str">
        <f t="shared" si="2"/>
        <v/>
      </c>
      <c r="C1101" s="5" t="str">
        <f t="shared" si="3"/>
        <v/>
      </c>
      <c r="D1101" s="8"/>
      <c r="E1101" s="7" t="str">
        <f>IFERROR(__xludf.DUMMYFUNCTION("IF(D1101&lt;&gt;"""",SPLIT(D1101,"" 
""),)"),"")</f>
        <v/>
      </c>
    </row>
    <row r="1102">
      <c r="A1102" s="4" t="str">
        <f t="shared" si="1"/>
        <v/>
      </c>
      <c r="B1102" s="4" t="str">
        <f t="shared" si="2"/>
        <v/>
      </c>
      <c r="C1102" s="5" t="str">
        <f t="shared" si="3"/>
        <v/>
      </c>
      <c r="D1102" s="8"/>
      <c r="E1102" s="7" t="str">
        <f>IFERROR(__xludf.DUMMYFUNCTION("IF(D1102&lt;&gt;"""",SPLIT(D1102,"" 
""),)"),"")</f>
        <v/>
      </c>
    </row>
    <row r="1103">
      <c r="A1103" s="4" t="str">
        <f t="shared" si="1"/>
        <v/>
      </c>
      <c r="B1103" s="4" t="str">
        <f t="shared" si="2"/>
        <v/>
      </c>
      <c r="C1103" s="5" t="str">
        <f t="shared" si="3"/>
        <v/>
      </c>
      <c r="D1103" s="8"/>
      <c r="E1103" s="7" t="str">
        <f>IFERROR(__xludf.DUMMYFUNCTION("IF(D1103&lt;&gt;"""",SPLIT(D1103,"" 
""),)"),"")</f>
        <v/>
      </c>
    </row>
    <row r="1104">
      <c r="A1104" s="4" t="str">
        <f t="shared" si="1"/>
        <v/>
      </c>
      <c r="B1104" s="4" t="str">
        <f t="shared" si="2"/>
        <v/>
      </c>
      <c r="C1104" s="5" t="str">
        <f t="shared" si="3"/>
        <v/>
      </c>
      <c r="D1104" s="8"/>
      <c r="E1104" s="7" t="str">
        <f>IFERROR(__xludf.DUMMYFUNCTION("IF(D1104&lt;&gt;"""",SPLIT(D1104,"" 
""),)"),"")</f>
        <v/>
      </c>
    </row>
    <row r="1105">
      <c r="A1105" s="4" t="str">
        <f t="shared" si="1"/>
        <v/>
      </c>
      <c r="B1105" s="4" t="str">
        <f t="shared" si="2"/>
        <v/>
      </c>
      <c r="C1105" s="5" t="str">
        <f t="shared" si="3"/>
        <v/>
      </c>
      <c r="D1105" s="8"/>
      <c r="E1105" s="7" t="str">
        <f>IFERROR(__xludf.DUMMYFUNCTION("IF(D1105&lt;&gt;"""",SPLIT(D1105,"" 
""),)"),"")</f>
        <v/>
      </c>
    </row>
    <row r="1106">
      <c r="A1106" s="4" t="str">
        <f t="shared" si="1"/>
        <v/>
      </c>
      <c r="B1106" s="4" t="str">
        <f t="shared" si="2"/>
        <v/>
      </c>
      <c r="C1106" s="5" t="str">
        <f t="shared" si="3"/>
        <v/>
      </c>
      <c r="D1106" s="8"/>
      <c r="E1106" s="7" t="str">
        <f>IFERROR(__xludf.DUMMYFUNCTION("IF(D1106&lt;&gt;"""",SPLIT(D1106,"" 
""),)"),"")</f>
        <v/>
      </c>
    </row>
    <row r="1107">
      <c r="A1107" s="4" t="str">
        <f t="shared" si="1"/>
        <v/>
      </c>
      <c r="B1107" s="4" t="str">
        <f t="shared" si="2"/>
        <v/>
      </c>
      <c r="C1107" s="5" t="str">
        <f t="shared" si="3"/>
        <v/>
      </c>
      <c r="D1107" s="8"/>
      <c r="E1107" s="7" t="str">
        <f>IFERROR(__xludf.DUMMYFUNCTION("IF(D1107&lt;&gt;"""",SPLIT(D1107,"" 
""),)"),"")</f>
        <v/>
      </c>
    </row>
    <row r="1108">
      <c r="A1108" s="4" t="str">
        <f t="shared" si="1"/>
        <v/>
      </c>
      <c r="B1108" s="4" t="str">
        <f t="shared" si="2"/>
        <v/>
      </c>
      <c r="C1108" s="5" t="str">
        <f t="shared" si="3"/>
        <v/>
      </c>
      <c r="D1108" s="8"/>
      <c r="E1108" s="7" t="str">
        <f>IFERROR(__xludf.DUMMYFUNCTION("IF(D1108&lt;&gt;"""",SPLIT(D1108,"" 
""),)"),"")</f>
        <v/>
      </c>
    </row>
    <row r="1109">
      <c r="A1109" s="4" t="str">
        <f t="shared" si="1"/>
        <v/>
      </c>
      <c r="B1109" s="4" t="str">
        <f t="shared" si="2"/>
        <v/>
      </c>
      <c r="C1109" s="5" t="str">
        <f t="shared" si="3"/>
        <v/>
      </c>
      <c r="D1109" s="8"/>
      <c r="E1109" s="7" t="str">
        <f>IFERROR(__xludf.DUMMYFUNCTION("IF(D1109&lt;&gt;"""",SPLIT(D1109,"" 
""),)"),"")</f>
        <v/>
      </c>
    </row>
    <row r="1110">
      <c r="A1110" s="4" t="str">
        <f t="shared" si="1"/>
        <v/>
      </c>
      <c r="B1110" s="4" t="str">
        <f t="shared" si="2"/>
        <v/>
      </c>
      <c r="C1110" s="5" t="str">
        <f t="shared" si="3"/>
        <v/>
      </c>
      <c r="D1110" s="8"/>
      <c r="E1110" s="7" t="str">
        <f>IFERROR(__xludf.DUMMYFUNCTION("IF(D1110&lt;&gt;"""",SPLIT(D1110,"" 
""),)"),"")</f>
        <v/>
      </c>
    </row>
    <row r="1111">
      <c r="A1111" s="4" t="str">
        <f t="shared" si="1"/>
        <v/>
      </c>
      <c r="B1111" s="4" t="str">
        <f t="shared" si="2"/>
        <v/>
      </c>
      <c r="C1111" s="5" t="str">
        <f t="shared" si="3"/>
        <v/>
      </c>
      <c r="D1111" s="8"/>
      <c r="E1111" s="7" t="str">
        <f>IFERROR(__xludf.DUMMYFUNCTION("IF(D1111&lt;&gt;"""",SPLIT(D1111,"" 
""),)"),"")</f>
        <v/>
      </c>
    </row>
    <row r="1112">
      <c r="A1112" s="4" t="str">
        <f t="shared" si="1"/>
        <v/>
      </c>
      <c r="B1112" s="4" t="str">
        <f t="shared" si="2"/>
        <v/>
      </c>
      <c r="C1112" s="5" t="str">
        <f t="shared" si="3"/>
        <v/>
      </c>
      <c r="D1112" s="8"/>
      <c r="E1112" s="7" t="str">
        <f>IFERROR(__xludf.DUMMYFUNCTION("IF(D1112&lt;&gt;"""",SPLIT(D1112,"" 
""),)"),"")</f>
        <v/>
      </c>
    </row>
    <row r="1113">
      <c r="A1113" s="4" t="str">
        <f t="shared" si="1"/>
        <v/>
      </c>
      <c r="B1113" s="4" t="str">
        <f t="shared" si="2"/>
        <v/>
      </c>
      <c r="C1113" s="5" t="str">
        <f t="shared" si="3"/>
        <v/>
      </c>
      <c r="D1113" s="8"/>
      <c r="E1113" s="7" t="str">
        <f>IFERROR(__xludf.DUMMYFUNCTION("IF(D1113&lt;&gt;"""",SPLIT(D1113,"" 
""),)"),"")</f>
        <v/>
      </c>
    </row>
    <row r="1114">
      <c r="A1114" s="4" t="str">
        <f t="shared" si="1"/>
        <v/>
      </c>
      <c r="B1114" s="4" t="str">
        <f t="shared" si="2"/>
        <v/>
      </c>
      <c r="C1114" s="5" t="str">
        <f t="shared" si="3"/>
        <v/>
      </c>
      <c r="D1114" s="8"/>
      <c r="E1114" s="7" t="str">
        <f>IFERROR(__xludf.DUMMYFUNCTION("IF(D1114&lt;&gt;"""",SPLIT(D1114,"" 
""),)"),"")</f>
        <v/>
      </c>
    </row>
    <row r="1115">
      <c r="A1115" s="4" t="str">
        <f t="shared" si="1"/>
        <v/>
      </c>
      <c r="B1115" s="4" t="str">
        <f t="shared" si="2"/>
        <v/>
      </c>
      <c r="C1115" s="5" t="str">
        <f t="shared" si="3"/>
        <v/>
      </c>
      <c r="D1115" s="8"/>
      <c r="E1115" s="7" t="str">
        <f>IFERROR(__xludf.DUMMYFUNCTION("IF(D1115&lt;&gt;"""",SPLIT(D1115,"" 
""),)"),"")</f>
        <v/>
      </c>
    </row>
    <row r="1116">
      <c r="A1116" s="4" t="str">
        <f t="shared" si="1"/>
        <v/>
      </c>
      <c r="B1116" s="4" t="str">
        <f t="shared" si="2"/>
        <v/>
      </c>
      <c r="C1116" s="5" t="str">
        <f t="shared" si="3"/>
        <v/>
      </c>
      <c r="D1116" s="8"/>
      <c r="E1116" s="7" t="str">
        <f>IFERROR(__xludf.DUMMYFUNCTION("IF(D1116&lt;&gt;"""",SPLIT(D1116,"" 
""),)"),"")</f>
        <v/>
      </c>
    </row>
    <row r="1117">
      <c r="A1117" s="4" t="str">
        <f t="shared" si="1"/>
        <v/>
      </c>
      <c r="B1117" s="4" t="str">
        <f t="shared" si="2"/>
        <v/>
      </c>
      <c r="C1117" s="5" t="str">
        <f t="shared" si="3"/>
        <v/>
      </c>
      <c r="D1117" s="8"/>
      <c r="E1117" s="7" t="str">
        <f>IFERROR(__xludf.DUMMYFUNCTION("IF(D1117&lt;&gt;"""",SPLIT(D1117,"" 
""),)"),"")</f>
        <v/>
      </c>
    </row>
    <row r="1118">
      <c r="A1118" s="4" t="str">
        <f t="shared" si="1"/>
        <v/>
      </c>
      <c r="B1118" s="4" t="str">
        <f t="shared" si="2"/>
        <v/>
      </c>
      <c r="C1118" s="5" t="str">
        <f t="shared" si="3"/>
        <v/>
      </c>
      <c r="D1118" s="8"/>
      <c r="E1118" s="7" t="str">
        <f>IFERROR(__xludf.DUMMYFUNCTION("IF(D1118&lt;&gt;"""",SPLIT(D1118,"" 
""),)"),"")</f>
        <v/>
      </c>
    </row>
    <row r="1119">
      <c r="A1119" s="4" t="str">
        <f t="shared" si="1"/>
        <v/>
      </c>
      <c r="B1119" s="4" t="str">
        <f t="shared" si="2"/>
        <v/>
      </c>
      <c r="C1119" s="5" t="str">
        <f t="shared" si="3"/>
        <v/>
      </c>
      <c r="D1119" s="8"/>
      <c r="E1119" s="7" t="str">
        <f>IFERROR(__xludf.DUMMYFUNCTION("IF(D1119&lt;&gt;"""",SPLIT(D1119,"" 
""),)"),"")</f>
        <v/>
      </c>
    </row>
    <row r="1120">
      <c r="A1120" s="4" t="str">
        <f t="shared" si="1"/>
        <v/>
      </c>
      <c r="B1120" s="4" t="str">
        <f t="shared" si="2"/>
        <v/>
      </c>
      <c r="C1120" s="5" t="str">
        <f t="shared" si="3"/>
        <v/>
      </c>
      <c r="D1120" s="8"/>
      <c r="E1120" s="7" t="str">
        <f>IFERROR(__xludf.DUMMYFUNCTION("IF(D1120&lt;&gt;"""",SPLIT(D1120,"" 
""),)"),"")</f>
        <v/>
      </c>
    </row>
    <row r="1121">
      <c r="A1121" s="4" t="str">
        <f t="shared" si="1"/>
        <v/>
      </c>
      <c r="B1121" s="4" t="str">
        <f t="shared" si="2"/>
        <v/>
      </c>
      <c r="C1121" s="5" t="str">
        <f t="shared" si="3"/>
        <v/>
      </c>
      <c r="D1121" s="8"/>
      <c r="E1121" s="7" t="str">
        <f>IFERROR(__xludf.DUMMYFUNCTION("IF(D1121&lt;&gt;"""",SPLIT(D1121,"" 
""),)"),"")</f>
        <v/>
      </c>
    </row>
    <row r="1122">
      <c r="A1122" s="4" t="str">
        <f t="shared" si="1"/>
        <v/>
      </c>
      <c r="B1122" s="4" t="str">
        <f t="shared" si="2"/>
        <v/>
      </c>
      <c r="C1122" s="5" t="str">
        <f t="shared" si="3"/>
        <v/>
      </c>
      <c r="D1122" s="8"/>
      <c r="E1122" s="7" t="str">
        <f>IFERROR(__xludf.DUMMYFUNCTION("IF(D1122&lt;&gt;"""",SPLIT(D1122,"" 
""),)"),"")</f>
        <v/>
      </c>
    </row>
  </sheetData>
  <conditionalFormatting sqref="A1:H1122">
    <cfRule type="expression" dxfId="0" priority="1">
      <formula>$A1="RECV"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9" t="s">
        <v>163</v>
      </c>
      <c r="B1" s="9" t="s">
        <v>164</v>
      </c>
      <c r="C1" s="9" t="s">
        <v>165</v>
      </c>
      <c r="D1" s="9" t="s">
        <v>166</v>
      </c>
      <c r="E1" s="9" t="s">
        <v>167</v>
      </c>
      <c r="F1" s="10" t="s">
        <v>168</v>
      </c>
    </row>
    <row r="2">
      <c r="A2" s="11"/>
      <c r="B2" s="12"/>
      <c r="C2" s="13"/>
      <c r="D2" s="4"/>
      <c r="E2" s="4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7.38"/>
    <col customWidth="1" min="3" max="3" width="18.25"/>
    <col customWidth="1" min="4" max="4" width="28.0"/>
    <col customWidth="1" min="5" max="5" width="5.13"/>
    <col customWidth="1" min="6" max="6" width="25.0"/>
    <col customWidth="1" min="7" max="7" width="4.38"/>
    <col customWidth="1" min="8" max="11" width="10.13"/>
    <col customWidth="1" min="12" max="12" width="12.63"/>
  </cols>
  <sheetData>
    <row r="1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173</v>
      </c>
      <c r="H1" s="9" t="s">
        <v>175</v>
      </c>
      <c r="I1" s="9" t="s">
        <v>176</v>
      </c>
      <c r="J1" s="15" t="s">
        <v>177</v>
      </c>
      <c r="K1" s="16" t="s">
        <v>178</v>
      </c>
      <c r="L1" s="16" t="s">
        <v>179</v>
      </c>
    </row>
    <row r="2">
      <c r="A2" s="4">
        <f t="shared" ref="A2:A3" si="1">ROW()</f>
        <v>2</v>
      </c>
      <c r="B2" s="4" t="s">
        <v>180</v>
      </c>
      <c r="C2" s="4" t="s">
        <v>181</v>
      </c>
      <c r="D2" s="4" t="s">
        <v>182</v>
      </c>
      <c r="E2" s="17">
        <v>1.0</v>
      </c>
      <c r="G2" s="17">
        <f t="shared" ref="G2:G3" si="2">1-E2</f>
        <v>0</v>
      </c>
      <c r="H2" s="4" t="s">
        <v>183</v>
      </c>
      <c r="I2" s="4"/>
      <c r="J2" s="18">
        <f>SUMIFS(Transactions!$B:$B,Transactions!$C:$C,$A2)</f>
        <v>0</v>
      </c>
      <c r="K2" s="19">
        <f>SUMIFS(PaidTransactions!$B:$B,PaidTransactions!$C:$C,$A2)</f>
        <v>127.29</v>
      </c>
      <c r="L2" s="20">
        <f t="shared" ref="L2:L3" si="3">SWITCH(H2,"Monthly",DATE(YEAR(TODAY()),MONTH(TODAY())+1,1),"Weekly",TODAY()+7-WEEKDAY(TODAY(),2),"Daily",TODAY())</f>
        <v>44710</v>
      </c>
    </row>
    <row r="3">
      <c r="A3" s="4">
        <f t="shared" si="1"/>
        <v>3</v>
      </c>
      <c r="B3" s="4" t="s">
        <v>184</v>
      </c>
      <c r="C3" s="4" t="s">
        <v>185</v>
      </c>
      <c r="D3" s="4" t="s">
        <v>186</v>
      </c>
      <c r="E3" s="17">
        <v>1.0</v>
      </c>
      <c r="F3" s="4"/>
      <c r="G3" s="17">
        <f t="shared" si="2"/>
        <v>0</v>
      </c>
      <c r="H3" s="4" t="s">
        <v>183</v>
      </c>
      <c r="I3" s="4"/>
      <c r="J3" s="18">
        <f>SUMIFS(Transactions!$B:$B,Transactions!$C:$C,$A3)</f>
        <v>0</v>
      </c>
      <c r="K3" s="19">
        <f>SUMIFS(PaidTransactions!$B:$B,PaidTransactions!$C:$C,$A3)</f>
        <v>29</v>
      </c>
      <c r="L3" s="20">
        <f t="shared" si="3"/>
        <v>44710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9" t="s">
        <v>163</v>
      </c>
      <c r="B1" s="9" t="s">
        <v>187</v>
      </c>
      <c r="C1" s="9" t="s">
        <v>188</v>
      </c>
      <c r="D1" s="9" t="s">
        <v>164</v>
      </c>
      <c r="E1" s="9" t="s">
        <v>189</v>
      </c>
    </row>
    <row r="2">
      <c r="A2" s="9">
        <f>IFERROR(__xludf.DUMMYFUNCTION("IMPORTXML(""https://www.xe.com/en/currencyconverter/convert/?Amount=1000&amp;From=EUR&amp;To=USD"",""//p[@class='result__BigRate-sc-1bsijpp-1 iGrAod']"")/1000"),1.0675999999999999)</f>
        <v>1.0676</v>
      </c>
      <c r="B2" s="9">
        <f>SUM(OFFSET(B:B,ROW(),0))</f>
        <v>180</v>
      </c>
      <c r="C2" s="9"/>
      <c r="D2" s="9">
        <f>SUM(OFFSET(D:D,ROW(),0))</f>
        <v>-188.98734</v>
      </c>
      <c r="E2" s="9">
        <f>AVERAGE(OFFSET(E:E,ROW(),0))</f>
        <v>1.0299578</v>
      </c>
    </row>
    <row r="3">
      <c r="A3" s="11">
        <v>44691.71973379629</v>
      </c>
      <c r="B3" s="4">
        <v>45.0</v>
      </c>
      <c r="C3" s="4" t="s">
        <v>190</v>
      </c>
      <c r="D3" s="4">
        <v>-45.0</v>
      </c>
      <c r="E3" s="7">
        <f t="shared" ref="E3:E5" si="1">-D3/B3</f>
        <v>1</v>
      </c>
    </row>
    <row r="4">
      <c r="A4" s="11">
        <v>44687.69899305556</v>
      </c>
      <c r="B4" s="4">
        <v>35.0</v>
      </c>
      <c r="C4" s="4" t="s">
        <v>190</v>
      </c>
      <c r="D4" s="4">
        <v>-35.0</v>
      </c>
      <c r="E4" s="7">
        <f t="shared" si="1"/>
        <v>1</v>
      </c>
    </row>
    <row r="5">
      <c r="A5" s="11">
        <v>44657.928136574075</v>
      </c>
      <c r="B5" s="4">
        <v>100.0</v>
      </c>
      <c r="C5" s="4" t="s">
        <v>191</v>
      </c>
      <c r="D5" s="21">
        <v>-108.98734</v>
      </c>
      <c r="E5" s="7">
        <f t="shared" si="1"/>
        <v>1.0898734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9" t="s">
        <v>163</v>
      </c>
      <c r="B1" s="9" t="s">
        <v>164</v>
      </c>
      <c r="C1" s="9" t="s">
        <v>165</v>
      </c>
      <c r="D1" s="9" t="s">
        <v>166</v>
      </c>
      <c r="E1" s="9" t="s">
        <v>167</v>
      </c>
      <c r="F1" s="10" t="s">
        <v>168</v>
      </c>
    </row>
    <row r="2">
      <c r="A2" s="11">
        <v>44702.52002314814</v>
      </c>
      <c r="B2" s="12">
        <v>3.0</v>
      </c>
      <c r="C2" s="13">
        <v>2.0</v>
      </c>
      <c r="D2" s="4" t="s">
        <v>190</v>
      </c>
      <c r="E2" s="13">
        <v>3.0</v>
      </c>
      <c r="F2" s="14">
        <v>1.0</v>
      </c>
    </row>
    <row r="3">
      <c r="A3" s="11">
        <v>44702.51729166666</v>
      </c>
      <c r="B3" s="12">
        <v>4.2</v>
      </c>
      <c r="C3" s="13">
        <v>2.0</v>
      </c>
      <c r="D3" s="4" t="s">
        <v>190</v>
      </c>
      <c r="E3" s="13">
        <v>4.2</v>
      </c>
      <c r="F3" s="14">
        <v>1.0</v>
      </c>
    </row>
    <row r="4">
      <c r="A4" s="11">
        <v>44700.53633101852</v>
      </c>
      <c r="B4" s="12">
        <v>4.5</v>
      </c>
      <c r="C4" s="13">
        <v>2.0</v>
      </c>
      <c r="D4" s="4" t="s">
        <v>190</v>
      </c>
      <c r="E4" s="13">
        <v>4.5</v>
      </c>
      <c r="F4" s="14">
        <v>1.0</v>
      </c>
    </row>
    <row r="5">
      <c r="A5" s="11">
        <v>44700.52228009259</v>
      </c>
      <c r="B5" s="12">
        <v>5.5</v>
      </c>
      <c r="C5" s="13">
        <v>2.0</v>
      </c>
      <c r="D5" s="4" t="s">
        <v>190</v>
      </c>
      <c r="E5" s="13">
        <v>5.5</v>
      </c>
      <c r="F5" s="14">
        <v>1.0</v>
      </c>
    </row>
    <row r="6">
      <c r="A6" s="11">
        <v>44691.72447916667</v>
      </c>
      <c r="B6" s="12">
        <v>12.0</v>
      </c>
      <c r="C6" s="13">
        <v>3.0</v>
      </c>
      <c r="D6" s="4" t="s">
        <v>190</v>
      </c>
      <c r="E6" s="13">
        <v>12.0</v>
      </c>
      <c r="F6" s="14">
        <v>1.0</v>
      </c>
    </row>
    <row r="7">
      <c r="A7" s="11">
        <v>44695.55331018519</v>
      </c>
      <c r="B7" s="12">
        <v>5.4</v>
      </c>
      <c r="C7" s="13">
        <v>2.0</v>
      </c>
      <c r="D7" s="4" t="s">
        <v>190</v>
      </c>
      <c r="E7" s="13">
        <v>5.4</v>
      </c>
      <c r="F7" s="14">
        <v>1.0</v>
      </c>
    </row>
    <row r="8">
      <c r="A8" s="11">
        <v>44693.51792824074</v>
      </c>
      <c r="B8" s="12">
        <v>8.1</v>
      </c>
      <c r="C8" s="13">
        <v>2.0</v>
      </c>
      <c r="D8" s="4" t="s">
        <v>190</v>
      </c>
      <c r="E8" s="13">
        <v>8.1</v>
      </c>
      <c r="F8" s="14">
        <v>1.0</v>
      </c>
    </row>
    <row r="9">
      <c r="A9" s="11">
        <v>44687.533043981486</v>
      </c>
      <c r="B9" s="12">
        <v>6.6</v>
      </c>
      <c r="C9" s="13">
        <v>2.0</v>
      </c>
      <c r="D9" s="4" t="s">
        <v>190</v>
      </c>
      <c r="E9" s="13">
        <v>6.6</v>
      </c>
      <c r="F9" s="14">
        <v>1.0</v>
      </c>
    </row>
    <row r="10">
      <c r="A10" s="11">
        <v>44687.83658564815</v>
      </c>
      <c r="B10" s="12">
        <v>17.0</v>
      </c>
      <c r="C10" s="13">
        <v>3.0</v>
      </c>
      <c r="D10" s="4" t="s">
        <v>190</v>
      </c>
      <c r="E10" s="13">
        <v>17.0</v>
      </c>
      <c r="F10" s="14">
        <v>1.0</v>
      </c>
    </row>
    <row r="11">
      <c r="A11" s="11">
        <v>44689.50938657408</v>
      </c>
      <c r="B11" s="12">
        <v>7.3</v>
      </c>
      <c r="C11" s="13">
        <v>2.0</v>
      </c>
      <c r="D11" s="4" t="s">
        <v>190</v>
      </c>
      <c r="E11" s="13">
        <v>7.3</v>
      </c>
      <c r="F11" s="14">
        <v>1.0</v>
      </c>
    </row>
    <row r="12">
      <c r="A12" s="11">
        <v>44688.54746527778</v>
      </c>
      <c r="B12" s="12">
        <v>3.0</v>
      </c>
      <c r="C12" s="13">
        <v>2.0</v>
      </c>
      <c r="D12" s="4" t="s">
        <v>190</v>
      </c>
      <c r="E12" s="13">
        <v>3.0</v>
      </c>
      <c r="F12" s="14">
        <v>1.0</v>
      </c>
    </row>
    <row r="13">
      <c r="A13" s="11">
        <v>44686.46728009259</v>
      </c>
      <c r="B13" s="12">
        <v>7.1</v>
      </c>
      <c r="C13" s="13">
        <v>2.0</v>
      </c>
      <c r="D13" s="4" t="s">
        <v>190</v>
      </c>
      <c r="E13" s="13">
        <v>7.1</v>
      </c>
      <c r="F13" s="14">
        <v>1.0</v>
      </c>
    </row>
    <row r="14">
      <c r="A14" s="11">
        <v>44686.52086805555</v>
      </c>
      <c r="B14" s="12">
        <v>5.5</v>
      </c>
      <c r="C14" s="13">
        <v>2.0</v>
      </c>
      <c r="D14" s="4" t="s">
        <v>190</v>
      </c>
      <c r="E14" s="13">
        <v>5.5</v>
      </c>
      <c r="F14" s="14">
        <v>1.0</v>
      </c>
    </row>
    <row r="15">
      <c r="A15" s="11">
        <v>44681.499131944445</v>
      </c>
      <c r="B15" s="12">
        <v>3.5</v>
      </c>
      <c r="C15" s="13">
        <v>2.0</v>
      </c>
      <c r="D15" s="4" t="s">
        <v>191</v>
      </c>
      <c r="E15" s="13">
        <v>3.69</v>
      </c>
      <c r="F15" s="14">
        <v>1.0542857142857143</v>
      </c>
    </row>
    <row r="16">
      <c r="A16" s="11">
        <v>44680.53349537037</v>
      </c>
      <c r="B16" s="12">
        <v>10.8</v>
      </c>
      <c r="C16" s="13">
        <v>2.0</v>
      </c>
      <c r="D16" s="4" t="s">
        <v>191</v>
      </c>
      <c r="E16" s="13">
        <v>11.41</v>
      </c>
      <c r="F16" s="14">
        <v>1.0564814814814814</v>
      </c>
    </row>
    <row r="17">
      <c r="A17" s="11">
        <v>44679.53175925926</v>
      </c>
      <c r="B17" s="12">
        <v>5.9</v>
      </c>
      <c r="C17" s="13">
        <v>2.0</v>
      </c>
      <c r="D17" s="4" t="s">
        <v>191</v>
      </c>
      <c r="E17" s="13">
        <v>6.2</v>
      </c>
      <c r="F17" s="14">
        <v>1.0508474576271185</v>
      </c>
    </row>
    <row r="18">
      <c r="A18" s="11">
        <v>44675.52208333333</v>
      </c>
      <c r="B18" s="12">
        <v>3.5</v>
      </c>
      <c r="C18" s="13">
        <v>2.0</v>
      </c>
      <c r="D18" s="4" t="s">
        <v>191</v>
      </c>
      <c r="E18" s="13">
        <v>3.78</v>
      </c>
      <c r="F18" s="14">
        <v>1.0799999999999998</v>
      </c>
    </row>
    <row r="19">
      <c r="A19" s="11">
        <v>44674.54173611111</v>
      </c>
      <c r="B19" s="12">
        <v>4.8</v>
      </c>
      <c r="C19" s="13">
        <v>2.0</v>
      </c>
      <c r="D19" s="4" t="s">
        <v>191</v>
      </c>
      <c r="E19" s="13">
        <v>5.18</v>
      </c>
      <c r="F19" s="14">
        <v>1.0791666666666666</v>
      </c>
    </row>
    <row r="20">
      <c r="A20" s="11">
        <v>44673.49886574074</v>
      </c>
      <c r="B20" s="12">
        <v>7.26</v>
      </c>
      <c r="C20" s="13">
        <v>2.0</v>
      </c>
      <c r="D20" s="4" t="s">
        <v>191</v>
      </c>
      <c r="E20" s="13">
        <v>7.84</v>
      </c>
      <c r="F20" s="14">
        <v>1.0798898071625345</v>
      </c>
    </row>
    <row r="21">
      <c r="A21" s="11">
        <v>44672.5059837963</v>
      </c>
      <c r="B21" s="12">
        <v>4.18</v>
      </c>
      <c r="C21" s="13">
        <v>2.0</v>
      </c>
      <c r="D21" s="4" t="s">
        <v>191</v>
      </c>
      <c r="E21" s="13">
        <v>4.56</v>
      </c>
      <c r="F21" s="14">
        <v>1.0909090909090908</v>
      </c>
    </row>
    <row r="22">
      <c r="A22" s="11">
        <v>44667.50069444445</v>
      </c>
      <c r="B22" s="12">
        <v>3.5</v>
      </c>
      <c r="C22" s="13">
        <v>2.0</v>
      </c>
      <c r="D22" s="4" t="s">
        <v>191</v>
      </c>
      <c r="E22" s="13">
        <v>3.78</v>
      </c>
      <c r="F22" s="14">
        <v>1.0799999999999998</v>
      </c>
    </row>
    <row r="23">
      <c r="A23" s="11">
        <v>44666.5360300926</v>
      </c>
      <c r="B23" s="12">
        <v>14.1</v>
      </c>
      <c r="C23" s="13">
        <v>2.0</v>
      </c>
      <c r="D23" s="4" t="s">
        <v>191</v>
      </c>
      <c r="E23" s="13">
        <v>15.24</v>
      </c>
      <c r="F23" s="14">
        <v>1.0808510638297872</v>
      </c>
    </row>
    <row r="24">
      <c r="A24" s="11">
        <v>44665.4934375</v>
      </c>
      <c r="B24" s="12">
        <v>6.55</v>
      </c>
      <c r="C24" s="13">
        <v>2.0</v>
      </c>
      <c r="D24" s="4" t="s">
        <v>191</v>
      </c>
      <c r="E24" s="13">
        <v>7.15</v>
      </c>
      <c r="F24" s="14">
        <v>1.0916030534351147</v>
      </c>
    </row>
    <row r="25">
      <c r="A25" s="11">
        <v>44660.524351851855</v>
      </c>
      <c r="B25" s="12">
        <v>3.0</v>
      </c>
      <c r="C25" s="13">
        <v>2.0</v>
      </c>
      <c r="D25" s="4" t="s">
        <v>191</v>
      </c>
      <c r="E25" s="13">
        <v>3.26</v>
      </c>
      <c r="F25" s="14">
        <v>1.0866666666666667</v>
      </c>
    </row>
  </sheetData>
  <autoFilter ref="$A$1:$F$25"/>
  <drawing r:id="rId1"/>
</worksheet>
</file>