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 Hacienda\Desktop\DUCUMENTOS DE TRABAJO\FISCAL IMPOSITIVA\2024 VIGENTE\"/>
    </mc:Choice>
  </mc:AlternateContent>
  <bookViews>
    <workbookView xWindow="0" yWindow="0" windowWidth="9135" windowHeight="4830"/>
  </bookViews>
  <sheets>
    <sheet name="Serie Historica MF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K17" i="1"/>
  <c r="K16" i="1"/>
  <c r="K11" i="1"/>
  <c r="J11" i="1"/>
  <c r="I11" i="1"/>
  <c r="H17" i="1"/>
  <c r="I16" i="1"/>
  <c r="J16" i="1"/>
  <c r="H16" i="1"/>
  <c r="H12" i="1" l="1"/>
  <c r="H11" i="1"/>
  <c r="G11" i="1"/>
  <c r="F11" i="1"/>
  <c r="E16" i="1"/>
  <c r="E17" i="1"/>
  <c r="F16" i="1"/>
  <c r="G16" i="1"/>
  <c r="E12" i="1"/>
  <c r="E11" i="1"/>
  <c r="D11" i="1"/>
  <c r="C11" i="1" l="1"/>
  <c r="D16" i="1" l="1"/>
  <c r="C16" i="1"/>
  <c r="G6" i="1"/>
  <c r="H6" i="1"/>
  <c r="I7" i="1" s="1"/>
  <c r="F6" i="1"/>
  <c r="J7" i="1" l="1"/>
  <c r="J6" i="1" s="1"/>
  <c r="K7" i="1"/>
  <c r="J8" i="1"/>
  <c r="K8" i="1"/>
  <c r="I8" i="1"/>
  <c r="I6" i="1" s="1"/>
  <c r="K6" i="1" l="1"/>
  <c r="N7" i="1" l="1"/>
  <c r="M8" i="1"/>
  <c r="M7" i="1"/>
  <c r="M6" i="1" s="1"/>
  <c r="L8" i="1"/>
  <c r="N8" i="1"/>
  <c r="L7" i="1"/>
  <c r="N6" i="1" l="1"/>
  <c r="L6" i="1"/>
  <c r="O7" i="1" l="1"/>
  <c r="O8" i="1"/>
  <c r="Q8" i="1"/>
  <c r="Q7" i="1"/>
  <c r="P8" i="1"/>
  <c r="P7" i="1"/>
  <c r="P6" i="1" s="1"/>
  <c r="Q6" i="1" l="1"/>
  <c r="O6" i="1"/>
</calcChain>
</file>

<file path=xl/sharedStrings.xml><?xml version="1.0" encoding="utf-8"?>
<sst xmlns="http://schemas.openxmlformats.org/spreadsheetml/2006/main" count="33" uniqueCount="18">
  <si>
    <t>Componente 70% Ripte</t>
  </si>
  <si>
    <t>Componente 30% IPC</t>
  </si>
  <si>
    <t>IPC</t>
  </si>
  <si>
    <t>Variacion % respecto mes Ant</t>
  </si>
  <si>
    <t>Variacion acumulada trimestre</t>
  </si>
  <si>
    <t>RIPTE indice Base 07/94=100</t>
  </si>
  <si>
    <t>Fuente: INDEC</t>
  </si>
  <si>
    <t>-</t>
  </si>
  <si>
    <t xml:space="preserve">Evolucion Modulo Fiscal </t>
  </si>
  <si>
    <t>4to Trimestre 2023</t>
  </si>
  <si>
    <t>1er Trimestre 2024</t>
  </si>
  <si>
    <t>2do Trimestre 2024</t>
  </si>
  <si>
    <t>3er Trimestre 2024</t>
  </si>
  <si>
    <t>4to Trimestre 2024</t>
  </si>
  <si>
    <t>Variacion Trimestral</t>
  </si>
  <si>
    <t>Según Odenanza Imp 3202/24</t>
  </si>
  <si>
    <t>Valor del Modulo Fiscal Seg Ord 3202/24</t>
  </si>
  <si>
    <t>Fuente: Secretaría de Seguridad Social de la Nacion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</si>
</sst>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_ * #,##0.00_ ;_ * \-#,##0.00_ ;_ * &quot;-&quot;??_ ;_ @_ 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0" fontId="2" fillId="0" borderId="0" xfId="1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9" fontId="2" fillId="0" borderId="0" xfId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3" fontId="2" fillId="0" borderId="0" xfId="2" applyFont="1" applyBorder="1" applyAlignment="1">
      <alignment horizontal="center"/>
    </xf>
    <xf numFmtId="43" fontId="2" fillId="2" borderId="0" xfId="2" applyFont="1" applyFill="1" applyBorder="1" applyAlignment="1">
      <alignment horizontal="center"/>
    </xf>
    <xf numFmtId="0" fontId="3" fillId="0" borderId="0" xfId="2" applyNumberFormat="1" applyFont="1" applyBorder="1" applyAlignment="1">
      <alignment horizontal="center"/>
    </xf>
    <xf numFmtId="0" fontId="3" fillId="0" borderId="0" xfId="2" applyNumberFormat="1" applyFont="1" applyBorder="1" applyAlignment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7" fontId="6" fillId="0" borderId="2" xfId="0" applyNumberFormat="1" applyFont="1" applyBorder="1" applyAlignment="1">
      <alignment horizontal="center"/>
    </xf>
    <xf numFmtId="17" fontId="6" fillId="2" borderId="2" xfId="0" applyNumberFormat="1" applyFont="1" applyFill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6" fillId="2" borderId="0" xfId="0" applyNumberFormat="1" applyFont="1" applyFill="1" applyBorder="1" applyAlignment="1">
      <alignment horizontal="center"/>
    </xf>
    <xf numFmtId="0" fontId="7" fillId="0" borderId="2" xfId="0" applyFont="1" applyBorder="1"/>
    <xf numFmtId="0" fontId="7" fillId="0" borderId="2" xfId="2" applyNumberFormat="1" applyFont="1" applyBorder="1" applyAlignment="1">
      <alignment horizontal="center"/>
    </xf>
    <xf numFmtId="0" fontId="7" fillId="2" borderId="2" xfId="2" applyNumberFormat="1" applyFont="1" applyFill="1" applyBorder="1" applyAlignment="1">
      <alignment horizontal="center"/>
    </xf>
    <xf numFmtId="2" fontId="7" fillId="2" borderId="2" xfId="2" applyNumberFormat="1" applyFont="1" applyFill="1" applyBorder="1" applyAlignment="1">
      <alignment horizontal="center"/>
    </xf>
    <xf numFmtId="2" fontId="7" fillId="0" borderId="2" xfId="2" applyNumberFormat="1" applyFont="1" applyBorder="1" applyAlignment="1">
      <alignment horizontal="center"/>
    </xf>
    <xf numFmtId="0" fontId="6" fillId="0" borderId="0" xfId="0" applyFont="1" applyBorder="1" applyAlignment="1">
      <alignment horizontal="left" indent="2"/>
    </xf>
    <xf numFmtId="0" fontId="6" fillId="0" borderId="0" xfId="2" applyNumberFormat="1" applyFont="1" applyBorder="1" applyAlignment="1">
      <alignment horizontal="center"/>
    </xf>
    <xf numFmtId="0" fontId="7" fillId="2" borderId="0" xfId="2" applyNumberFormat="1" applyFont="1" applyFill="1" applyBorder="1" applyAlignment="1">
      <alignment horizontal="center"/>
    </xf>
    <xf numFmtId="2" fontId="6" fillId="2" borderId="0" xfId="2" applyNumberFormat="1" applyFont="1" applyFill="1" applyBorder="1" applyAlignment="1">
      <alignment horizontal="center"/>
    </xf>
    <xf numFmtId="2" fontId="6" fillId="0" borderId="0" xfId="2" applyNumberFormat="1" applyFont="1" applyBorder="1" applyAlignment="1">
      <alignment horizontal="center"/>
    </xf>
    <xf numFmtId="43" fontId="6" fillId="0" borderId="0" xfId="2" applyFont="1" applyBorder="1" applyAlignment="1">
      <alignment horizontal="center"/>
    </xf>
    <xf numFmtId="43" fontId="6" fillId="2" borderId="0" xfId="2" applyFont="1" applyFill="1" applyBorder="1" applyAlignment="1">
      <alignment horizontal="center"/>
    </xf>
    <xf numFmtId="0" fontId="7" fillId="0" borderId="0" xfId="0" applyFont="1" applyBorder="1"/>
    <xf numFmtId="2" fontId="7" fillId="0" borderId="0" xfId="2" applyNumberFormat="1" applyFont="1" applyBorder="1" applyAlignment="1">
      <alignment horizontal="center"/>
    </xf>
    <xf numFmtId="0" fontId="7" fillId="0" borderId="0" xfId="2" applyNumberFormat="1" applyFont="1" applyBorder="1" applyAlignment="1">
      <alignment horizontal="center"/>
    </xf>
    <xf numFmtId="2" fontId="7" fillId="2" borderId="0" xfId="2" applyNumberFormat="1" applyFont="1" applyFill="1" applyBorder="1" applyAlignment="1">
      <alignment horizontal="center"/>
    </xf>
    <xf numFmtId="10" fontId="6" fillId="0" borderId="0" xfId="1" applyNumberFormat="1" applyFont="1" applyBorder="1" applyAlignment="1">
      <alignment horizontal="left" indent="2"/>
    </xf>
    <xf numFmtId="2" fontId="6" fillId="0" borderId="0" xfId="1" applyNumberFormat="1" applyFont="1" applyBorder="1" applyAlignment="1">
      <alignment horizontal="center"/>
    </xf>
    <xf numFmtId="164" fontId="6" fillId="2" borderId="0" xfId="1" applyNumberFormat="1" applyFont="1" applyFill="1" applyBorder="1" applyAlignment="1">
      <alignment horizontal="center"/>
    </xf>
    <xf numFmtId="164" fontId="6" fillId="3" borderId="0" xfId="1" applyNumberFormat="1" applyFont="1" applyFill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9" fontId="6" fillId="0" borderId="0" xfId="1" applyFont="1" applyBorder="1" applyAlignment="1">
      <alignment horizontal="left" indent="2"/>
    </xf>
    <xf numFmtId="0" fontId="8" fillId="0" borderId="0" xfId="6" applyFont="1" applyBorder="1"/>
    <xf numFmtId="2" fontId="7" fillId="0" borderId="0" xfId="2" applyNumberFormat="1" applyFont="1" applyAlignment="1">
      <alignment horizontal="center"/>
    </xf>
    <xf numFmtId="0" fontId="7" fillId="2" borderId="0" xfId="2" applyNumberFormat="1" applyFont="1" applyFill="1" applyAlignment="1">
      <alignment horizontal="center"/>
    </xf>
    <xf numFmtId="166" fontId="7" fillId="0" borderId="0" xfId="0" applyNumberFormat="1" applyFont="1" applyAlignment="1">
      <alignment horizontal="center"/>
    </xf>
  </cellXfs>
  <cellStyles count="7">
    <cellStyle name="Hipervínculo" xfId="6" builtinId="8"/>
    <cellStyle name="Millares" xfId="2" builtinId="3"/>
    <cellStyle name="Millares 2" xfId="3"/>
    <cellStyle name="Normal" xfId="0" builtinId="0"/>
    <cellStyle name="Normal 2" xfId="4"/>
    <cellStyle name="Normal 3" xfId="5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ndec.gob.ar/indec/web/Nivel4-Tema-3-5-31" TargetMode="External"/><Relationship Id="rId1" Type="http://schemas.openxmlformats.org/officeDocument/2006/relationships/hyperlink" Target="https://www.argentina.gob.ar/trabajo/seguridadsocial/rip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8"/>
  <sheetViews>
    <sheetView showGridLines="0" tabSelected="1" topLeftCell="A4" workbookViewId="0">
      <pane xSplit="1" topLeftCell="D1" activePane="topRight" state="frozen"/>
      <selection pane="topRight" activeCell="M20" sqref="M20"/>
    </sheetView>
  </sheetViews>
  <sheetFormatPr baseColWidth="10" defaultColWidth="8" defaultRowHeight="11.25" x14ac:dyDescent="0.2"/>
  <cols>
    <col min="1" max="1" width="41.85546875" style="1" bestFit="1" customWidth="1"/>
    <col min="2" max="2" width="9.28515625" style="2" customWidth="1"/>
    <col min="3" max="5" width="9.28515625" style="5" customWidth="1"/>
    <col min="6" max="8" width="9.28515625" style="2" customWidth="1"/>
    <col min="9" max="11" width="9.28515625" style="5" customWidth="1"/>
    <col min="12" max="14" width="9.28515625" style="2" customWidth="1"/>
    <col min="15" max="17" width="9.28515625" style="5" customWidth="1"/>
    <col min="18" max="16384" width="8" style="2"/>
  </cols>
  <sheetData>
    <row r="1" spans="1:19" ht="12.75" x14ac:dyDescent="0.2">
      <c r="A1" s="12" t="s">
        <v>8</v>
      </c>
      <c r="B1" s="13"/>
      <c r="C1" s="14"/>
      <c r="D1" s="14"/>
      <c r="E1" s="14"/>
      <c r="F1" s="13"/>
      <c r="G1" s="13"/>
      <c r="H1" s="13"/>
      <c r="I1" s="14"/>
      <c r="J1" s="14"/>
      <c r="K1" s="14"/>
      <c r="L1" s="13"/>
      <c r="M1" s="13"/>
      <c r="N1" s="13"/>
      <c r="O1" s="14"/>
      <c r="P1" s="14"/>
      <c r="Q1" s="14"/>
    </row>
    <row r="2" spans="1:19" ht="12.75" x14ac:dyDescent="0.2">
      <c r="A2" s="12" t="s">
        <v>15</v>
      </c>
      <c r="B2" s="13"/>
      <c r="C2" s="14"/>
      <c r="D2" s="14"/>
      <c r="E2" s="14"/>
      <c r="F2" s="13"/>
      <c r="G2" s="13"/>
      <c r="H2" s="13"/>
      <c r="I2" s="14"/>
      <c r="J2" s="14"/>
      <c r="K2" s="14"/>
      <c r="L2" s="13"/>
      <c r="M2" s="13"/>
      <c r="N2" s="13"/>
      <c r="O2" s="14"/>
      <c r="P2" s="14"/>
      <c r="Q2" s="14"/>
    </row>
    <row r="3" spans="1:19" ht="12.75" x14ac:dyDescent="0.2">
      <c r="A3" s="12"/>
      <c r="B3" s="13"/>
      <c r="C3" s="15" t="s">
        <v>9</v>
      </c>
      <c r="D3" s="15"/>
      <c r="E3" s="15"/>
      <c r="F3" s="16" t="s">
        <v>10</v>
      </c>
      <c r="G3" s="16"/>
      <c r="H3" s="16"/>
      <c r="I3" s="15" t="s">
        <v>11</v>
      </c>
      <c r="J3" s="15"/>
      <c r="K3" s="15"/>
      <c r="L3" s="16" t="s">
        <v>12</v>
      </c>
      <c r="M3" s="16"/>
      <c r="N3" s="16"/>
      <c r="O3" s="15" t="s">
        <v>13</v>
      </c>
      <c r="P3" s="15"/>
      <c r="Q3" s="15"/>
    </row>
    <row r="4" spans="1:19" ht="12.75" x14ac:dyDescent="0.2">
      <c r="A4" s="17" t="s">
        <v>14</v>
      </c>
      <c r="B4" s="18">
        <v>45170</v>
      </c>
      <c r="C4" s="19">
        <v>45200</v>
      </c>
      <c r="D4" s="19">
        <v>45231</v>
      </c>
      <c r="E4" s="19">
        <v>45261</v>
      </c>
      <c r="F4" s="18">
        <v>45292</v>
      </c>
      <c r="G4" s="18">
        <v>45323</v>
      </c>
      <c r="H4" s="18">
        <v>45352</v>
      </c>
      <c r="I4" s="19">
        <v>45383</v>
      </c>
      <c r="J4" s="19">
        <v>45413</v>
      </c>
      <c r="K4" s="19">
        <v>45444</v>
      </c>
      <c r="L4" s="18">
        <v>45474</v>
      </c>
      <c r="M4" s="18">
        <v>45505</v>
      </c>
      <c r="N4" s="18">
        <v>45536</v>
      </c>
      <c r="O4" s="19">
        <v>45566</v>
      </c>
      <c r="P4" s="19">
        <v>45597</v>
      </c>
      <c r="Q4" s="19">
        <v>45627</v>
      </c>
    </row>
    <row r="5" spans="1:19" ht="12.75" x14ac:dyDescent="0.2">
      <c r="A5" s="12"/>
      <c r="B5" s="20"/>
      <c r="C5" s="21"/>
      <c r="D5" s="21"/>
      <c r="E5" s="21"/>
      <c r="F5" s="20"/>
      <c r="G5" s="20"/>
      <c r="H5" s="20"/>
      <c r="I5" s="21"/>
      <c r="J5" s="21"/>
      <c r="K5" s="21"/>
      <c r="L5" s="20"/>
      <c r="M5" s="20"/>
      <c r="N5" s="20"/>
      <c r="O5" s="21"/>
      <c r="P5" s="21"/>
      <c r="Q5" s="21"/>
    </row>
    <row r="6" spans="1:19" s="7" customFormat="1" ht="12.75" x14ac:dyDescent="0.2">
      <c r="A6" s="22" t="s">
        <v>16</v>
      </c>
      <c r="B6" s="23" t="s">
        <v>7</v>
      </c>
      <c r="C6" s="24" t="s">
        <v>7</v>
      </c>
      <c r="D6" s="24" t="s">
        <v>7</v>
      </c>
      <c r="E6" s="24" t="s">
        <v>7</v>
      </c>
      <c r="F6" s="23">
        <f>SUM(F7:F8)</f>
        <v>100</v>
      </c>
      <c r="G6" s="23">
        <f t="shared" ref="G6:Q6" si="0">SUM(G7:G8)</f>
        <v>100</v>
      </c>
      <c r="H6" s="23">
        <f t="shared" si="0"/>
        <v>100</v>
      </c>
      <c r="I6" s="25">
        <f>SUM(I7:I8)</f>
        <v>136.00639665716491</v>
      </c>
      <c r="J6" s="25">
        <f t="shared" si="0"/>
        <v>136.00639665716491</v>
      </c>
      <c r="K6" s="25">
        <f t="shared" si="0"/>
        <v>136.00639665716491</v>
      </c>
      <c r="L6" s="26">
        <f t="shared" si="0"/>
        <v>200.61868699756809</v>
      </c>
      <c r="M6" s="26">
        <f t="shared" si="0"/>
        <v>200.61868699756809</v>
      </c>
      <c r="N6" s="26">
        <f t="shared" si="0"/>
        <v>200.61868699756809</v>
      </c>
      <c r="O6" s="26">
        <f t="shared" si="0"/>
        <v>257.02605432517464</v>
      </c>
      <c r="P6" s="26">
        <f t="shared" si="0"/>
        <v>257.02605432517464</v>
      </c>
      <c r="Q6" s="26">
        <f t="shared" si="0"/>
        <v>257.02605432517464</v>
      </c>
    </row>
    <row r="7" spans="1:19" ht="12.75" x14ac:dyDescent="0.2">
      <c r="A7" s="27" t="s">
        <v>0</v>
      </c>
      <c r="B7" s="28" t="s">
        <v>7</v>
      </c>
      <c r="C7" s="29" t="s">
        <v>7</v>
      </c>
      <c r="D7" s="29" t="s">
        <v>7</v>
      </c>
      <c r="E7" s="29" t="s">
        <v>7</v>
      </c>
      <c r="F7" s="28">
        <v>70</v>
      </c>
      <c r="G7" s="28">
        <v>70</v>
      </c>
      <c r="H7" s="28">
        <v>70</v>
      </c>
      <c r="I7" s="30">
        <f>($H$6*0.7)*(1+$E$12)</f>
        <v>90.019634923308331</v>
      </c>
      <c r="J7" s="30">
        <f>($H$6*0.7)*(1+$E$12)</f>
        <v>90.019634923308331</v>
      </c>
      <c r="K7" s="30">
        <f>($H$6*0.7)*(1+$E$12)</f>
        <v>90.019634923308331</v>
      </c>
      <c r="L7" s="31">
        <f>($K$6*0.7)*(1+$H$12)</f>
        <v>138.75418157302246</v>
      </c>
      <c r="M7" s="31">
        <f>($K$6*0.7)*(1+$H$12)</f>
        <v>138.75418157302246</v>
      </c>
      <c r="N7" s="31">
        <f>($K$6*0.7)*(1+$H$12)</f>
        <v>138.75418157302246</v>
      </c>
      <c r="O7" s="30">
        <f>($N$6*0.7)*(1+$K$12)</f>
        <v>185.66628487620056</v>
      </c>
      <c r="P7" s="30">
        <f t="shared" ref="P7:Q7" si="1">($N$6*0.7)*(1+$K$12)</f>
        <v>185.66628487620056</v>
      </c>
      <c r="Q7" s="30">
        <f t="shared" si="1"/>
        <v>185.66628487620056</v>
      </c>
    </row>
    <row r="8" spans="1:19" ht="12.75" x14ac:dyDescent="0.2">
      <c r="A8" s="27" t="s">
        <v>1</v>
      </c>
      <c r="B8" s="28" t="s">
        <v>7</v>
      </c>
      <c r="C8" s="29" t="s">
        <v>7</v>
      </c>
      <c r="D8" s="29" t="s">
        <v>7</v>
      </c>
      <c r="E8" s="29" t="s">
        <v>7</v>
      </c>
      <c r="F8" s="28">
        <v>30</v>
      </c>
      <c r="G8" s="28">
        <v>30</v>
      </c>
      <c r="H8" s="28">
        <v>30</v>
      </c>
      <c r="I8" s="30">
        <f>($H$6*0.3)*(1+$E$17)</f>
        <v>45.986761733856582</v>
      </c>
      <c r="J8" s="30">
        <f t="shared" ref="J8:K8" si="2">($H$6*0.3)*(1+$E$17)</f>
        <v>45.986761733856582</v>
      </c>
      <c r="K8" s="30">
        <f t="shared" si="2"/>
        <v>45.986761733856582</v>
      </c>
      <c r="L8" s="31">
        <f>($K$6*0.3)*(1+$H$17)</f>
        <v>61.864505424545612</v>
      </c>
      <c r="M8" s="31">
        <f>($K$6*0.3)*(1+$H$17)</f>
        <v>61.864505424545612</v>
      </c>
      <c r="N8" s="31">
        <f t="shared" ref="N8" si="3">($K$6*0.3)*(1+$H$17)</f>
        <v>61.864505424545612</v>
      </c>
      <c r="O8" s="30">
        <f>($N$6*0.3)*(1+$K$17)</f>
        <v>71.359769448974077</v>
      </c>
      <c r="P8" s="30">
        <f t="shared" ref="P8:Q8" si="4">($N$6*0.3)*(1+$K$17)</f>
        <v>71.359769448974077</v>
      </c>
      <c r="Q8" s="30">
        <f t="shared" si="4"/>
        <v>71.359769448974077</v>
      </c>
    </row>
    <row r="9" spans="1:19" ht="12.75" x14ac:dyDescent="0.2">
      <c r="A9" s="12"/>
      <c r="B9" s="32"/>
      <c r="C9" s="33"/>
      <c r="D9" s="33"/>
      <c r="E9" s="33"/>
      <c r="F9" s="32"/>
      <c r="G9" s="32"/>
      <c r="H9" s="32"/>
      <c r="I9" s="33"/>
      <c r="J9" s="33"/>
      <c r="K9" s="33"/>
      <c r="L9" s="32"/>
      <c r="M9" s="32"/>
      <c r="N9" s="32"/>
      <c r="O9" s="33"/>
      <c r="P9" s="33"/>
      <c r="Q9" s="33"/>
    </row>
    <row r="10" spans="1:19" s="3" customFormat="1" ht="12.75" x14ac:dyDescent="0.2">
      <c r="A10" s="34" t="s">
        <v>5</v>
      </c>
      <c r="B10" s="35">
        <v>43045.75</v>
      </c>
      <c r="C10" s="29">
        <v>48087.89</v>
      </c>
      <c r="D10" s="29">
        <v>51101.4</v>
      </c>
      <c r="E10" s="29">
        <v>55356.61</v>
      </c>
      <c r="F10" s="36">
        <v>63468.76</v>
      </c>
      <c r="G10" s="36">
        <v>70754.17</v>
      </c>
      <c r="H10" s="36">
        <v>80678.570000000007</v>
      </c>
      <c r="I10" s="29">
        <v>93671.26</v>
      </c>
      <c r="J10" s="37">
        <v>100527.27</v>
      </c>
      <c r="K10" s="37">
        <v>106664.97</v>
      </c>
      <c r="L10" s="36"/>
      <c r="M10" s="36"/>
      <c r="N10" s="36"/>
      <c r="O10" s="29"/>
      <c r="P10" s="29"/>
      <c r="Q10" s="29"/>
      <c r="R10" s="10"/>
    </row>
    <row r="11" spans="1:19" s="4" customFormat="1" ht="12.75" x14ac:dyDescent="0.2">
      <c r="A11" s="38" t="s">
        <v>3</v>
      </c>
      <c r="B11" s="39" t="s">
        <v>7</v>
      </c>
      <c r="C11" s="40">
        <f>C10/B10-1</f>
        <v>0.11713444416696195</v>
      </c>
      <c r="D11" s="40">
        <f>D10/C10-1</f>
        <v>6.2666712970770755E-2</v>
      </c>
      <c r="E11" s="40">
        <f>E10/D10-1</f>
        <v>8.3269929982348723E-2</v>
      </c>
      <c r="F11" s="41">
        <f t="shared" ref="F11:I11" si="5">F10/E10-1</f>
        <v>0.14654347511525723</v>
      </c>
      <c r="G11" s="41">
        <f t="shared" si="5"/>
        <v>0.11478733789662821</v>
      </c>
      <c r="H11" s="41">
        <f t="shared" si="5"/>
        <v>0.14026593768254236</v>
      </c>
      <c r="I11" s="40">
        <f t="shared" si="5"/>
        <v>0.16104264118712064</v>
      </c>
      <c r="J11" s="40">
        <f t="shared" ref="J11" si="6">J10/I10-1</f>
        <v>7.3192247013651901E-2</v>
      </c>
      <c r="K11" s="40">
        <f>K10/J10-1</f>
        <v>6.1055074906540163E-2</v>
      </c>
      <c r="L11" s="42"/>
      <c r="M11" s="42"/>
      <c r="N11" s="42"/>
      <c r="O11" s="40"/>
      <c r="P11" s="40"/>
      <c r="Q11" s="40"/>
    </row>
    <row r="12" spans="1:19" s="6" customFormat="1" ht="15" customHeight="1" x14ac:dyDescent="0.2">
      <c r="A12" s="43" t="s">
        <v>4</v>
      </c>
      <c r="B12" s="39" t="s">
        <v>7</v>
      </c>
      <c r="C12" s="40"/>
      <c r="D12" s="40"/>
      <c r="E12" s="40">
        <f>E10/B10-1</f>
        <v>0.28599478461869055</v>
      </c>
      <c r="F12" s="42"/>
      <c r="G12" s="42"/>
      <c r="H12" s="41">
        <f>H10/E10-1</f>
        <v>0.45743335800367846</v>
      </c>
      <c r="I12" s="40"/>
      <c r="J12" s="40"/>
      <c r="K12" s="40">
        <f>K10/H10-1</f>
        <v>0.32209792513674929</v>
      </c>
      <c r="L12" s="42"/>
      <c r="M12" s="42"/>
      <c r="N12" s="42"/>
      <c r="O12" s="40"/>
      <c r="P12" s="40"/>
      <c r="Q12" s="40"/>
    </row>
    <row r="13" spans="1:19" ht="12.75" x14ac:dyDescent="0.2">
      <c r="A13" s="44" t="s">
        <v>17</v>
      </c>
      <c r="B13" s="39"/>
      <c r="C13" s="40"/>
      <c r="D13" s="40"/>
      <c r="E13" s="40"/>
      <c r="F13" s="42"/>
      <c r="G13" s="42"/>
      <c r="H13" s="42"/>
      <c r="I13" s="40"/>
      <c r="J13" s="40"/>
      <c r="K13" s="40"/>
      <c r="L13" s="42"/>
      <c r="M13" s="42"/>
      <c r="N13" s="42"/>
      <c r="O13" s="40"/>
      <c r="P13" s="40"/>
      <c r="Q13" s="40"/>
    </row>
    <row r="14" spans="1:19" ht="12.75" x14ac:dyDescent="0.2">
      <c r="A14" s="12"/>
      <c r="B14" s="31"/>
      <c r="C14" s="33"/>
      <c r="D14" s="33"/>
      <c r="E14" s="33"/>
      <c r="F14" s="32"/>
      <c r="G14" s="32"/>
      <c r="H14" s="32"/>
      <c r="I14" s="33"/>
      <c r="J14" s="33"/>
      <c r="K14" s="33"/>
      <c r="L14" s="32"/>
      <c r="M14" s="32"/>
      <c r="N14" s="32"/>
      <c r="O14" s="33"/>
      <c r="P14" s="33"/>
      <c r="Q14" s="33"/>
    </row>
    <row r="15" spans="1:19" s="3" customFormat="1" ht="12.75" x14ac:dyDescent="0.2">
      <c r="A15" s="34" t="s">
        <v>2</v>
      </c>
      <c r="B15" s="45">
        <v>2304.9241999999999</v>
      </c>
      <c r="C15" s="46">
        <v>2496.3000000000002</v>
      </c>
      <c r="D15" s="46">
        <v>2816.1</v>
      </c>
      <c r="E15" s="29">
        <v>3533.2</v>
      </c>
      <c r="F15" s="47">
        <v>4261.5324000000001</v>
      </c>
      <c r="G15" s="47">
        <v>4825.7880999999998</v>
      </c>
      <c r="H15" s="47">
        <v>5357.0928999999996</v>
      </c>
      <c r="I15" s="37">
        <v>5830.2271000000001</v>
      </c>
      <c r="J15" s="37">
        <v>6073.7165000000005</v>
      </c>
      <c r="K15" s="29">
        <v>6351.7</v>
      </c>
      <c r="L15" s="36"/>
      <c r="M15" s="36"/>
      <c r="N15" s="36"/>
      <c r="O15" s="29"/>
      <c r="P15" s="29"/>
      <c r="Q15" s="29"/>
      <c r="R15" s="10"/>
      <c r="S15" s="11"/>
    </row>
    <row r="16" spans="1:19" ht="12.75" x14ac:dyDescent="0.2">
      <c r="A16" s="27" t="s">
        <v>3</v>
      </c>
      <c r="B16" s="39"/>
      <c r="C16" s="40">
        <f t="shared" ref="C16:G16" si="7">C15/B15-1</f>
        <v>8.302910785526052E-2</v>
      </c>
      <c r="D16" s="40">
        <f t="shared" si="7"/>
        <v>0.12810960221127266</v>
      </c>
      <c r="E16" s="40">
        <f t="shared" si="7"/>
        <v>0.25464294591811365</v>
      </c>
      <c r="F16" s="41">
        <f t="shared" si="7"/>
        <v>0.20613959017321415</v>
      </c>
      <c r="G16" s="41">
        <f t="shared" si="7"/>
        <v>0.13240676053524769</v>
      </c>
      <c r="H16" s="41">
        <f>H15/G15-1</f>
        <v>0.11009700156540236</v>
      </c>
      <c r="I16" s="40">
        <f>I15/H15-1</f>
        <v>8.8319207606050831E-2</v>
      </c>
      <c r="J16" s="40">
        <f t="shared" ref="J16:K16" si="8">J15/I15-1</f>
        <v>4.176327882665154E-2</v>
      </c>
      <c r="K16" s="40">
        <f t="shared" si="8"/>
        <v>4.5768270547365653E-2</v>
      </c>
      <c r="L16" s="42"/>
      <c r="M16" s="42"/>
      <c r="N16" s="42"/>
      <c r="O16" s="40"/>
      <c r="P16" s="40"/>
      <c r="Q16" s="40"/>
    </row>
    <row r="17" spans="1:17" ht="12.75" x14ac:dyDescent="0.2">
      <c r="A17" s="27" t="s">
        <v>4</v>
      </c>
      <c r="B17" s="42"/>
      <c r="C17" s="40"/>
      <c r="D17" s="40"/>
      <c r="E17" s="40">
        <f>E15/B15-1</f>
        <v>0.53289205779521942</v>
      </c>
      <c r="F17" s="41"/>
      <c r="G17" s="41"/>
      <c r="H17" s="41">
        <f>H15/E15-1</f>
        <v>0.51621558360692865</v>
      </c>
      <c r="I17" s="40"/>
      <c r="J17" s="40"/>
      <c r="K17" s="40">
        <f>K15/H15-1</f>
        <v>0.18566172335745756</v>
      </c>
      <c r="L17" s="42"/>
      <c r="M17" s="42"/>
      <c r="N17" s="42"/>
      <c r="O17" s="40"/>
      <c r="P17" s="40"/>
      <c r="Q17" s="40"/>
    </row>
    <row r="18" spans="1:17" ht="12.75" x14ac:dyDescent="0.2">
      <c r="A18" s="27"/>
      <c r="B18" s="42"/>
      <c r="C18" s="40"/>
      <c r="D18" s="40"/>
      <c r="E18" s="40"/>
      <c r="F18" s="42"/>
      <c r="G18" s="42"/>
      <c r="H18" s="42"/>
      <c r="I18" s="40"/>
      <c r="J18" s="40"/>
      <c r="K18" s="40"/>
      <c r="L18" s="42"/>
      <c r="M18" s="42"/>
      <c r="N18" s="42"/>
      <c r="O18" s="40"/>
      <c r="P18" s="40"/>
      <c r="Q18" s="40"/>
    </row>
    <row r="19" spans="1:17" ht="12.75" x14ac:dyDescent="0.2">
      <c r="A19" s="44" t="s">
        <v>6</v>
      </c>
      <c r="B19" s="32"/>
      <c r="C19" s="33"/>
      <c r="D19" s="33"/>
      <c r="E19" s="33"/>
      <c r="F19" s="32"/>
      <c r="G19" s="32"/>
      <c r="H19" s="32"/>
      <c r="I19" s="33"/>
      <c r="J19" s="33"/>
      <c r="K19" s="33"/>
      <c r="L19" s="32"/>
      <c r="M19" s="32"/>
      <c r="N19" s="32"/>
      <c r="O19" s="33"/>
      <c r="P19" s="33"/>
      <c r="Q19" s="33"/>
    </row>
    <row r="20" spans="1:17" ht="12.75" x14ac:dyDescent="0.2">
      <c r="A20" s="12"/>
      <c r="B20" s="32"/>
      <c r="C20" s="33"/>
      <c r="D20" s="33"/>
      <c r="E20" s="33"/>
      <c r="F20" s="32"/>
      <c r="G20" s="32"/>
      <c r="H20" s="32"/>
      <c r="I20" s="33"/>
      <c r="J20" s="33"/>
      <c r="K20" s="33"/>
      <c r="L20" s="32"/>
      <c r="M20" s="32"/>
      <c r="N20" s="32"/>
      <c r="O20" s="33"/>
      <c r="P20" s="33"/>
      <c r="Q20" s="33"/>
    </row>
    <row r="21" spans="1:17" ht="12.75" x14ac:dyDescent="0.2">
      <c r="A21" s="12"/>
      <c r="B21" s="32"/>
      <c r="C21" s="33"/>
      <c r="D21" s="33"/>
      <c r="E21" s="33"/>
      <c r="F21" s="32"/>
      <c r="G21" s="32"/>
      <c r="H21" s="32"/>
      <c r="I21" s="33"/>
      <c r="J21" s="33"/>
      <c r="K21" s="33"/>
      <c r="L21" s="32"/>
      <c r="M21" s="32"/>
      <c r="N21" s="32"/>
      <c r="O21" s="33"/>
      <c r="P21" s="33"/>
      <c r="Q21" s="33"/>
    </row>
    <row r="22" spans="1:17" ht="12.75" x14ac:dyDescent="0.2">
      <c r="A22" s="12"/>
      <c r="B22" s="32"/>
      <c r="C22" s="33"/>
      <c r="D22" s="33"/>
      <c r="E22" s="33"/>
      <c r="F22" s="32"/>
      <c r="G22" s="32"/>
      <c r="H22" s="32"/>
      <c r="I22" s="33"/>
      <c r="J22" s="33"/>
      <c r="K22" s="33"/>
      <c r="L22" s="32"/>
      <c r="M22" s="32"/>
      <c r="N22" s="32"/>
      <c r="O22" s="33"/>
      <c r="P22" s="33"/>
      <c r="Q22" s="33"/>
    </row>
    <row r="23" spans="1:17" ht="12.75" x14ac:dyDescent="0.2">
      <c r="A23" s="12"/>
      <c r="B23" s="32"/>
      <c r="C23" s="33"/>
      <c r="D23" s="33"/>
      <c r="E23" s="33"/>
      <c r="F23" s="32"/>
      <c r="G23" s="32"/>
      <c r="H23" s="32"/>
      <c r="I23" s="33"/>
      <c r="J23" s="33"/>
      <c r="K23" s="33"/>
      <c r="L23" s="32"/>
      <c r="M23" s="32"/>
      <c r="N23" s="32"/>
      <c r="O23" s="33"/>
      <c r="P23" s="33"/>
      <c r="Q23" s="33"/>
    </row>
    <row r="24" spans="1:17" ht="12.75" x14ac:dyDescent="0.2">
      <c r="A24" s="12"/>
      <c r="B24" s="32"/>
      <c r="C24" s="33"/>
      <c r="D24" s="33"/>
      <c r="E24" s="33"/>
      <c r="F24" s="32"/>
      <c r="G24" s="32"/>
      <c r="H24" s="32"/>
      <c r="I24" s="33"/>
      <c r="J24" s="33"/>
      <c r="K24" s="33"/>
      <c r="L24" s="32"/>
      <c r="M24" s="32"/>
      <c r="N24" s="32"/>
      <c r="O24" s="33"/>
      <c r="P24" s="33"/>
      <c r="Q24" s="33"/>
    </row>
    <row r="25" spans="1:17" x14ac:dyDescent="0.2">
      <c r="B25" s="8"/>
      <c r="C25" s="9"/>
      <c r="D25" s="9"/>
      <c r="E25" s="9"/>
      <c r="F25" s="8"/>
      <c r="G25" s="8"/>
      <c r="H25" s="8"/>
      <c r="I25" s="9"/>
      <c r="J25" s="9"/>
      <c r="K25" s="9"/>
      <c r="L25" s="8"/>
      <c r="M25" s="8"/>
      <c r="N25" s="8"/>
      <c r="O25" s="9"/>
      <c r="P25" s="9"/>
      <c r="Q25" s="9"/>
    </row>
    <row r="26" spans="1:17" x14ac:dyDescent="0.2">
      <c r="B26" s="8"/>
      <c r="C26" s="9"/>
      <c r="D26" s="9"/>
      <c r="E26" s="9"/>
      <c r="F26" s="8"/>
      <c r="G26" s="8"/>
      <c r="H26" s="8"/>
      <c r="I26" s="9"/>
      <c r="J26" s="9"/>
      <c r="K26" s="9"/>
      <c r="L26" s="8"/>
      <c r="M26" s="8"/>
      <c r="N26" s="8"/>
      <c r="O26" s="9"/>
      <c r="P26" s="9"/>
      <c r="Q26" s="9"/>
    </row>
    <row r="27" spans="1:17" x14ac:dyDescent="0.2">
      <c r="B27" s="8"/>
      <c r="C27" s="9"/>
      <c r="D27" s="9"/>
      <c r="E27" s="9"/>
      <c r="F27" s="8"/>
      <c r="G27" s="8"/>
      <c r="H27" s="8"/>
      <c r="I27" s="9"/>
      <c r="J27" s="9"/>
      <c r="K27" s="9"/>
      <c r="L27" s="8"/>
      <c r="M27" s="8"/>
      <c r="N27" s="8"/>
      <c r="O27" s="9"/>
      <c r="P27" s="9"/>
      <c r="Q27" s="9"/>
    </row>
    <row r="28" spans="1:17" x14ac:dyDescent="0.2">
      <c r="B28" s="8"/>
      <c r="C28" s="9"/>
      <c r="D28" s="9"/>
      <c r="E28" s="9"/>
      <c r="F28" s="8"/>
      <c r="G28" s="8"/>
      <c r="H28" s="8"/>
      <c r="I28" s="9"/>
      <c r="J28" s="9"/>
      <c r="K28" s="9"/>
      <c r="L28" s="8"/>
      <c r="M28" s="8"/>
      <c r="N28" s="8"/>
      <c r="O28" s="9"/>
      <c r="P28" s="9"/>
      <c r="Q28" s="9"/>
    </row>
  </sheetData>
  <mergeCells count="5">
    <mergeCell ref="C3:E3"/>
    <mergeCell ref="F3:H3"/>
    <mergeCell ref="I3:K3"/>
    <mergeCell ref="L3:N3"/>
    <mergeCell ref="O3:Q3"/>
  </mergeCells>
  <hyperlinks>
    <hyperlink ref="A13" r:id="rId1"/>
    <hyperlink ref="A19" r:id="rId2"/>
  </hyperlinks>
  <pageMargins left="0.7" right="0.7" top="0.75" bottom="0.75" header="0.3" footer="0.3"/>
  <pageSetup paperSize="9" scale="68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Serie Historica MF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Hacienda</dc:creator>
  <cp:lastModifiedBy>S Hacienda</cp:lastModifiedBy>
  <cp:lastPrinted>2024-08-14T13:30:08Z</cp:lastPrinted>
  <dcterms:created xsi:type="dcterms:W3CDTF">2023-12-26T15:28:18Z</dcterms:created>
  <dcterms:modified xsi:type="dcterms:W3CDTF">2024-08-14T13:31:09Z</dcterms:modified>
</cp:coreProperties>
</file>