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3" activeTab="8"/>
  </bookViews>
  <sheets>
    <sheet name="pop100 (iteraciones)" sheetId="1" r:id="rId1"/>
    <sheet name="pop100 (comparaciones)" sheetId="5" r:id="rId2"/>
    <sheet name="graphs (iterations)" sheetId="2" r:id="rId3"/>
    <sheet name="graphs (comparaciones)" sheetId="6" r:id="rId4"/>
    <sheet name="graphs (memory)" sheetId="3" r:id="rId5"/>
    <sheet name="pop-mem" sheetId="4" r:id="rId6"/>
    <sheet name="graphs (pop-mem)" sheetId="8" r:id="rId7"/>
    <sheet name="pop-cpu" sheetId="7" r:id="rId8"/>
    <sheet name="graphs (pop-cpu)" sheetId="9" r:id="rId9"/>
  </sheets>
  <definedNames>
    <definedName name="cGA.128_100_iteraciones" localSheetId="1">'pop100 (comparaciones)'!$E$3:$E$12</definedName>
    <definedName name="cGA.128_100_iteraciones" localSheetId="0">'pop100 (iteraciones)'!$E$3:$E$12</definedName>
    <definedName name="cGA.128_100_memory" localSheetId="1">'pop100 (comparaciones)'!#REF!</definedName>
    <definedName name="cGA.128_100_memory" localSheetId="0">'pop100 (iteraciones)'!$E$19:$E$28</definedName>
    <definedName name="cGA.128_100_memory" localSheetId="7">'pop-cpu'!#REF!</definedName>
    <definedName name="cGA.128_200_memory" localSheetId="7">'pop-cpu'!#REF!</definedName>
    <definedName name="cGA.128_300_memory" localSheetId="7">'pop-cpu'!#REF!</definedName>
    <definedName name="cGA.128_400_memory" localSheetId="7">'pop-cpu'!#REF!</definedName>
    <definedName name="cGA.128_500_memory" localSheetId="7">'pop-cpu'!#REF!</definedName>
    <definedName name="cGA.16_100_iteraciones" localSheetId="1">'pop100 (comparaciones)'!$B$3:$B$12</definedName>
    <definedName name="cGA.16_100_iteraciones" localSheetId="0">'pop100 (iteraciones)'!$B$3:$B$12</definedName>
    <definedName name="cGA.16_100_memory" localSheetId="1">'pop100 (comparaciones)'!#REF!</definedName>
    <definedName name="cGA.16_100_memory" localSheetId="0">'pop100 (iteraciones)'!$B$19:$B$28</definedName>
    <definedName name="cGA.256_100_iteraciones" localSheetId="1">'pop100 (comparaciones)'!$F$3:$F$12</definedName>
    <definedName name="cGA.256_100_iteraciones" localSheetId="0">'pop100 (iteraciones)'!$F$3:$F$12</definedName>
    <definedName name="cGA.256_100_memory" localSheetId="1">'pop100 (comparaciones)'!#REF!</definedName>
    <definedName name="cGA.256_100_memory" localSheetId="0">'pop100 (iteraciones)'!$F$19:$F$28</definedName>
    <definedName name="cGA.256_100_memory" localSheetId="7">'pop-cpu'!#REF!</definedName>
    <definedName name="cGA.256_200_memory" localSheetId="7">'pop-cpu'!#REF!</definedName>
    <definedName name="cGA.256_300_memory" localSheetId="7">'pop-cpu'!#REF!</definedName>
    <definedName name="cGA.256_400_memory" localSheetId="7">'pop-cpu'!#REF!</definedName>
    <definedName name="cGA.256_500_memory" localSheetId="7">'pop-cpu'!#REF!</definedName>
    <definedName name="cGA.32_100_iteraciones" localSheetId="1">'pop100 (comparaciones)'!$C$3:$C$12</definedName>
    <definedName name="cGA.32_100_iteraciones" localSheetId="0">'pop100 (iteraciones)'!$C$3:$C$12</definedName>
    <definedName name="cGA.32_100_memory" localSheetId="1">'pop100 (comparaciones)'!#REF!</definedName>
    <definedName name="cGA.32_100_memory" localSheetId="0">'pop100 (iteraciones)'!$C$19:$C$28</definedName>
    <definedName name="cGA.512_100_iteraciones" localSheetId="1">'pop100 (comparaciones)'!$G$3:$G$12</definedName>
    <definedName name="cGA.512_100_iteraciones" localSheetId="0">'pop100 (iteraciones)'!$G$3:$G$12</definedName>
    <definedName name="cGA.512_100_iteraciones" localSheetId="7">'pop-cpu'!#REF!</definedName>
    <definedName name="cGA.512_100_iteraciones" localSheetId="5">'pop-mem'!#REF!</definedName>
    <definedName name="cGA.512_100_memory" localSheetId="1">'pop100 (comparaciones)'!#REF!</definedName>
    <definedName name="cGA.512_100_memory" localSheetId="0">'pop100 (iteraciones)'!$G$19:$G$28</definedName>
    <definedName name="cGA.512_100_memory" localSheetId="7">'pop-cpu'!#REF!</definedName>
    <definedName name="cGA.512_200_memory" localSheetId="7">'pop-cpu'!#REF!</definedName>
    <definedName name="cGA.512_300_memory" localSheetId="7">'pop-cpu'!#REF!</definedName>
    <definedName name="cGA.512_400_memory" localSheetId="7">'pop-cpu'!#REF!</definedName>
    <definedName name="cGA.512_500_memory" localSheetId="7">'pop-cpu'!#REF!</definedName>
    <definedName name="cGA.64_100_iteraciones" localSheetId="1">'pop100 (comparaciones)'!$D$3:$D$12</definedName>
    <definedName name="cGA.64_100_iteraciones" localSheetId="0">'pop100 (iteraciones)'!$D$3:$D$12</definedName>
    <definedName name="cGA.64_100_memory" localSheetId="1">'pop100 (comparaciones)'!#REF!</definedName>
    <definedName name="cGA.64_100_memory" localSheetId="0">'pop100 (iteraciones)'!$D$19:$D$28</definedName>
    <definedName name="cGA.64_100_memory" localSheetId="7">'pop-cpu'!#REF!</definedName>
    <definedName name="cGA.64_200_memory" localSheetId="7">'pop-cpu'!#REF!</definedName>
    <definedName name="cGA.64_300_memory" localSheetId="7">'pop-cpu'!#REF!</definedName>
    <definedName name="cGA.64_400_memory" localSheetId="7">'pop-cpu'!#REF!</definedName>
    <definedName name="cGA.64_500_memory" localSheetId="7">'pop-cpu'!#REF!</definedName>
    <definedName name="GA.128_100_iteraciones" localSheetId="1">'pop100 (comparaciones)'!$N$3:$N$12</definedName>
    <definedName name="GA.128_100_iteraciones" localSheetId="0">'pop100 (iteraciones)'!$N$3:$N$12</definedName>
    <definedName name="GA.128_100_memory" localSheetId="1">'pop100 (comparaciones)'!#REF!</definedName>
    <definedName name="GA.128_100_memory" localSheetId="0">'pop100 (iteraciones)'!$N$19:$N$28</definedName>
    <definedName name="GA.128_100_memory" localSheetId="7">'pop-cpu'!#REF!</definedName>
    <definedName name="GA.128_200_memory" localSheetId="7">'pop-cpu'!#REF!</definedName>
    <definedName name="GA.128_300_memory" localSheetId="7">'pop-cpu'!#REF!</definedName>
    <definedName name="GA.128_400_memory" localSheetId="7">'pop-cpu'!#REF!</definedName>
    <definedName name="GA.128_500_memory" localSheetId="7">'pop-cpu'!#REF!</definedName>
    <definedName name="GA.16_100_iteraciones" localSheetId="1">'pop100 (comparaciones)'!$I$2:$J$11</definedName>
    <definedName name="GA.16_100_iteraciones" localSheetId="0">'pop100 (iteraciones)'!$I$2:$J$11</definedName>
    <definedName name="GA.16_100_memory" localSheetId="1">'pop100 (comparaciones)'!#REF!</definedName>
    <definedName name="GA.16_100_memory" localSheetId="0">'pop100 (iteraciones)'!$K$19:$K$28</definedName>
    <definedName name="GA.16_100_memory" localSheetId="7">'pop-cpu'!#REF!</definedName>
    <definedName name="GA.16_200_memory" localSheetId="7">'pop-cpu'!#REF!</definedName>
    <definedName name="GA.16_300_memory" localSheetId="7">'pop-cpu'!#REF!</definedName>
    <definedName name="GA.16_400_memory" localSheetId="7">'pop-cpu'!#REF!</definedName>
    <definedName name="GA.16_500_memory" localSheetId="7">'pop-cpu'!#REF!</definedName>
    <definedName name="GA.256_100_iteraciones" localSheetId="1">'pop100 (comparaciones)'!$O$3:$O$12</definedName>
    <definedName name="GA.256_100_iteraciones" localSheetId="0">'pop100 (iteraciones)'!$O$3:$O$12</definedName>
    <definedName name="GA.256_100_memory" localSheetId="1">'pop100 (comparaciones)'!#REF!</definedName>
    <definedName name="GA.256_100_memory" localSheetId="0">'pop100 (iteraciones)'!$O$19:$O$28</definedName>
    <definedName name="GA.256_100_memory" localSheetId="7">'pop-cpu'!#REF!</definedName>
    <definedName name="GA.256_200_memory" localSheetId="7">'pop-cpu'!#REF!</definedName>
    <definedName name="GA.256_300_memory" localSheetId="7">'pop-cpu'!#REF!</definedName>
    <definedName name="GA.256_400_memory" localSheetId="7">'pop-cpu'!#REF!</definedName>
    <definedName name="GA.256_500_memory" localSheetId="7">'pop-cpu'!#REF!</definedName>
    <definedName name="GA.32_100_iteraciones" localSheetId="1">'pop100 (comparaciones)'!$L$3:$L$12</definedName>
    <definedName name="GA.32_100_iteraciones" localSheetId="0">'pop100 (iteraciones)'!$L$3:$L$12</definedName>
    <definedName name="GA.32_100_memory" localSheetId="1">'pop100 (comparaciones)'!#REF!</definedName>
    <definedName name="GA.32_100_memory" localSheetId="0">'pop100 (iteraciones)'!$L$19:$L$28</definedName>
    <definedName name="GA.32_100_memory" localSheetId="7">'pop-cpu'!#REF!</definedName>
    <definedName name="GA.32_200_memory" localSheetId="7">'pop-cpu'!#REF!</definedName>
    <definedName name="GA.32_300_memory" localSheetId="7">'pop-cpu'!#REF!</definedName>
    <definedName name="GA.32_400_memory" localSheetId="7">'pop-cpu'!#REF!</definedName>
    <definedName name="GA.32_500_memory" localSheetId="7">'pop-cpu'!#REF!</definedName>
    <definedName name="GA.512_100_iteraciones" localSheetId="1">'pop100 (comparaciones)'!$P$3:$P$12</definedName>
    <definedName name="GA.512_100_iteraciones" localSheetId="0">'pop100 (iteraciones)'!$P$3:$P$12</definedName>
    <definedName name="GA.512_100_memory" localSheetId="1">'pop100 (comparaciones)'!#REF!</definedName>
    <definedName name="GA.512_100_memory" localSheetId="0">'pop100 (iteraciones)'!$P$19:$P$28</definedName>
    <definedName name="GA.512_100_memory" localSheetId="7">'pop-cpu'!#REF!</definedName>
    <definedName name="GA.512_200_memory" localSheetId="7">'pop-cpu'!#REF!</definedName>
    <definedName name="GA.512_300_memory" localSheetId="7">'pop-cpu'!#REF!</definedName>
    <definedName name="GA.512_400_memory" localSheetId="7">'pop-cpu'!#REF!</definedName>
    <definedName name="GA.512_500_memory" localSheetId="7">'pop-cpu'!#REF!</definedName>
    <definedName name="GA.64_100_iteraciones" localSheetId="1">'pop100 (comparaciones)'!$M$3:$M$12</definedName>
    <definedName name="GA.64_100_iteraciones" localSheetId="0">'pop100 (iteraciones)'!$M$3:$M$12</definedName>
    <definedName name="GA.64_100_memory" localSheetId="1">'pop100 (comparaciones)'!#REF!</definedName>
    <definedName name="GA.64_100_memory" localSheetId="0">'pop100 (iteraciones)'!$M$19:$M$28</definedName>
    <definedName name="GA.64_100_memory" localSheetId="7">'pop-cpu'!#REF!</definedName>
    <definedName name="GA.64_200_memory" localSheetId="7">'pop-cpu'!#REF!</definedName>
    <definedName name="GA.64_300_memory" localSheetId="7">'pop-cpu'!#REF!</definedName>
    <definedName name="GA.64_400_memory" localSheetId="7">'pop-cpu'!#REF!</definedName>
    <definedName name="GA.64_500_memory" localSheetId="7">'pop-cpu'!#REF!</definedName>
  </definedNames>
  <calcPr calcId="145621"/>
</workbook>
</file>

<file path=xl/calcChain.xml><?xml version="1.0" encoding="utf-8"?>
<calcChain xmlns="http://schemas.openxmlformats.org/spreadsheetml/2006/main">
  <c r="B81" i="7" l="1"/>
  <c r="B98" i="7"/>
  <c r="C98" i="4"/>
  <c r="B98" i="4"/>
  <c r="U14" i="4" l="1"/>
  <c r="U12" i="4"/>
  <c r="U11" i="4"/>
  <c r="T14" i="4"/>
  <c r="T12" i="4"/>
  <c r="T11" i="4"/>
  <c r="S14" i="4"/>
  <c r="S12" i="4"/>
  <c r="S11" i="4"/>
  <c r="R16" i="4"/>
  <c r="R14" i="4"/>
  <c r="R13" i="4"/>
  <c r="R12" i="4"/>
  <c r="R11" i="4"/>
  <c r="Q15" i="4"/>
  <c r="Q12" i="4"/>
  <c r="Q11" i="4"/>
  <c r="U7" i="4"/>
  <c r="T6" i="4"/>
  <c r="Q5" i="4"/>
  <c r="T4" i="4"/>
  <c r="U3" i="4"/>
  <c r="T3" i="4"/>
  <c r="S3" i="4"/>
  <c r="Q3" i="4"/>
  <c r="R3" i="4"/>
  <c r="U2" i="4"/>
  <c r="T2" i="4"/>
  <c r="S2" i="4"/>
  <c r="R2" i="4"/>
  <c r="Q2" i="4"/>
  <c r="M101" i="7"/>
  <c r="L101" i="7"/>
  <c r="K101" i="7"/>
  <c r="J101" i="7"/>
  <c r="I101" i="7"/>
  <c r="F101" i="7"/>
  <c r="E101" i="7"/>
  <c r="D101" i="7"/>
  <c r="C101" i="7"/>
  <c r="B101" i="7"/>
  <c r="M100" i="7"/>
  <c r="L100" i="7"/>
  <c r="K100" i="7"/>
  <c r="J100" i="7"/>
  <c r="I100" i="7"/>
  <c r="F100" i="7"/>
  <c r="E100" i="7"/>
  <c r="D100" i="7"/>
  <c r="C100" i="7"/>
  <c r="B100" i="7"/>
  <c r="M99" i="7"/>
  <c r="L99" i="7"/>
  <c r="K99" i="7"/>
  <c r="J99" i="7"/>
  <c r="I99" i="7"/>
  <c r="F99" i="7"/>
  <c r="E99" i="7"/>
  <c r="D99" i="7"/>
  <c r="C99" i="7"/>
  <c r="B99" i="7"/>
  <c r="M98" i="7"/>
  <c r="L98" i="7"/>
  <c r="K98" i="7"/>
  <c r="J98" i="7"/>
  <c r="I98" i="7"/>
  <c r="F98" i="7"/>
  <c r="E98" i="7"/>
  <c r="D98" i="7"/>
  <c r="C98" i="7"/>
  <c r="M84" i="7"/>
  <c r="L84" i="7"/>
  <c r="K84" i="7"/>
  <c r="J84" i="7"/>
  <c r="I84" i="7"/>
  <c r="F84" i="7"/>
  <c r="E84" i="7"/>
  <c r="D84" i="7"/>
  <c r="C84" i="7"/>
  <c r="B84" i="7"/>
  <c r="M83" i="7"/>
  <c r="L83" i="7"/>
  <c r="K83" i="7"/>
  <c r="J83" i="7"/>
  <c r="I83" i="7"/>
  <c r="F83" i="7"/>
  <c r="E83" i="7"/>
  <c r="D83" i="7"/>
  <c r="C83" i="7"/>
  <c r="B83" i="7"/>
  <c r="M82" i="7"/>
  <c r="L82" i="7"/>
  <c r="K82" i="7"/>
  <c r="J82" i="7"/>
  <c r="I82" i="7"/>
  <c r="F82" i="7"/>
  <c r="E82" i="7"/>
  <c r="D82" i="7"/>
  <c r="C82" i="7"/>
  <c r="B82" i="7"/>
  <c r="M81" i="7"/>
  <c r="L81" i="7"/>
  <c r="K81" i="7"/>
  <c r="J81" i="7"/>
  <c r="I81" i="7"/>
  <c r="F81" i="7"/>
  <c r="E81" i="7"/>
  <c r="D81" i="7"/>
  <c r="C81" i="7"/>
  <c r="M67" i="7"/>
  <c r="L67" i="7"/>
  <c r="K67" i="7"/>
  <c r="J67" i="7"/>
  <c r="I67" i="7"/>
  <c r="F67" i="7"/>
  <c r="E67" i="7"/>
  <c r="D67" i="7"/>
  <c r="C67" i="7"/>
  <c r="B67" i="7"/>
  <c r="M66" i="7"/>
  <c r="L66" i="7"/>
  <c r="K66" i="7"/>
  <c r="J66" i="7"/>
  <c r="I66" i="7"/>
  <c r="F66" i="7"/>
  <c r="E66" i="7"/>
  <c r="D66" i="7"/>
  <c r="C66" i="7"/>
  <c r="B66" i="7"/>
  <c r="M65" i="7"/>
  <c r="L65" i="7"/>
  <c r="K65" i="7"/>
  <c r="J65" i="7"/>
  <c r="I65" i="7"/>
  <c r="F65" i="7"/>
  <c r="E65" i="7"/>
  <c r="D65" i="7"/>
  <c r="C65" i="7"/>
  <c r="B65" i="7"/>
  <c r="M64" i="7"/>
  <c r="L64" i="7"/>
  <c r="K64" i="7"/>
  <c r="J64" i="7"/>
  <c r="I64" i="7"/>
  <c r="F64" i="7"/>
  <c r="E64" i="7"/>
  <c r="D64" i="7"/>
  <c r="C64" i="7"/>
  <c r="B64" i="7"/>
  <c r="M50" i="7"/>
  <c r="L50" i="7"/>
  <c r="K50" i="7"/>
  <c r="J50" i="7"/>
  <c r="I50" i="7"/>
  <c r="F50" i="7"/>
  <c r="E50" i="7"/>
  <c r="D50" i="7"/>
  <c r="C50" i="7"/>
  <c r="B50" i="7"/>
  <c r="M49" i="7"/>
  <c r="L49" i="7"/>
  <c r="K49" i="7"/>
  <c r="J49" i="7"/>
  <c r="I49" i="7"/>
  <c r="F49" i="7"/>
  <c r="E49" i="7"/>
  <c r="D49" i="7"/>
  <c r="C49" i="7"/>
  <c r="B49" i="7"/>
  <c r="M48" i="7"/>
  <c r="L48" i="7"/>
  <c r="K48" i="7"/>
  <c r="J48" i="7"/>
  <c r="I48" i="7"/>
  <c r="F48" i="7"/>
  <c r="E48" i="7"/>
  <c r="D48" i="7"/>
  <c r="C48" i="7"/>
  <c r="B48" i="7"/>
  <c r="M47" i="7"/>
  <c r="L47" i="7"/>
  <c r="K47" i="7"/>
  <c r="J47" i="7"/>
  <c r="I47" i="7"/>
  <c r="F47" i="7"/>
  <c r="E47" i="7"/>
  <c r="D47" i="7"/>
  <c r="C47" i="7"/>
  <c r="B47" i="7"/>
  <c r="M33" i="7"/>
  <c r="L33" i="7"/>
  <c r="K33" i="7"/>
  <c r="J33" i="7"/>
  <c r="I33" i="7"/>
  <c r="F33" i="7"/>
  <c r="E33" i="7"/>
  <c r="D33" i="7"/>
  <c r="C33" i="7"/>
  <c r="B33" i="7"/>
  <c r="M32" i="7"/>
  <c r="L32" i="7"/>
  <c r="K32" i="7"/>
  <c r="J32" i="7"/>
  <c r="I32" i="7"/>
  <c r="F32" i="7"/>
  <c r="E32" i="7"/>
  <c r="D32" i="7"/>
  <c r="C32" i="7"/>
  <c r="B32" i="7"/>
  <c r="M31" i="7"/>
  <c r="L31" i="7"/>
  <c r="K31" i="7"/>
  <c r="J31" i="7"/>
  <c r="I31" i="7"/>
  <c r="F31" i="7"/>
  <c r="E31" i="7"/>
  <c r="D31" i="7"/>
  <c r="C31" i="7"/>
  <c r="B31" i="7"/>
  <c r="M30" i="7"/>
  <c r="L30" i="7"/>
  <c r="K30" i="7"/>
  <c r="J30" i="7"/>
  <c r="I30" i="7"/>
  <c r="F30" i="7"/>
  <c r="E30" i="7"/>
  <c r="D30" i="7"/>
  <c r="C30" i="7"/>
  <c r="B30" i="7"/>
  <c r="M16" i="7"/>
  <c r="L16" i="7"/>
  <c r="K16" i="7"/>
  <c r="J16" i="7"/>
  <c r="I16" i="7"/>
  <c r="F16" i="7"/>
  <c r="E16" i="7"/>
  <c r="D16" i="7"/>
  <c r="C16" i="7"/>
  <c r="B16" i="7"/>
  <c r="M15" i="7"/>
  <c r="L15" i="7"/>
  <c r="K15" i="7"/>
  <c r="J15" i="7"/>
  <c r="I15" i="7"/>
  <c r="F15" i="7"/>
  <c r="E15" i="7"/>
  <c r="D15" i="7"/>
  <c r="C15" i="7"/>
  <c r="B15" i="7"/>
  <c r="M14" i="7"/>
  <c r="L14" i="7"/>
  <c r="K14" i="7"/>
  <c r="J14" i="7"/>
  <c r="I14" i="7"/>
  <c r="F14" i="7"/>
  <c r="E14" i="7"/>
  <c r="D14" i="7"/>
  <c r="C14" i="7"/>
  <c r="B14" i="7"/>
  <c r="M13" i="7"/>
  <c r="L13" i="7"/>
  <c r="K13" i="7"/>
  <c r="J13" i="7"/>
  <c r="I13" i="7"/>
  <c r="F13" i="7"/>
  <c r="E13" i="7"/>
  <c r="D13" i="7"/>
  <c r="C13" i="7"/>
  <c r="B13" i="7"/>
  <c r="M101" i="4"/>
  <c r="L101" i="4"/>
  <c r="K101" i="4"/>
  <c r="J101" i="4"/>
  <c r="I101" i="4"/>
  <c r="F101" i="4"/>
  <c r="E101" i="4"/>
  <c r="D101" i="4"/>
  <c r="C101" i="4"/>
  <c r="B101" i="4"/>
  <c r="M100" i="4"/>
  <c r="L100" i="4"/>
  <c r="K100" i="4"/>
  <c r="J100" i="4"/>
  <c r="I100" i="4"/>
  <c r="F100" i="4"/>
  <c r="E100" i="4"/>
  <c r="D100" i="4"/>
  <c r="C100" i="4"/>
  <c r="B100" i="4"/>
  <c r="M99" i="4"/>
  <c r="L99" i="4"/>
  <c r="K99" i="4"/>
  <c r="J99" i="4"/>
  <c r="I99" i="4"/>
  <c r="F99" i="4"/>
  <c r="E99" i="4"/>
  <c r="D99" i="4"/>
  <c r="C99" i="4"/>
  <c r="B99" i="4"/>
  <c r="M98" i="4"/>
  <c r="U16" i="4" s="1"/>
  <c r="L98" i="4"/>
  <c r="T16" i="4" s="1"/>
  <c r="K98" i="4"/>
  <c r="S16" i="4" s="1"/>
  <c r="J98" i="4"/>
  <c r="I98" i="4"/>
  <c r="Q16" i="4" s="1"/>
  <c r="F98" i="4"/>
  <c r="E98" i="4"/>
  <c r="T7" i="4" s="1"/>
  <c r="D98" i="4"/>
  <c r="S7" i="4" s="1"/>
  <c r="R7" i="4"/>
  <c r="Q7" i="4"/>
  <c r="M84" i="4"/>
  <c r="L84" i="4"/>
  <c r="K84" i="4"/>
  <c r="J84" i="4"/>
  <c r="I84" i="4"/>
  <c r="F84" i="4"/>
  <c r="E84" i="4"/>
  <c r="D84" i="4"/>
  <c r="C84" i="4"/>
  <c r="B84" i="4"/>
  <c r="M83" i="4"/>
  <c r="L83" i="4"/>
  <c r="K83" i="4"/>
  <c r="J83" i="4"/>
  <c r="I83" i="4"/>
  <c r="F83" i="4"/>
  <c r="E83" i="4"/>
  <c r="D83" i="4"/>
  <c r="C83" i="4"/>
  <c r="B83" i="4"/>
  <c r="M82" i="4"/>
  <c r="L82" i="4"/>
  <c r="K82" i="4"/>
  <c r="J82" i="4"/>
  <c r="I82" i="4"/>
  <c r="F82" i="4"/>
  <c r="E82" i="4"/>
  <c r="D82" i="4"/>
  <c r="C82" i="4"/>
  <c r="B82" i="4"/>
  <c r="M81" i="4"/>
  <c r="U15" i="4" s="1"/>
  <c r="L81" i="4"/>
  <c r="T15" i="4" s="1"/>
  <c r="K81" i="4"/>
  <c r="S15" i="4" s="1"/>
  <c r="J81" i="4"/>
  <c r="R15" i="4" s="1"/>
  <c r="I81" i="4"/>
  <c r="F81" i="4"/>
  <c r="U6" i="4" s="1"/>
  <c r="E81" i="4"/>
  <c r="D81" i="4"/>
  <c r="S6" i="4" s="1"/>
  <c r="C81" i="4"/>
  <c r="R6" i="4" s="1"/>
  <c r="B81" i="4"/>
  <c r="Q6" i="4" s="1"/>
  <c r="M67" i="4"/>
  <c r="L67" i="4"/>
  <c r="K67" i="4"/>
  <c r="J67" i="4"/>
  <c r="I67" i="4"/>
  <c r="F67" i="4"/>
  <c r="E67" i="4"/>
  <c r="D67" i="4"/>
  <c r="C67" i="4"/>
  <c r="B67" i="4"/>
  <c r="M66" i="4"/>
  <c r="L66" i="4"/>
  <c r="K66" i="4"/>
  <c r="J66" i="4"/>
  <c r="I66" i="4"/>
  <c r="F66" i="4"/>
  <c r="E66" i="4"/>
  <c r="D66" i="4"/>
  <c r="C66" i="4"/>
  <c r="B66" i="4"/>
  <c r="M65" i="4"/>
  <c r="L65" i="4"/>
  <c r="K65" i="4"/>
  <c r="J65" i="4"/>
  <c r="I65" i="4"/>
  <c r="F65" i="4"/>
  <c r="E65" i="4"/>
  <c r="D65" i="4"/>
  <c r="C65" i="4"/>
  <c r="B65" i="4"/>
  <c r="M64" i="4"/>
  <c r="L64" i="4"/>
  <c r="K64" i="4"/>
  <c r="J64" i="4"/>
  <c r="I64" i="4"/>
  <c r="Q14" i="4" s="1"/>
  <c r="F64" i="4"/>
  <c r="U5" i="4" s="1"/>
  <c r="E64" i="4"/>
  <c r="T5" i="4" s="1"/>
  <c r="D64" i="4"/>
  <c r="S5" i="4" s="1"/>
  <c r="C64" i="4"/>
  <c r="R5" i="4" s="1"/>
  <c r="B64" i="4"/>
  <c r="M50" i="4"/>
  <c r="L50" i="4"/>
  <c r="K50" i="4"/>
  <c r="J50" i="4"/>
  <c r="I50" i="4"/>
  <c r="F50" i="4"/>
  <c r="E50" i="4"/>
  <c r="D50" i="4"/>
  <c r="C50" i="4"/>
  <c r="B50" i="4"/>
  <c r="M49" i="4"/>
  <c r="L49" i="4"/>
  <c r="K49" i="4"/>
  <c r="J49" i="4"/>
  <c r="I49" i="4"/>
  <c r="F49" i="4"/>
  <c r="E49" i="4"/>
  <c r="D49" i="4"/>
  <c r="C49" i="4"/>
  <c r="B49" i="4"/>
  <c r="M48" i="4"/>
  <c r="L48" i="4"/>
  <c r="K48" i="4"/>
  <c r="J48" i="4"/>
  <c r="I48" i="4"/>
  <c r="F48" i="4"/>
  <c r="E48" i="4"/>
  <c r="D48" i="4"/>
  <c r="C48" i="4"/>
  <c r="B48" i="4"/>
  <c r="M47" i="4"/>
  <c r="U13" i="4" s="1"/>
  <c r="L47" i="4"/>
  <c r="T13" i="4" s="1"/>
  <c r="K47" i="4"/>
  <c r="S13" i="4" s="1"/>
  <c r="J47" i="4"/>
  <c r="I47" i="4"/>
  <c r="Q13" i="4" s="1"/>
  <c r="F47" i="4"/>
  <c r="U4" i="4" s="1"/>
  <c r="E47" i="4"/>
  <c r="D47" i="4"/>
  <c r="S4" i="4" s="1"/>
  <c r="C47" i="4"/>
  <c r="R4" i="4" s="1"/>
  <c r="B47" i="4"/>
  <c r="Q4" i="4" s="1"/>
  <c r="M33" i="4"/>
  <c r="L33" i="4"/>
  <c r="K33" i="4"/>
  <c r="J33" i="4"/>
  <c r="I33" i="4"/>
  <c r="F33" i="4"/>
  <c r="E33" i="4"/>
  <c r="D33" i="4"/>
  <c r="C33" i="4"/>
  <c r="B33" i="4"/>
  <c r="M32" i="4"/>
  <c r="L32" i="4"/>
  <c r="K32" i="4"/>
  <c r="J32" i="4"/>
  <c r="I32" i="4"/>
  <c r="F32" i="4"/>
  <c r="E32" i="4"/>
  <c r="D32" i="4"/>
  <c r="C32" i="4"/>
  <c r="B32" i="4"/>
  <c r="M31" i="4"/>
  <c r="L31" i="4"/>
  <c r="K31" i="4"/>
  <c r="J31" i="4"/>
  <c r="I31" i="4"/>
  <c r="F31" i="4"/>
  <c r="E31" i="4"/>
  <c r="D31" i="4"/>
  <c r="C31" i="4"/>
  <c r="B31" i="4"/>
  <c r="M30" i="4"/>
  <c r="L30" i="4"/>
  <c r="K30" i="4"/>
  <c r="J30" i="4"/>
  <c r="I30" i="4"/>
  <c r="F30" i="4"/>
  <c r="E30" i="4"/>
  <c r="D30" i="4"/>
  <c r="C30" i="4"/>
  <c r="B30" i="4"/>
  <c r="G32" i="1" l="1"/>
  <c r="G31" i="1"/>
  <c r="G30" i="1"/>
  <c r="G29" i="1"/>
  <c r="B36" i="1"/>
  <c r="G36" i="1"/>
  <c r="G37" i="1" s="1"/>
  <c r="F36" i="1"/>
  <c r="F37" i="1" s="1"/>
  <c r="E36" i="1"/>
  <c r="E37" i="1" s="1"/>
  <c r="D36" i="1"/>
  <c r="D37" i="1" s="1"/>
  <c r="C36" i="1"/>
  <c r="C37" i="1" s="1"/>
  <c r="B37" i="1"/>
  <c r="G21" i="5"/>
  <c r="F21" i="5"/>
  <c r="E21" i="5"/>
  <c r="D21" i="5"/>
  <c r="C21" i="5"/>
  <c r="B21" i="5"/>
  <c r="G20" i="5"/>
  <c r="F20" i="5"/>
  <c r="E20" i="5"/>
  <c r="D20" i="5"/>
  <c r="C20" i="5"/>
  <c r="B20" i="5"/>
  <c r="P12" i="5" l="1"/>
  <c r="P11" i="5"/>
  <c r="P10" i="5"/>
  <c r="P9" i="5"/>
  <c r="P8" i="5"/>
  <c r="P7" i="5"/>
  <c r="P6" i="5"/>
  <c r="P5" i="5"/>
  <c r="P4" i="5"/>
  <c r="P3" i="5"/>
  <c r="O12" i="5"/>
  <c r="O11" i="5"/>
  <c r="O10" i="5"/>
  <c r="O9" i="5"/>
  <c r="O8" i="5"/>
  <c r="O7" i="5"/>
  <c r="O6" i="5"/>
  <c r="O5" i="5"/>
  <c r="O4" i="5"/>
  <c r="O3" i="5"/>
  <c r="N12" i="5"/>
  <c r="N11" i="5"/>
  <c r="N10" i="5"/>
  <c r="N9" i="5"/>
  <c r="N8" i="5"/>
  <c r="N7" i="5"/>
  <c r="N6" i="5"/>
  <c r="N5" i="5"/>
  <c r="N4" i="5"/>
  <c r="N3" i="5"/>
  <c r="M12" i="5"/>
  <c r="M11" i="5"/>
  <c r="M10" i="5"/>
  <c r="M9" i="5"/>
  <c r="M8" i="5"/>
  <c r="M7" i="5"/>
  <c r="M6" i="5"/>
  <c r="M5" i="5"/>
  <c r="M4" i="5"/>
  <c r="M3" i="5"/>
  <c r="L12" i="5"/>
  <c r="L11" i="5"/>
  <c r="L10" i="5"/>
  <c r="L9" i="5"/>
  <c r="L8" i="5"/>
  <c r="L7" i="5"/>
  <c r="L6" i="5"/>
  <c r="L5" i="5"/>
  <c r="L4" i="5"/>
  <c r="L3" i="5"/>
  <c r="K12" i="5"/>
  <c r="K11" i="5"/>
  <c r="K10" i="5"/>
  <c r="K9" i="5"/>
  <c r="K8" i="5"/>
  <c r="K7" i="5"/>
  <c r="K6" i="5"/>
  <c r="K5" i="5"/>
  <c r="K4" i="5"/>
  <c r="K3" i="5"/>
  <c r="G12" i="5"/>
  <c r="G11" i="5"/>
  <c r="G8" i="5"/>
  <c r="G7" i="5"/>
  <c r="G3" i="5"/>
  <c r="F12" i="5"/>
  <c r="F11" i="5"/>
  <c r="F10" i="5"/>
  <c r="F9" i="5"/>
  <c r="F8" i="5"/>
  <c r="F7" i="5"/>
  <c r="F6" i="5"/>
  <c r="F5" i="5"/>
  <c r="F4" i="5"/>
  <c r="F3" i="5"/>
  <c r="E12" i="5"/>
  <c r="E11" i="5"/>
  <c r="E10" i="5"/>
  <c r="E9" i="5"/>
  <c r="E8" i="5"/>
  <c r="E7" i="5"/>
  <c r="E6" i="5"/>
  <c r="E5" i="5"/>
  <c r="E4" i="5"/>
  <c r="E3" i="5"/>
  <c r="D12" i="5"/>
  <c r="D11" i="5"/>
  <c r="D10" i="5"/>
  <c r="D9" i="5"/>
  <c r="D8" i="5"/>
  <c r="D7" i="5"/>
  <c r="D6" i="5"/>
  <c r="D5" i="5"/>
  <c r="D4" i="5"/>
  <c r="D3" i="5"/>
  <c r="C12" i="5"/>
  <c r="C11" i="5"/>
  <c r="C10" i="5"/>
  <c r="C9" i="5"/>
  <c r="C8" i="5"/>
  <c r="C7" i="5"/>
  <c r="C6" i="5"/>
  <c r="C5" i="5"/>
  <c r="C4" i="5"/>
  <c r="C3" i="5"/>
  <c r="B12" i="5"/>
  <c r="B11" i="5"/>
  <c r="B10" i="5"/>
  <c r="B9" i="5"/>
  <c r="B8" i="5"/>
  <c r="B7" i="5"/>
  <c r="B6" i="5"/>
  <c r="B5" i="5"/>
  <c r="B4" i="5"/>
  <c r="B3" i="5"/>
  <c r="C16" i="5" l="1"/>
  <c r="F14" i="5"/>
  <c r="G16" i="5"/>
  <c r="P13" i="5"/>
  <c r="P15" i="5"/>
  <c r="P14" i="5"/>
  <c r="P16" i="5"/>
  <c r="O16" i="5"/>
  <c r="O13" i="5"/>
  <c r="O15" i="5"/>
  <c r="O14" i="5"/>
  <c r="N13" i="5"/>
  <c r="N15" i="5"/>
  <c r="N16" i="5"/>
  <c r="N14" i="5"/>
  <c r="M15" i="5"/>
  <c r="M13" i="5"/>
  <c r="M16" i="5"/>
  <c r="M14" i="5"/>
  <c r="L13" i="5"/>
  <c r="L15" i="5"/>
  <c r="L14" i="5"/>
  <c r="L16" i="5"/>
  <c r="K16" i="5"/>
  <c r="K13" i="5"/>
  <c r="K15" i="5"/>
  <c r="K14" i="5"/>
  <c r="G14" i="5"/>
  <c r="G15" i="5"/>
  <c r="G13" i="5"/>
  <c r="F13" i="5"/>
  <c r="F15" i="5"/>
  <c r="F16" i="5"/>
  <c r="E14" i="5"/>
  <c r="E16" i="5"/>
  <c r="E15" i="5"/>
  <c r="E13" i="5"/>
  <c r="D15" i="5"/>
  <c r="D14" i="5"/>
  <c r="D13" i="5"/>
  <c r="D16" i="5"/>
  <c r="C14" i="5"/>
  <c r="C15" i="5"/>
  <c r="C13" i="5"/>
  <c r="B15" i="5"/>
  <c r="B16" i="5"/>
  <c r="B13" i="5"/>
  <c r="B14" i="5"/>
  <c r="M16" i="4"/>
  <c r="L16" i="4"/>
  <c r="K16" i="4"/>
  <c r="J16" i="4"/>
  <c r="I16" i="4"/>
  <c r="M15" i="4"/>
  <c r="L15" i="4"/>
  <c r="K15" i="4"/>
  <c r="J15" i="4"/>
  <c r="I15" i="4"/>
  <c r="M14" i="4"/>
  <c r="L14" i="4"/>
  <c r="K14" i="4"/>
  <c r="J14" i="4"/>
  <c r="I14" i="4"/>
  <c r="M13" i="4"/>
  <c r="L13" i="4"/>
  <c r="K13" i="4"/>
  <c r="J13" i="4"/>
  <c r="I13" i="4"/>
  <c r="F16" i="4"/>
  <c r="E16" i="4"/>
  <c r="D16" i="4"/>
  <c r="C16" i="4"/>
  <c r="B16" i="4"/>
  <c r="F15" i="4"/>
  <c r="E15" i="4"/>
  <c r="D15" i="4"/>
  <c r="C15" i="4"/>
  <c r="B15" i="4"/>
  <c r="F14" i="4"/>
  <c r="E14" i="4"/>
  <c r="D14" i="4"/>
  <c r="C14" i="4"/>
  <c r="B14" i="4"/>
  <c r="F13" i="4"/>
  <c r="E13" i="4"/>
  <c r="D13" i="4"/>
  <c r="C13" i="4"/>
  <c r="B13" i="4"/>
  <c r="G16" i="1" l="1"/>
  <c r="G14" i="1"/>
  <c r="G13" i="1"/>
  <c r="P32" i="1"/>
  <c r="O32" i="1"/>
  <c r="N32" i="1"/>
  <c r="M32" i="1"/>
  <c r="L32" i="1"/>
  <c r="K32" i="1"/>
  <c r="F32" i="1"/>
  <c r="E32" i="1"/>
  <c r="D32" i="1"/>
  <c r="C32" i="1"/>
  <c r="B32" i="1"/>
  <c r="P31" i="1"/>
  <c r="O31" i="1"/>
  <c r="N31" i="1"/>
  <c r="M31" i="1"/>
  <c r="L31" i="1"/>
  <c r="K31" i="1"/>
  <c r="F31" i="1"/>
  <c r="E31" i="1"/>
  <c r="D31" i="1"/>
  <c r="C31" i="1"/>
  <c r="B31" i="1"/>
  <c r="P30" i="1"/>
  <c r="O30" i="1"/>
  <c r="N30" i="1"/>
  <c r="M30" i="1"/>
  <c r="L30" i="1"/>
  <c r="K30" i="1"/>
  <c r="F30" i="1"/>
  <c r="E30" i="1"/>
  <c r="D30" i="1"/>
  <c r="C30" i="1"/>
  <c r="B30" i="1"/>
  <c r="P29" i="1"/>
  <c r="O29" i="1"/>
  <c r="N29" i="1"/>
  <c r="M29" i="1"/>
  <c r="L29" i="1"/>
  <c r="K29" i="1"/>
  <c r="F29" i="1"/>
  <c r="E29" i="1"/>
  <c r="D29" i="1"/>
  <c r="C29" i="1"/>
  <c r="B29" i="1"/>
  <c r="F16" i="1" l="1"/>
  <c r="E16" i="1"/>
  <c r="D16" i="1"/>
  <c r="C16" i="1"/>
  <c r="B16" i="1"/>
  <c r="G15" i="1"/>
  <c r="F15" i="1"/>
  <c r="E15" i="1"/>
  <c r="D15" i="1"/>
  <c r="C15" i="1"/>
  <c r="B15" i="1"/>
  <c r="F14" i="1"/>
  <c r="E14" i="1"/>
  <c r="D14" i="1"/>
  <c r="C14" i="1"/>
  <c r="B14" i="1"/>
  <c r="P16" i="1"/>
  <c r="O16" i="1"/>
  <c r="N16" i="1"/>
  <c r="M16" i="1"/>
  <c r="L16" i="1"/>
  <c r="K16" i="1"/>
  <c r="P15" i="1"/>
  <c r="O15" i="1"/>
  <c r="N15" i="1"/>
  <c r="M15" i="1"/>
  <c r="L15" i="1"/>
  <c r="K15" i="1"/>
  <c r="P14" i="1"/>
  <c r="O14" i="1"/>
  <c r="N14" i="1"/>
  <c r="M14" i="1"/>
  <c r="L14" i="1"/>
  <c r="K14" i="1"/>
  <c r="F13" i="1"/>
  <c r="E13" i="1"/>
  <c r="D13" i="1"/>
  <c r="C13" i="1"/>
  <c r="B13" i="1"/>
  <c r="P13" i="1"/>
  <c r="O13" i="1"/>
  <c r="N13" i="1"/>
  <c r="M13" i="1"/>
  <c r="L13" i="1"/>
  <c r="K13" i="1"/>
</calcChain>
</file>

<file path=xl/connections.xml><?xml version="1.0" encoding="utf-8"?>
<connections xmlns="http://schemas.openxmlformats.org/spreadsheetml/2006/main">
  <connection id="1" name="cGA" type="6" refreshedVersion="4" background="1" saveData="1">
    <textPr codePage="437" sourceFile="C:\Users\fabio.lopez\Google Drive\01 - Investigacion\2014-2017. FPUNA - Doctorado\20150706 - 20150730 - Tecnicas Inteligentes aplicadas a Optimizacion\TP03\results\cGA.16-100-iteraciones" tab="0" delimiter="=">
      <textFields count="2">
        <textField/>
        <textField/>
      </textFields>
    </textPr>
  </connection>
  <connection id="2" name="cGA1" type="6" refreshedVersion="4" background="1" saveData="1">
    <textPr codePage="437" sourceFile="C:\Users\fabio.lopez\Google Drive\01 - Investigacion\2014-2017. FPUNA - Doctorado\20150706 - 20150730 - Tecnicas Inteligentes aplicadas a Optimizacion\TP03\results\cGA.16-100-memory" tab="0" delimiter=":">
      <textFields count="2">
        <textField/>
        <textField/>
      </textFields>
    </textPr>
  </connection>
  <connection id="3" name="cGA10" type="6" refreshedVersion="4" background="1" saveData="1">
    <textPr codePage="437" sourceFile="C:\Users\fabio.lopez\Google Drive\01 - Investigacion\2014-2017. FPUNA - Doctorado\20150706 - 20150730 - Tecnicas Inteligentes aplicadas a Optimizacion\TP03\results\cGA.512-100-iteraciones" delimiter="=">
      <textFields count="2">
        <textField/>
        <textField/>
      </textFields>
    </textPr>
  </connection>
  <connection id="4" name="cGA101" type="6" refreshedVersion="4" background="1" saveData="1">
    <textPr codePage="437" sourceFile="C:\Users\fabio.lopez\Google Drive\01 - Investigacion\2014-2017. FPUNA - Doctorado\20150706 - 20150730 - Tecnicas Inteligentes aplicadas a Optimizacion\TP03\results\cGA.512-100-iteraciones" delimiter="=">
      <textFields count="2">
        <textField/>
        <textField/>
      </textFields>
    </textPr>
  </connection>
  <connection id="5" name="cGA102" type="6" refreshedVersion="4" background="1" saveData="1">
    <textPr codePage="437" sourceFile="C:\Users\fabio.lopez\Google Drive\01 - Investigacion\2014-2017. FPUNA - Doctorado\20150706 - 20150730 - Tecnicas Inteligentes aplicadas a Optimizacion\TP03\results\cGA.512-100-iteraciones" delimiter="=">
      <textFields count="2">
        <textField/>
        <textField/>
      </textFields>
    </textPr>
  </connection>
  <connection id="6" name="cGA11" type="6" refreshedVersion="4" background="1" saveData="1">
    <textPr codePage="437" sourceFile="C:\Users\fabio.lopez\Google Drive\01 - Investigacion\2014-2017. FPUNA - Doctorado\20150706 - 20150730 - Tecnicas Inteligentes aplicadas a Optimizacion\TP03\results\cGA.512-100-memory" delimiter=":">
      <textFields count="2">
        <textField/>
        <textField/>
      </textFields>
    </textPr>
  </connection>
  <connection id="7" name="cGA111" type="6" refreshedVersion="4" background="1" saveData="1">
    <textPr codePage="437" sourceFile="C:\Users\fabio.lopez\Google Drive\01 - Investigacion\2014-2017. FPUNA - Doctorado\20150706 - 20150730 - Tecnicas Inteligentes aplicadas a Optimizacion\TP03\results\cGA.512-100-memory" delimiter=":">
      <textFields count="2">
        <textField/>
        <textField/>
      </textFields>
    </textPr>
  </connection>
  <connection id="8" name="cGA12" type="6" refreshedVersion="4" background="1" saveData="1">
    <textPr codePage="437" sourceFile="C:\Users\fabio.lopez\Google Drive\01 - Investigacion\2014-2017. FPUNA - Doctorado\20150706 - 20150730 - Tecnicas Inteligentes aplicadas a Optimizacion\TP03\results\cGA.16-100-memory" tab="0" delimiter=":">
      <textFields count="2">
        <textField/>
        <textField/>
      </textFields>
    </textPr>
  </connection>
  <connection id="9" name="cGA13" type="6" refreshedVersion="4" background="1" saveData="1">
    <textPr codePage="437" sourceFile="C:\Users\fabio.lopez\Google Drive\01 - Investigacion\2014-2017. FPUNA - Doctorado\20150706 - 20150730 - Tecnicas Inteligentes aplicadas a Optimizacion\TP03\results\cGA.16-100-iteraciones" tab="0" delimiter="=">
      <textFields count="2">
        <textField/>
        <textField/>
      </textFields>
    </textPr>
  </connection>
  <connection id="10" name="cGA2" type="6" refreshedVersion="4" background="1" saveData="1">
    <textPr codePage="437" sourceFile="C:\Users\fabio.lopez\Google Drive\01 - Investigacion\2014-2017. FPUNA - Doctorado\20150706 - 20150730 - Tecnicas Inteligentes aplicadas a Optimizacion\TP03\results\cGA.32-100-iteraciones" tab="0" delimiter="=">
      <textFields count="2">
        <textField/>
        <textField/>
      </textFields>
    </textPr>
  </connection>
  <connection id="11" name="cGA21" type="6" refreshedVersion="4" background="1" saveData="1">
    <textPr codePage="437" sourceFile="C:\Users\fabio.lopez\Google Drive\01 - Investigacion\2014-2017. FPUNA - Doctorado\20150706 - 20150730 - Tecnicas Inteligentes aplicadas a Optimizacion\TP03\results\cGA.32-100-iteraciones" tab="0" delimiter="=">
      <textFields count="2">
        <textField/>
        <textField/>
      </textFields>
    </textPr>
  </connection>
  <connection id="12" name="cGA25" type="6" refreshedVersion="4" background="1" saveData="1">
    <textPr codePage="437" sourceFile="C:\Users\fabio.lopez\Google Drive\01 - Investigacion\2014-2017. FPUNA - Doctorado\20150706 - 20150730 - Tecnicas Inteligentes aplicadas a Optimizacion\TP03\results.experiment#3.cputime\cGA.64-100-memory" delimiter=":">
      <textFields count="2">
        <textField/>
        <textField/>
      </textFields>
    </textPr>
  </connection>
  <connection id="13" name="cGA26" type="6" refreshedVersion="4" background="1" saveData="1">
    <textPr codePage="437" sourceFile="C:\Users\fabio.lopez\Google Drive\01 - Investigacion\2014-2017. FPUNA - Doctorado\20150706 - 20150730 - Tecnicas Inteligentes aplicadas a Optimizacion\TP03\results.experiment#3.cputime\cGA.64-200-memory" delimiter=":">
      <textFields count="2">
        <textField/>
        <textField/>
      </textFields>
    </textPr>
  </connection>
  <connection id="14" name="cGA27" type="6" refreshedVersion="4" background="1" saveData="1">
    <textPr codePage="437" sourceFile="C:\Users\fabio.lopez\Google Drive\01 - Investigacion\2014-2017. FPUNA - Doctorado\20150706 - 20150730 - Tecnicas Inteligentes aplicadas a Optimizacion\TP03\results.experiment#3.cputime\cGA.64-300-memory" delimiter=":">
      <textFields count="2">
        <textField/>
        <textField/>
      </textFields>
    </textPr>
  </connection>
  <connection id="15" name="cGA28" type="6" refreshedVersion="4" background="1" saveData="1">
    <textPr codePage="437" sourceFile="C:\Users\fabio.lopez\Google Drive\01 - Investigacion\2014-2017. FPUNA - Doctorado\20150706 - 20150730 - Tecnicas Inteligentes aplicadas a Optimizacion\TP03\results.experiment#3.cputime\cGA.64-400-memory" delimiter=":">
      <textFields count="2">
        <textField/>
        <textField/>
      </textFields>
    </textPr>
  </connection>
  <connection id="16" name="cGA29" type="6" refreshedVersion="4" background="1" saveData="1">
    <textPr codePage="437" sourceFile="C:\Users\fabio.lopez\Google Drive\01 - Investigacion\2014-2017. FPUNA - Doctorado\20150706 - 20150730 - Tecnicas Inteligentes aplicadas a Optimizacion\TP03\results.experiment#3.cputime\cGA.64-500-memory" delimiter=":">
      <textFields count="2">
        <textField/>
        <textField/>
      </textFields>
    </textPr>
  </connection>
  <connection id="17" name="cGA3" type="6" refreshedVersion="4" background="1" saveData="1">
    <textPr codePage="437" sourceFile="C:\Users\fabio.lopez\Google Drive\01 - Investigacion\2014-2017. FPUNA - Doctorado\20150706 - 20150730 - Tecnicas Inteligentes aplicadas a Optimizacion\TP03\results\cGA.32-100-memory" delimiter=":">
      <textFields count="2">
        <textField/>
        <textField/>
      </textFields>
    </textPr>
  </connection>
  <connection id="18" name="cGA30" type="6" refreshedVersion="4" background="1" saveData="1">
    <textPr codePage="437" sourceFile="C:\Users\fabio.lopez\Google Drive\01 - Investigacion\2014-2017. FPUNA - Doctorado\20150706 - 20150730 - Tecnicas Inteligentes aplicadas a Optimizacion\TP03\results.experiment#3.cputime\cGA.128-100-memory" delimiter=":">
      <textFields count="2">
        <textField/>
        <textField/>
      </textFields>
    </textPr>
  </connection>
  <connection id="19" name="cGA31" type="6" refreshedVersion="4" background="1" saveData="1">
    <textPr codePage="437" sourceFile="C:\Users\fabio.lopez\Google Drive\01 - Investigacion\2014-2017. FPUNA - Doctorado\20150706 - 20150730 - Tecnicas Inteligentes aplicadas a Optimizacion\TP03\results\cGA.32-100-memory" delimiter=":">
      <textFields count="2">
        <textField/>
        <textField/>
      </textFields>
    </textPr>
  </connection>
  <connection id="20" name="cGA32" type="6" refreshedVersion="4" background="1" saveData="1">
    <textPr codePage="437" sourceFile="C:\Users\fabio.lopez\Google Drive\01 - Investigacion\2014-2017. FPUNA - Doctorado\20150706 - 20150730 - Tecnicas Inteligentes aplicadas a Optimizacion\TP03\results.experiment#3.cputime\cGA.128-200-memory" delimiter=":">
      <textFields count="2">
        <textField/>
        <textField/>
      </textFields>
    </textPr>
  </connection>
  <connection id="21" name="cGA33" type="6" refreshedVersion="4" background="1" saveData="1">
    <textPr codePage="437" sourceFile="C:\Users\fabio.lopez\Google Drive\01 - Investigacion\2014-2017. FPUNA - Doctorado\20150706 - 20150730 - Tecnicas Inteligentes aplicadas a Optimizacion\TP03\results.experiment#3.cputime\cGA.128-300-memory" delimiter=":">
      <textFields count="2">
        <textField/>
        <textField/>
      </textFields>
    </textPr>
  </connection>
  <connection id="22" name="cGA34" type="6" refreshedVersion="4" background="1" saveData="1">
    <textPr codePage="437" sourceFile="C:\Users\fabio.lopez\Google Drive\01 - Investigacion\2014-2017. FPUNA - Doctorado\20150706 - 20150730 - Tecnicas Inteligentes aplicadas a Optimizacion\TP03\results.experiment#3.cputime\cGA.128-400-memory" delimiter=":">
      <textFields count="2">
        <textField/>
        <textField/>
      </textFields>
    </textPr>
  </connection>
  <connection id="23" name="cGA35" type="6" refreshedVersion="4" background="1" saveData="1">
    <textPr codePage="437" sourceFile="C:\Users\fabio.lopez\Google Drive\01 - Investigacion\2014-2017. FPUNA - Doctorado\20150706 - 20150730 - Tecnicas Inteligentes aplicadas a Optimizacion\TP03\results.experiment#3.cputime\cGA.128-500-memory" delimiter=":">
      <textFields count="2">
        <textField/>
        <textField/>
      </textFields>
    </textPr>
  </connection>
  <connection id="24" name="cGA36" type="6" refreshedVersion="4" background="1" saveData="1">
    <textPr codePage="437" sourceFile="C:\Users\fabio.lopez\Google Drive\01 - Investigacion\2014-2017. FPUNA - Doctorado\20150706 - 20150730 - Tecnicas Inteligentes aplicadas a Optimizacion\TP03\results.experiment#3.cputime\cGA.256-100-memory" delimiter=":">
      <textFields count="2">
        <textField/>
        <textField/>
      </textFields>
    </textPr>
  </connection>
  <connection id="25" name="cGA37" type="6" refreshedVersion="4" background="1" saveData="1">
    <textPr codePage="437" sourceFile="C:\Users\fabio.lopez\Google Drive\01 - Investigacion\2014-2017. FPUNA - Doctorado\20150706 - 20150730 - Tecnicas Inteligentes aplicadas a Optimizacion\TP03\results.experiment#3.cputime\cGA.256-200-memory" delimiter=":">
      <textFields count="2">
        <textField/>
        <textField/>
      </textFields>
    </textPr>
  </connection>
  <connection id="26" name="cGA38" type="6" refreshedVersion="4" background="1" saveData="1">
    <textPr codePage="437" sourceFile="C:\Users\fabio.lopez\Google Drive\01 - Investigacion\2014-2017. FPUNA - Doctorado\20150706 - 20150730 - Tecnicas Inteligentes aplicadas a Optimizacion\TP03\results.experiment#3.cputime\cGA.256-300-memory" delimiter=":">
      <textFields count="2">
        <textField/>
        <textField/>
      </textFields>
    </textPr>
  </connection>
  <connection id="27" name="cGA39" type="6" refreshedVersion="4" background="1" saveData="1">
    <textPr codePage="437" sourceFile="C:\Users\fabio.lopez\Google Drive\01 - Investigacion\2014-2017. FPUNA - Doctorado\20150706 - 20150730 - Tecnicas Inteligentes aplicadas a Optimizacion\TP03\results.experiment#3.cputime\cGA.256-400-memory" delimiter=":">
      <textFields count="2">
        <textField/>
        <textField/>
      </textFields>
    </textPr>
  </connection>
  <connection id="28" name="cGA4" type="6" refreshedVersion="4" background="1" saveData="1">
    <textPr codePage="437" sourceFile="C:\Users\fabio.lopez\Google Drive\01 - Investigacion\2014-2017. FPUNA - Doctorado\20150706 - 20150730 - Tecnicas Inteligentes aplicadas a Optimizacion\TP03\results\cGA.64-100-iteraciones" delimiter="=">
      <textFields count="2">
        <textField/>
        <textField/>
      </textFields>
    </textPr>
  </connection>
  <connection id="29" name="cGA40" type="6" refreshedVersion="4" background="1" saveData="1">
    <textPr codePage="437" sourceFile="C:\Users\fabio.lopez\Google Drive\01 - Investigacion\2014-2017. FPUNA - Doctorado\20150706 - 20150730 - Tecnicas Inteligentes aplicadas a Optimizacion\TP03\results.experiment#3.cputime\cGA.256-500-memory" delimiter=":">
      <textFields count="2">
        <textField/>
        <textField/>
      </textFields>
    </textPr>
  </connection>
  <connection id="30" name="cGA41" type="6" refreshedVersion="4" background="1" saveData="1">
    <textPr codePage="437" sourceFile="C:\Users\fabio.lopez\Google Drive\01 - Investigacion\2014-2017. FPUNA - Doctorado\20150706 - 20150730 - Tecnicas Inteligentes aplicadas a Optimizacion\TP03\results\cGA.64-100-iteraciones" delimiter="=">
      <textFields count="2">
        <textField/>
        <textField/>
      </textFields>
    </textPr>
  </connection>
  <connection id="31" name="cGA42" type="6" refreshedVersion="4" background="1" saveData="1">
    <textPr codePage="437" sourceFile="C:\Users\fabio.lopez\Google Drive\01 - Investigacion\2014-2017. FPUNA - Doctorado\20150706 - 20150730 - Tecnicas Inteligentes aplicadas a Optimizacion\TP03\results.experiment#3.cputime\cGA.512-100-memory" delimiter=":">
      <textFields count="2">
        <textField/>
        <textField/>
      </textFields>
    </textPr>
  </connection>
  <connection id="32" name="cGA43" type="6" refreshedVersion="4" background="1" saveData="1">
    <textPr codePage="437" sourceFile="C:\Users\fabio.lopez\Google Drive\01 - Investigacion\2014-2017. FPUNA - Doctorado\20150706 - 20150730 - Tecnicas Inteligentes aplicadas a Optimizacion\TP03\results.experiment#3.cputime\cGA.512-200-memory" delimiter=":">
      <textFields count="2">
        <textField/>
        <textField/>
      </textFields>
    </textPr>
  </connection>
  <connection id="33" name="cGA44" type="6" refreshedVersion="4" background="1" saveData="1">
    <textPr codePage="437" sourceFile="C:\Users\fabio.lopez\Google Drive\01 - Investigacion\2014-2017. FPUNA - Doctorado\20150706 - 20150730 - Tecnicas Inteligentes aplicadas a Optimizacion\TP03\results.experiment#3.cputime\cGA.512-300-memory" delimiter=":">
      <textFields count="2">
        <textField/>
        <textField/>
      </textFields>
    </textPr>
  </connection>
  <connection id="34" name="cGA45" type="6" refreshedVersion="4" background="1" saveData="1">
    <textPr codePage="437" sourceFile="C:\Users\fabio.lopez\Google Drive\01 - Investigacion\2014-2017. FPUNA - Doctorado\20150706 - 20150730 - Tecnicas Inteligentes aplicadas a Optimizacion\TP03\results.experiment#3.cputime\cGA.512-400-memory" delimiter=":">
      <textFields count="2">
        <textField/>
        <textField/>
      </textFields>
    </textPr>
  </connection>
  <connection id="35" name="cGA46" type="6" refreshedVersion="4" background="1" saveData="1">
    <textPr codePage="437" sourceFile="C:\Users\fabio.lopez\Google Drive\01 - Investigacion\2014-2017. FPUNA - Doctorado\20150706 - 20150730 - Tecnicas Inteligentes aplicadas a Optimizacion\TP03\results.experiment#3.cputime\cGA.512-500-memory" delimiter=":">
      <textFields count="2">
        <textField/>
        <textField/>
      </textFields>
    </textPr>
  </connection>
  <connection id="36" name="cGA5" type="6" refreshedVersion="4" background="1" saveData="1">
    <textPr codePage="437" sourceFile="C:\Users\fabio.lopez\Google Drive\01 - Investigacion\2014-2017. FPUNA - Doctorado\20150706 - 20150730 - Tecnicas Inteligentes aplicadas a Optimizacion\TP03\results\cGA.64-100-memory" delimiter=":">
      <textFields count="2">
        <textField/>
        <textField/>
      </textFields>
    </textPr>
  </connection>
  <connection id="37" name="cGA51" type="6" refreshedVersion="4" background="1" saveData="1">
    <textPr codePage="437" sourceFile="C:\Users\fabio.lopez\Google Drive\01 - Investigacion\2014-2017. FPUNA - Doctorado\20150706 - 20150730 - Tecnicas Inteligentes aplicadas a Optimizacion\TP03\results\cGA.64-100-memory" delimiter=":">
      <textFields count="2">
        <textField/>
        <textField/>
      </textFields>
    </textPr>
  </connection>
  <connection id="38" name="cGA6" type="6" refreshedVersion="4" background="1" saveData="1">
    <textPr codePage="437" sourceFile="C:\Users\fabio.lopez\Google Drive\01 - Investigacion\2014-2017. FPUNA - Doctorado\20150706 - 20150730 - Tecnicas Inteligentes aplicadas a Optimizacion\TP03\results\cGA.128-100-iteraciones" delimiter="=">
      <textFields count="2">
        <textField/>
        <textField/>
      </textFields>
    </textPr>
  </connection>
  <connection id="39" name="cGA61" type="6" refreshedVersion="4" background="1" saveData="1">
    <textPr codePage="437" sourceFile="C:\Users\fabio.lopez\Google Drive\01 - Investigacion\2014-2017. FPUNA - Doctorado\20150706 - 20150730 - Tecnicas Inteligentes aplicadas a Optimizacion\TP03\results\cGA.128-100-iteraciones" delimiter="=">
      <textFields count="2">
        <textField/>
        <textField/>
      </textFields>
    </textPr>
  </connection>
  <connection id="40" name="cGA7" type="6" refreshedVersion="4" background="1" saveData="1">
    <textPr codePage="437" sourceFile="C:\Users\fabio.lopez\Google Drive\01 - Investigacion\2014-2017. FPUNA - Doctorado\20150706 - 20150730 - Tecnicas Inteligentes aplicadas a Optimizacion\TP03\results\cGA.128-100-memory" delimiter=":">
      <textFields count="2">
        <textField/>
        <textField/>
      </textFields>
    </textPr>
  </connection>
  <connection id="41" name="cGA71" type="6" refreshedVersion="4" background="1" saveData="1">
    <textPr codePage="437" sourceFile="C:\Users\fabio.lopez\Google Drive\01 - Investigacion\2014-2017. FPUNA - Doctorado\20150706 - 20150730 - Tecnicas Inteligentes aplicadas a Optimizacion\TP03\results\cGA.128-100-memory" delimiter=":">
      <textFields count="2">
        <textField/>
        <textField/>
      </textFields>
    </textPr>
  </connection>
  <connection id="42" name="cGA8" type="6" refreshedVersion="4" background="1" saveData="1">
    <textPr codePage="437" sourceFile="C:\Users\fabio.lopez\Google Drive\01 - Investigacion\2014-2017. FPUNA - Doctorado\20150706 - 20150730 - Tecnicas Inteligentes aplicadas a Optimizacion\TP03\results\cGA.256-100-iteraciones" delimiter="=">
      <textFields count="2">
        <textField/>
        <textField/>
      </textFields>
    </textPr>
  </connection>
  <connection id="43" name="cGA81" type="6" refreshedVersion="4" background="1" saveData="1">
    <textPr codePage="437" sourceFile="C:\Users\fabio.lopez\Google Drive\01 - Investigacion\2014-2017. FPUNA - Doctorado\20150706 - 20150730 - Tecnicas Inteligentes aplicadas a Optimizacion\TP03\results\cGA.256-100-iteraciones" delimiter="=">
      <textFields count="2">
        <textField/>
        <textField/>
      </textFields>
    </textPr>
  </connection>
  <connection id="44" name="cGA9" type="6" refreshedVersion="4" background="1" saveData="1">
    <textPr codePage="437" sourceFile="C:\Users\fabio.lopez\Google Drive\01 - Investigacion\2014-2017. FPUNA - Doctorado\20150706 - 20150730 - Tecnicas Inteligentes aplicadas a Optimizacion\TP03\results\cGA.256-100-memory" delimiter=":">
      <textFields count="2">
        <textField/>
        <textField/>
      </textFields>
    </textPr>
  </connection>
  <connection id="45" name="cGA91" type="6" refreshedVersion="4" background="1" saveData="1">
    <textPr codePage="437" sourceFile="C:\Users\fabio.lopez\Google Drive\01 - Investigacion\2014-2017. FPUNA - Doctorado\20150706 - 20150730 - Tecnicas Inteligentes aplicadas a Optimizacion\TP03\results\cGA.256-100-memory" delimiter=":">
      <textFields count="2">
        <textField/>
        <textField/>
      </textFields>
    </textPr>
  </connection>
  <connection id="46" name="GA" type="6" refreshedVersion="4" background="1" saveData="1">
    <textPr codePage="437" sourceFile="C:\Users\fabio.lopez\Google Drive\01 - Investigacion\2014-2017. FPUNA - Doctorado\20150706 - 20150730 - Tecnicas Inteligentes aplicadas a Optimizacion\TP03\results\GA.16-100-iteraciones" tab="0" space="1" consecutive="1">
      <textFields count="4">
        <textField/>
        <textField/>
        <textField/>
        <textField/>
      </textFields>
    </textPr>
  </connection>
  <connection id="47" name="GA1" type="6" refreshedVersion="4" background="1" saveData="1">
    <textPr codePage="437" sourceFile="C:\Users\fabio.lopez\Google Drive\01 - Investigacion\2014-2017. FPUNA - Doctorado\20150706 - 20150730 - Tecnicas Inteligentes aplicadas a Optimizacion\TP03\results\GA.32-100-iteraciones" delimited="0">
      <textFields count="3">
        <textField/>
        <textField position="2"/>
        <textField position="6"/>
      </textFields>
    </textPr>
  </connection>
  <connection id="48" name="GA10" type="6" refreshedVersion="4" background="1" saveData="1">
    <textPr codePage="437" sourceFile="C:\Users\fabio.lopez\Google Drive\01 - Investigacion\2014-2017. FPUNA - Doctorado\20150706 - 20150730 - Tecnicas Inteligentes aplicadas a Optimizacion\TP03\results\GA.256-100-memory" delimiter=":">
      <textFields count="2">
        <textField/>
        <textField/>
      </textFields>
    </textPr>
  </connection>
  <connection id="49" name="GA101" type="6" refreshedVersion="4" background="1" saveData="1">
    <textPr codePage="437" sourceFile="C:\Users\fabio.lopez\Google Drive\01 - Investigacion\2014-2017. FPUNA - Doctorado\20150706 - 20150730 - Tecnicas Inteligentes aplicadas a Optimizacion\TP03\results\GA.256-100-memory" delimiter=":">
      <textFields count="2">
        <textField/>
        <textField/>
      </textFields>
    </textPr>
  </connection>
  <connection id="50" name="GA11" type="6" refreshedVersion="4" background="1" saveData="1">
    <textPr codePage="437" sourceFile="C:\Users\fabio.lopez\Google Drive\01 - Investigacion\2014-2017. FPUNA - Doctorado\20150706 - 20150730 - Tecnicas Inteligentes aplicadas a Optimizacion\TP03\results\GA.512-100-memory" delimiter=":">
      <textFields count="2">
        <textField/>
        <textField/>
      </textFields>
    </textPr>
  </connection>
  <connection id="51" name="GA111" type="6" refreshedVersion="4" background="1" saveData="1">
    <textPr codePage="437" sourceFile="C:\Users\fabio.lopez\Google Drive\01 - Investigacion\2014-2017. FPUNA - Doctorado\20150706 - 20150730 - Tecnicas Inteligentes aplicadas a Optimizacion\TP03\results\GA.512-100-memory" delimiter=":">
      <textFields count="2">
        <textField/>
        <textField/>
      </textFields>
    </textPr>
  </connection>
  <connection id="52" name="GA12" type="6" refreshedVersion="4" background="1" saveData="1">
    <textPr codePage="437" sourceFile="C:\Users\fabio.lopez\Google Drive\01 - Investigacion\2014-2017. FPUNA - Doctorado\20150706 - 20150730 - Tecnicas Inteligentes aplicadas a Optimizacion\TP03\results\GA.16-100-iteraciones" tab="0" space="1" consecutive="1">
      <textFields count="4">
        <textField/>
        <textField/>
        <textField/>
        <textField/>
      </textFields>
    </textPr>
  </connection>
  <connection id="53" name="GA13" type="6" refreshedVersion="4" background="1" saveData="1">
    <textPr codePage="437" sourceFile="C:\Users\fabio.lopez\Google Drive\01 - Investigacion\2014-2017. FPUNA - Doctorado\20150706 - 20150730 - Tecnicas Inteligentes aplicadas a Optimizacion\TP03\results\GA.32-100-iteraciones" delimited="0">
      <textFields count="3">
        <textField/>
        <textField position="2"/>
        <textField position="6"/>
      </textFields>
    </textPr>
  </connection>
  <connection id="54" name="GA14" type="6" refreshedVersion="4" background="1">
    <textPr codePage="437" sourceFile="C:\Users\fabio.lopez\Google Drive\01 - Investigacion\2014-2017. FPUNA - Doctorado\20150706 - 20150730 - Tecnicas Inteligentes aplicadas a Optimizacion\TP03\results.experiment#3.cputime\GA.16-100-memory" delimiter=":">
      <textFields count="2">
        <textField/>
        <textField/>
      </textFields>
    </textPr>
  </connection>
  <connection id="55" name="GA15" type="6" refreshedVersion="4" background="1">
    <textPr codePage="437" sourceFile="C:\Users\fabio.lopez\Google Drive\01 - Investigacion\2014-2017. FPUNA - Doctorado\20150706 - 20150730 - Tecnicas Inteligentes aplicadas a Optimizacion\TP03\results.experiment#3.cputime\GA.16-200-memory" delimiter=":">
      <textFields count="2">
        <textField/>
        <textField/>
      </textFields>
    </textPr>
  </connection>
  <connection id="56" name="GA16" type="6" refreshedVersion="4" background="1">
    <textPr codePage="437" sourceFile="C:\Users\fabio.lopez\Google Drive\01 - Investigacion\2014-2017. FPUNA - Doctorado\20150706 - 20150730 - Tecnicas Inteligentes aplicadas a Optimizacion\TP03\results.experiment#3.cputime\GA.16-300-memory" delimiter=":">
      <textFields count="2">
        <textField/>
        <textField/>
      </textFields>
    </textPr>
  </connection>
  <connection id="57" name="GA17" type="6" refreshedVersion="4" background="1">
    <textPr codePage="437" sourceFile="C:\Users\fabio.lopez\Google Drive\01 - Investigacion\2014-2017. FPUNA - Doctorado\20150706 - 20150730 - Tecnicas Inteligentes aplicadas a Optimizacion\TP03\results.experiment#3.cputime\GA.16-400-memory" delimiter=":">
      <textFields count="2">
        <textField/>
        <textField/>
      </textFields>
    </textPr>
  </connection>
  <connection id="58" name="GA18" type="6" refreshedVersion="4" background="1">
    <textPr codePage="437" sourceFile="C:\Users\fabio.lopez\Google Drive\01 - Investigacion\2014-2017. FPUNA - Doctorado\20150706 - 20150730 - Tecnicas Inteligentes aplicadas a Optimizacion\TP03\results.experiment#3.cputime\GA.16-500-memory" delimiter=":">
      <textFields count="2">
        <textField/>
        <textField/>
      </textFields>
    </textPr>
  </connection>
  <connection id="59" name="GA19" type="6" refreshedVersion="4" background="1">
    <textPr codePage="437" sourceFile="C:\Users\fabio.lopez\Google Drive\01 - Investigacion\2014-2017. FPUNA - Doctorado\20150706 - 20150730 - Tecnicas Inteligentes aplicadas a Optimizacion\TP03\results.experiment#3.cputime\GA.32-100-memory" delimiter=":">
      <textFields count="2">
        <textField/>
        <textField/>
      </textFields>
    </textPr>
  </connection>
  <connection id="60" name="GA2" type="6" refreshedVersion="4" background="1" saveData="1">
    <textPr codePage="437" sourceFile="C:\Users\fabio.lopez\Google Drive\01 - Investigacion\2014-2017. FPUNA - Doctorado\20150706 - 20150730 - Tecnicas Inteligentes aplicadas a Optimizacion\TP03\results\GA.64-100-iteraciones" delimited="0">
      <textFields count="3">
        <textField/>
        <textField position="2"/>
        <textField position="6"/>
      </textFields>
    </textPr>
  </connection>
  <connection id="61" name="GA20" type="6" refreshedVersion="4" background="1">
    <textPr codePage="437" sourceFile="C:\Users\fabio.lopez\Google Drive\01 - Investigacion\2014-2017. FPUNA - Doctorado\20150706 - 20150730 - Tecnicas Inteligentes aplicadas a Optimizacion\TP03\results.experiment#3.cputime\GA.32-200-memory" delimiter=":">
      <textFields count="2">
        <textField/>
        <textField/>
      </textFields>
    </textPr>
  </connection>
  <connection id="62" name="GA21" type="6" refreshedVersion="4" background="1" saveData="1">
    <textPr codePage="437" sourceFile="C:\Users\fabio.lopez\Google Drive\01 - Investigacion\2014-2017. FPUNA - Doctorado\20150706 - 20150730 - Tecnicas Inteligentes aplicadas a Optimizacion\TP03\results\GA.64-100-iteraciones" delimited="0">
      <textFields count="3">
        <textField/>
        <textField position="2"/>
        <textField position="6"/>
      </textFields>
    </textPr>
  </connection>
  <connection id="63" name="GA22" type="6" refreshedVersion="4" background="1">
    <textPr codePage="437" sourceFile="C:\Users\fabio.lopez\Google Drive\01 - Investigacion\2014-2017. FPUNA - Doctorado\20150706 - 20150730 - Tecnicas Inteligentes aplicadas a Optimizacion\TP03\results.experiment#3.cputime\GA.32-300-memory" delimiter=":">
      <textFields count="2">
        <textField/>
        <textField/>
      </textFields>
    </textPr>
  </connection>
  <connection id="64" name="GA23" type="6" refreshedVersion="4" background="1">
    <textPr codePage="437" sourceFile="C:\Users\fabio.lopez\Google Drive\01 - Investigacion\2014-2017. FPUNA - Doctorado\20150706 - 20150730 - Tecnicas Inteligentes aplicadas a Optimizacion\TP03\results.experiment#3.cputime\GA.32-400-memory" delimiter=":">
      <textFields count="2">
        <textField/>
        <textField/>
      </textFields>
    </textPr>
  </connection>
  <connection id="65" name="GA24" type="6" refreshedVersion="4" background="1">
    <textPr codePage="437" sourceFile="C:\Users\fabio.lopez\Google Drive\01 - Investigacion\2014-2017. FPUNA - Doctorado\20150706 - 20150730 - Tecnicas Inteligentes aplicadas a Optimizacion\TP03\results.experiment#3.cputime\GA.32-500-memory" delimiter=":">
      <textFields count="2">
        <textField/>
        <textField/>
      </textFields>
    </textPr>
  </connection>
  <connection id="66" name="GA25" type="6" refreshedVersion="4" background="1">
    <textPr codePage="437" sourceFile="C:\Users\fabio.lopez\Google Drive\01 - Investigacion\2014-2017. FPUNA - Doctorado\20150706 - 20150730 - Tecnicas Inteligentes aplicadas a Optimizacion\TP03\results.experiment#3.cputime\GA.64-100-memory" delimiter=":">
      <textFields count="2">
        <textField/>
        <textField/>
      </textFields>
    </textPr>
  </connection>
  <connection id="67" name="GA26" type="6" refreshedVersion="4" background="1">
    <textPr codePage="437" sourceFile="C:\Users\fabio.lopez\Google Drive\01 - Investigacion\2014-2017. FPUNA - Doctorado\20150706 - 20150730 - Tecnicas Inteligentes aplicadas a Optimizacion\TP03\results.experiment#3.cputime\GA.64-200-memory" delimiter=":">
      <textFields count="2">
        <textField/>
        <textField/>
      </textFields>
    </textPr>
  </connection>
  <connection id="68" name="GA27" type="6" refreshedVersion="4" background="1">
    <textPr codePage="437" sourceFile="C:\Users\fabio.lopez\Google Drive\01 - Investigacion\2014-2017. FPUNA - Doctorado\20150706 - 20150730 - Tecnicas Inteligentes aplicadas a Optimizacion\TP03\results.experiment#3.cputime\GA.64-300-memory" delimiter=":">
      <textFields count="2">
        <textField/>
        <textField/>
      </textFields>
    </textPr>
  </connection>
  <connection id="69" name="GA28" type="6" refreshedVersion="4" background="1">
    <textPr codePage="437" sourceFile="C:\Users\fabio.lopez\Google Drive\01 - Investigacion\2014-2017. FPUNA - Doctorado\20150706 - 20150730 - Tecnicas Inteligentes aplicadas a Optimizacion\TP03\results.experiment#3.cputime\GA.64-400-memory" delimiter=":">
      <textFields count="2">
        <textField/>
        <textField/>
      </textFields>
    </textPr>
  </connection>
  <connection id="70" name="GA29" type="6" refreshedVersion="4" background="1">
    <textPr codePage="437" sourceFile="C:\Users\fabio.lopez\Google Drive\01 - Investigacion\2014-2017. FPUNA - Doctorado\20150706 - 20150730 - Tecnicas Inteligentes aplicadas a Optimizacion\TP03\results.experiment#3.cputime\GA.64-500-memory" delimiter=":">
      <textFields count="2">
        <textField/>
        <textField/>
      </textFields>
    </textPr>
  </connection>
  <connection id="71" name="GA3" type="6" refreshedVersion="4" background="1" saveData="1">
    <textPr codePage="437" sourceFile="C:\Users\fabio.lopez\Google Drive\01 - Investigacion\2014-2017. FPUNA - Doctorado\20150706 - 20150730 - Tecnicas Inteligentes aplicadas a Optimizacion\TP03\results\GA.128-100-iteraciones" delimited="0">
      <textFields count="3">
        <textField/>
        <textField position="2"/>
        <textField position="6"/>
      </textFields>
    </textPr>
  </connection>
  <connection id="72" name="GA30" type="6" refreshedVersion="4" background="1">
    <textPr codePage="437" sourceFile="C:\Users\fabio.lopez\Google Drive\01 - Investigacion\2014-2017. FPUNA - Doctorado\20150706 - 20150730 - Tecnicas Inteligentes aplicadas a Optimizacion\TP03\results.experiment#3.cputime\GA.128-100-memory" delimiter=":">
      <textFields count="2">
        <textField/>
        <textField/>
      </textFields>
    </textPr>
  </connection>
  <connection id="73" name="GA31" type="6" refreshedVersion="4" background="1" saveData="1">
    <textPr codePage="437" sourceFile="C:\Users\fabio.lopez\Google Drive\01 - Investigacion\2014-2017. FPUNA - Doctorado\20150706 - 20150730 - Tecnicas Inteligentes aplicadas a Optimizacion\TP03\results\GA.128-100-iteraciones" delimited="0">
      <textFields count="3">
        <textField/>
        <textField position="2"/>
        <textField position="6"/>
      </textFields>
    </textPr>
  </connection>
  <connection id="74" name="GA32" type="6" refreshedVersion="4" background="1">
    <textPr codePage="437" sourceFile="C:\Users\fabio.lopez\Google Drive\01 - Investigacion\2014-2017. FPUNA - Doctorado\20150706 - 20150730 - Tecnicas Inteligentes aplicadas a Optimizacion\TP03\results.experiment#3.cputime\GA.128-200-memory" delimiter=":">
      <textFields count="2">
        <textField/>
        <textField/>
      </textFields>
    </textPr>
  </connection>
  <connection id="75" name="GA33" type="6" refreshedVersion="4" background="1">
    <textPr codePage="437" sourceFile="C:\Users\fabio.lopez\Google Drive\01 - Investigacion\2014-2017. FPUNA - Doctorado\20150706 - 20150730 - Tecnicas Inteligentes aplicadas a Optimizacion\TP03\results.experiment#3.cputime\GA.128-300-memory" delimiter=":">
      <textFields count="2">
        <textField/>
        <textField/>
      </textFields>
    </textPr>
  </connection>
  <connection id="76" name="GA34" type="6" refreshedVersion="4" background="1">
    <textPr codePage="437" sourceFile="C:\Users\fabio.lopez\Google Drive\01 - Investigacion\2014-2017. FPUNA - Doctorado\20150706 - 20150730 - Tecnicas Inteligentes aplicadas a Optimizacion\TP03\results.experiment#3.cputime\GA.128-400-memory" delimiter=":">
      <textFields count="2">
        <textField/>
        <textField/>
      </textFields>
    </textPr>
  </connection>
  <connection id="77" name="GA35" type="6" refreshedVersion="4" background="1">
    <textPr codePage="437" sourceFile="C:\Users\fabio.lopez\Google Drive\01 - Investigacion\2014-2017. FPUNA - Doctorado\20150706 - 20150730 - Tecnicas Inteligentes aplicadas a Optimizacion\TP03\results.experiment#3.cputime\GA.128-500-memory" delimiter=":">
      <textFields count="2">
        <textField/>
        <textField/>
      </textFields>
    </textPr>
  </connection>
  <connection id="78" name="GA36" type="6" refreshedVersion="4" background="1">
    <textPr codePage="437" sourceFile="C:\Users\fabio.lopez\Google Drive\01 - Investigacion\2014-2017. FPUNA - Doctorado\20150706 - 20150730 - Tecnicas Inteligentes aplicadas a Optimizacion\TP03\results.experiment#3.cputime\GA.256-100-memory" delimiter=":">
      <textFields count="2">
        <textField/>
        <textField/>
      </textFields>
    </textPr>
  </connection>
  <connection id="79" name="GA37" type="6" refreshedVersion="4" background="1">
    <textPr codePage="437" sourceFile="C:\Users\fabio.lopez\Google Drive\01 - Investigacion\2014-2017. FPUNA - Doctorado\20150706 - 20150730 - Tecnicas Inteligentes aplicadas a Optimizacion\TP03\results.experiment#3.cputime\GA.256-200-memory" delimiter=":">
      <textFields count="2">
        <textField/>
        <textField/>
      </textFields>
    </textPr>
  </connection>
  <connection id="80" name="GA38" type="6" refreshedVersion="4" background="1">
    <textPr codePage="437" sourceFile="C:\Users\fabio.lopez\Google Drive\01 - Investigacion\2014-2017. FPUNA - Doctorado\20150706 - 20150730 - Tecnicas Inteligentes aplicadas a Optimizacion\TP03\results.experiment#3.cputime\GA.256-300-memory" delimiter=":">
      <textFields count="2">
        <textField/>
        <textField/>
      </textFields>
    </textPr>
  </connection>
  <connection id="81" name="GA39" type="6" refreshedVersion="4" background="1">
    <textPr codePage="437" sourceFile="C:\Users\fabio.lopez\Google Drive\01 - Investigacion\2014-2017. FPUNA - Doctorado\20150706 - 20150730 - Tecnicas Inteligentes aplicadas a Optimizacion\TP03\results.experiment#3.cputime\GA.256-400-memory" delimiter=":">
      <textFields count="2">
        <textField/>
        <textField/>
      </textFields>
    </textPr>
  </connection>
  <connection id="82" name="GA4" type="6" refreshedVersion="4" background="1" saveData="1">
    <textPr codePage="437" sourceFile="C:\Users\fabio.lopez\Google Drive\01 - Investigacion\2014-2017. FPUNA - Doctorado\20150706 - 20150730 - Tecnicas Inteligentes aplicadas a Optimizacion\TP03\results\GA.256-100-iteraciones" delimited="0">
      <textFields count="3">
        <textField/>
        <textField position="2"/>
        <textField position="6"/>
      </textFields>
    </textPr>
  </connection>
  <connection id="83" name="GA40" type="6" refreshedVersion="4" background="1">
    <textPr codePage="437" sourceFile="C:\Users\fabio.lopez\Google Drive\01 - Investigacion\2014-2017. FPUNA - Doctorado\20150706 - 20150730 - Tecnicas Inteligentes aplicadas a Optimizacion\TP03\results.experiment#3.cputime\GA.256-500-memory" delimiter=":">
      <textFields count="2">
        <textField/>
        <textField/>
      </textFields>
    </textPr>
  </connection>
  <connection id="84" name="GA41" type="6" refreshedVersion="4" background="1" saveData="1">
    <textPr codePage="437" sourceFile="C:\Users\fabio.lopez\Google Drive\01 - Investigacion\2014-2017. FPUNA - Doctorado\20150706 - 20150730 - Tecnicas Inteligentes aplicadas a Optimizacion\TP03\results\GA.256-100-iteraciones" delimited="0">
      <textFields count="3">
        <textField/>
        <textField position="2"/>
        <textField position="6"/>
      </textFields>
    </textPr>
  </connection>
  <connection id="85" name="GA42" type="6" refreshedVersion="4" background="1">
    <textPr codePage="437" sourceFile="C:\Users\fabio.lopez\Google Drive\01 - Investigacion\2014-2017. FPUNA - Doctorado\20150706 - 20150730 - Tecnicas Inteligentes aplicadas a Optimizacion\TP03\results.experiment#3.cputime\GA.512-100-memory" delimiter=":">
      <textFields count="2">
        <textField/>
        <textField/>
      </textFields>
    </textPr>
  </connection>
  <connection id="86" name="GA43" type="6" refreshedVersion="4" background="1">
    <textPr codePage="437" sourceFile="C:\Users\fabio.lopez\Google Drive\01 - Investigacion\2014-2017. FPUNA - Doctorado\20150706 - 20150730 - Tecnicas Inteligentes aplicadas a Optimizacion\TP03\results.experiment#3.cputime\GA.512-200-memory" delimiter=":">
      <textFields count="2">
        <textField/>
        <textField/>
      </textFields>
    </textPr>
  </connection>
  <connection id="87" name="GA44" type="6" refreshedVersion="4" background="1">
    <textPr codePage="437" sourceFile="C:\Users\fabio.lopez\Google Drive\01 - Investigacion\2014-2017. FPUNA - Doctorado\20150706 - 20150730 - Tecnicas Inteligentes aplicadas a Optimizacion\TP03\results.experiment#3.cputime\GA.512-300-memory" delimiter=":">
      <textFields count="2">
        <textField/>
        <textField/>
      </textFields>
    </textPr>
  </connection>
  <connection id="88" name="GA45" type="6" refreshedVersion="4" background="1">
    <textPr codePage="437" sourceFile="C:\Users\fabio.lopez\Google Drive\01 - Investigacion\2014-2017. FPUNA - Doctorado\20150706 - 20150730 - Tecnicas Inteligentes aplicadas a Optimizacion\TP03\results.experiment#3.cputime\GA.512-400-memory" delimiter=":">
      <textFields count="2">
        <textField/>
        <textField/>
      </textFields>
    </textPr>
  </connection>
  <connection id="89" name="GA46" type="6" refreshedVersion="4" background="1">
    <textPr codePage="437" sourceFile="C:\Users\fabio.lopez\Google Drive\01 - Investigacion\2014-2017. FPUNA - Doctorado\20150706 - 20150730 - Tecnicas Inteligentes aplicadas a Optimizacion\TP03\results.experiment#3.cputime\GA.512-500-memory" delimiter=":">
      <textFields count="2">
        <textField/>
        <textField/>
      </textFields>
    </textPr>
  </connection>
  <connection id="90" name="GA5" type="6" refreshedVersion="4" background="1" saveData="1">
    <textPr codePage="437" sourceFile="C:\Users\fabio.lopez\Google Drive\01 - Investigacion\2014-2017. FPUNA - Doctorado\20150706 - 20150730 - Tecnicas Inteligentes aplicadas a Optimizacion\TP03\results\GA.512-100-iteraciones" delimited="0">
      <textFields count="3">
        <textField/>
        <textField position="2"/>
        <textField position="6"/>
      </textFields>
    </textPr>
  </connection>
  <connection id="91" name="GA51" type="6" refreshedVersion="4" background="1" saveData="1">
    <textPr codePage="437" sourceFile="C:\Users\fabio.lopez\Google Drive\01 - Investigacion\2014-2017. FPUNA - Doctorado\20150706 - 20150730 - Tecnicas Inteligentes aplicadas a Optimizacion\TP03\results\GA.512-100-iteraciones" delimited="0">
      <textFields count="3">
        <textField/>
        <textField position="2"/>
        <textField position="6"/>
      </textFields>
    </textPr>
  </connection>
  <connection id="92" name="GA6" type="6" refreshedVersion="4" background="1" saveData="1">
    <textPr codePage="437" sourceFile="C:\Users\fabio.lopez\Google Drive\01 - Investigacion\2014-2017. FPUNA - Doctorado\20150706 - 20150730 - Tecnicas Inteligentes aplicadas a Optimizacion\TP03\results\GA.16-100-memory" delimiter=":">
      <textFields count="2">
        <textField/>
        <textField/>
      </textFields>
    </textPr>
  </connection>
  <connection id="93" name="GA61" type="6" refreshedVersion="4" background="1" saveData="1">
    <textPr codePage="437" sourceFile="C:\Users\fabio.lopez\Google Drive\01 - Investigacion\2014-2017. FPUNA - Doctorado\20150706 - 20150730 - Tecnicas Inteligentes aplicadas a Optimizacion\TP03\results\GA.16-100-memory" delimiter=":">
      <textFields count="2">
        <textField/>
        <textField/>
      </textFields>
    </textPr>
  </connection>
  <connection id="94" name="GA7" type="6" refreshedVersion="4" background="1" saveData="1">
    <textPr codePage="437" sourceFile="C:\Users\fabio.lopez\Google Drive\01 - Investigacion\2014-2017. FPUNA - Doctorado\20150706 - 20150730 - Tecnicas Inteligentes aplicadas a Optimizacion\TP03\results\GA.32-100-memory" delimiter=":">
      <textFields count="2">
        <textField/>
        <textField/>
      </textFields>
    </textPr>
  </connection>
  <connection id="95" name="GA71" type="6" refreshedVersion="4" background="1" saveData="1">
    <textPr codePage="437" sourceFile="C:\Users\fabio.lopez\Google Drive\01 - Investigacion\2014-2017. FPUNA - Doctorado\20150706 - 20150730 - Tecnicas Inteligentes aplicadas a Optimizacion\TP03\results\GA.32-100-memory" delimiter=":">
      <textFields count="2">
        <textField/>
        <textField/>
      </textFields>
    </textPr>
  </connection>
  <connection id="96" name="GA8" type="6" refreshedVersion="4" background="1" saveData="1">
    <textPr codePage="437" sourceFile="C:\Users\fabio.lopez\Google Drive\01 - Investigacion\2014-2017. FPUNA - Doctorado\20150706 - 20150730 - Tecnicas Inteligentes aplicadas a Optimizacion\TP03\results\GA.64-100-memory" delimiter=":">
      <textFields count="2">
        <textField/>
        <textField/>
      </textFields>
    </textPr>
  </connection>
  <connection id="97" name="GA81" type="6" refreshedVersion="4" background="1" saveData="1">
    <textPr codePage="437" sourceFile="C:\Users\fabio.lopez\Google Drive\01 - Investigacion\2014-2017. FPUNA - Doctorado\20150706 - 20150730 - Tecnicas Inteligentes aplicadas a Optimizacion\TP03\results\GA.64-100-memory" delimiter=":">
      <textFields count="2">
        <textField/>
        <textField/>
      </textFields>
    </textPr>
  </connection>
  <connection id="98" name="GA9" type="6" refreshedVersion="4" background="1" saveData="1">
    <textPr codePage="437" sourceFile="C:\Users\fabio.lopez\Google Drive\01 - Investigacion\2014-2017. FPUNA - Doctorado\20150706 - 20150730 - Tecnicas Inteligentes aplicadas a Optimizacion\TP03\results\GA.128-100-memory" delimiter=":">
      <textFields count="2">
        <textField/>
        <textField/>
      </textFields>
    </textPr>
  </connection>
  <connection id="99" name="GA91" type="6" refreshedVersion="4" background="1" saveData="1">
    <textPr codePage="437" sourceFile="C:\Users\fabio.lopez\Google Drive\01 - Investigacion\2014-2017. FPUNA - Doctorado\20150706 - 20150730 - Tecnicas Inteligentes aplicadas a Optimizacion\TP03\results\GA.128-100-memory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<sst xmlns="http://schemas.openxmlformats.org/spreadsheetml/2006/main" count="196" uniqueCount="28">
  <si>
    <t>Iteraciones</t>
  </si>
  <si>
    <t>Memory</t>
  </si>
  <si>
    <t>cGA</t>
  </si>
  <si>
    <t>GA</t>
  </si>
  <si>
    <t>AVR</t>
  </si>
  <si>
    <t>DEV STD</t>
  </si>
  <si>
    <t>MIN</t>
  </si>
  <si>
    <t>MAX</t>
  </si>
  <si>
    <t>cGA - GA</t>
  </si>
  <si>
    <t>cGA (16)</t>
  </si>
  <si>
    <t>GA (16)</t>
  </si>
  <si>
    <t>cGA (32)</t>
  </si>
  <si>
    <t>GA (32)</t>
  </si>
  <si>
    <t>cGA (64)</t>
  </si>
  <si>
    <t>GA (64)</t>
  </si>
  <si>
    <t>cGA (512)</t>
  </si>
  <si>
    <t>GA (512)</t>
  </si>
  <si>
    <t>cGA (256)</t>
  </si>
  <si>
    <t>GA (256)</t>
  </si>
  <si>
    <t>cGA (128)</t>
  </si>
  <si>
    <t>GA (128)</t>
  </si>
  <si>
    <t>AVR (16)</t>
  </si>
  <si>
    <t>AVR (32)</t>
  </si>
  <si>
    <t>AVR (64)</t>
  </si>
  <si>
    <t>AVR (128)</t>
  </si>
  <si>
    <t>AVR (256)</t>
  </si>
  <si>
    <t>AVR (512)</t>
  </si>
  <si>
    <t>CPU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</si>
</sst>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Average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 Iterations and Problem Size (100)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'pop100 (iteraciones)'!$A$1:$G$1</c:f>
              <c:strCache>
                <c:ptCount val="1"/>
                <c:pt idx="0">
                  <c:v>cGA</c:v>
                </c:pt>
              </c:strCache>
            </c:strRef>
          </c:tx>
          <c:invertIfNegative val="0"/>
          <c:cat>
            <c:numRef>
              <c:f>'pop100 (iteraciones)'!$K$2:$P$2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'pop100 (iteraciones)'!$B$13:$G$13</c:f>
              <c:numCache>
                <c:formatCode>0.000</c:formatCode>
                <c:ptCount val="6"/>
                <c:pt idx="0">
                  <c:v>155.1</c:v>
                </c:pt>
                <c:pt idx="1">
                  <c:v>401</c:v>
                </c:pt>
                <c:pt idx="2">
                  <c:v>757.3</c:v>
                </c:pt>
                <c:pt idx="3">
                  <c:v>1256.8</c:v>
                </c:pt>
                <c:pt idx="4">
                  <c:v>1992.2</c:v>
                </c:pt>
                <c:pt idx="5">
                  <c:v>3025.2</c:v>
                </c:pt>
              </c:numCache>
            </c:numRef>
          </c:val>
        </c:ser>
        <c:ser>
          <c:idx val="1"/>
          <c:order val="1"/>
          <c:tx>
            <c:strRef>
              <c:f>'pop100 (iteraciones)'!$J$1:$P$1</c:f>
              <c:strCache>
                <c:ptCount val="1"/>
                <c:pt idx="0">
                  <c:v>GA</c:v>
                </c:pt>
              </c:strCache>
            </c:strRef>
          </c:tx>
          <c:invertIfNegative val="0"/>
          <c:cat>
            <c:numRef>
              <c:f>'pop100 (iteraciones)'!$K$2:$P$2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'pop100 (iteraciones)'!$K$13:$P$13</c:f>
              <c:numCache>
                <c:formatCode>0.000</c:formatCode>
                <c:ptCount val="6"/>
                <c:pt idx="0">
                  <c:v>5.7</c:v>
                </c:pt>
                <c:pt idx="1">
                  <c:v>20.8</c:v>
                </c:pt>
                <c:pt idx="2">
                  <c:v>44.2</c:v>
                </c:pt>
                <c:pt idx="3">
                  <c:v>100.4</c:v>
                </c:pt>
                <c:pt idx="4">
                  <c:v>194.8</c:v>
                </c:pt>
                <c:pt idx="5">
                  <c:v>424.2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510336"/>
        <c:axId val="58876672"/>
      </c:barChart>
      <c:catAx>
        <c:axId val="58510336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crossAx val="58876672"/>
        <c:crosses val="autoZero"/>
        <c:auto val="1"/>
        <c:lblAlgn val="ctr"/>
        <c:lblOffset val="100"/>
        <c:noMultiLvlLbl val="0"/>
      </c:catAx>
      <c:valAx>
        <c:axId val="588766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Number of Iterations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851033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Standard Deviation 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and Problem Size (100)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'pop100 (iteraciones)'!$A$1:$G$1</c:f>
              <c:strCache>
                <c:ptCount val="1"/>
                <c:pt idx="0">
                  <c:v>cGA</c:v>
                </c:pt>
              </c:strCache>
            </c:strRef>
          </c:tx>
          <c:invertIfNegative val="0"/>
          <c:cat>
            <c:numRef>
              <c:f>'pop100 (iteraciones)'!$K$2:$P$2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'pop100 (iteraciones)'!$B$30:$G$30</c:f>
              <c:numCache>
                <c:formatCode>0.000</c:formatCode>
                <c:ptCount val="6"/>
                <c:pt idx="0">
                  <c:v>18.573156921301223</c:v>
                </c:pt>
                <c:pt idx="1">
                  <c:v>31.222643136677423</c:v>
                </c:pt>
                <c:pt idx="2">
                  <c:v>41.689303789305704</c:v>
                </c:pt>
                <c:pt idx="3">
                  <c:v>59.096983612052099</c:v>
                </c:pt>
                <c:pt idx="4">
                  <c:v>122.31918379309893</c:v>
                </c:pt>
                <c:pt idx="5">
                  <c:v>371.96663881912923</c:v>
                </c:pt>
              </c:numCache>
            </c:numRef>
          </c:val>
        </c:ser>
        <c:ser>
          <c:idx val="1"/>
          <c:order val="1"/>
          <c:tx>
            <c:strRef>
              <c:f>'pop100 (iteraciones)'!$J$1:$P$1</c:f>
              <c:strCache>
                <c:ptCount val="1"/>
                <c:pt idx="0">
                  <c:v>GA</c:v>
                </c:pt>
              </c:strCache>
            </c:strRef>
          </c:tx>
          <c:invertIfNegative val="0"/>
          <c:cat>
            <c:numRef>
              <c:f>'pop100 (iteraciones)'!$K$2:$P$2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'pop100 (iteraciones)'!$K$30:$P$30</c:f>
              <c:numCache>
                <c:formatCode>0.000</c:formatCode>
                <c:ptCount val="6"/>
                <c:pt idx="0">
                  <c:v>20.856322004174693</c:v>
                </c:pt>
                <c:pt idx="1">
                  <c:v>69.960985731417779</c:v>
                </c:pt>
                <c:pt idx="2">
                  <c:v>159.59198034634798</c:v>
                </c:pt>
                <c:pt idx="3">
                  <c:v>354.87570541326215</c:v>
                </c:pt>
                <c:pt idx="4">
                  <c:v>1421.4158062223833</c:v>
                </c:pt>
                <c:pt idx="5">
                  <c:v>3216.862989689992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172288"/>
        <c:axId val="92173824"/>
      </c:barChart>
      <c:catAx>
        <c:axId val="9217228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crossAx val="92173824"/>
        <c:crosses val="autoZero"/>
        <c:auto val="1"/>
        <c:lblAlgn val="ctr"/>
        <c:lblOffset val="100"/>
        <c:noMultiLvlLbl val="0"/>
      </c:catAx>
      <c:valAx>
        <c:axId val="921738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Memory Usage (B)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9217228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Minimum Memory Usage and Problem Size (100)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'pop100 (iteraciones)'!$A$1:$G$1</c:f>
              <c:strCache>
                <c:ptCount val="1"/>
                <c:pt idx="0">
                  <c:v>cGA</c:v>
                </c:pt>
              </c:strCache>
            </c:strRef>
          </c:tx>
          <c:invertIfNegative val="0"/>
          <c:cat>
            <c:numRef>
              <c:f>'pop100 (iteraciones)'!$K$2:$P$2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'pop100 (iteraciones)'!$B$31:$G$31</c:f>
              <c:numCache>
                <c:formatCode>0.000</c:formatCode>
                <c:ptCount val="6"/>
                <c:pt idx="0">
                  <c:v>20.239258</c:v>
                </c:pt>
                <c:pt idx="1">
                  <c:v>97.641602000000006</c:v>
                </c:pt>
                <c:pt idx="2">
                  <c:v>399.296875</c:v>
                </c:pt>
                <c:pt idx="3">
                  <c:v>1365.1982419999999</c:v>
                </c:pt>
                <c:pt idx="4">
                  <c:v>4077.5859380000002</c:v>
                </c:pt>
                <c:pt idx="5">
                  <c:v>12603.5929688</c:v>
                </c:pt>
              </c:numCache>
            </c:numRef>
          </c:val>
        </c:ser>
        <c:ser>
          <c:idx val="1"/>
          <c:order val="1"/>
          <c:tx>
            <c:strRef>
              <c:f>'pop100 (iteraciones)'!$J$1:$P$1</c:f>
              <c:strCache>
                <c:ptCount val="1"/>
                <c:pt idx="0">
                  <c:v>GA</c:v>
                </c:pt>
              </c:strCache>
            </c:strRef>
          </c:tx>
          <c:invertIfNegative val="0"/>
          <c:cat>
            <c:numRef>
              <c:f>'pop100 (iteraciones)'!$K$2:$P$2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'pop100 (iteraciones)'!$K$31:$P$31</c:f>
              <c:numCache>
                <c:formatCode>0.000</c:formatCode>
                <c:ptCount val="6"/>
                <c:pt idx="0">
                  <c:v>55.123047</c:v>
                </c:pt>
                <c:pt idx="1">
                  <c:v>211.894531</c:v>
                </c:pt>
                <c:pt idx="2">
                  <c:v>688.75292999999999</c:v>
                </c:pt>
                <c:pt idx="3">
                  <c:v>2399.8095699999999</c:v>
                </c:pt>
                <c:pt idx="4">
                  <c:v>7645.2666019999997</c:v>
                </c:pt>
                <c:pt idx="5">
                  <c:v>31221.150390999999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98080"/>
        <c:axId val="58799616"/>
      </c:barChart>
      <c:catAx>
        <c:axId val="58798080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crossAx val="58799616"/>
        <c:crosses val="autoZero"/>
        <c:auto val="1"/>
        <c:lblAlgn val="ctr"/>
        <c:lblOffset val="100"/>
        <c:noMultiLvlLbl val="0"/>
      </c:catAx>
      <c:valAx>
        <c:axId val="587996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Memory Usage (B)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8798080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Maximum Memory Usage and Problem Size (100)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'pop100 (iteraciones)'!$A$1:$G$1</c:f>
              <c:strCache>
                <c:ptCount val="1"/>
                <c:pt idx="0">
                  <c:v>cGA</c:v>
                </c:pt>
              </c:strCache>
            </c:strRef>
          </c:tx>
          <c:invertIfNegative val="0"/>
          <c:cat>
            <c:numRef>
              <c:f>'pop100 (iteraciones)'!$K$2:$P$2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'pop100 (iteraciones)'!$B$32:$G$32</c:f>
              <c:numCache>
                <c:formatCode>0.000</c:formatCode>
                <c:ptCount val="6"/>
                <c:pt idx="0">
                  <c:v>75.176758000000007</c:v>
                </c:pt>
                <c:pt idx="1">
                  <c:v>197.546875</c:v>
                </c:pt>
                <c:pt idx="2">
                  <c:v>542.10156199999994</c:v>
                </c:pt>
                <c:pt idx="3">
                  <c:v>1561.4296879999999</c:v>
                </c:pt>
                <c:pt idx="4">
                  <c:v>4514.1347660000001</c:v>
                </c:pt>
                <c:pt idx="5">
                  <c:v>12603.5929688</c:v>
                </c:pt>
              </c:numCache>
            </c:numRef>
          </c:val>
        </c:ser>
        <c:ser>
          <c:idx val="1"/>
          <c:order val="1"/>
          <c:tx>
            <c:strRef>
              <c:f>'pop100 (iteraciones)'!$J$1:$P$1</c:f>
              <c:strCache>
                <c:ptCount val="1"/>
                <c:pt idx="0">
                  <c:v>GA</c:v>
                </c:pt>
              </c:strCache>
            </c:strRef>
          </c:tx>
          <c:invertIfNegative val="0"/>
          <c:cat>
            <c:numRef>
              <c:f>'pop100 (iteraciones)'!$K$2:$P$2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'pop100 (iteraciones)'!$K$32:$P$32</c:f>
              <c:numCache>
                <c:formatCode>0.000</c:formatCode>
                <c:ptCount val="6"/>
                <c:pt idx="0">
                  <c:v>128.70117200000001</c:v>
                </c:pt>
                <c:pt idx="1">
                  <c:v>464.61230499999999</c:v>
                </c:pt>
                <c:pt idx="2">
                  <c:v>1099.7753909999999</c:v>
                </c:pt>
                <c:pt idx="3">
                  <c:v>3385.326172</c:v>
                </c:pt>
                <c:pt idx="4">
                  <c:v>12377.797852</c:v>
                </c:pt>
                <c:pt idx="5">
                  <c:v>40698.580077999999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822016"/>
        <c:axId val="58844288"/>
      </c:barChart>
      <c:catAx>
        <c:axId val="58822016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crossAx val="58844288"/>
        <c:crosses val="autoZero"/>
        <c:auto val="1"/>
        <c:lblAlgn val="ctr"/>
        <c:lblOffset val="100"/>
        <c:noMultiLvlLbl val="0"/>
      </c:catAx>
      <c:valAx>
        <c:axId val="588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Memory Usage (B)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882201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Memory Usage  and Population Size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'pop-mem'!$H$35:$M$35</c:f>
              <c:strCache>
                <c:ptCount val="1"/>
                <c:pt idx="0">
                  <c:v>GA (64)</c:v>
                </c:pt>
              </c:strCache>
            </c:strRef>
          </c:tx>
          <c:cat>
            <c:numRef>
              <c:f>'pop-mem'!$I$87:$M$87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'pop-mem'!$I$47:$M$47</c:f>
              <c:numCache>
                <c:formatCode>0.000</c:formatCode>
                <c:ptCount val="5"/>
                <c:pt idx="0">
                  <c:v>875.4933595</c:v>
                </c:pt>
                <c:pt idx="1">
                  <c:v>1461.7419923000002</c:v>
                </c:pt>
                <c:pt idx="2">
                  <c:v>1963.2665039999999</c:v>
                </c:pt>
                <c:pt idx="3">
                  <c:v>2632.0064451999997</c:v>
                </c:pt>
                <c:pt idx="4">
                  <c:v>3101.3841796999995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'pop-mem'!$A$35:$F$35</c:f>
              <c:strCache>
                <c:ptCount val="1"/>
                <c:pt idx="0">
                  <c:v>cGA (64)</c:v>
                </c:pt>
              </c:strCache>
            </c:strRef>
          </c:tx>
          <c:cat>
            <c:numRef>
              <c:f>'pop-mem'!$I$87:$M$87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'pop-mem'!$B$47:$F$47</c:f>
              <c:numCache>
                <c:formatCode>0.000</c:formatCode>
                <c:ptCount val="5"/>
                <c:pt idx="0">
                  <c:v>495.35947249999998</c:v>
                </c:pt>
                <c:pt idx="1">
                  <c:v>966.94550770000001</c:v>
                </c:pt>
                <c:pt idx="2">
                  <c:v>1411.1606446000001</c:v>
                </c:pt>
                <c:pt idx="3">
                  <c:v>1787.4774413</c:v>
                </c:pt>
                <c:pt idx="4">
                  <c:v>2203.1977539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'pop-mem'!$H$18:$M$18</c:f>
              <c:strCache>
                <c:ptCount val="1"/>
                <c:pt idx="0">
                  <c:v>GA (32)</c:v>
                </c:pt>
              </c:strCache>
            </c:strRef>
          </c:tx>
          <c:cat>
            <c:numRef>
              <c:f>'pop-mem'!$I$87:$M$87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'pop-mem'!$I$30:$M$30</c:f>
              <c:numCache>
                <c:formatCode>0.000</c:formatCode>
                <c:ptCount val="5"/>
                <c:pt idx="0">
                  <c:v>359.12802729999999</c:v>
                </c:pt>
                <c:pt idx="1">
                  <c:v>542.45361330000003</c:v>
                </c:pt>
                <c:pt idx="2">
                  <c:v>787.2221679999999</c:v>
                </c:pt>
                <c:pt idx="3">
                  <c:v>922.09755860000007</c:v>
                </c:pt>
                <c:pt idx="4">
                  <c:v>1216.9198240999999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'pop-mem'!$A$18:$F$18</c:f>
              <c:strCache>
                <c:ptCount val="1"/>
                <c:pt idx="0">
                  <c:v>cGA (32)</c:v>
                </c:pt>
              </c:strCache>
            </c:strRef>
          </c:tx>
          <c:cat>
            <c:numRef>
              <c:f>'pop-mem'!$I$87:$M$87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'pop-mem'!$B$30:$F$30</c:f>
              <c:numCache>
                <c:formatCode>0.000</c:formatCode>
                <c:ptCount val="5"/>
                <c:pt idx="0">
                  <c:v>171.8510742</c:v>
                </c:pt>
                <c:pt idx="1">
                  <c:v>323.10683600000004</c:v>
                </c:pt>
                <c:pt idx="2">
                  <c:v>477.15830079999995</c:v>
                </c:pt>
                <c:pt idx="3">
                  <c:v>575.99462890000007</c:v>
                </c:pt>
                <c:pt idx="4">
                  <c:v>735.96640619999994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'pop-mem'!$H$1:$M$1</c:f>
              <c:strCache>
                <c:ptCount val="1"/>
                <c:pt idx="0">
                  <c:v>GA (16)</c:v>
                </c:pt>
              </c:strCache>
            </c:strRef>
          </c:tx>
          <c:cat>
            <c:numRef>
              <c:f>'pop-mem'!$I$87:$M$87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'pop-mem'!$I$13:$M$13</c:f>
              <c:numCache>
                <c:formatCode>0.000</c:formatCode>
                <c:ptCount val="5"/>
                <c:pt idx="0">
                  <c:v>101.6498046</c:v>
                </c:pt>
                <c:pt idx="1">
                  <c:v>163.4861329</c:v>
                </c:pt>
                <c:pt idx="2">
                  <c:v>197.17861319999997</c:v>
                </c:pt>
                <c:pt idx="3">
                  <c:v>294.59970689999994</c:v>
                </c:pt>
                <c:pt idx="4">
                  <c:v>323.46884769999997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'pop-mem'!$A$1:$F$1</c:f>
              <c:strCache>
                <c:ptCount val="1"/>
                <c:pt idx="0">
                  <c:v>cGA (16)</c:v>
                </c:pt>
              </c:strCache>
            </c:strRef>
          </c:tx>
          <c:cat>
            <c:numRef>
              <c:f>'pop-mem'!$I$87:$M$87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'pop-mem'!$B$13:$F$13</c:f>
              <c:numCache>
                <c:formatCode>0.000</c:formatCode>
                <c:ptCount val="5"/>
                <c:pt idx="0">
                  <c:v>64.589843699999989</c:v>
                </c:pt>
                <c:pt idx="1">
                  <c:v>90.9140625</c:v>
                </c:pt>
                <c:pt idx="2">
                  <c:v>128.48330079999999</c:v>
                </c:pt>
                <c:pt idx="3">
                  <c:v>171.74658199999999</c:v>
                </c:pt>
                <c:pt idx="4">
                  <c:v>167.39736310000004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672064"/>
        <c:axId val="101673600"/>
      </c:lineChart>
      <c:catAx>
        <c:axId val="101672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Population</a:t>
                </a:r>
                <a:r>
                  <a:rPr lang="en-US" sz="1200" baseline="0"/>
                  <a:t> Size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01673600"/>
        <c:crosses val="autoZero"/>
        <c:auto val="1"/>
        <c:lblAlgn val="ctr"/>
        <c:lblOffset val="100"/>
        <c:noMultiLvlLbl val="0"/>
      </c:catAx>
      <c:valAx>
        <c:axId val="1016736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Memory Usage in Bytes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01672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Average Memory Usage  and Population Size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'pop-mem'!$H$86:$M$86</c:f>
              <c:strCache>
                <c:ptCount val="1"/>
                <c:pt idx="0">
                  <c:v>GA (512)</c:v>
                </c:pt>
              </c:strCache>
            </c:strRef>
          </c:tx>
          <c:cat>
            <c:numRef>
              <c:f>'pop-mem'!$I$53:$M$53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'pop-mem'!$I$98:$M$98</c:f>
              <c:numCache>
                <c:formatCode>0.000</c:formatCode>
                <c:ptCount val="5"/>
                <c:pt idx="0">
                  <c:v>35483.150097599995</c:v>
                </c:pt>
                <c:pt idx="1">
                  <c:v>50080.877441299999</c:v>
                </c:pt>
                <c:pt idx="2">
                  <c:v>62069.883789200001</c:v>
                </c:pt>
                <c:pt idx="3">
                  <c:v>70749.027539100003</c:v>
                </c:pt>
                <c:pt idx="4">
                  <c:v>83635.463378900007</c:v>
                </c:pt>
              </c:numCache>
            </c:numRef>
          </c:val>
          <c:smooth val="0"/>
        </c:ser>
        <c:ser>
          <c:idx val="10"/>
          <c:order val="1"/>
          <c:tx>
            <c:strRef>
              <c:f>'pop-mem'!$A$86:$F$86</c:f>
              <c:strCache>
                <c:ptCount val="1"/>
                <c:pt idx="0">
                  <c:v>cGA (512)</c:v>
                </c:pt>
              </c:strCache>
            </c:strRef>
          </c:tx>
          <c:cat>
            <c:numRef>
              <c:f>'pop-mem'!$I$53:$M$53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'pop-mem'!$B$98:$F$98</c:f>
              <c:numCache>
                <c:formatCode>0.000</c:formatCode>
                <c:ptCount val="5"/>
                <c:pt idx="0">
                  <c:v>12735.322544571429</c:v>
                </c:pt>
                <c:pt idx="1">
                  <c:v>23687.556206555557</c:v>
                </c:pt>
                <c:pt idx="2">
                  <c:v>34640.952343600002</c:v>
                </c:pt>
                <c:pt idx="3">
                  <c:v>46160.632421900009</c:v>
                </c:pt>
                <c:pt idx="4">
                  <c:v>57657.842382799994</c:v>
                </c:pt>
              </c:numCache>
            </c:numRef>
          </c:val>
          <c:smooth val="0"/>
        </c:ser>
        <c:ser>
          <c:idx val="9"/>
          <c:order val="2"/>
          <c:tx>
            <c:strRef>
              <c:f>'pop-mem'!$H$69:$M$69</c:f>
              <c:strCache>
                <c:ptCount val="1"/>
                <c:pt idx="0">
                  <c:v>GA (256)</c:v>
                </c:pt>
              </c:strCache>
            </c:strRef>
          </c:tx>
          <c:cat>
            <c:numRef>
              <c:f>'pop-mem'!$I$53:$M$53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'pop-mem'!$I$81:$M$81</c:f>
              <c:numCache>
                <c:formatCode>0.000</c:formatCode>
                <c:ptCount val="5"/>
                <c:pt idx="0">
                  <c:v>9468.2552735000008</c:v>
                </c:pt>
                <c:pt idx="1">
                  <c:v>12697.618847599999</c:v>
                </c:pt>
                <c:pt idx="2">
                  <c:v>16928.681836</c:v>
                </c:pt>
                <c:pt idx="3">
                  <c:v>21010.816503899998</c:v>
                </c:pt>
                <c:pt idx="4">
                  <c:v>25215.224511799996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'pop-mem'!$A$69:$F$69</c:f>
              <c:strCache>
                <c:ptCount val="1"/>
                <c:pt idx="0">
                  <c:v>cGA (256)</c:v>
                </c:pt>
              </c:strCache>
            </c:strRef>
          </c:tx>
          <c:cat>
            <c:numRef>
              <c:f>'pop-mem'!$I$53:$M$53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'pop-mem'!$B$81:$F$81</c:f>
              <c:numCache>
                <c:formatCode>0.000</c:formatCode>
                <c:ptCount val="5"/>
                <c:pt idx="0">
                  <c:v>4283.1096678999993</c:v>
                </c:pt>
                <c:pt idx="1">
                  <c:v>8023.3822263999991</c:v>
                </c:pt>
                <c:pt idx="2">
                  <c:v>11901.9672851</c:v>
                </c:pt>
                <c:pt idx="3">
                  <c:v>15694.971484400001</c:v>
                </c:pt>
                <c:pt idx="4">
                  <c:v>19383.376855499999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'pop-mem'!$H$52:$M$52</c:f>
              <c:strCache>
                <c:ptCount val="1"/>
                <c:pt idx="0">
                  <c:v>GA (128)</c:v>
                </c:pt>
              </c:strCache>
            </c:strRef>
          </c:tx>
          <c:cat>
            <c:numRef>
              <c:f>'pop-mem'!$I$53:$M$53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'pop-mem'!$I$64:$M$64</c:f>
              <c:numCache>
                <c:formatCode>0.000</c:formatCode>
                <c:ptCount val="5"/>
                <c:pt idx="0">
                  <c:v>2910.0235352999998</c:v>
                </c:pt>
                <c:pt idx="1">
                  <c:v>4234.1008791000004</c:v>
                </c:pt>
                <c:pt idx="2">
                  <c:v>5727.9016602000002</c:v>
                </c:pt>
                <c:pt idx="3">
                  <c:v>6948.8210938000002</c:v>
                </c:pt>
                <c:pt idx="4">
                  <c:v>8347.685547000001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'pop-mem'!$A$52:$F$52</c:f>
              <c:strCache>
                <c:ptCount val="1"/>
                <c:pt idx="0">
                  <c:v>cGA (128)</c:v>
                </c:pt>
              </c:strCache>
            </c:strRef>
          </c:tx>
          <c:cat>
            <c:numRef>
              <c:f>'pop-mem'!$I$53:$M$53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'pop-mem'!$B$64:$F$64</c:f>
              <c:numCache>
                <c:formatCode>0.000</c:formatCode>
                <c:ptCount val="5"/>
                <c:pt idx="0">
                  <c:v>1435.0984374000002</c:v>
                </c:pt>
                <c:pt idx="1">
                  <c:v>2820.7943361000002</c:v>
                </c:pt>
                <c:pt idx="2">
                  <c:v>4150.1752928999995</c:v>
                </c:pt>
                <c:pt idx="3">
                  <c:v>5384.4594726000005</c:v>
                </c:pt>
                <c:pt idx="4">
                  <c:v>6721.6200193999994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642752"/>
        <c:axId val="95644288"/>
      </c:lineChart>
      <c:catAx>
        <c:axId val="95642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Population Size</a:t>
                </a:r>
                <a:endParaRPr lang="en-US" sz="12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95644288"/>
        <c:crosses val="autoZero"/>
        <c:auto val="1"/>
        <c:lblAlgn val="ctr"/>
        <c:lblOffset val="100"/>
        <c:noMultiLvlLbl val="0"/>
      </c:catAx>
      <c:valAx>
        <c:axId val="956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Memory Usage in Bytes</a:t>
                </a:r>
                <a:endParaRPr lang="en-US" sz="1200">
                  <a:effectLst/>
                </a:endParaRP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 algn="ctr">
              <a:defRPr lang="en-US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642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Average CPU Time and Population Size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'pop-mem'!$H$86:$M$86</c:f>
              <c:strCache>
                <c:ptCount val="1"/>
                <c:pt idx="0">
                  <c:v>GA (512)</c:v>
                </c:pt>
              </c:strCache>
            </c:strRef>
          </c:tx>
          <c:cat>
            <c:numRef>
              <c:f>'pop-mem'!$I$53:$M$53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'pop-cpu'!$I$98:$M$98</c:f>
              <c:numCache>
                <c:formatCode>0.000</c:formatCode>
                <c:ptCount val="5"/>
                <c:pt idx="0">
                  <c:v>345.25879999999995</c:v>
                </c:pt>
                <c:pt idx="1">
                  <c:v>442.40680000000003</c:v>
                </c:pt>
                <c:pt idx="2">
                  <c:v>554.55399999999997</c:v>
                </c:pt>
                <c:pt idx="3">
                  <c:v>693.89679999999998</c:v>
                </c:pt>
                <c:pt idx="4">
                  <c:v>791.89320000000009</c:v>
                </c:pt>
              </c:numCache>
            </c:numRef>
          </c:val>
          <c:smooth val="0"/>
        </c:ser>
        <c:ser>
          <c:idx val="9"/>
          <c:order val="1"/>
          <c:tx>
            <c:strRef>
              <c:f>'pop-mem'!$H$69:$M$69</c:f>
              <c:strCache>
                <c:ptCount val="1"/>
                <c:pt idx="0">
                  <c:v>GA (256)</c:v>
                </c:pt>
              </c:strCache>
            </c:strRef>
          </c:tx>
          <c:cat>
            <c:numRef>
              <c:f>'pop-mem'!$I$53:$M$53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'pop-cpu'!$I$81:$M$81</c:f>
              <c:numCache>
                <c:formatCode>0.000</c:formatCode>
                <c:ptCount val="5"/>
                <c:pt idx="0">
                  <c:v>79.085999999999999</c:v>
                </c:pt>
                <c:pt idx="1">
                  <c:v>121.22760000000001</c:v>
                </c:pt>
                <c:pt idx="2">
                  <c:v>141.24639999999999</c:v>
                </c:pt>
                <c:pt idx="3">
                  <c:v>177.15</c:v>
                </c:pt>
                <c:pt idx="4">
                  <c:v>209.05799999999999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'pop-mem'!$A$86:$F$86</c:f>
              <c:strCache>
                <c:ptCount val="1"/>
                <c:pt idx="0">
                  <c:v>cGA (512)</c:v>
                </c:pt>
              </c:strCache>
            </c:strRef>
          </c:tx>
          <c:cat>
            <c:numRef>
              <c:f>'pop-mem'!$I$53:$M$53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'pop-cpu'!$B$98:$F$98</c:f>
              <c:numCache>
                <c:formatCode>0.000</c:formatCode>
                <c:ptCount val="5"/>
                <c:pt idx="0">
                  <c:v>26.123333333333335</c:v>
                </c:pt>
                <c:pt idx="1">
                  <c:v>49.938800000000001</c:v>
                </c:pt>
                <c:pt idx="2">
                  <c:v>73.649199999999979</c:v>
                </c:pt>
                <c:pt idx="3">
                  <c:v>97.49839999999999</c:v>
                </c:pt>
                <c:pt idx="4">
                  <c:v>122.35279999999997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'pop-mem'!$H$52:$M$52</c:f>
              <c:strCache>
                <c:ptCount val="1"/>
                <c:pt idx="0">
                  <c:v>GA (128)</c:v>
                </c:pt>
              </c:strCache>
            </c:strRef>
          </c:tx>
          <c:cat>
            <c:numRef>
              <c:f>'pop-mem'!$I$53:$M$53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'pop-cpu'!$I$64:$M$64</c:f>
              <c:numCache>
                <c:formatCode>0.000</c:formatCode>
                <c:ptCount val="5"/>
                <c:pt idx="0">
                  <c:v>20.116000000000003</c:v>
                </c:pt>
                <c:pt idx="1">
                  <c:v>30.329199999999997</c:v>
                </c:pt>
                <c:pt idx="2">
                  <c:v>40.078400000000002</c:v>
                </c:pt>
                <c:pt idx="3">
                  <c:v>51.994000000000007</c:v>
                </c:pt>
                <c:pt idx="4">
                  <c:v>60.115600000000008</c:v>
                </c:pt>
              </c:numCache>
            </c:numRef>
          </c:val>
          <c:smooth val="0"/>
        </c:ser>
        <c:ser>
          <c:idx val="8"/>
          <c:order val="4"/>
          <c:tx>
            <c:strRef>
              <c:f>'pop-mem'!$A$69:$F$69</c:f>
              <c:strCache>
                <c:ptCount val="1"/>
                <c:pt idx="0">
                  <c:v>cGA (256)</c:v>
                </c:pt>
              </c:strCache>
            </c:strRef>
          </c:tx>
          <c:cat>
            <c:numRef>
              <c:f>'pop-mem'!$I$53:$M$53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'pop-cpu'!$B$81:$F$81</c:f>
              <c:numCache>
                <c:formatCode>0.000</c:formatCode>
                <c:ptCount val="5"/>
                <c:pt idx="0">
                  <c:v>8.7373333333333338</c:v>
                </c:pt>
                <c:pt idx="1">
                  <c:v>16.578400000000002</c:v>
                </c:pt>
                <c:pt idx="2">
                  <c:v>24.538799999999998</c:v>
                </c:pt>
                <c:pt idx="3">
                  <c:v>32.6008</c:v>
                </c:pt>
                <c:pt idx="4">
                  <c:v>40.665199999999999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'pop-mem'!$A$52:$F$52</c:f>
              <c:strCache>
                <c:ptCount val="1"/>
                <c:pt idx="0">
                  <c:v>cGA (128)</c:v>
                </c:pt>
              </c:strCache>
            </c:strRef>
          </c:tx>
          <c:cat>
            <c:numRef>
              <c:f>'pop-mem'!$I$53:$M$53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'pop-cpu'!$B$64:$F$64</c:f>
              <c:numCache>
                <c:formatCode>0.000</c:formatCode>
                <c:ptCount val="5"/>
                <c:pt idx="0">
                  <c:v>2.8783999999999996</c:v>
                </c:pt>
                <c:pt idx="1">
                  <c:v>5.4719999999999995</c:v>
                </c:pt>
                <c:pt idx="2">
                  <c:v>8.031600000000001</c:v>
                </c:pt>
                <c:pt idx="3">
                  <c:v>10.8812</c:v>
                </c:pt>
                <c:pt idx="4">
                  <c:v>13.333599999999999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296640"/>
        <c:axId val="125298560"/>
      </c:lineChart>
      <c:catAx>
        <c:axId val="125296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 b="1" i="0" baseline="0">
                    <a:effectLst/>
                  </a:rPr>
                  <a:t>Population Size</a:t>
                </a:r>
                <a:endParaRPr lang="en-US" sz="1200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25298560"/>
        <c:crosses val="autoZero"/>
        <c:auto val="1"/>
        <c:lblAlgn val="ctr"/>
        <c:lblOffset val="100"/>
        <c:noMultiLvlLbl val="0"/>
      </c:catAx>
      <c:valAx>
        <c:axId val="125298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CPU Time</a:t>
                </a:r>
                <a:r>
                  <a:rPr lang="en-US" sz="1200" b="1" i="0" baseline="0">
                    <a:effectLst/>
                  </a:rPr>
                  <a:t> in Seconds</a:t>
                </a:r>
                <a:endParaRPr lang="en-US" sz="1200">
                  <a:effectLst/>
                </a:endParaRP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 algn="ctr">
              <a:defRPr lang="en-US"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96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Average CPU Time and Population Size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'pop-mem'!$H$35:$M$35</c:f>
              <c:strCache>
                <c:ptCount val="1"/>
                <c:pt idx="0">
                  <c:v>GA (64)</c:v>
                </c:pt>
              </c:strCache>
            </c:strRef>
          </c:tx>
          <c:cat>
            <c:numRef>
              <c:f>'pop-mem'!$I$87:$M$87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'pop-cpu'!$I$47:$M$47</c:f>
              <c:numCache>
                <c:formatCode>0.000</c:formatCode>
                <c:ptCount val="5"/>
                <c:pt idx="0">
                  <c:v>5.1824000000000003</c:v>
                </c:pt>
                <c:pt idx="1">
                  <c:v>8.2452000000000005</c:v>
                </c:pt>
                <c:pt idx="2">
                  <c:v>11.352399999999999</c:v>
                </c:pt>
                <c:pt idx="3">
                  <c:v>13.4108</c:v>
                </c:pt>
                <c:pt idx="4">
                  <c:v>16.633999999999997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'pop-mem'!$H$18:$M$18</c:f>
              <c:strCache>
                <c:ptCount val="1"/>
                <c:pt idx="0">
                  <c:v>GA (32)</c:v>
                </c:pt>
              </c:strCache>
            </c:strRef>
          </c:tx>
          <c:cat>
            <c:numRef>
              <c:f>'pop-mem'!$I$87:$M$87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'pop-cpu'!$I$30:$M$30</c:f>
              <c:numCache>
                <c:formatCode>0.000</c:formatCode>
                <c:ptCount val="5"/>
                <c:pt idx="0">
                  <c:v>1.1764000000000001</c:v>
                </c:pt>
                <c:pt idx="1">
                  <c:v>1.9944</c:v>
                </c:pt>
                <c:pt idx="2">
                  <c:v>2.9892000000000003</c:v>
                </c:pt>
                <c:pt idx="3">
                  <c:v>3.5743999999999998</c:v>
                </c:pt>
                <c:pt idx="4">
                  <c:v>4.7316000000000003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'pop-mem'!$A$35:$F$35</c:f>
              <c:strCache>
                <c:ptCount val="1"/>
                <c:pt idx="0">
                  <c:v>cGA (64)</c:v>
                </c:pt>
              </c:strCache>
            </c:strRef>
          </c:tx>
          <c:cat>
            <c:numRef>
              <c:f>'pop-mem'!$I$87:$M$87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'pop-cpu'!$B$47:$F$47</c:f>
              <c:numCache>
                <c:formatCode>0.000</c:formatCode>
                <c:ptCount val="5"/>
                <c:pt idx="0">
                  <c:v>0.92599999999999993</c:v>
                </c:pt>
                <c:pt idx="1">
                  <c:v>1.7276</c:v>
                </c:pt>
                <c:pt idx="2">
                  <c:v>2.5403999999999995</c:v>
                </c:pt>
                <c:pt idx="3">
                  <c:v>3.2464</c:v>
                </c:pt>
                <c:pt idx="4">
                  <c:v>4.0520000000000005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'pop-mem'!$A$18:$F$18</c:f>
              <c:strCache>
                <c:ptCount val="1"/>
                <c:pt idx="0">
                  <c:v>cGA (32)</c:v>
                </c:pt>
              </c:strCache>
            </c:strRef>
          </c:tx>
          <c:cat>
            <c:numRef>
              <c:f>'pop-mem'!$I$87:$M$87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'pop-cpu'!$B$30:$F$30</c:f>
              <c:numCache>
                <c:formatCode>0.000</c:formatCode>
                <c:ptCount val="5"/>
                <c:pt idx="0">
                  <c:v>0.27359999999999995</c:v>
                </c:pt>
                <c:pt idx="1">
                  <c:v>0.49320000000000003</c:v>
                </c:pt>
                <c:pt idx="2">
                  <c:v>0.74919999999999998</c:v>
                </c:pt>
                <c:pt idx="3">
                  <c:v>1.0052000000000001</c:v>
                </c:pt>
                <c:pt idx="4">
                  <c:v>1.2432000000000001</c:v>
                </c:pt>
              </c:numCache>
            </c:numRef>
          </c:val>
          <c:smooth val="0"/>
        </c:ser>
        <c:ser>
          <c:idx val="1"/>
          <c:order val="4"/>
          <c:tx>
            <c:strRef>
              <c:f>'pop-mem'!$H$1:$M$1</c:f>
              <c:strCache>
                <c:ptCount val="1"/>
                <c:pt idx="0">
                  <c:v>GA (16)</c:v>
                </c:pt>
              </c:strCache>
            </c:strRef>
          </c:tx>
          <c:cat>
            <c:numRef>
              <c:f>'pop-mem'!$I$87:$M$87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'pop-cpu'!$I$13:$M$13</c:f>
              <c:numCache>
                <c:formatCode>0.000</c:formatCode>
                <c:ptCount val="5"/>
                <c:pt idx="0">
                  <c:v>0.246</c:v>
                </c:pt>
                <c:pt idx="1">
                  <c:v>0.40440000000000004</c:v>
                </c:pt>
                <c:pt idx="2">
                  <c:v>0.54720000000000013</c:v>
                </c:pt>
                <c:pt idx="3">
                  <c:v>0.76080000000000003</c:v>
                </c:pt>
                <c:pt idx="4">
                  <c:v>0.86720000000000008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'pop-mem'!$A$1:$F$1</c:f>
              <c:strCache>
                <c:ptCount val="1"/>
                <c:pt idx="0">
                  <c:v>cGA (16)</c:v>
                </c:pt>
              </c:strCache>
            </c:strRef>
          </c:tx>
          <c:cat>
            <c:numRef>
              <c:f>'pop-mem'!$I$87:$M$87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'pop-cpu'!$B$13:$F$13</c:f>
              <c:numCache>
                <c:formatCode>0.000</c:formatCode>
                <c:ptCount val="5"/>
                <c:pt idx="0">
                  <c:v>7.3200000000000001E-2</c:v>
                </c:pt>
                <c:pt idx="1">
                  <c:v>0.11599999999999999</c:v>
                </c:pt>
                <c:pt idx="2">
                  <c:v>0.16319999999999998</c:v>
                </c:pt>
                <c:pt idx="3">
                  <c:v>0.20200000000000001</c:v>
                </c:pt>
                <c:pt idx="4">
                  <c:v>0.23199999999999993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74912"/>
        <c:axId val="106777216"/>
      </c:lineChart>
      <c:catAx>
        <c:axId val="106774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200"/>
                  <a:t>Population</a:t>
                </a:r>
                <a:r>
                  <a:rPr lang="en-US" sz="1200" baseline="0"/>
                  <a:t> Size</a:t>
                </a:r>
                <a:endParaRPr lang="en-US" sz="1200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06777216"/>
        <c:crosses val="autoZero"/>
        <c:auto val="1"/>
        <c:lblAlgn val="ctr"/>
        <c:lblOffset val="100"/>
        <c:noMultiLvlLbl val="0"/>
      </c:catAx>
      <c:valAx>
        <c:axId val="1067772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n-US"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>
                    <a:solidFill>
                      <a:sysClr val="windowText" lastClr="000000"/>
                    </a:solidFill>
                    <a:effectLst/>
                    <a:latin typeface="+mn-lt"/>
                    <a:ea typeface="+mn-ea"/>
                    <a:cs typeface="+mn-cs"/>
                  </a:rPr>
                  <a:t>CPU Time in Seconds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106774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Standard Deviation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 and Problem Size</a:t>
            </a:r>
            <a:r>
              <a:rPr lang="en-US" sz="1800" b="1" i="0" u="none" strike="noStrike" baseline="0">
                <a:effectLst/>
              </a:rPr>
              <a:t> (100)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'pop100 (iteraciones)'!$A$1:$G$1</c:f>
              <c:strCache>
                <c:ptCount val="1"/>
                <c:pt idx="0">
                  <c:v>cGA</c:v>
                </c:pt>
              </c:strCache>
            </c:strRef>
          </c:tx>
          <c:invertIfNegative val="0"/>
          <c:cat>
            <c:numRef>
              <c:f>'pop100 (iteraciones)'!$K$2:$P$2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'pop100 (iteraciones)'!$B$14:$G$14</c:f>
              <c:numCache>
                <c:formatCode>0.000</c:formatCode>
                <c:ptCount val="6"/>
                <c:pt idx="0">
                  <c:v>64.910964661860731</c:v>
                </c:pt>
                <c:pt idx="1">
                  <c:v>75.942961051919312</c:v>
                </c:pt>
                <c:pt idx="2">
                  <c:v>63.057381275575757</c:v>
                </c:pt>
                <c:pt idx="3">
                  <c:v>50.895972335735955</c:v>
                </c:pt>
                <c:pt idx="4">
                  <c:v>56.599568117708387</c:v>
                </c:pt>
                <c:pt idx="5">
                  <c:v>89.390715401544924</c:v>
                </c:pt>
              </c:numCache>
            </c:numRef>
          </c:val>
        </c:ser>
        <c:ser>
          <c:idx val="1"/>
          <c:order val="1"/>
          <c:tx>
            <c:strRef>
              <c:f>'pop100 (iteraciones)'!$J$1:$P$1</c:f>
              <c:strCache>
                <c:ptCount val="1"/>
                <c:pt idx="0">
                  <c:v>GA</c:v>
                </c:pt>
              </c:strCache>
            </c:strRef>
          </c:tx>
          <c:invertIfNegative val="0"/>
          <c:cat>
            <c:numRef>
              <c:f>'pop100 (iteraciones)'!$K$2:$P$2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'pop100 (iteraciones)'!$K$14:$P$14</c:f>
              <c:numCache>
                <c:formatCode>0.000</c:formatCode>
                <c:ptCount val="6"/>
                <c:pt idx="0">
                  <c:v>1.7029386365926409</c:v>
                </c:pt>
                <c:pt idx="1">
                  <c:v>4.7093288033198339</c:v>
                </c:pt>
                <c:pt idx="2">
                  <c:v>8.1349725124168444</c:v>
                </c:pt>
                <c:pt idx="3">
                  <c:v>12.258330500792757</c:v>
                </c:pt>
                <c:pt idx="4">
                  <c:v>29.824672858408835</c:v>
                </c:pt>
                <c:pt idx="5">
                  <c:v>37.817691333260647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911744"/>
        <c:axId val="91624192"/>
      </c:barChart>
      <c:catAx>
        <c:axId val="58911744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crossAx val="91624192"/>
        <c:crosses val="autoZero"/>
        <c:auto val="1"/>
        <c:lblAlgn val="ctr"/>
        <c:lblOffset val="100"/>
        <c:noMultiLvlLbl val="0"/>
      </c:catAx>
      <c:valAx>
        <c:axId val="916241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Number of Iterations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891174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Minimum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 Iterations and Problem Size (100)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'pop100 (iteraciones)'!$A$1:$G$1</c:f>
              <c:strCache>
                <c:ptCount val="1"/>
                <c:pt idx="0">
                  <c:v>cGA</c:v>
                </c:pt>
              </c:strCache>
            </c:strRef>
          </c:tx>
          <c:invertIfNegative val="0"/>
          <c:cat>
            <c:numRef>
              <c:f>'pop100 (iteraciones)'!$K$2:$P$2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'pop100 (iteraciones)'!$B$15:$G$15</c:f>
              <c:numCache>
                <c:formatCode>0.000</c:formatCode>
                <c:ptCount val="6"/>
                <c:pt idx="0">
                  <c:v>51</c:v>
                </c:pt>
                <c:pt idx="1">
                  <c:v>223</c:v>
                </c:pt>
                <c:pt idx="2">
                  <c:v>594</c:v>
                </c:pt>
                <c:pt idx="3">
                  <c:v>1169</c:v>
                </c:pt>
                <c:pt idx="4">
                  <c:v>1882</c:v>
                </c:pt>
                <c:pt idx="5">
                  <c:v>2884</c:v>
                </c:pt>
              </c:numCache>
            </c:numRef>
          </c:val>
        </c:ser>
        <c:ser>
          <c:idx val="1"/>
          <c:order val="1"/>
          <c:tx>
            <c:strRef>
              <c:f>'pop100 (iteraciones)'!$J$1:$P$1</c:f>
              <c:strCache>
                <c:ptCount val="1"/>
                <c:pt idx="0">
                  <c:v>GA</c:v>
                </c:pt>
              </c:strCache>
            </c:strRef>
          </c:tx>
          <c:invertIfNegative val="0"/>
          <c:cat>
            <c:numRef>
              <c:f>'pop100 (iteraciones)'!$K$2:$P$2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'pop100 (iteraciones)'!$K$15:$P$15</c:f>
              <c:numCache>
                <c:formatCode>0.000</c:formatCode>
                <c:ptCount val="6"/>
                <c:pt idx="0">
                  <c:v>2</c:v>
                </c:pt>
                <c:pt idx="1">
                  <c:v>12</c:v>
                </c:pt>
                <c:pt idx="2">
                  <c:v>33</c:v>
                </c:pt>
                <c:pt idx="3">
                  <c:v>81</c:v>
                </c:pt>
                <c:pt idx="4">
                  <c:v>159</c:v>
                </c:pt>
                <c:pt idx="5">
                  <c:v>367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1659264"/>
        <c:axId val="91673344"/>
      </c:barChart>
      <c:catAx>
        <c:axId val="91659264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crossAx val="91673344"/>
        <c:crosses val="autoZero"/>
        <c:auto val="1"/>
        <c:lblAlgn val="ctr"/>
        <c:lblOffset val="100"/>
        <c:noMultiLvlLbl val="0"/>
      </c:catAx>
      <c:valAx>
        <c:axId val="916733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Number of Iterations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9165926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Maximum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 Iterations and Problem Size (100)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'pop100 (iteraciones)'!$A$1:$G$1</c:f>
              <c:strCache>
                <c:ptCount val="1"/>
                <c:pt idx="0">
                  <c:v>cGA</c:v>
                </c:pt>
              </c:strCache>
            </c:strRef>
          </c:tx>
          <c:invertIfNegative val="0"/>
          <c:cat>
            <c:numRef>
              <c:f>'pop100 (iteraciones)'!$K$2:$P$2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'pop100 (iteraciones)'!$B$16:$G$16</c:f>
              <c:numCache>
                <c:formatCode>0.000</c:formatCode>
                <c:ptCount val="6"/>
                <c:pt idx="0">
                  <c:v>243</c:v>
                </c:pt>
                <c:pt idx="1">
                  <c:v>466</c:v>
                </c:pt>
                <c:pt idx="2">
                  <c:v>810</c:v>
                </c:pt>
                <c:pt idx="3">
                  <c:v>1338</c:v>
                </c:pt>
                <c:pt idx="4">
                  <c:v>2084</c:v>
                </c:pt>
                <c:pt idx="5">
                  <c:v>3122</c:v>
                </c:pt>
              </c:numCache>
            </c:numRef>
          </c:val>
        </c:ser>
        <c:ser>
          <c:idx val="1"/>
          <c:order val="1"/>
          <c:tx>
            <c:strRef>
              <c:f>'pop100 (iteraciones)'!$J$1:$P$1</c:f>
              <c:strCache>
                <c:ptCount val="1"/>
                <c:pt idx="0">
                  <c:v>GA</c:v>
                </c:pt>
              </c:strCache>
            </c:strRef>
          </c:tx>
          <c:invertIfNegative val="0"/>
          <c:cat>
            <c:numRef>
              <c:f>'pop100 (iteraciones)'!$K$2:$P$2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'pop100 (iteraciones)'!$K$16:$P$16</c:f>
              <c:numCache>
                <c:formatCode>0.000</c:formatCode>
                <c:ptCount val="6"/>
                <c:pt idx="0">
                  <c:v>8</c:v>
                </c:pt>
                <c:pt idx="1">
                  <c:v>29</c:v>
                </c:pt>
                <c:pt idx="2">
                  <c:v>54</c:v>
                </c:pt>
                <c:pt idx="3">
                  <c:v>115</c:v>
                </c:pt>
                <c:pt idx="4">
                  <c:v>258</c:v>
                </c:pt>
                <c:pt idx="5">
                  <c:v>478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019712"/>
        <c:axId val="92033792"/>
      </c:barChart>
      <c:catAx>
        <c:axId val="92019712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crossAx val="92033792"/>
        <c:crosses val="autoZero"/>
        <c:auto val="1"/>
        <c:lblAlgn val="ctr"/>
        <c:lblOffset val="100"/>
        <c:noMultiLvlLbl val="0"/>
      </c:catAx>
      <c:valAx>
        <c:axId val="9203379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Number of Iterations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92019712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Average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 Comparisons and Problem Size (100)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'pop100 (iteraciones)'!$A$1:$G$1</c:f>
              <c:strCache>
                <c:ptCount val="1"/>
                <c:pt idx="0">
                  <c:v>cGA</c:v>
                </c:pt>
              </c:strCache>
            </c:strRef>
          </c:tx>
          <c:invertIfNegative val="0"/>
          <c:cat>
            <c:numRef>
              <c:f>'pop100 (iteraciones)'!$K$2:$P$2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'pop100 (comparaciones)'!$B$13:$G$13</c:f>
              <c:numCache>
                <c:formatCode>0.000</c:formatCode>
                <c:ptCount val="6"/>
                <c:pt idx="0">
                  <c:v>310.2</c:v>
                </c:pt>
                <c:pt idx="1">
                  <c:v>802</c:v>
                </c:pt>
                <c:pt idx="2">
                  <c:v>1514.6</c:v>
                </c:pt>
                <c:pt idx="3">
                  <c:v>2513.6</c:v>
                </c:pt>
                <c:pt idx="4">
                  <c:v>3984.4</c:v>
                </c:pt>
                <c:pt idx="5">
                  <c:v>6050.4</c:v>
                </c:pt>
              </c:numCache>
            </c:numRef>
          </c:val>
        </c:ser>
        <c:ser>
          <c:idx val="1"/>
          <c:order val="1"/>
          <c:tx>
            <c:strRef>
              <c:f>'pop100 (iteraciones)'!$J$1:$P$1</c:f>
              <c:strCache>
                <c:ptCount val="1"/>
                <c:pt idx="0">
                  <c:v>GA</c:v>
                </c:pt>
              </c:strCache>
            </c:strRef>
          </c:tx>
          <c:invertIfNegative val="0"/>
          <c:cat>
            <c:numRef>
              <c:f>'pop100 (iteraciones)'!$K$2:$P$2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'pop100 (comparaciones)'!$K$13:$P$13</c:f>
              <c:numCache>
                <c:formatCode>0.000</c:formatCode>
                <c:ptCount val="6"/>
                <c:pt idx="0">
                  <c:v>570</c:v>
                </c:pt>
                <c:pt idx="1">
                  <c:v>2080</c:v>
                </c:pt>
                <c:pt idx="2">
                  <c:v>4420</c:v>
                </c:pt>
                <c:pt idx="3">
                  <c:v>10040</c:v>
                </c:pt>
                <c:pt idx="4">
                  <c:v>19480</c:v>
                </c:pt>
                <c:pt idx="5">
                  <c:v>42420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061056"/>
        <c:axId val="92345472"/>
      </c:barChart>
      <c:catAx>
        <c:axId val="92061056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crossAx val="92345472"/>
        <c:crosses val="autoZero"/>
        <c:auto val="1"/>
        <c:lblAlgn val="ctr"/>
        <c:lblOffset val="100"/>
        <c:noMultiLvlLbl val="0"/>
      </c:catAx>
      <c:valAx>
        <c:axId val="923454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# of Comparisons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92061056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Standard Deviation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 and Problem Size</a:t>
            </a:r>
            <a:r>
              <a:rPr lang="en-US" sz="1800" b="1" i="0" u="none" strike="noStrike" baseline="0">
                <a:effectLst/>
              </a:rPr>
              <a:t> (100)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'pop100 (iteraciones)'!$A$1:$G$1</c:f>
              <c:strCache>
                <c:ptCount val="1"/>
                <c:pt idx="0">
                  <c:v>cGA</c:v>
                </c:pt>
              </c:strCache>
            </c:strRef>
          </c:tx>
          <c:invertIfNegative val="0"/>
          <c:cat>
            <c:numRef>
              <c:f>'pop100 (iteraciones)'!$K$2:$P$2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'pop100 (comparaciones)'!$B$14:$G$14</c:f>
              <c:numCache>
                <c:formatCode>0.000</c:formatCode>
                <c:ptCount val="6"/>
                <c:pt idx="0">
                  <c:v>129.82192932372146</c:v>
                </c:pt>
                <c:pt idx="1">
                  <c:v>151.88592210383862</c:v>
                </c:pt>
                <c:pt idx="2">
                  <c:v>126.11476255115151</c:v>
                </c:pt>
                <c:pt idx="3">
                  <c:v>101.79194467147191</c:v>
                </c:pt>
                <c:pt idx="4">
                  <c:v>113.19913623541677</c:v>
                </c:pt>
                <c:pt idx="5">
                  <c:v>178.78143080308985</c:v>
                </c:pt>
              </c:numCache>
            </c:numRef>
          </c:val>
        </c:ser>
        <c:ser>
          <c:idx val="1"/>
          <c:order val="1"/>
          <c:tx>
            <c:strRef>
              <c:f>'pop100 (iteraciones)'!$J$1:$P$1</c:f>
              <c:strCache>
                <c:ptCount val="1"/>
                <c:pt idx="0">
                  <c:v>GA</c:v>
                </c:pt>
              </c:strCache>
            </c:strRef>
          </c:tx>
          <c:invertIfNegative val="0"/>
          <c:cat>
            <c:numRef>
              <c:f>'pop100 (iteraciones)'!$K$2:$P$2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'pop100 (comparaciones)'!$K$14:$P$14</c:f>
              <c:numCache>
                <c:formatCode>0.000</c:formatCode>
                <c:ptCount val="6"/>
                <c:pt idx="0">
                  <c:v>170.29386365926402</c:v>
                </c:pt>
                <c:pt idx="1">
                  <c:v>470.93288033198297</c:v>
                </c:pt>
                <c:pt idx="2">
                  <c:v>813.49725124168538</c:v>
                </c:pt>
                <c:pt idx="3">
                  <c:v>1225.8330500792783</c:v>
                </c:pt>
                <c:pt idx="4">
                  <c:v>2982.4672858408876</c:v>
                </c:pt>
                <c:pt idx="5">
                  <c:v>3781.769133326065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393472"/>
        <c:axId val="92395008"/>
      </c:barChart>
      <c:catAx>
        <c:axId val="92393472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crossAx val="92395008"/>
        <c:crosses val="autoZero"/>
        <c:auto val="1"/>
        <c:lblAlgn val="ctr"/>
        <c:lblOffset val="100"/>
        <c:noMultiLvlLbl val="0"/>
      </c:catAx>
      <c:valAx>
        <c:axId val="92395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# of </a:t>
                </a:r>
                <a:r>
                  <a:rPr lang="en-US" sz="1200" b="1" i="0" u="none" strike="noStrike" baseline="0">
                    <a:effectLst/>
                  </a:rPr>
                  <a:t>Comparisons</a:t>
                </a:r>
                <a:endParaRPr lang="en-US" sz="12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92393472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Minimum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 Comparisons and Problem Size (100)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'pop100 (iteraciones)'!$A$1:$G$1</c:f>
              <c:strCache>
                <c:ptCount val="1"/>
                <c:pt idx="0">
                  <c:v>cGA</c:v>
                </c:pt>
              </c:strCache>
            </c:strRef>
          </c:tx>
          <c:invertIfNegative val="0"/>
          <c:cat>
            <c:numRef>
              <c:f>'pop100 (iteraciones)'!$K$2:$P$2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'pop100 (comparaciones)'!$B$15:$G$15</c:f>
              <c:numCache>
                <c:formatCode>0.000</c:formatCode>
                <c:ptCount val="6"/>
                <c:pt idx="0">
                  <c:v>102</c:v>
                </c:pt>
                <c:pt idx="1">
                  <c:v>446</c:v>
                </c:pt>
                <c:pt idx="2">
                  <c:v>1188</c:v>
                </c:pt>
                <c:pt idx="3">
                  <c:v>2338</c:v>
                </c:pt>
                <c:pt idx="4">
                  <c:v>3764</c:v>
                </c:pt>
                <c:pt idx="5">
                  <c:v>5768</c:v>
                </c:pt>
              </c:numCache>
            </c:numRef>
          </c:val>
        </c:ser>
        <c:ser>
          <c:idx val="1"/>
          <c:order val="1"/>
          <c:tx>
            <c:strRef>
              <c:f>'pop100 (iteraciones)'!$J$1:$P$1</c:f>
              <c:strCache>
                <c:ptCount val="1"/>
                <c:pt idx="0">
                  <c:v>GA</c:v>
                </c:pt>
              </c:strCache>
            </c:strRef>
          </c:tx>
          <c:invertIfNegative val="0"/>
          <c:cat>
            <c:numRef>
              <c:f>'pop100 (iteraciones)'!$K$2:$P$2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'pop100 (comparaciones)'!$K$15:$P$15</c:f>
              <c:numCache>
                <c:formatCode>0.000</c:formatCode>
                <c:ptCount val="6"/>
                <c:pt idx="0">
                  <c:v>200</c:v>
                </c:pt>
                <c:pt idx="1">
                  <c:v>1200</c:v>
                </c:pt>
                <c:pt idx="2">
                  <c:v>3300</c:v>
                </c:pt>
                <c:pt idx="3">
                  <c:v>8100</c:v>
                </c:pt>
                <c:pt idx="4">
                  <c:v>15900</c:v>
                </c:pt>
                <c:pt idx="5">
                  <c:v>36700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680192"/>
        <c:axId val="92681728"/>
      </c:barChart>
      <c:catAx>
        <c:axId val="92680192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crossAx val="92681728"/>
        <c:crosses val="autoZero"/>
        <c:auto val="1"/>
        <c:lblAlgn val="ctr"/>
        <c:lblOffset val="100"/>
        <c:noMultiLvlLbl val="0"/>
      </c:catAx>
      <c:valAx>
        <c:axId val="926817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# of </a:t>
                </a:r>
                <a:r>
                  <a:rPr lang="en-US" sz="1200" b="1" i="0" u="none" strike="noStrike" baseline="0">
                    <a:effectLst/>
                  </a:rPr>
                  <a:t>Comparisons</a:t>
                </a:r>
                <a:endParaRPr lang="en-US" sz="12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92680192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Maximum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 Iterations and Problem Size (100)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'pop100 (iteraciones)'!$A$1:$G$1</c:f>
              <c:strCache>
                <c:ptCount val="1"/>
                <c:pt idx="0">
                  <c:v>cGA</c:v>
                </c:pt>
              </c:strCache>
            </c:strRef>
          </c:tx>
          <c:invertIfNegative val="0"/>
          <c:cat>
            <c:numRef>
              <c:f>'pop100 (iteraciones)'!$K$2:$P$2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'pop100 (comparaciones)'!$B$16:$G$16</c:f>
              <c:numCache>
                <c:formatCode>0.000</c:formatCode>
                <c:ptCount val="6"/>
                <c:pt idx="0">
                  <c:v>486</c:v>
                </c:pt>
                <c:pt idx="1">
                  <c:v>932</c:v>
                </c:pt>
                <c:pt idx="2">
                  <c:v>1620</c:v>
                </c:pt>
                <c:pt idx="3">
                  <c:v>2676</c:v>
                </c:pt>
                <c:pt idx="4">
                  <c:v>4168</c:v>
                </c:pt>
                <c:pt idx="5">
                  <c:v>6244</c:v>
                </c:pt>
              </c:numCache>
            </c:numRef>
          </c:val>
        </c:ser>
        <c:ser>
          <c:idx val="1"/>
          <c:order val="1"/>
          <c:tx>
            <c:strRef>
              <c:f>'pop100 (iteraciones)'!$J$1:$P$1</c:f>
              <c:strCache>
                <c:ptCount val="1"/>
                <c:pt idx="0">
                  <c:v>GA</c:v>
                </c:pt>
              </c:strCache>
            </c:strRef>
          </c:tx>
          <c:invertIfNegative val="0"/>
          <c:cat>
            <c:numRef>
              <c:f>'pop100 (iteraciones)'!$K$2:$P$2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'pop100 (comparaciones)'!$K$16:$P$16</c:f>
              <c:numCache>
                <c:formatCode>0.000</c:formatCode>
                <c:ptCount val="6"/>
                <c:pt idx="0">
                  <c:v>800</c:v>
                </c:pt>
                <c:pt idx="1">
                  <c:v>2900</c:v>
                </c:pt>
                <c:pt idx="2">
                  <c:v>5400</c:v>
                </c:pt>
                <c:pt idx="3">
                  <c:v>11500</c:v>
                </c:pt>
                <c:pt idx="4">
                  <c:v>25800</c:v>
                </c:pt>
                <c:pt idx="5">
                  <c:v>47800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729344"/>
        <c:axId val="92730880"/>
      </c:barChart>
      <c:catAx>
        <c:axId val="92729344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crossAx val="92730880"/>
        <c:crosses val="autoZero"/>
        <c:auto val="1"/>
        <c:lblAlgn val="ctr"/>
        <c:lblOffset val="100"/>
        <c:noMultiLvlLbl val="0"/>
      </c:catAx>
      <c:valAx>
        <c:axId val="927308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# of </a:t>
                </a:r>
                <a:r>
                  <a:rPr lang="en-US" sz="1200" b="1" i="0" u="none" strike="noStrike" baseline="0">
                    <a:effectLst/>
                  </a:rPr>
                  <a:t>Comparisons</a:t>
                </a:r>
                <a:endParaRPr lang="en-US" sz="1200" b="1"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92729344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Average</a:t>
            </a:r>
            <a:r>
              <a:rPr lang="en-US" baseline="0">
                <a:latin typeface="Arial" panose="020B0604020202020204" pitchFamily="34" charset="0"/>
                <a:cs typeface="Arial" panose="020B0604020202020204" pitchFamily="34" charset="0"/>
              </a:rPr>
              <a:t> Memory Usage and Problem Size (100)</a:t>
            </a:r>
            <a:endParaRPr lang="en-US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'pop100 (iteraciones)'!$A$1:$G$1</c:f>
              <c:strCache>
                <c:ptCount val="1"/>
                <c:pt idx="0">
                  <c:v>cGA</c:v>
                </c:pt>
              </c:strCache>
            </c:strRef>
          </c:tx>
          <c:invertIfNegative val="0"/>
          <c:cat>
            <c:numRef>
              <c:f>'pop100 (iteraciones)'!$K$2:$P$2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'pop100 (iteraciones)'!$B$29:$G$29</c:f>
              <c:numCache>
                <c:formatCode>0.000</c:formatCode>
                <c:ptCount val="6"/>
                <c:pt idx="0">
                  <c:v>50.025683800000003</c:v>
                </c:pt>
                <c:pt idx="1">
                  <c:v>170.82324219999998</c:v>
                </c:pt>
                <c:pt idx="2">
                  <c:v>507.25986320000004</c:v>
                </c:pt>
                <c:pt idx="3">
                  <c:v>1467.1457031999998</c:v>
                </c:pt>
                <c:pt idx="4">
                  <c:v>4315.7427736000009</c:v>
                </c:pt>
                <c:pt idx="5">
                  <c:v>12603.5929688</c:v>
                </c:pt>
              </c:numCache>
            </c:numRef>
          </c:val>
        </c:ser>
        <c:ser>
          <c:idx val="1"/>
          <c:order val="1"/>
          <c:tx>
            <c:strRef>
              <c:f>'pop100 (iteraciones)'!$J$1:$P$1</c:f>
              <c:strCache>
                <c:ptCount val="1"/>
                <c:pt idx="0">
                  <c:v>GA</c:v>
                </c:pt>
              </c:strCache>
            </c:strRef>
          </c:tx>
          <c:invertIfNegative val="0"/>
          <c:cat>
            <c:numRef>
              <c:f>'pop100 (iteraciones)'!$K$2:$P$2</c:f>
              <c:numCache>
                <c:formatCode>General</c:formatCode>
                <c:ptCount val="6"/>
                <c:pt idx="0">
                  <c:v>16</c:v>
                </c:pt>
                <c:pt idx="1">
                  <c:v>32</c:v>
                </c:pt>
                <c:pt idx="2">
                  <c:v>64</c:v>
                </c:pt>
                <c:pt idx="3">
                  <c:v>128</c:v>
                </c:pt>
                <c:pt idx="4">
                  <c:v>256</c:v>
                </c:pt>
                <c:pt idx="5">
                  <c:v>512</c:v>
                </c:pt>
              </c:numCache>
            </c:numRef>
          </c:cat>
          <c:val>
            <c:numRef>
              <c:f>'pop100 (iteraciones)'!$K$29:$P$29</c:f>
              <c:numCache>
                <c:formatCode>0.000</c:formatCode>
                <c:ptCount val="6"/>
                <c:pt idx="0">
                  <c:v>100.4120116</c:v>
                </c:pt>
                <c:pt idx="1">
                  <c:v>342.44013659999996</c:v>
                </c:pt>
                <c:pt idx="2">
                  <c:v>907.27646489999984</c:v>
                </c:pt>
                <c:pt idx="3">
                  <c:v>2960.7573243000002</c:v>
                </c:pt>
                <c:pt idx="4">
                  <c:v>9363.0410156999988</c:v>
                </c:pt>
                <c:pt idx="5">
                  <c:v>36120.844335899994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691968"/>
        <c:axId val="58693504"/>
      </c:barChart>
      <c:catAx>
        <c:axId val="58691968"/>
        <c:scaling>
          <c:orientation val="minMax"/>
        </c:scaling>
        <c:delete val="0"/>
        <c:axPos val="b"/>
        <c:numFmt formatCode="#,##0" sourceLinked="0"/>
        <c:majorTickMark val="none"/>
        <c:minorTickMark val="none"/>
        <c:tickLblPos val="nextTo"/>
        <c:crossAx val="58693504"/>
        <c:crosses val="autoZero"/>
        <c:auto val="1"/>
        <c:lblAlgn val="ctr"/>
        <c:lblOffset val="100"/>
        <c:noMultiLvlLbl val="0"/>
      </c:catAx>
      <c:valAx>
        <c:axId val="586935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>
                    <a:latin typeface="Arial" panose="020B0604020202020204" pitchFamily="34" charset="0"/>
                    <a:cs typeface="Arial" panose="020B0604020202020204" pitchFamily="34" charset="0"/>
                  </a:rPr>
                  <a:t>Memory Usage (B)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58691968"/>
        <c:crosses val="autoZero"/>
        <c:crossBetween val="between"/>
      </c:valAx>
      <c:dTable>
        <c:showHorzBorder val="1"/>
        <c:showVertBorder val="1"/>
        <c:showOutline val="1"/>
        <c:showKeys val="1"/>
        <c:txPr>
          <a:bodyPr/>
          <a:lstStyle/>
          <a:p>
            <a:pPr rtl="0">
              <a:defRPr sz="1400" b="1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57150</xdr:rowOff>
    </xdr:from>
    <xdr:to>
      <xdr:col>12</xdr:col>
      <xdr:colOff>342900</xdr:colOff>
      <xdr:row>14</xdr:row>
      <xdr:rowOff>47625</xdr:rowOff>
    </xdr:to>
    <xdr:graphicFrame macro="">
      <xdr:nvGraphicFramePr>
        <xdr:cNvPr id="3" name="Chart 2" title="Tes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85725</xdr:rowOff>
    </xdr:from>
    <xdr:to>
      <xdr:col>12</xdr:col>
      <xdr:colOff>333375</xdr:colOff>
      <xdr:row>28</xdr:row>
      <xdr:rowOff>76200</xdr:rowOff>
    </xdr:to>
    <xdr:graphicFrame macro="">
      <xdr:nvGraphicFramePr>
        <xdr:cNvPr id="5" name="Chart 4" title="Tes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438150</xdr:colOff>
      <xdr:row>0</xdr:row>
      <xdr:rowOff>57150</xdr:rowOff>
    </xdr:from>
    <xdr:to>
      <xdr:col>25</xdr:col>
      <xdr:colOff>114300</xdr:colOff>
      <xdr:row>14</xdr:row>
      <xdr:rowOff>47625</xdr:rowOff>
    </xdr:to>
    <xdr:graphicFrame macro="">
      <xdr:nvGraphicFramePr>
        <xdr:cNvPr id="6" name="Chart 5" title="Tes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428625</xdr:colOff>
      <xdr:row>14</xdr:row>
      <xdr:rowOff>85725</xdr:rowOff>
    </xdr:from>
    <xdr:to>
      <xdr:col>25</xdr:col>
      <xdr:colOff>104775</xdr:colOff>
      <xdr:row>28</xdr:row>
      <xdr:rowOff>76200</xdr:rowOff>
    </xdr:to>
    <xdr:graphicFrame macro="">
      <xdr:nvGraphicFramePr>
        <xdr:cNvPr id="7" name="Chart 6" title="Tes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57150</xdr:rowOff>
    </xdr:from>
    <xdr:to>
      <xdr:col>12</xdr:col>
      <xdr:colOff>342900</xdr:colOff>
      <xdr:row>14</xdr:row>
      <xdr:rowOff>47625</xdr:rowOff>
    </xdr:to>
    <xdr:graphicFrame macro="">
      <xdr:nvGraphicFramePr>
        <xdr:cNvPr id="2" name="Chart 1" title="Tes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14</xdr:row>
      <xdr:rowOff>85725</xdr:rowOff>
    </xdr:from>
    <xdr:to>
      <xdr:col>12</xdr:col>
      <xdr:colOff>333375</xdr:colOff>
      <xdr:row>28</xdr:row>
      <xdr:rowOff>76200</xdr:rowOff>
    </xdr:to>
    <xdr:graphicFrame macro="">
      <xdr:nvGraphicFramePr>
        <xdr:cNvPr id="3" name="Chart 2" title="Tes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438150</xdr:colOff>
      <xdr:row>0</xdr:row>
      <xdr:rowOff>57150</xdr:rowOff>
    </xdr:from>
    <xdr:to>
      <xdr:col>25</xdr:col>
      <xdr:colOff>114300</xdr:colOff>
      <xdr:row>14</xdr:row>
      <xdr:rowOff>47625</xdr:rowOff>
    </xdr:to>
    <xdr:graphicFrame macro="">
      <xdr:nvGraphicFramePr>
        <xdr:cNvPr id="4" name="Chart 3" title="Tes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428625</xdr:colOff>
      <xdr:row>14</xdr:row>
      <xdr:rowOff>85725</xdr:rowOff>
    </xdr:from>
    <xdr:to>
      <xdr:col>25</xdr:col>
      <xdr:colOff>104775</xdr:colOff>
      <xdr:row>28</xdr:row>
      <xdr:rowOff>76200</xdr:rowOff>
    </xdr:to>
    <xdr:graphicFrame macro="">
      <xdr:nvGraphicFramePr>
        <xdr:cNvPr id="5" name="Chart 4" title="Tes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12</xdr:col>
      <xdr:colOff>285750</xdr:colOff>
      <xdr:row>14</xdr:row>
      <xdr:rowOff>38100</xdr:rowOff>
    </xdr:to>
    <xdr:graphicFrame macro="">
      <xdr:nvGraphicFramePr>
        <xdr:cNvPr id="2" name="Chart 1" title="Tes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14</xdr:row>
      <xdr:rowOff>142875</xdr:rowOff>
    </xdr:from>
    <xdr:to>
      <xdr:col>12</xdr:col>
      <xdr:colOff>285750</xdr:colOff>
      <xdr:row>28</xdr:row>
      <xdr:rowOff>133350</xdr:rowOff>
    </xdr:to>
    <xdr:graphicFrame macro="">
      <xdr:nvGraphicFramePr>
        <xdr:cNvPr id="3" name="Chart 2" title="Tes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371475</xdr:colOff>
      <xdr:row>0</xdr:row>
      <xdr:rowOff>47625</xdr:rowOff>
    </xdr:from>
    <xdr:to>
      <xdr:col>25</xdr:col>
      <xdr:colOff>47625</xdr:colOff>
      <xdr:row>14</xdr:row>
      <xdr:rowOff>38100</xdr:rowOff>
    </xdr:to>
    <xdr:graphicFrame macro="">
      <xdr:nvGraphicFramePr>
        <xdr:cNvPr id="4" name="Chart 3" title="Tes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371475</xdr:colOff>
      <xdr:row>14</xdr:row>
      <xdr:rowOff>142875</xdr:rowOff>
    </xdr:from>
    <xdr:to>
      <xdr:col>25</xdr:col>
      <xdr:colOff>47625</xdr:colOff>
      <xdr:row>28</xdr:row>
      <xdr:rowOff>133350</xdr:rowOff>
    </xdr:to>
    <xdr:graphicFrame macro="">
      <xdr:nvGraphicFramePr>
        <xdr:cNvPr id="5" name="Chart 4" title="Test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600073</xdr:colOff>
      <xdr:row>0</xdr:row>
      <xdr:rowOff>185737</xdr:rowOff>
    </xdr:from>
    <xdr:to>
      <xdr:col>19</xdr:col>
      <xdr:colOff>238124</xdr:colOff>
      <xdr:row>29</xdr:row>
      <xdr:rowOff>57151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9525</xdr:colOff>
      <xdr:row>0</xdr:row>
      <xdr:rowOff>180975</xdr:rowOff>
    </xdr:from>
    <xdr:to>
      <xdr:col>38</xdr:col>
      <xdr:colOff>257176</xdr:colOff>
      <xdr:row>29</xdr:row>
      <xdr:rowOff>52389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247651</xdr:colOff>
      <xdr:row>28</xdr:row>
      <xdr:rowOff>61914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400050</xdr:colOff>
      <xdr:row>0</xdr:row>
      <xdr:rowOff>0</xdr:rowOff>
    </xdr:from>
    <xdr:to>
      <xdr:col>37</xdr:col>
      <xdr:colOff>38101</xdr:colOff>
      <xdr:row>28</xdr:row>
      <xdr:rowOff>61914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GA.128-100-iteraciones" connectionId="7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GA.64-100-iteraciones" connectionId="60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GA.32-100-iteraciones" connectionId="47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GA.16-100-iteraciones" connectionId="46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GA.256-100-iteraciones" connectionId="82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cGA.64-100-memory" connectionId="36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GA.16-100-memory" connectionId="92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cGA.16-100-iteraciones" connectionId="1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cGA.256-100-iteraciones" connectionId="42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cGA.128-100-iteraciones" connectionId="38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cGA.512-100-iteraciones" connectionId="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A.128-100-memory" connectionId="98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cGA.64-100-iteraciones" connectionId="28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GA.64-100-memory" connectionId="96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cGA.128-100-memory" connectionId="40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cGA.16-100-memory" connectionId="2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GA.512-100-iteraciones" connectionId="90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cGA.128-100-iteraciones" connectionId="39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GA.256-100-iteraciones" connectionId="84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cGA.32-100-iteraciones" connectionId="11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cGA.16-100-iteraciones" connectionId="9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GA.32-100-iteraciones" connectionId="5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A.256-100-memory" connectionId="48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GA.64-100-iteraciones" connectionId="62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cGA.64-100-iteraciones" connectionId="30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GA.128-100-iteraciones" connectionId="73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cGA.256-100-iteraciones" connectionId="43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GA.512-100-iteraciones" connectionId="91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GA.16-100-iteraciones" connectionId="52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cGA.512-100-iteraciones" connectionId="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cGA.32-100-memory" connectionId="1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A.32-100-memory" connectionId="94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cGA.256-100-memory" connectionId="4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cGA.32-100-iteraciones" connectionId="1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cGA.512-100-memory" connectionId="6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GA.512-100-memory" connectionId="50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18" Type="http://schemas.openxmlformats.org/officeDocument/2006/relationships/queryTable" Target="../queryTables/queryTable17.xml"/><Relationship Id="rId3" Type="http://schemas.openxmlformats.org/officeDocument/2006/relationships/queryTable" Target="../queryTables/queryTable2.xml"/><Relationship Id="rId21" Type="http://schemas.openxmlformats.org/officeDocument/2006/relationships/queryTable" Target="../queryTables/queryTable20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5" Type="http://schemas.openxmlformats.org/officeDocument/2006/relationships/queryTable" Target="../queryTables/queryTable24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20" Type="http://schemas.openxmlformats.org/officeDocument/2006/relationships/queryTable" Target="../queryTables/queryTable19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24" Type="http://schemas.openxmlformats.org/officeDocument/2006/relationships/queryTable" Target="../queryTables/queryTable23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23" Type="http://schemas.openxmlformats.org/officeDocument/2006/relationships/queryTable" Target="../queryTables/queryTable22.xml"/><Relationship Id="rId10" Type="http://schemas.openxmlformats.org/officeDocument/2006/relationships/queryTable" Target="../queryTables/queryTable9.xml"/><Relationship Id="rId19" Type="http://schemas.openxmlformats.org/officeDocument/2006/relationships/queryTable" Target="../queryTables/queryTable18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Relationship Id="rId22" Type="http://schemas.openxmlformats.org/officeDocument/2006/relationships/queryTable" Target="../queryTables/queryTable2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1.xml"/><Relationship Id="rId13" Type="http://schemas.openxmlformats.org/officeDocument/2006/relationships/queryTable" Target="../queryTables/queryTable36.xml"/><Relationship Id="rId3" Type="http://schemas.openxmlformats.org/officeDocument/2006/relationships/queryTable" Target="../queryTables/queryTable26.xml"/><Relationship Id="rId7" Type="http://schemas.openxmlformats.org/officeDocument/2006/relationships/queryTable" Target="../queryTables/queryTable30.xml"/><Relationship Id="rId12" Type="http://schemas.openxmlformats.org/officeDocument/2006/relationships/queryTable" Target="../queryTables/queryTable35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29.xml"/><Relationship Id="rId11" Type="http://schemas.openxmlformats.org/officeDocument/2006/relationships/queryTable" Target="../queryTables/queryTable34.xml"/><Relationship Id="rId5" Type="http://schemas.openxmlformats.org/officeDocument/2006/relationships/queryTable" Target="../queryTables/queryTable28.xml"/><Relationship Id="rId10" Type="http://schemas.openxmlformats.org/officeDocument/2006/relationships/queryTable" Target="../queryTables/queryTable33.xml"/><Relationship Id="rId4" Type="http://schemas.openxmlformats.org/officeDocument/2006/relationships/queryTable" Target="../queryTables/queryTable27.xml"/><Relationship Id="rId9" Type="http://schemas.openxmlformats.org/officeDocument/2006/relationships/queryTable" Target="../queryTables/queryTable3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topLeftCell="A9" workbookViewId="0">
      <selection activeCell="B38" sqref="B38"/>
    </sheetView>
  </sheetViews>
  <sheetFormatPr defaultRowHeight="15" x14ac:dyDescent="0.25"/>
  <cols>
    <col min="1" max="1" width="10.85546875" bestFit="1" customWidth="1"/>
    <col min="2" max="4" width="8.5703125" bestFit="1" customWidth="1"/>
    <col min="5" max="6" width="9.5703125" bestFit="1" customWidth="1"/>
    <col min="7" max="7" width="11.7109375" bestFit="1" customWidth="1"/>
    <col min="10" max="10" width="11" customWidth="1"/>
    <col min="11" max="12" width="7.5703125" bestFit="1" customWidth="1"/>
    <col min="13" max="14" width="8.5703125" bestFit="1" customWidth="1"/>
    <col min="15" max="16" width="9.5703125" bestFit="1" customWidth="1"/>
  </cols>
  <sheetData>
    <row r="1" spans="1:16" x14ac:dyDescent="0.25">
      <c r="A1" s="10" t="s">
        <v>2</v>
      </c>
      <c r="B1" s="10"/>
      <c r="C1" s="10"/>
      <c r="D1" s="10"/>
      <c r="E1" s="10"/>
      <c r="F1" s="10"/>
      <c r="G1" s="10"/>
      <c r="J1" s="10" t="s">
        <v>3</v>
      </c>
      <c r="K1" s="10"/>
      <c r="L1" s="10"/>
      <c r="M1" s="10"/>
      <c r="N1" s="10"/>
      <c r="O1" s="10"/>
      <c r="P1" s="10"/>
    </row>
    <row r="2" spans="1:16" x14ac:dyDescent="0.25">
      <c r="A2" s="11" t="s">
        <v>0</v>
      </c>
      <c r="B2" s="1">
        <v>16</v>
      </c>
      <c r="C2" s="1">
        <v>32</v>
      </c>
      <c r="D2" s="1">
        <v>64</v>
      </c>
      <c r="E2" s="1">
        <v>128</v>
      </c>
      <c r="F2" s="1">
        <v>256</v>
      </c>
      <c r="G2" s="1">
        <v>512</v>
      </c>
      <c r="J2" s="11" t="s">
        <v>0</v>
      </c>
      <c r="K2" s="1">
        <v>16</v>
      </c>
      <c r="L2" s="1">
        <v>32</v>
      </c>
      <c r="M2" s="1">
        <v>64</v>
      </c>
      <c r="N2" s="1">
        <v>128</v>
      </c>
      <c r="O2" s="1">
        <v>256</v>
      </c>
      <c r="P2" s="1">
        <v>512</v>
      </c>
    </row>
    <row r="3" spans="1:16" x14ac:dyDescent="0.25">
      <c r="A3" s="11"/>
      <c r="B3" s="8">
        <v>212</v>
      </c>
      <c r="C3" s="8">
        <v>415</v>
      </c>
      <c r="D3" s="8">
        <v>767</v>
      </c>
      <c r="E3" s="8">
        <v>1169</v>
      </c>
      <c r="F3" s="8">
        <v>2013</v>
      </c>
      <c r="G3" s="8">
        <v>3037</v>
      </c>
      <c r="J3" s="11"/>
      <c r="K3" s="8">
        <v>5</v>
      </c>
      <c r="L3" s="8">
        <v>19</v>
      </c>
      <c r="M3" s="8">
        <v>34</v>
      </c>
      <c r="N3" s="8">
        <v>102</v>
      </c>
      <c r="O3" s="8">
        <v>177</v>
      </c>
      <c r="P3" s="8">
        <v>383</v>
      </c>
    </row>
    <row r="4" spans="1:16" x14ac:dyDescent="0.25">
      <c r="A4" s="11"/>
      <c r="B4" s="8">
        <v>173</v>
      </c>
      <c r="C4" s="8">
        <v>452</v>
      </c>
      <c r="D4" s="8">
        <v>722</v>
      </c>
      <c r="E4" s="8">
        <v>1338</v>
      </c>
      <c r="F4" s="8">
        <v>2000</v>
      </c>
      <c r="G4" s="8">
        <v>999999</v>
      </c>
      <c r="J4" s="11"/>
      <c r="K4" s="8">
        <v>6</v>
      </c>
      <c r="L4" s="8">
        <v>23</v>
      </c>
      <c r="M4" s="8">
        <v>54</v>
      </c>
      <c r="N4" s="8">
        <v>84</v>
      </c>
      <c r="O4" s="8">
        <v>191</v>
      </c>
      <c r="P4" s="8">
        <v>446</v>
      </c>
    </row>
    <row r="5" spans="1:16" x14ac:dyDescent="0.25">
      <c r="A5" s="11"/>
      <c r="B5" s="8">
        <v>217</v>
      </c>
      <c r="C5" s="8">
        <v>389</v>
      </c>
      <c r="D5" s="8">
        <v>786</v>
      </c>
      <c r="E5" s="8">
        <v>1310</v>
      </c>
      <c r="F5" s="8">
        <v>2015</v>
      </c>
      <c r="G5" s="8">
        <v>999999</v>
      </c>
      <c r="J5" s="11"/>
      <c r="K5" s="8">
        <v>2</v>
      </c>
      <c r="L5" s="8">
        <v>23</v>
      </c>
      <c r="M5" s="8">
        <v>53</v>
      </c>
      <c r="N5" s="8">
        <v>98</v>
      </c>
      <c r="O5" s="8">
        <v>258</v>
      </c>
      <c r="P5" s="8">
        <v>367</v>
      </c>
    </row>
    <row r="6" spans="1:16" x14ac:dyDescent="0.25">
      <c r="A6" s="11"/>
      <c r="B6" s="8">
        <v>73</v>
      </c>
      <c r="C6" s="8">
        <v>466</v>
      </c>
      <c r="D6" s="8">
        <v>804</v>
      </c>
      <c r="E6" s="8">
        <v>1266</v>
      </c>
      <c r="F6" s="8">
        <v>1980</v>
      </c>
      <c r="G6" s="8">
        <v>999999</v>
      </c>
      <c r="J6" s="11"/>
      <c r="K6" s="8">
        <v>7</v>
      </c>
      <c r="L6" s="8">
        <v>22</v>
      </c>
      <c r="M6" s="8">
        <v>47</v>
      </c>
      <c r="N6" s="8">
        <v>89</v>
      </c>
      <c r="O6" s="8">
        <v>189</v>
      </c>
      <c r="P6" s="8">
        <v>478</v>
      </c>
    </row>
    <row r="7" spans="1:16" x14ac:dyDescent="0.25">
      <c r="A7" s="11"/>
      <c r="B7" s="8">
        <v>157</v>
      </c>
      <c r="C7" s="8">
        <v>320</v>
      </c>
      <c r="D7" s="8">
        <v>810</v>
      </c>
      <c r="E7" s="8">
        <v>1281</v>
      </c>
      <c r="F7" s="8">
        <v>1934</v>
      </c>
      <c r="G7" s="8">
        <v>3073</v>
      </c>
      <c r="J7" s="11"/>
      <c r="K7" s="8">
        <v>5</v>
      </c>
      <c r="L7" s="8">
        <v>20</v>
      </c>
      <c r="M7" s="8">
        <v>40</v>
      </c>
      <c r="N7" s="8">
        <v>115</v>
      </c>
      <c r="O7" s="8">
        <v>233</v>
      </c>
      <c r="P7" s="8">
        <v>422</v>
      </c>
    </row>
    <row r="8" spans="1:16" x14ac:dyDescent="0.25">
      <c r="A8" s="11"/>
      <c r="B8" s="8">
        <v>87</v>
      </c>
      <c r="C8" s="8">
        <v>460</v>
      </c>
      <c r="D8" s="8">
        <v>768</v>
      </c>
      <c r="E8" s="8">
        <v>1251</v>
      </c>
      <c r="F8" s="8">
        <v>2051</v>
      </c>
      <c r="G8" s="8">
        <v>3010</v>
      </c>
      <c r="J8" s="11"/>
      <c r="K8" s="8">
        <v>5</v>
      </c>
      <c r="L8" s="8">
        <v>29</v>
      </c>
      <c r="M8" s="8">
        <v>46</v>
      </c>
      <c r="N8" s="8">
        <v>103</v>
      </c>
      <c r="O8" s="8">
        <v>159</v>
      </c>
      <c r="P8" s="8">
        <v>453</v>
      </c>
    </row>
    <row r="9" spans="1:16" x14ac:dyDescent="0.25">
      <c r="A9" s="11"/>
      <c r="B9" s="8">
        <v>243</v>
      </c>
      <c r="C9" s="8">
        <v>451</v>
      </c>
      <c r="D9" s="8">
        <v>765</v>
      </c>
      <c r="E9" s="8">
        <v>1242</v>
      </c>
      <c r="F9" s="8">
        <v>1882</v>
      </c>
      <c r="G9" s="8">
        <v>999999</v>
      </c>
      <c r="J9" s="11"/>
      <c r="K9" s="8">
        <v>5</v>
      </c>
      <c r="L9" s="8">
        <v>17</v>
      </c>
      <c r="M9" s="8">
        <v>33</v>
      </c>
      <c r="N9" s="8">
        <v>110</v>
      </c>
      <c r="O9" s="8">
        <v>193</v>
      </c>
      <c r="P9" s="8">
        <v>456</v>
      </c>
    </row>
    <row r="10" spans="1:16" x14ac:dyDescent="0.25">
      <c r="A10" s="11"/>
      <c r="B10" s="8">
        <v>51</v>
      </c>
      <c r="C10" s="8">
        <v>416</v>
      </c>
      <c r="D10" s="8">
        <v>594</v>
      </c>
      <c r="E10" s="8">
        <v>1286</v>
      </c>
      <c r="F10" s="8">
        <v>1978</v>
      </c>
      <c r="G10" s="8">
        <v>999999</v>
      </c>
      <c r="J10" s="11"/>
      <c r="K10" s="8">
        <v>7</v>
      </c>
      <c r="L10" s="8">
        <v>18</v>
      </c>
      <c r="M10" s="8">
        <v>45</v>
      </c>
      <c r="N10" s="8">
        <v>107</v>
      </c>
      <c r="O10" s="8">
        <v>180</v>
      </c>
      <c r="P10" s="8">
        <v>426</v>
      </c>
    </row>
    <row r="11" spans="1:16" x14ac:dyDescent="0.25">
      <c r="A11" s="11"/>
      <c r="B11" s="8">
        <v>159</v>
      </c>
      <c r="C11" s="8">
        <v>418</v>
      </c>
      <c r="D11" s="8">
        <v>757</v>
      </c>
      <c r="E11" s="8">
        <v>1197</v>
      </c>
      <c r="F11" s="8">
        <v>2084</v>
      </c>
      <c r="G11" s="8">
        <v>2884</v>
      </c>
      <c r="J11" s="11"/>
      <c r="K11" s="8">
        <v>8</v>
      </c>
      <c r="L11" s="8">
        <v>12</v>
      </c>
      <c r="M11" s="8">
        <v>36</v>
      </c>
      <c r="N11" s="8">
        <v>115</v>
      </c>
      <c r="O11" s="8">
        <v>199</v>
      </c>
      <c r="P11" s="8">
        <v>374</v>
      </c>
    </row>
    <row r="12" spans="1:16" x14ac:dyDescent="0.25">
      <c r="A12" s="11"/>
      <c r="B12" s="8">
        <v>179</v>
      </c>
      <c r="C12" s="8">
        <v>223</v>
      </c>
      <c r="D12" s="8">
        <v>800</v>
      </c>
      <c r="E12" s="8">
        <v>1228</v>
      </c>
      <c r="F12" s="8">
        <v>1985</v>
      </c>
      <c r="G12" s="8">
        <v>3122</v>
      </c>
      <c r="J12" s="11"/>
      <c r="K12" s="8">
        <v>7</v>
      </c>
      <c r="L12" s="8">
        <v>25</v>
      </c>
      <c r="M12" s="8">
        <v>54</v>
      </c>
      <c r="N12" s="8">
        <v>81</v>
      </c>
      <c r="O12" s="8">
        <v>169</v>
      </c>
      <c r="P12" s="8">
        <v>437</v>
      </c>
    </row>
    <row r="13" spans="1:16" x14ac:dyDescent="0.25">
      <c r="A13" s="1" t="s">
        <v>4</v>
      </c>
      <c r="B13" s="3">
        <f t="shared" ref="B13:F13" si="0">AVERAGE(B3:B12)</f>
        <v>155.1</v>
      </c>
      <c r="C13" s="3">
        <f t="shared" si="0"/>
        <v>401</v>
      </c>
      <c r="D13" s="3">
        <f t="shared" si="0"/>
        <v>757.3</v>
      </c>
      <c r="E13" s="3">
        <f t="shared" si="0"/>
        <v>1256.8</v>
      </c>
      <c r="F13" s="3">
        <f t="shared" si="0"/>
        <v>1992.2</v>
      </c>
      <c r="G13" s="3">
        <f>AVERAGE(G3,G7:G8,G11:G12)</f>
        <v>3025.2</v>
      </c>
      <c r="J13" s="1" t="s">
        <v>4</v>
      </c>
      <c r="K13" s="3">
        <f t="shared" ref="K13:P13" si="1">AVERAGE(K3:K12)</f>
        <v>5.7</v>
      </c>
      <c r="L13" s="3">
        <f t="shared" si="1"/>
        <v>20.8</v>
      </c>
      <c r="M13" s="3">
        <f t="shared" si="1"/>
        <v>44.2</v>
      </c>
      <c r="N13" s="3">
        <f t="shared" si="1"/>
        <v>100.4</v>
      </c>
      <c r="O13" s="3">
        <f t="shared" si="1"/>
        <v>194.8</v>
      </c>
      <c r="P13" s="3">
        <f t="shared" si="1"/>
        <v>424.2</v>
      </c>
    </row>
    <row r="14" spans="1:16" x14ac:dyDescent="0.25">
      <c r="A14" s="1" t="s">
        <v>5</v>
      </c>
      <c r="B14" s="3">
        <f t="shared" ref="B14:F14" si="2">STDEV(B3:B12)</f>
        <v>64.910964661860731</v>
      </c>
      <c r="C14" s="3">
        <f t="shared" si="2"/>
        <v>75.942961051919312</v>
      </c>
      <c r="D14" s="3">
        <f t="shared" si="2"/>
        <v>63.057381275575757</v>
      </c>
      <c r="E14" s="3">
        <f t="shared" si="2"/>
        <v>50.895972335735955</v>
      </c>
      <c r="F14" s="3">
        <f t="shared" si="2"/>
        <v>56.599568117708387</v>
      </c>
      <c r="G14" s="3">
        <f>STDEV(G3,G7:G8,G11:G12)</f>
        <v>89.390715401544924</v>
      </c>
      <c r="J14" s="1" t="s">
        <v>5</v>
      </c>
      <c r="K14" s="3">
        <f t="shared" ref="K14:P14" si="3">STDEV(K3:K12)</f>
        <v>1.7029386365926409</v>
      </c>
      <c r="L14" s="3">
        <f t="shared" si="3"/>
        <v>4.7093288033198339</v>
      </c>
      <c r="M14" s="3">
        <f t="shared" si="3"/>
        <v>8.1349725124168444</v>
      </c>
      <c r="N14" s="3">
        <f t="shared" si="3"/>
        <v>12.258330500792757</v>
      </c>
      <c r="O14" s="3">
        <f t="shared" si="3"/>
        <v>29.824672858408835</v>
      </c>
      <c r="P14" s="3">
        <f t="shared" si="3"/>
        <v>37.817691333260647</v>
      </c>
    </row>
    <row r="15" spans="1:16" x14ac:dyDescent="0.25">
      <c r="A15" s="1" t="s">
        <v>6</v>
      </c>
      <c r="B15" s="4">
        <f t="shared" ref="B15:G15" si="4">MIN(B3:B12)</f>
        <v>51</v>
      </c>
      <c r="C15" s="4">
        <f t="shared" si="4"/>
        <v>223</v>
      </c>
      <c r="D15" s="4">
        <f t="shared" si="4"/>
        <v>594</v>
      </c>
      <c r="E15" s="4">
        <f t="shared" si="4"/>
        <v>1169</v>
      </c>
      <c r="F15" s="4">
        <f t="shared" si="4"/>
        <v>1882</v>
      </c>
      <c r="G15" s="4">
        <f t="shared" si="4"/>
        <v>2884</v>
      </c>
      <c r="J15" s="1" t="s">
        <v>6</v>
      </c>
      <c r="K15" s="3">
        <f t="shared" ref="K15:P15" si="5">MIN(K3:K12)</f>
        <v>2</v>
      </c>
      <c r="L15" s="3">
        <f t="shared" si="5"/>
        <v>12</v>
      </c>
      <c r="M15" s="3">
        <f t="shared" si="5"/>
        <v>33</v>
      </c>
      <c r="N15" s="3">
        <f t="shared" si="5"/>
        <v>81</v>
      </c>
      <c r="O15" s="3">
        <f t="shared" si="5"/>
        <v>159</v>
      </c>
      <c r="P15" s="3">
        <f t="shared" si="5"/>
        <v>367</v>
      </c>
    </row>
    <row r="16" spans="1:16" x14ac:dyDescent="0.25">
      <c r="A16" s="1" t="s">
        <v>7</v>
      </c>
      <c r="B16" s="4">
        <f t="shared" ref="B16:F16" si="6">MAX(B3:B12)</f>
        <v>243</v>
      </c>
      <c r="C16" s="4">
        <f t="shared" si="6"/>
        <v>466</v>
      </c>
      <c r="D16" s="4">
        <f t="shared" si="6"/>
        <v>810</v>
      </c>
      <c r="E16" s="4">
        <f t="shared" si="6"/>
        <v>1338</v>
      </c>
      <c r="F16" s="4">
        <f t="shared" si="6"/>
        <v>2084</v>
      </c>
      <c r="G16" s="3">
        <f>MAX(G3,G7:G8,G11:G12)</f>
        <v>3122</v>
      </c>
      <c r="J16" s="1" t="s">
        <v>7</v>
      </c>
      <c r="K16" s="3">
        <f t="shared" ref="K16:P16" si="7">MAX(K3:K12)</f>
        <v>8</v>
      </c>
      <c r="L16" s="3">
        <f t="shared" si="7"/>
        <v>29</v>
      </c>
      <c r="M16" s="3">
        <f t="shared" si="7"/>
        <v>54</v>
      </c>
      <c r="N16" s="3">
        <f t="shared" si="7"/>
        <v>115</v>
      </c>
      <c r="O16" s="3">
        <f t="shared" si="7"/>
        <v>258</v>
      </c>
      <c r="P16" s="3">
        <f t="shared" si="7"/>
        <v>478</v>
      </c>
    </row>
    <row r="17" spans="1:16" x14ac:dyDescent="0.25">
      <c r="B17" s="5"/>
      <c r="C17" s="5"/>
      <c r="D17" s="5"/>
      <c r="E17" s="5"/>
      <c r="F17" s="5"/>
      <c r="G17" s="5"/>
    </row>
    <row r="18" spans="1:16" x14ac:dyDescent="0.25">
      <c r="A18" s="11" t="s">
        <v>1</v>
      </c>
      <c r="B18" s="1">
        <v>16</v>
      </c>
      <c r="C18" s="1">
        <v>32</v>
      </c>
      <c r="D18" s="1">
        <v>64</v>
      </c>
      <c r="E18" s="1">
        <v>128</v>
      </c>
      <c r="F18" s="1">
        <v>256</v>
      </c>
      <c r="G18" s="1">
        <v>512</v>
      </c>
      <c r="J18" s="11" t="s">
        <v>1</v>
      </c>
      <c r="K18" s="1">
        <v>16</v>
      </c>
      <c r="L18" s="1">
        <v>32</v>
      </c>
      <c r="M18" s="1">
        <v>64</v>
      </c>
      <c r="N18" s="1">
        <v>128</v>
      </c>
      <c r="O18" s="1">
        <v>256</v>
      </c>
      <c r="P18" s="1">
        <v>512</v>
      </c>
    </row>
    <row r="19" spans="1:16" x14ac:dyDescent="0.25">
      <c r="A19" s="11"/>
      <c r="B19" s="3">
        <v>66.306640999999999</v>
      </c>
      <c r="C19" s="3">
        <v>176.57910200000001</v>
      </c>
      <c r="D19" s="3">
        <v>513.67285200000003</v>
      </c>
      <c r="E19" s="3">
        <v>1365.1982419999999</v>
      </c>
      <c r="F19" s="3">
        <v>4360.6943359999996</v>
      </c>
      <c r="G19" s="3">
        <v>12652.694336</v>
      </c>
      <c r="J19" s="11"/>
      <c r="K19" s="3">
        <v>91.764647999999994</v>
      </c>
      <c r="L19" s="3">
        <v>314.38085899999999</v>
      </c>
      <c r="M19" s="3">
        <v>705.75585899999999</v>
      </c>
      <c r="N19" s="3">
        <v>3004.381836</v>
      </c>
      <c r="O19" s="3">
        <v>8510.9882809999999</v>
      </c>
      <c r="P19" s="3">
        <v>32601.340820000001</v>
      </c>
    </row>
    <row r="20" spans="1:16" x14ac:dyDescent="0.25">
      <c r="A20" s="11"/>
      <c r="B20" s="3">
        <v>55.147461</v>
      </c>
      <c r="C20" s="3">
        <v>191.79101600000001</v>
      </c>
      <c r="D20" s="3">
        <v>483.921875</v>
      </c>
      <c r="E20" s="3">
        <v>1561.4296879999999</v>
      </c>
      <c r="F20" s="3">
        <v>4332.5996089999999</v>
      </c>
      <c r="G20" s="3">
        <v>4161139.8369140001</v>
      </c>
      <c r="J20" s="11"/>
      <c r="K20" s="3">
        <v>104.048828</v>
      </c>
      <c r="L20" s="3">
        <v>374.30273399999999</v>
      </c>
      <c r="M20" s="3">
        <v>1099.7753909999999</v>
      </c>
      <c r="N20" s="3">
        <v>2484.75</v>
      </c>
      <c r="O20" s="3">
        <v>9185.3837889999995</v>
      </c>
      <c r="P20" s="3">
        <v>37947.269530999998</v>
      </c>
    </row>
    <row r="21" spans="1:16" x14ac:dyDescent="0.25">
      <c r="A21" s="11"/>
      <c r="B21" s="3">
        <v>67.737305000000006</v>
      </c>
      <c r="C21" s="3">
        <v>165.88964799999999</v>
      </c>
      <c r="D21" s="3">
        <v>526.234375</v>
      </c>
      <c r="E21" s="3">
        <v>1528.9179690000001</v>
      </c>
      <c r="F21" s="3">
        <v>4365.0166019999997</v>
      </c>
      <c r="G21" s="3">
        <v>4161139.8369140001</v>
      </c>
      <c r="J21" s="11"/>
      <c r="K21" s="3">
        <v>55.123047</v>
      </c>
      <c r="L21" s="3">
        <v>375.47851600000001</v>
      </c>
      <c r="M21" s="3">
        <v>1079.3564449999999</v>
      </c>
      <c r="N21" s="3">
        <v>2890.9785160000001</v>
      </c>
      <c r="O21" s="3">
        <v>12377.797852</v>
      </c>
      <c r="P21" s="3">
        <v>31221.150390999999</v>
      </c>
    </row>
    <row r="22" spans="1:16" x14ac:dyDescent="0.25">
      <c r="A22" s="11"/>
      <c r="B22" s="3">
        <v>26.534179999999999</v>
      </c>
      <c r="C22" s="3">
        <v>197.546875</v>
      </c>
      <c r="D22" s="3">
        <v>538.13476600000001</v>
      </c>
      <c r="E22" s="3">
        <v>1477.828125</v>
      </c>
      <c r="F22" s="3">
        <v>4289.376953</v>
      </c>
      <c r="G22" s="3">
        <v>4161139.8369140001</v>
      </c>
      <c r="J22" s="11"/>
      <c r="K22" s="3">
        <v>116.257812</v>
      </c>
      <c r="L22" s="3">
        <v>360.22851600000001</v>
      </c>
      <c r="M22" s="3">
        <v>961.67578100000003</v>
      </c>
      <c r="N22" s="3">
        <v>2633.59375</v>
      </c>
      <c r="O22" s="3">
        <v>9085.7324219999991</v>
      </c>
      <c r="P22" s="3">
        <v>40698.580077999999</v>
      </c>
    </row>
    <row r="23" spans="1:16" x14ac:dyDescent="0.25">
      <c r="A23" s="11"/>
      <c r="B23" s="3">
        <v>50.569336</v>
      </c>
      <c r="C23" s="3">
        <v>137.52148399999999</v>
      </c>
      <c r="D23" s="3">
        <v>542.10156199999994</v>
      </c>
      <c r="E23" s="3">
        <v>1495.2451169999999</v>
      </c>
      <c r="F23" s="3">
        <v>4189.9648440000001</v>
      </c>
      <c r="G23" s="3">
        <v>12802.495117</v>
      </c>
      <c r="J23" s="11"/>
      <c r="K23" s="3">
        <v>91.863281000000001</v>
      </c>
      <c r="L23" s="3">
        <v>330.83886699999999</v>
      </c>
      <c r="M23" s="3">
        <v>823.49414100000001</v>
      </c>
      <c r="N23" s="3">
        <v>3381.4423830000001</v>
      </c>
      <c r="O23" s="3">
        <v>11174.326171999999</v>
      </c>
      <c r="P23" s="3">
        <v>35972.118164</v>
      </c>
    </row>
    <row r="24" spans="1:16" x14ac:dyDescent="0.25">
      <c r="A24" s="11"/>
      <c r="B24" s="3">
        <v>30.540039</v>
      </c>
      <c r="C24" s="3">
        <v>195.08007799999999</v>
      </c>
      <c r="D24" s="3">
        <v>514.33398399999999</v>
      </c>
      <c r="E24" s="3">
        <v>1460.4111330000001</v>
      </c>
      <c r="F24" s="3">
        <v>4442.8173829999996</v>
      </c>
      <c r="G24" s="3">
        <v>12540.34375</v>
      </c>
      <c r="J24" s="11"/>
      <c r="K24" s="3">
        <v>91.795897999999994</v>
      </c>
      <c r="L24" s="3">
        <v>464.61230499999999</v>
      </c>
      <c r="M24" s="3">
        <v>942.74414100000001</v>
      </c>
      <c r="N24" s="3">
        <v>3031.3867190000001</v>
      </c>
      <c r="O24" s="3">
        <v>7645.2666019999997</v>
      </c>
      <c r="P24" s="3">
        <v>38555.865233999997</v>
      </c>
    </row>
    <row r="25" spans="1:16" x14ac:dyDescent="0.25">
      <c r="A25" s="11"/>
      <c r="B25" s="3">
        <v>75.176758000000007</v>
      </c>
      <c r="C25" s="3">
        <v>191.37988300000001</v>
      </c>
      <c r="D25" s="3">
        <v>512.35058600000002</v>
      </c>
      <c r="E25" s="3">
        <v>1449.9609379999999</v>
      </c>
      <c r="F25" s="3">
        <v>4077.5859380000002</v>
      </c>
      <c r="G25" s="3">
        <v>4161139.8369140001</v>
      </c>
      <c r="J25" s="11"/>
      <c r="K25" s="3">
        <v>91.947265999999999</v>
      </c>
      <c r="L25" s="3">
        <v>286.695312</v>
      </c>
      <c r="M25" s="3">
        <v>688.75292999999999</v>
      </c>
      <c r="N25" s="3">
        <v>3240.5634770000001</v>
      </c>
      <c r="O25" s="3">
        <v>9271.9287110000005</v>
      </c>
      <c r="P25" s="3">
        <v>38856.165039</v>
      </c>
    </row>
    <row r="26" spans="1:16" x14ac:dyDescent="0.25">
      <c r="A26" s="11"/>
      <c r="B26" s="3">
        <v>20.239258</v>
      </c>
      <c r="C26" s="3">
        <v>176.99023399999999</v>
      </c>
      <c r="D26" s="3">
        <v>399.296875</v>
      </c>
      <c r="E26" s="3">
        <v>1501.0507809999999</v>
      </c>
      <c r="F26" s="3">
        <v>4285.0546880000002</v>
      </c>
      <c r="G26" s="3">
        <v>4161139.8369140001</v>
      </c>
      <c r="J26" s="11"/>
      <c r="K26" s="3">
        <v>116.23144499999999</v>
      </c>
      <c r="L26" s="3">
        <v>300.98632800000001</v>
      </c>
      <c r="M26" s="3">
        <v>924.58691399999998</v>
      </c>
      <c r="N26" s="3">
        <v>3155.3408199999999</v>
      </c>
      <c r="O26" s="3">
        <v>8667.1152340000008</v>
      </c>
      <c r="P26" s="3">
        <v>36275.0625</v>
      </c>
    </row>
    <row r="27" spans="1:16" x14ac:dyDescent="0.25">
      <c r="A27" s="11"/>
      <c r="B27" s="3">
        <v>51.141601999999999</v>
      </c>
      <c r="C27" s="3">
        <v>177.8125</v>
      </c>
      <c r="D27" s="3">
        <v>507.06152300000002</v>
      </c>
      <c r="E27" s="3">
        <v>1397.709961</v>
      </c>
      <c r="F27" s="3">
        <v>4514.1347660000001</v>
      </c>
      <c r="G27" s="3">
        <v>12016.041015999999</v>
      </c>
      <c r="J27" s="11"/>
      <c r="K27" s="3">
        <v>128.70117200000001</v>
      </c>
      <c r="L27" s="3">
        <v>211.894531</v>
      </c>
      <c r="M27" s="3">
        <v>747.03710899999999</v>
      </c>
      <c r="N27" s="3">
        <v>3385.326172</v>
      </c>
      <c r="O27" s="3">
        <v>9570.8349610000005</v>
      </c>
      <c r="P27" s="3">
        <v>31895.078125</v>
      </c>
    </row>
    <row r="28" spans="1:16" x14ac:dyDescent="0.25">
      <c r="A28" s="11"/>
      <c r="B28" s="3">
        <v>56.864258</v>
      </c>
      <c r="C28" s="3">
        <v>97.641602000000006</v>
      </c>
      <c r="D28" s="3">
        <v>535.49023399999999</v>
      </c>
      <c r="E28" s="3">
        <v>1433.705078</v>
      </c>
      <c r="F28" s="3">
        <v>4300.1826170000004</v>
      </c>
      <c r="G28" s="3">
        <v>13006.390625</v>
      </c>
      <c r="J28" s="11"/>
      <c r="K28" s="3">
        <v>116.386719</v>
      </c>
      <c r="L28" s="3">
        <v>404.98339800000002</v>
      </c>
      <c r="M28" s="3">
        <v>1099.5859379999999</v>
      </c>
      <c r="N28" s="3">
        <v>2399.8095699999999</v>
      </c>
      <c r="O28" s="3">
        <v>8141.0361329999996</v>
      </c>
      <c r="P28" s="3">
        <v>37185.813477000003</v>
      </c>
    </row>
    <row r="29" spans="1:16" x14ac:dyDescent="0.25">
      <c r="A29" s="1" t="s">
        <v>4</v>
      </c>
      <c r="B29" s="3">
        <f t="shared" ref="B29:F29" si="8">AVERAGE(B19:B28)</f>
        <v>50.025683800000003</v>
      </c>
      <c r="C29" s="3">
        <f t="shared" si="8"/>
        <v>170.82324219999998</v>
      </c>
      <c r="D29" s="3">
        <f t="shared" si="8"/>
        <v>507.25986320000004</v>
      </c>
      <c r="E29" s="3">
        <f t="shared" si="8"/>
        <v>1467.1457031999998</v>
      </c>
      <c r="F29" s="3">
        <f t="shared" si="8"/>
        <v>4315.7427736000009</v>
      </c>
      <c r="G29" s="3">
        <f>AVERAGE(G19,G23:G24,G27:G28)</f>
        <v>12603.5929688</v>
      </c>
      <c r="J29" s="1" t="s">
        <v>4</v>
      </c>
      <c r="K29" s="3">
        <f t="shared" ref="K29:P29" si="9">AVERAGE(K19:K28)</f>
        <v>100.4120116</v>
      </c>
      <c r="L29" s="3">
        <f t="shared" si="9"/>
        <v>342.44013659999996</v>
      </c>
      <c r="M29" s="3">
        <f t="shared" si="9"/>
        <v>907.27646489999984</v>
      </c>
      <c r="N29" s="3">
        <f t="shared" si="9"/>
        <v>2960.7573243000002</v>
      </c>
      <c r="O29" s="3">
        <f t="shared" si="9"/>
        <v>9363.0410156999988</v>
      </c>
      <c r="P29" s="3">
        <f t="shared" si="9"/>
        <v>36120.844335899994</v>
      </c>
    </row>
    <row r="30" spans="1:16" x14ac:dyDescent="0.25">
      <c r="A30" s="1" t="s">
        <v>5</v>
      </c>
      <c r="B30" s="3">
        <f t="shared" ref="B30:F30" si="10">STDEV(B19:B28)</f>
        <v>18.573156921301223</v>
      </c>
      <c r="C30" s="3">
        <f t="shared" si="10"/>
        <v>31.222643136677423</v>
      </c>
      <c r="D30" s="3">
        <f t="shared" si="10"/>
        <v>41.689303789305704</v>
      </c>
      <c r="E30" s="3">
        <f t="shared" si="10"/>
        <v>59.096983612052099</v>
      </c>
      <c r="F30" s="3">
        <f t="shared" si="10"/>
        <v>122.31918379309893</v>
      </c>
      <c r="G30" s="3">
        <f>STDEV(G19,G23:G24,G27:G28)</f>
        <v>371.96663881912923</v>
      </c>
      <c r="J30" s="1" t="s">
        <v>5</v>
      </c>
      <c r="K30" s="3">
        <f t="shared" ref="K30:P30" si="11">STDEV(K19:K28)</f>
        <v>20.856322004174693</v>
      </c>
      <c r="L30" s="3">
        <f t="shared" si="11"/>
        <v>69.960985731417779</v>
      </c>
      <c r="M30" s="3">
        <f t="shared" si="11"/>
        <v>159.59198034634798</v>
      </c>
      <c r="N30" s="3">
        <f t="shared" si="11"/>
        <v>354.87570541326215</v>
      </c>
      <c r="O30" s="3">
        <f t="shared" si="11"/>
        <v>1421.4158062223833</v>
      </c>
      <c r="P30" s="3">
        <f t="shared" si="11"/>
        <v>3216.862989689992</v>
      </c>
    </row>
    <row r="31" spans="1:16" x14ac:dyDescent="0.25">
      <c r="A31" s="1" t="s">
        <v>6</v>
      </c>
      <c r="B31" s="3">
        <f t="shared" ref="B31:F31" si="12">MIN(B19:B28)</f>
        <v>20.239258</v>
      </c>
      <c r="C31" s="3">
        <f t="shared" si="12"/>
        <v>97.641602000000006</v>
      </c>
      <c r="D31" s="3">
        <f t="shared" si="12"/>
        <v>399.296875</v>
      </c>
      <c r="E31" s="3">
        <f t="shared" si="12"/>
        <v>1365.1982419999999</v>
      </c>
      <c r="F31" s="3">
        <f t="shared" si="12"/>
        <v>4077.5859380000002</v>
      </c>
      <c r="G31" s="3">
        <f>AVERAGE(G19,G23:G24,G27:G28)</f>
        <v>12603.5929688</v>
      </c>
      <c r="J31" s="1" t="s">
        <v>6</v>
      </c>
      <c r="K31" s="3">
        <f t="shared" ref="K31:P31" si="13">MIN(K19:K28)</f>
        <v>55.123047</v>
      </c>
      <c r="L31" s="3">
        <f t="shared" si="13"/>
        <v>211.894531</v>
      </c>
      <c r="M31" s="3">
        <f t="shared" si="13"/>
        <v>688.75292999999999</v>
      </c>
      <c r="N31" s="3">
        <f t="shared" si="13"/>
        <v>2399.8095699999999</v>
      </c>
      <c r="O31" s="3">
        <f t="shared" si="13"/>
        <v>7645.2666019999997</v>
      </c>
      <c r="P31" s="3">
        <f t="shared" si="13"/>
        <v>31221.150390999999</v>
      </c>
    </row>
    <row r="32" spans="1:16" x14ac:dyDescent="0.25">
      <c r="A32" s="1" t="s">
        <v>7</v>
      </c>
      <c r="B32" s="3">
        <f t="shared" ref="B32:F32" si="14">MAX(B19:B28)</f>
        <v>75.176758000000007</v>
      </c>
      <c r="C32" s="3">
        <f t="shared" si="14"/>
        <v>197.546875</v>
      </c>
      <c r="D32" s="3">
        <f t="shared" si="14"/>
        <v>542.10156199999994</v>
      </c>
      <c r="E32" s="3">
        <f t="shared" si="14"/>
        <v>1561.4296879999999</v>
      </c>
      <c r="F32" s="3">
        <f t="shared" si="14"/>
        <v>4514.1347660000001</v>
      </c>
      <c r="G32" s="3">
        <f>AVERAGE(G19,G23:G24,G27:G28)</f>
        <v>12603.5929688</v>
      </c>
      <c r="J32" s="1" t="s">
        <v>7</v>
      </c>
      <c r="K32" s="3">
        <f t="shared" ref="K32:P32" si="15">MAX(K19:K28)</f>
        <v>128.70117200000001</v>
      </c>
      <c r="L32" s="3">
        <f t="shared" si="15"/>
        <v>464.61230499999999</v>
      </c>
      <c r="M32" s="3">
        <f t="shared" si="15"/>
        <v>1099.7753909999999</v>
      </c>
      <c r="N32" s="3">
        <f t="shared" si="15"/>
        <v>3385.326172</v>
      </c>
      <c r="O32" s="3">
        <f t="shared" si="15"/>
        <v>12377.797852</v>
      </c>
      <c r="P32" s="3">
        <f t="shared" si="15"/>
        <v>40698.580077999999</v>
      </c>
    </row>
    <row r="36" spans="1:7" x14ac:dyDescent="0.25">
      <c r="A36" s="7" t="s">
        <v>8</v>
      </c>
      <c r="B36" s="4">
        <f t="shared" ref="B36:G36" si="16">B29*100/K29</f>
        <v>49.820417899087289</v>
      </c>
      <c r="C36" s="4">
        <f t="shared" si="16"/>
        <v>49.884118110703966</v>
      </c>
      <c r="D36" s="4">
        <f t="shared" si="16"/>
        <v>55.910175434332501</v>
      </c>
      <c r="E36" s="4">
        <f t="shared" si="16"/>
        <v>49.553054928163398</v>
      </c>
      <c r="F36" s="4">
        <f t="shared" si="16"/>
        <v>46.093387462079249</v>
      </c>
      <c r="G36" s="4">
        <f t="shared" si="16"/>
        <v>34.892852591137988</v>
      </c>
    </row>
    <row r="37" spans="1:7" x14ac:dyDescent="0.25">
      <c r="A37" s="7" t="s">
        <v>8</v>
      </c>
      <c r="B37" s="4">
        <f t="shared" ref="B37:G37" si="17">100-B36</f>
        <v>50.179582100912711</v>
      </c>
      <c r="C37" s="4">
        <f t="shared" si="17"/>
        <v>50.115881889296034</v>
      </c>
      <c r="D37" s="4">
        <f t="shared" si="17"/>
        <v>44.089824565667499</v>
      </c>
      <c r="E37" s="4">
        <f t="shared" si="17"/>
        <v>50.446945071836602</v>
      </c>
      <c r="F37" s="4">
        <f t="shared" si="17"/>
        <v>53.906612537920751</v>
      </c>
      <c r="G37" s="4">
        <f t="shared" si="17"/>
        <v>65.107147408862005</v>
      </c>
    </row>
  </sheetData>
  <mergeCells count="6">
    <mergeCell ref="A1:G1"/>
    <mergeCell ref="J1:P1"/>
    <mergeCell ref="J2:J12"/>
    <mergeCell ref="A2:A12"/>
    <mergeCell ref="J18:J28"/>
    <mergeCell ref="A18:A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E30" sqref="E30"/>
    </sheetView>
  </sheetViews>
  <sheetFormatPr defaultRowHeight="15" x14ac:dyDescent="0.25"/>
  <cols>
    <col min="1" max="1" width="10.85546875" bestFit="1" customWidth="1"/>
    <col min="2" max="4" width="8.5703125" bestFit="1" customWidth="1"/>
    <col min="5" max="6" width="9.5703125" bestFit="1" customWidth="1"/>
    <col min="7" max="7" width="11.7109375" bestFit="1" customWidth="1"/>
    <col min="10" max="10" width="11" customWidth="1"/>
    <col min="11" max="11" width="7.5703125" bestFit="1" customWidth="1"/>
    <col min="12" max="13" width="8.5703125" bestFit="1" customWidth="1"/>
    <col min="14" max="16" width="9.5703125" bestFit="1" customWidth="1"/>
  </cols>
  <sheetData>
    <row r="1" spans="1:16" x14ac:dyDescent="0.25">
      <c r="A1" s="10" t="s">
        <v>2</v>
      </c>
      <c r="B1" s="10"/>
      <c r="C1" s="10"/>
      <c r="D1" s="10"/>
      <c r="E1" s="10"/>
      <c r="F1" s="10"/>
      <c r="G1" s="10"/>
      <c r="J1" s="10" t="s">
        <v>3</v>
      </c>
      <c r="K1" s="10"/>
      <c r="L1" s="10"/>
      <c r="M1" s="10"/>
      <c r="N1" s="10"/>
      <c r="O1" s="10"/>
      <c r="P1" s="10"/>
    </row>
    <row r="2" spans="1:16" x14ac:dyDescent="0.25">
      <c r="A2" s="11" t="s">
        <v>0</v>
      </c>
      <c r="B2" s="6">
        <v>16</v>
      </c>
      <c r="C2" s="6">
        <v>32</v>
      </c>
      <c r="D2" s="6">
        <v>64</v>
      </c>
      <c r="E2" s="6">
        <v>128</v>
      </c>
      <c r="F2" s="6">
        <v>256</v>
      </c>
      <c r="G2" s="6">
        <v>512</v>
      </c>
      <c r="J2" s="11" t="s">
        <v>0</v>
      </c>
      <c r="K2" s="6">
        <v>16</v>
      </c>
      <c r="L2" s="6">
        <v>32</v>
      </c>
      <c r="M2" s="6">
        <v>64</v>
      </c>
      <c r="N2" s="6">
        <v>128</v>
      </c>
      <c r="O2" s="6">
        <v>256</v>
      </c>
      <c r="P2" s="6">
        <v>512</v>
      </c>
    </row>
    <row r="3" spans="1:16" x14ac:dyDescent="0.25">
      <c r="A3" s="11"/>
      <c r="B3" s="8">
        <f>'pop100 (iteraciones)'!B3*2</f>
        <v>424</v>
      </c>
      <c r="C3" s="8">
        <f>'pop100 (iteraciones)'!C3*2</f>
        <v>830</v>
      </c>
      <c r="D3" s="8">
        <f>'pop100 (iteraciones)'!D3*2</f>
        <v>1534</v>
      </c>
      <c r="E3" s="8">
        <f>'pop100 (iteraciones)'!E3*2</f>
        <v>2338</v>
      </c>
      <c r="F3" s="8">
        <f>'pop100 (iteraciones)'!F3*2</f>
        <v>4026</v>
      </c>
      <c r="G3" s="8">
        <f>'pop100 (iteraciones)'!G3*2</f>
        <v>6074</v>
      </c>
      <c r="J3" s="11"/>
      <c r="K3" s="8">
        <f>'pop100 (iteraciones)'!K3*100</f>
        <v>500</v>
      </c>
      <c r="L3" s="8">
        <f>'pop100 (iteraciones)'!L3*100</f>
        <v>1900</v>
      </c>
      <c r="M3" s="8">
        <f>'pop100 (iteraciones)'!M3*100</f>
        <v>3400</v>
      </c>
      <c r="N3" s="8">
        <f>'pop100 (iteraciones)'!N3*100</f>
        <v>10200</v>
      </c>
      <c r="O3" s="8">
        <f>'pop100 (iteraciones)'!O3*100</f>
        <v>17700</v>
      </c>
      <c r="P3" s="8">
        <f>'pop100 (iteraciones)'!P3*100</f>
        <v>38300</v>
      </c>
    </row>
    <row r="4" spans="1:16" x14ac:dyDescent="0.25">
      <c r="A4" s="11"/>
      <c r="B4" s="8">
        <f>'pop100 (iteraciones)'!B4*2</f>
        <v>346</v>
      </c>
      <c r="C4" s="8">
        <f>'pop100 (iteraciones)'!C4*2</f>
        <v>904</v>
      </c>
      <c r="D4" s="8">
        <f>'pop100 (iteraciones)'!D4*2</f>
        <v>1444</v>
      </c>
      <c r="E4" s="8">
        <f>'pop100 (iteraciones)'!E4*2</f>
        <v>2676</v>
      </c>
      <c r="F4" s="8">
        <f>'pop100 (iteraciones)'!F4*2</f>
        <v>4000</v>
      </c>
      <c r="G4" s="8">
        <v>999999</v>
      </c>
      <c r="J4" s="11"/>
      <c r="K4" s="8">
        <f>'pop100 (iteraciones)'!K4*100</f>
        <v>600</v>
      </c>
      <c r="L4" s="8">
        <f>'pop100 (iteraciones)'!L4*100</f>
        <v>2300</v>
      </c>
      <c r="M4" s="8">
        <f>'pop100 (iteraciones)'!M4*100</f>
        <v>5400</v>
      </c>
      <c r="N4" s="8">
        <f>'pop100 (iteraciones)'!N4*100</f>
        <v>8400</v>
      </c>
      <c r="O4" s="8">
        <f>'pop100 (iteraciones)'!O4*100</f>
        <v>19100</v>
      </c>
      <c r="P4" s="8">
        <f>'pop100 (iteraciones)'!P4*100</f>
        <v>44600</v>
      </c>
    </row>
    <row r="5" spans="1:16" x14ac:dyDescent="0.25">
      <c r="A5" s="11"/>
      <c r="B5" s="8">
        <f>'pop100 (iteraciones)'!B5*2</f>
        <v>434</v>
      </c>
      <c r="C5" s="8">
        <f>'pop100 (iteraciones)'!C5*2</f>
        <v>778</v>
      </c>
      <c r="D5" s="8">
        <f>'pop100 (iteraciones)'!D5*2</f>
        <v>1572</v>
      </c>
      <c r="E5" s="8">
        <f>'pop100 (iteraciones)'!E5*2</f>
        <v>2620</v>
      </c>
      <c r="F5" s="8">
        <f>'pop100 (iteraciones)'!F5*2</f>
        <v>4030</v>
      </c>
      <c r="G5" s="8">
        <v>999999</v>
      </c>
      <c r="J5" s="11"/>
      <c r="K5" s="8">
        <f>'pop100 (iteraciones)'!K5*100</f>
        <v>200</v>
      </c>
      <c r="L5" s="8">
        <f>'pop100 (iteraciones)'!L5*100</f>
        <v>2300</v>
      </c>
      <c r="M5" s="8">
        <f>'pop100 (iteraciones)'!M5*100</f>
        <v>5300</v>
      </c>
      <c r="N5" s="8">
        <f>'pop100 (iteraciones)'!N5*100</f>
        <v>9800</v>
      </c>
      <c r="O5" s="8">
        <f>'pop100 (iteraciones)'!O5*100</f>
        <v>25800</v>
      </c>
      <c r="P5" s="8">
        <f>'pop100 (iteraciones)'!P5*100</f>
        <v>36700</v>
      </c>
    </row>
    <row r="6" spans="1:16" x14ac:dyDescent="0.25">
      <c r="A6" s="11"/>
      <c r="B6" s="8">
        <f>'pop100 (iteraciones)'!B6*2</f>
        <v>146</v>
      </c>
      <c r="C6" s="8">
        <f>'pop100 (iteraciones)'!C6*2</f>
        <v>932</v>
      </c>
      <c r="D6" s="8">
        <f>'pop100 (iteraciones)'!D6*2</f>
        <v>1608</v>
      </c>
      <c r="E6" s="8">
        <f>'pop100 (iteraciones)'!E6*2</f>
        <v>2532</v>
      </c>
      <c r="F6" s="8">
        <f>'pop100 (iteraciones)'!F6*2</f>
        <v>3960</v>
      </c>
      <c r="G6" s="8">
        <v>999999</v>
      </c>
      <c r="J6" s="11"/>
      <c r="K6" s="8">
        <f>'pop100 (iteraciones)'!K6*100</f>
        <v>700</v>
      </c>
      <c r="L6" s="8">
        <f>'pop100 (iteraciones)'!L6*100</f>
        <v>2200</v>
      </c>
      <c r="M6" s="8">
        <f>'pop100 (iteraciones)'!M6*100</f>
        <v>4700</v>
      </c>
      <c r="N6" s="8">
        <f>'pop100 (iteraciones)'!N6*100</f>
        <v>8900</v>
      </c>
      <c r="O6" s="8">
        <f>'pop100 (iteraciones)'!O6*100</f>
        <v>18900</v>
      </c>
      <c r="P6" s="8">
        <f>'pop100 (iteraciones)'!P6*100</f>
        <v>47800</v>
      </c>
    </row>
    <row r="7" spans="1:16" x14ac:dyDescent="0.25">
      <c r="A7" s="11"/>
      <c r="B7" s="8">
        <f>'pop100 (iteraciones)'!B7*2</f>
        <v>314</v>
      </c>
      <c r="C7" s="8">
        <f>'pop100 (iteraciones)'!C7*2</f>
        <v>640</v>
      </c>
      <c r="D7" s="8">
        <f>'pop100 (iteraciones)'!D7*2</f>
        <v>1620</v>
      </c>
      <c r="E7" s="8">
        <f>'pop100 (iteraciones)'!E7*2</f>
        <v>2562</v>
      </c>
      <c r="F7" s="8">
        <f>'pop100 (iteraciones)'!F7*2</f>
        <v>3868</v>
      </c>
      <c r="G7" s="8">
        <f>'pop100 (iteraciones)'!G7*2</f>
        <v>6146</v>
      </c>
      <c r="J7" s="11"/>
      <c r="K7" s="8">
        <f>'pop100 (iteraciones)'!K7*100</f>
        <v>500</v>
      </c>
      <c r="L7" s="8">
        <f>'pop100 (iteraciones)'!L7*100</f>
        <v>2000</v>
      </c>
      <c r="M7" s="8">
        <f>'pop100 (iteraciones)'!M7*100</f>
        <v>4000</v>
      </c>
      <c r="N7" s="8">
        <f>'pop100 (iteraciones)'!N7*100</f>
        <v>11500</v>
      </c>
      <c r="O7" s="8">
        <f>'pop100 (iteraciones)'!O7*100</f>
        <v>23300</v>
      </c>
      <c r="P7" s="8">
        <f>'pop100 (iteraciones)'!P7*100</f>
        <v>42200</v>
      </c>
    </row>
    <row r="8" spans="1:16" x14ac:dyDescent="0.25">
      <c r="A8" s="11"/>
      <c r="B8" s="8">
        <f>'pop100 (iteraciones)'!B8*2</f>
        <v>174</v>
      </c>
      <c r="C8" s="8">
        <f>'pop100 (iteraciones)'!C8*2</f>
        <v>920</v>
      </c>
      <c r="D8" s="8">
        <f>'pop100 (iteraciones)'!D8*2</f>
        <v>1536</v>
      </c>
      <c r="E8" s="8">
        <f>'pop100 (iteraciones)'!E8*2</f>
        <v>2502</v>
      </c>
      <c r="F8" s="8">
        <f>'pop100 (iteraciones)'!F8*2</f>
        <v>4102</v>
      </c>
      <c r="G8" s="8">
        <f>'pop100 (iteraciones)'!G8*2</f>
        <v>6020</v>
      </c>
      <c r="J8" s="11"/>
      <c r="K8" s="8">
        <f>'pop100 (iteraciones)'!K8*100</f>
        <v>500</v>
      </c>
      <c r="L8" s="8">
        <f>'pop100 (iteraciones)'!L8*100</f>
        <v>2900</v>
      </c>
      <c r="M8" s="8">
        <f>'pop100 (iteraciones)'!M8*100</f>
        <v>4600</v>
      </c>
      <c r="N8" s="8">
        <f>'pop100 (iteraciones)'!N8*100</f>
        <v>10300</v>
      </c>
      <c r="O8" s="8">
        <f>'pop100 (iteraciones)'!O8*100</f>
        <v>15900</v>
      </c>
      <c r="P8" s="8">
        <f>'pop100 (iteraciones)'!P8*100</f>
        <v>45300</v>
      </c>
    </row>
    <row r="9" spans="1:16" x14ac:dyDescent="0.25">
      <c r="A9" s="11"/>
      <c r="B9" s="8">
        <f>'pop100 (iteraciones)'!B9*2</f>
        <v>486</v>
      </c>
      <c r="C9" s="8">
        <f>'pop100 (iteraciones)'!C9*2</f>
        <v>902</v>
      </c>
      <c r="D9" s="8">
        <f>'pop100 (iteraciones)'!D9*2</f>
        <v>1530</v>
      </c>
      <c r="E9" s="8">
        <f>'pop100 (iteraciones)'!E9*2</f>
        <v>2484</v>
      </c>
      <c r="F9" s="8">
        <f>'pop100 (iteraciones)'!F9*2</f>
        <v>3764</v>
      </c>
      <c r="G9" s="8">
        <v>999999</v>
      </c>
      <c r="J9" s="11"/>
      <c r="K9" s="8">
        <f>'pop100 (iteraciones)'!K9*100</f>
        <v>500</v>
      </c>
      <c r="L9" s="8">
        <f>'pop100 (iteraciones)'!L9*100</f>
        <v>1700</v>
      </c>
      <c r="M9" s="8">
        <f>'pop100 (iteraciones)'!M9*100</f>
        <v>3300</v>
      </c>
      <c r="N9" s="8">
        <f>'pop100 (iteraciones)'!N9*100</f>
        <v>11000</v>
      </c>
      <c r="O9" s="8">
        <f>'pop100 (iteraciones)'!O9*100</f>
        <v>19300</v>
      </c>
      <c r="P9" s="8">
        <f>'pop100 (iteraciones)'!P9*100</f>
        <v>45600</v>
      </c>
    </row>
    <row r="10" spans="1:16" x14ac:dyDescent="0.25">
      <c r="A10" s="11"/>
      <c r="B10" s="8">
        <f>'pop100 (iteraciones)'!B10*2</f>
        <v>102</v>
      </c>
      <c r="C10" s="8">
        <f>'pop100 (iteraciones)'!C10*2</f>
        <v>832</v>
      </c>
      <c r="D10" s="8">
        <f>'pop100 (iteraciones)'!D10*2</f>
        <v>1188</v>
      </c>
      <c r="E10" s="8">
        <f>'pop100 (iteraciones)'!E10*2</f>
        <v>2572</v>
      </c>
      <c r="F10" s="8">
        <f>'pop100 (iteraciones)'!F10*2</f>
        <v>3956</v>
      </c>
      <c r="G10" s="8">
        <v>999999</v>
      </c>
      <c r="J10" s="11"/>
      <c r="K10" s="8">
        <f>'pop100 (iteraciones)'!K10*100</f>
        <v>700</v>
      </c>
      <c r="L10" s="8">
        <f>'pop100 (iteraciones)'!L10*100</f>
        <v>1800</v>
      </c>
      <c r="M10" s="8">
        <f>'pop100 (iteraciones)'!M10*100</f>
        <v>4500</v>
      </c>
      <c r="N10" s="8">
        <f>'pop100 (iteraciones)'!N10*100</f>
        <v>10700</v>
      </c>
      <c r="O10" s="8">
        <f>'pop100 (iteraciones)'!O10*100</f>
        <v>18000</v>
      </c>
      <c r="P10" s="8">
        <f>'pop100 (iteraciones)'!P10*100</f>
        <v>42600</v>
      </c>
    </row>
    <row r="11" spans="1:16" x14ac:dyDescent="0.25">
      <c r="A11" s="11"/>
      <c r="B11" s="8">
        <f>'pop100 (iteraciones)'!B11*2</f>
        <v>318</v>
      </c>
      <c r="C11" s="8">
        <f>'pop100 (iteraciones)'!C11*2</f>
        <v>836</v>
      </c>
      <c r="D11" s="8">
        <f>'pop100 (iteraciones)'!D11*2</f>
        <v>1514</v>
      </c>
      <c r="E11" s="8">
        <f>'pop100 (iteraciones)'!E11*2</f>
        <v>2394</v>
      </c>
      <c r="F11" s="8">
        <f>'pop100 (iteraciones)'!F11*2</f>
        <v>4168</v>
      </c>
      <c r="G11" s="8">
        <f>'pop100 (iteraciones)'!G11*2</f>
        <v>5768</v>
      </c>
      <c r="J11" s="11"/>
      <c r="K11" s="8">
        <f>'pop100 (iteraciones)'!K11*100</f>
        <v>800</v>
      </c>
      <c r="L11" s="8">
        <f>'pop100 (iteraciones)'!L11*100</f>
        <v>1200</v>
      </c>
      <c r="M11" s="8">
        <f>'pop100 (iteraciones)'!M11*100</f>
        <v>3600</v>
      </c>
      <c r="N11" s="8">
        <f>'pop100 (iteraciones)'!N11*100</f>
        <v>11500</v>
      </c>
      <c r="O11" s="8">
        <f>'pop100 (iteraciones)'!O11*100</f>
        <v>19900</v>
      </c>
      <c r="P11" s="8">
        <f>'pop100 (iteraciones)'!P11*100</f>
        <v>37400</v>
      </c>
    </row>
    <row r="12" spans="1:16" x14ac:dyDescent="0.25">
      <c r="A12" s="11"/>
      <c r="B12" s="8">
        <f>'pop100 (iteraciones)'!B12*2</f>
        <v>358</v>
      </c>
      <c r="C12" s="8">
        <f>'pop100 (iteraciones)'!C12*2</f>
        <v>446</v>
      </c>
      <c r="D12" s="8">
        <f>'pop100 (iteraciones)'!D12*2</f>
        <v>1600</v>
      </c>
      <c r="E12" s="8">
        <f>'pop100 (iteraciones)'!E12*2</f>
        <v>2456</v>
      </c>
      <c r="F12" s="8">
        <f>'pop100 (iteraciones)'!F12*2</f>
        <v>3970</v>
      </c>
      <c r="G12" s="8">
        <f>'pop100 (iteraciones)'!G12*2</f>
        <v>6244</v>
      </c>
      <c r="J12" s="11"/>
      <c r="K12" s="8">
        <f>'pop100 (iteraciones)'!K12*100</f>
        <v>700</v>
      </c>
      <c r="L12" s="8">
        <f>'pop100 (iteraciones)'!L12*100</f>
        <v>2500</v>
      </c>
      <c r="M12" s="8">
        <f>'pop100 (iteraciones)'!M12*100</f>
        <v>5400</v>
      </c>
      <c r="N12" s="8">
        <f>'pop100 (iteraciones)'!N12*100</f>
        <v>8100</v>
      </c>
      <c r="O12" s="8">
        <f>'pop100 (iteraciones)'!O12*100</f>
        <v>16900</v>
      </c>
      <c r="P12" s="8">
        <f>'pop100 (iteraciones)'!P12*100</f>
        <v>43700</v>
      </c>
    </row>
    <row r="13" spans="1:16" x14ac:dyDescent="0.25">
      <c r="A13" s="6" t="s">
        <v>4</v>
      </c>
      <c r="B13" s="3">
        <f t="shared" ref="B13:F13" si="0">AVERAGE(B3:B12)</f>
        <v>310.2</v>
      </c>
      <c r="C13" s="3">
        <f t="shared" si="0"/>
        <v>802</v>
      </c>
      <c r="D13" s="3">
        <f t="shared" si="0"/>
        <v>1514.6</v>
      </c>
      <c r="E13" s="3">
        <f t="shared" si="0"/>
        <v>2513.6</v>
      </c>
      <c r="F13" s="3">
        <f t="shared" si="0"/>
        <v>3984.4</v>
      </c>
      <c r="G13" s="3">
        <f>AVERAGE(G3,G7:G8,G11:G12)</f>
        <v>6050.4</v>
      </c>
      <c r="J13" s="6" t="s">
        <v>4</v>
      </c>
      <c r="K13" s="3">
        <f t="shared" ref="K13:P13" si="1">AVERAGE(K3:K12)</f>
        <v>570</v>
      </c>
      <c r="L13" s="3">
        <f t="shared" si="1"/>
        <v>2080</v>
      </c>
      <c r="M13" s="3">
        <f t="shared" si="1"/>
        <v>4420</v>
      </c>
      <c r="N13" s="3">
        <f t="shared" si="1"/>
        <v>10040</v>
      </c>
      <c r="O13" s="3">
        <f t="shared" si="1"/>
        <v>19480</v>
      </c>
      <c r="P13" s="3">
        <f t="shared" si="1"/>
        <v>42420</v>
      </c>
    </row>
    <row r="14" spans="1:16" x14ac:dyDescent="0.25">
      <c r="A14" s="6" t="s">
        <v>5</v>
      </c>
      <c r="B14" s="3">
        <f t="shared" ref="B14:F14" si="2">STDEV(B3:B12)</f>
        <v>129.82192932372146</v>
      </c>
      <c r="C14" s="3">
        <f t="shared" si="2"/>
        <v>151.88592210383862</v>
      </c>
      <c r="D14" s="3">
        <f t="shared" si="2"/>
        <v>126.11476255115151</v>
      </c>
      <c r="E14" s="3">
        <f t="shared" si="2"/>
        <v>101.79194467147191</v>
      </c>
      <c r="F14" s="3">
        <f t="shared" si="2"/>
        <v>113.19913623541677</v>
      </c>
      <c r="G14" s="3">
        <f>STDEV(G3,G7:G8,G11:G12)</f>
        <v>178.78143080308985</v>
      </c>
      <c r="J14" s="6" t="s">
        <v>5</v>
      </c>
      <c r="K14" s="3">
        <f t="shared" ref="K14:P14" si="3">STDEV(K3:K12)</f>
        <v>170.29386365926402</v>
      </c>
      <c r="L14" s="3">
        <f t="shared" si="3"/>
        <v>470.93288033198297</v>
      </c>
      <c r="M14" s="3">
        <f t="shared" si="3"/>
        <v>813.49725124168538</v>
      </c>
      <c r="N14" s="3">
        <f t="shared" si="3"/>
        <v>1225.8330500792783</v>
      </c>
      <c r="O14" s="3">
        <f t="shared" si="3"/>
        <v>2982.4672858408876</v>
      </c>
      <c r="P14" s="3">
        <f t="shared" si="3"/>
        <v>3781.769133326065</v>
      </c>
    </row>
    <row r="15" spans="1:16" x14ac:dyDescent="0.25">
      <c r="A15" s="6" t="s">
        <v>6</v>
      </c>
      <c r="B15" s="4">
        <f t="shared" ref="B15:G15" si="4">MIN(B3:B12)</f>
        <v>102</v>
      </c>
      <c r="C15" s="4">
        <f t="shared" si="4"/>
        <v>446</v>
      </c>
      <c r="D15" s="4">
        <f t="shared" si="4"/>
        <v>1188</v>
      </c>
      <c r="E15" s="4">
        <f t="shared" si="4"/>
        <v>2338</v>
      </c>
      <c r="F15" s="4">
        <f t="shared" si="4"/>
        <v>3764</v>
      </c>
      <c r="G15" s="4">
        <f t="shared" si="4"/>
        <v>5768</v>
      </c>
      <c r="J15" s="6" t="s">
        <v>6</v>
      </c>
      <c r="K15" s="3">
        <f t="shared" ref="K15:P15" si="5">MIN(K3:K12)</f>
        <v>200</v>
      </c>
      <c r="L15" s="3">
        <f t="shared" si="5"/>
        <v>1200</v>
      </c>
      <c r="M15" s="3">
        <f t="shared" si="5"/>
        <v>3300</v>
      </c>
      <c r="N15" s="3">
        <f t="shared" si="5"/>
        <v>8100</v>
      </c>
      <c r="O15" s="3">
        <f t="shared" si="5"/>
        <v>15900</v>
      </c>
      <c r="P15" s="3">
        <f t="shared" si="5"/>
        <v>36700</v>
      </c>
    </row>
    <row r="16" spans="1:16" x14ac:dyDescent="0.25">
      <c r="A16" s="6" t="s">
        <v>7</v>
      </c>
      <c r="B16" s="4">
        <f t="shared" ref="B16:F16" si="6">MAX(B3:B12)</f>
        <v>486</v>
      </c>
      <c r="C16" s="4">
        <f t="shared" si="6"/>
        <v>932</v>
      </c>
      <c r="D16" s="4">
        <f t="shared" si="6"/>
        <v>1620</v>
      </c>
      <c r="E16" s="4">
        <f t="shared" si="6"/>
        <v>2676</v>
      </c>
      <c r="F16" s="4">
        <f t="shared" si="6"/>
        <v>4168</v>
      </c>
      <c r="G16" s="3">
        <f>MAX(G3,G7:G8,G11:G12)</f>
        <v>6244</v>
      </c>
      <c r="J16" s="6" t="s">
        <v>7</v>
      </c>
      <c r="K16" s="3">
        <f t="shared" ref="K16:P16" si="7">MAX(K3:K12)</f>
        <v>800</v>
      </c>
      <c r="L16" s="3">
        <f t="shared" si="7"/>
        <v>2900</v>
      </c>
      <c r="M16" s="3">
        <f t="shared" si="7"/>
        <v>5400</v>
      </c>
      <c r="N16" s="3">
        <f t="shared" si="7"/>
        <v>11500</v>
      </c>
      <c r="O16" s="3">
        <f t="shared" si="7"/>
        <v>25800</v>
      </c>
      <c r="P16" s="3">
        <f t="shared" si="7"/>
        <v>47800</v>
      </c>
    </row>
    <row r="17" spans="1:7" x14ac:dyDescent="0.25">
      <c r="B17" s="5"/>
      <c r="C17" s="5"/>
      <c r="D17" s="5"/>
      <c r="E17" s="5"/>
      <c r="F17" s="5"/>
      <c r="G17" s="5"/>
    </row>
    <row r="20" spans="1:7" x14ac:dyDescent="0.25">
      <c r="A20" s="7" t="s">
        <v>8</v>
      </c>
      <c r="B20" s="4">
        <f t="shared" ref="B20:G20" si="8">B13*100/K13</f>
        <v>54.421052631578945</v>
      </c>
      <c r="C20" s="4">
        <f t="shared" si="8"/>
        <v>38.557692307692307</v>
      </c>
      <c r="D20" s="4">
        <f t="shared" si="8"/>
        <v>34.266968325791858</v>
      </c>
      <c r="E20" s="4">
        <f t="shared" si="8"/>
        <v>25.035856573705178</v>
      </c>
      <c r="F20" s="4">
        <f t="shared" si="8"/>
        <v>20.453798767967147</v>
      </c>
      <c r="G20" s="4">
        <f t="shared" si="8"/>
        <v>14.263083451202263</v>
      </c>
    </row>
    <row r="21" spans="1:7" x14ac:dyDescent="0.25">
      <c r="A21" s="7" t="s">
        <v>8</v>
      </c>
      <c r="B21" s="4">
        <f t="shared" ref="B21:G21" si="9">100-B20</f>
        <v>45.578947368421055</v>
      </c>
      <c r="C21" s="4">
        <f t="shared" si="9"/>
        <v>61.442307692307693</v>
      </c>
      <c r="D21" s="4">
        <f t="shared" si="9"/>
        <v>65.733031674208149</v>
      </c>
      <c r="E21" s="4">
        <f t="shared" si="9"/>
        <v>74.964143426294825</v>
      </c>
      <c r="F21" s="4">
        <f t="shared" si="9"/>
        <v>79.546201232032857</v>
      </c>
      <c r="G21" s="4">
        <f t="shared" si="9"/>
        <v>85.736916548797737</v>
      </c>
    </row>
  </sheetData>
  <mergeCells count="4">
    <mergeCell ref="A1:G1"/>
    <mergeCell ref="J1:P1"/>
    <mergeCell ref="A2:A12"/>
    <mergeCell ref="J2:J1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L30" sqref="L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N30" sqref="N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workbookViewId="0">
      <selection activeCell="A70" sqref="A70:A80"/>
    </sheetView>
  </sheetViews>
  <sheetFormatPr defaultRowHeight="15" x14ac:dyDescent="0.25"/>
  <cols>
    <col min="1" max="1" width="10.85546875" bestFit="1" customWidth="1"/>
    <col min="2" max="3" width="11.5703125" bestFit="1" customWidth="1"/>
    <col min="4" max="6" width="9.5703125" bestFit="1" customWidth="1"/>
    <col min="8" max="8" width="10.85546875" bestFit="1" customWidth="1"/>
    <col min="9" max="13" width="9.5703125" bestFit="1" customWidth="1"/>
    <col min="14" max="15" width="5.42578125" customWidth="1"/>
    <col min="16" max="16" width="12" customWidth="1"/>
    <col min="17" max="17" width="5.42578125" customWidth="1"/>
    <col min="18" max="18" width="12" bestFit="1" customWidth="1"/>
    <col min="19" max="19" width="5.42578125" customWidth="1"/>
    <col min="20" max="20" width="12" bestFit="1" customWidth="1"/>
    <col min="21" max="21" width="5.42578125" customWidth="1"/>
    <col min="22" max="22" width="12" customWidth="1"/>
    <col min="23" max="23" width="5.42578125" customWidth="1"/>
    <col min="24" max="24" width="12" customWidth="1"/>
    <col min="25" max="32" width="5.42578125" customWidth="1"/>
  </cols>
  <sheetData>
    <row r="1" spans="1:21" x14ac:dyDescent="0.25">
      <c r="A1" s="12" t="s">
        <v>9</v>
      </c>
      <c r="B1" s="13"/>
      <c r="C1" s="13"/>
      <c r="D1" s="13"/>
      <c r="E1" s="13"/>
      <c r="F1" s="14"/>
      <c r="H1" s="12" t="s">
        <v>10</v>
      </c>
      <c r="I1" s="13"/>
      <c r="J1" s="13"/>
      <c r="K1" s="13"/>
      <c r="L1" s="13"/>
      <c r="M1" s="14"/>
      <c r="P1" s="9" t="s">
        <v>2</v>
      </c>
      <c r="Q1" s="9">
        <v>100</v>
      </c>
      <c r="R1" s="9">
        <v>200</v>
      </c>
      <c r="S1" s="9">
        <v>300</v>
      </c>
      <c r="T1" s="9">
        <v>400</v>
      </c>
      <c r="U1" s="9">
        <v>500</v>
      </c>
    </row>
    <row r="2" spans="1:21" x14ac:dyDescent="0.25">
      <c r="A2" s="11" t="s">
        <v>1</v>
      </c>
      <c r="B2" s="2">
        <v>100</v>
      </c>
      <c r="C2" s="2">
        <v>200</v>
      </c>
      <c r="D2" s="2">
        <v>300</v>
      </c>
      <c r="E2" s="2">
        <v>400</v>
      </c>
      <c r="F2" s="2">
        <v>500</v>
      </c>
      <c r="H2" s="11" t="s">
        <v>1</v>
      </c>
      <c r="I2" s="2">
        <v>100</v>
      </c>
      <c r="J2" s="2">
        <v>200</v>
      </c>
      <c r="K2" s="2">
        <v>300</v>
      </c>
      <c r="L2" s="2">
        <v>400</v>
      </c>
      <c r="M2" s="2">
        <v>500</v>
      </c>
      <c r="P2" s="9" t="s">
        <v>21</v>
      </c>
      <c r="Q2" s="3">
        <f>B13</f>
        <v>64.589843699999989</v>
      </c>
      <c r="R2" s="3">
        <f>C13</f>
        <v>90.9140625</v>
      </c>
      <c r="S2" s="3">
        <f>D13</f>
        <v>128.48330079999999</v>
      </c>
      <c r="T2" s="3">
        <f>E13</f>
        <v>171.74658199999999</v>
      </c>
      <c r="U2" s="3">
        <f>F13</f>
        <v>167.39736310000004</v>
      </c>
    </row>
    <row r="3" spans="1:21" x14ac:dyDescent="0.25">
      <c r="A3" s="11"/>
      <c r="B3" s="3">
        <v>70.3125</v>
      </c>
      <c r="C3" s="3">
        <v>120.38574199999999</v>
      </c>
      <c r="D3" s="3">
        <v>106.07910200000001</v>
      </c>
      <c r="E3" s="3">
        <v>191.91894500000001</v>
      </c>
      <c r="F3" s="3">
        <v>194.78027299999999</v>
      </c>
      <c r="H3" s="11"/>
      <c r="I3" s="3">
        <v>91.547852000000006</v>
      </c>
      <c r="J3" s="3">
        <v>249.06933599999999</v>
      </c>
      <c r="K3" s="3">
        <v>333.04980499999999</v>
      </c>
      <c r="L3" s="3">
        <v>294.54589800000002</v>
      </c>
      <c r="M3" s="3">
        <v>366.19824199999999</v>
      </c>
      <c r="P3" s="9" t="s">
        <v>22</v>
      </c>
      <c r="Q3" s="3">
        <f>B30</f>
        <v>171.8510742</v>
      </c>
      <c r="R3" s="3">
        <f>C30</f>
        <v>323.10683600000004</v>
      </c>
      <c r="S3" s="3">
        <f>D30</f>
        <v>477.15830079999995</v>
      </c>
      <c r="T3" s="3">
        <f>E30</f>
        <v>575.99462890000007</v>
      </c>
      <c r="U3" s="3">
        <f>F30</f>
        <v>735.96640619999994</v>
      </c>
    </row>
    <row r="4" spans="1:21" x14ac:dyDescent="0.25">
      <c r="A4" s="11"/>
      <c r="B4" s="3">
        <v>70.598633000000007</v>
      </c>
      <c r="C4" s="3">
        <v>80.899413999999993</v>
      </c>
      <c r="D4" s="3">
        <v>12.227539</v>
      </c>
      <c r="E4" s="3">
        <v>180.75976600000001</v>
      </c>
      <c r="F4" s="3">
        <v>122.388672</v>
      </c>
      <c r="H4" s="11"/>
      <c r="I4" s="3">
        <v>116.28027299999999</v>
      </c>
      <c r="J4" s="3">
        <v>249.300781</v>
      </c>
      <c r="K4" s="3">
        <v>222.90136699999999</v>
      </c>
      <c r="L4" s="3">
        <v>294.47949199999999</v>
      </c>
      <c r="M4" s="3">
        <v>426.929688</v>
      </c>
      <c r="P4" s="9" t="s">
        <v>23</v>
      </c>
      <c r="Q4" s="3">
        <f>B47</f>
        <v>495.35947249999998</v>
      </c>
      <c r="R4" s="3">
        <f>C47</f>
        <v>966.94550770000001</v>
      </c>
      <c r="S4" s="3">
        <f>D47</f>
        <v>1411.1606446000001</v>
      </c>
      <c r="T4" s="3">
        <f>E47</f>
        <v>1787.4774413</v>
      </c>
      <c r="U4" s="3">
        <f>F47</f>
        <v>2203.1977539</v>
      </c>
    </row>
    <row r="5" spans="1:21" x14ac:dyDescent="0.25">
      <c r="A5" s="11"/>
      <c r="B5" s="3">
        <v>72.601562000000001</v>
      </c>
      <c r="C5" s="3">
        <v>142.99023399999999</v>
      </c>
      <c r="D5" s="3">
        <v>173.320312</v>
      </c>
      <c r="E5" s="3">
        <v>187.62695299999999</v>
      </c>
      <c r="F5" s="3">
        <v>217.957031</v>
      </c>
      <c r="H5" s="11"/>
      <c r="I5" s="3">
        <v>104.142578</v>
      </c>
      <c r="J5" s="3">
        <v>151.20507799999999</v>
      </c>
      <c r="K5" s="3">
        <v>76.308593999999999</v>
      </c>
      <c r="L5" s="3">
        <v>196.70898399999999</v>
      </c>
      <c r="M5" s="3">
        <v>244.20410200000001</v>
      </c>
      <c r="P5" s="9" t="s">
        <v>24</v>
      </c>
      <c r="Q5" s="3">
        <f>B64</f>
        <v>1435.0984374000002</v>
      </c>
      <c r="R5" s="3">
        <f>C64</f>
        <v>2820.7943361000002</v>
      </c>
      <c r="S5" s="3">
        <f>D64</f>
        <v>4150.1752928999995</v>
      </c>
      <c r="T5" s="3">
        <f>E64</f>
        <v>5384.4594726000005</v>
      </c>
      <c r="U5" s="3">
        <f>F64</f>
        <v>6721.6200193999994</v>
      </c>
    </row>
    <row r="6" spans="1:21" x14ac:dyDescent="0.25">
      <c r="A6" s="11"/>
      <c r="B6" s="3">
        <v>77.751953</v>
      </c>
      <c r="C6" s="3">
        <v>107.22363300000001</v>
      </c>
      <c r="D6" s="3">
        <v>171.03125</v>
      </c>
      <c r="E6" s="3">
        <v>108.654297</v>
      </c>
      <c r="F6" s="3">
        <v>177.61230499999999</v>
      </c>
      <c r="H6" s="11"/>
      <c r="I6" s="3">
        <v>116.533203</v>
      </c>
      <c r="J6" s="3">
        <v>199.667969</v>
      </c>
      <c r="K6" s="3">
        <v>112.693359</v>
      </c>
      <c r="L6" s="3">
        <v>392.21679699999999</v>
      </c>
      <c r="M6" s="3">
        <v>366.45507800000001</v>
      </c>
      <c r="P6" s="9" t="s">
        <v>25</v>
      </c>
      <c r="Q6" s="3">
        <f>B81</f>
        <v>4283.1096678999993</v>
      </c>
      <c r="R6" s="3">
        <f>C81</f>
        <v>8023.3822263999991</v>
      </c>
      <c r="S6" s="3">
        <f>D81</f>
        <v>11901.9672851</v>
      </c>
      <c r="T6" s="3">
        <f>E81</f>
        <v>15694.971484400001</v>
      </c>
      <c r="U6" s="3">
        <f>F81</f>
        <v>19383.376855499999</v>
      </c>
    </row>
    <row r="7" spans="1:21" x14ac:dyDescent="0.25">
      <c r="A7" s="11"/>
      <c r="B7" s="3">
        <v>60.583984000000001</v>
      </c>
      <c r="C7" s="3">
        <v>78.610352000000006</v>
      </c>
      <c r="D7" s="3">
        <v>60.011718999999999</v>
      </c>
      <c r="E7" s="3">
        <v>194.78027299999999</v>
      </c>
      <c r="F7" s="3">
        <v>150.71582000000001</v>
      </c>
      <c r="H7" s="11"/>
      <c r="I7" s="3">
        <v>104.111328</v>
      </c>
      <c r="J7" s="3">
        <v>150.96191400000001</v>
      </c>
      <c r="K7" s="3">
        <v>186.15820299999999</v>
      </c>
      <c r="L7" s="3">
        <v>392.242188</v>
      </c>
      <c r="M7" s="3">
        <v>366.49414100000001</v>
      </c>
      <c r="P7" s="9" t="s">
        <v>26</v>
      </c>
      <c r="Q7" s="3">
        <f>B98</f>
        <v>12735.322544571429</v>
      </c>
      <c r="R7" s="3">
        <f>C98</f>
        <v>23687.556206555557</v>
      </c>
      <c r="S7" s="3">
        <f>D98</f>
        <v>34640.952343600002</v>
      </c>
      <c r="T7" s="3">
        <f>E98</f>
        <v>46160.632421900009</v>
      </c>
      <c r="U7" s="3">
        <f>F98</f>
        <v>57657.842382799994</v>
      </c>
    </row>
    <row r="8" spans="1:21" x14ac:dyDescent="0.25">
      <c r="A8" s="11"/>
      <c r="B8" s="3">
        <v>45.991211</v>
      </c>
      <c r="C8" s="3">
        <v>48.852539</v>
      </c>
      <c r="D8" s="3">
        <v>135.550781</v>
      </c>
      <c r="E8" s="3">
        <v>179.32910200000001</v>
      </c>
      <c r="F8" s="3">
        <v>71.170897999999994</v>
      </c>
      <c r="H8" s="11"/>
      <c r="I8" s="3">
        <v>67.373047</v>
      </c>
      <c r="J8" s="3">
        <v>102.56543000000001</v>
      </c>
      <c r="K8" s="3">
        <v>296.03710899999999</v>
      </c>
      <c r="L8" s="3">
        <v>294.62695300000001</v>
      </c>
      <c r="M8" s="3">
        <v>366.44042999999999</v>
      </c>
    </row>
    <row r="9" spans="1:21" x14ac:dyDescent="0.25">
      <c r="A9" s="11"/>
      <c r="B9" s="3">
        <v>67.737305000000006</v>
      </c>
      <c r="C9" s="3">
        <v>94.347656000000001</v>
      </c>
      <c r="D9" s="3">
        <v>171.60351600000001</v>
      </c>
      <c r="E9" s="3">
        <v>76.035156000000001</v>
      </c>
      <c r="F9" s="3">
        <v>234.26660200000001</v>
      </c>
      <c r="H9" s="11"/>
      <c r="I9" s="3">
        <v>104.15527299999999</v>
      </c>
      <c r="J9" s="3">
        <v>102.15722700000001</v>
      </c>
      <c r="K9" s="3">
        <v>186.25683599999999</v>
      </c>
      <c r="L9" s="3">
        <v>392.58496100000002</v>
      </c>
      <c r="M9" s="3">
        <v>305.30273399999999</v>
      </c>
    </row>
    <row r="10" spans="1:21" x14ac:dyDescent="0.25">
      <c r="A10" s="11"/>
      <c r="B10" s="3">
        <v>68.881836000000007</v>
      </c>
      <c r="C10" s="3">
        <v>99.784180000000006</v>
      </c>
      <c r="D10" s="3">
        <v>161.30273399999999</v>
      </c>
      <c r="E10" s="3">
        <v>209.65917999999999</v>
      </c>
      <c r="F10" s="3">
        <v>167.31152299999999</v>
      </c>
      <c r="H10" s="11"/>
      <c r="I10" s="3">
        <v>79.727538999999993</v>
      </c>
      <c r="J10" s="3">
        <v>151.29492200000001</v>
      </c>
      <c r="K10" s="3">
        <v>149.43261699999999</v>
      </c>
      <c r="L10" s="3">
        <v>196.79394500000001</v>
      </c>
      <c r="M10" s="3">
        <v>244.113281</v>
      </c>
      <c r="P10" s="9" t="s">
        <v>3</v>
      </c>
      <c r="Q10" s="9">
        <v>100</v>
      </c>
      <c r="R10" s="9">
        <v>200</v>
      </c>
      <c r="S10" s="9">
        <v>300</v>
      </c>
      <c r="T10" s="9">
        <v>400</v>
      </c>
      <c r="U10" s="9">
        <v>500</v>
      </c>
    </row>
    <row r="11" spans="1:21" x14ac:dyDescent="0.25">
      <c r="A11" s="11"/>
      <c r="B11" s="3">
        <v>65.162109000000001</v>
      </c>
      <c r="C11" s="3">
        <v>62.873047</v>
      </c>
      <c r="D11" s="3">
        <v>128.683594</v>
      </c>
      <c r="E11" s="3">
        <v>205.93945299999999</v>
      </c>
      <c r="F11" s="3">
        <v>110.943359</v>
      </c>
      <c r="H11" s="11"/>
      <c r="I11" s="3">
        <v>103.95996100000001</v>
      </c>
      <c r="J11" s="3">
        <v>102.277344</v>
      </c>
      <c r="K11" s="3">
        <v>222.90136699999999</v>
      </c>
      <c r="L11" s="3">
        <v>245.91894500000001</v>
      </c>
      <c r="M11" s="3">
        <v>182.703125</v>
      </c>
      <c r="P11" s="9" t="s">
        <v>21</v>
      </c>
      <c r="Q11" s="3">
        <f>I13</f>
        <v>101.6498046</v>
      </c>
      <c r="R11" s="3">
        <f>J13</f>
        <v>163.4861329</v>
      </c>
      <c r="S11" s="3">
        <f>K13</f>
        <v>197.17861319999997</v>
      </c>
      <c r="T11" s="3">
        <f>L13</f>
        <v>294.59970689999994</v>
      </c>
      <c r="U11" s="3">
        <f>M13</f>
        <v>323.46884769999997</v>
      </c>
    </row>
    <row r="12" spans="1:21" x14ac:dyDescent="0.25">
      <c r="A12" s="11"/>
      <c r="B12" s="3">
        <v>46.277343999999999</v>
      </c>
      <c r="C12" s="3">
        <v>73.173828</v>
      </c>
      <c r="D12" s="3">
        <v>165.02246099999999</v>
      </c>
      <c r="E12" s="3">
        <v>182.76269500000001</v>
      </c>
      <c r="F12" s="3">
        <v>226.82714799999999</v>
      </c>
      <c r="H12" s="11"/>
      <c r="I12" s="3">
        <v>128.66699199999999</v>
      </c>
      <c r="J12" s="3">
        <v>176.36132799999999</v>
      </c>
      <c r="K12" s="3">
        <v>186.046875</v>
      </c>
      <c r="L12" s="3">
        <v>245.878906</v>
      </c>
      <c r="M12" s="3">
        <v>365.84765599999997</v>
      </c>
      <c r="P12" s="9" t="s">
        <v>22</v>
      </c>
      <c r="Q12" s="3">
        <f>I30</f>
        <v>359.12802729999999</v>
      </c>
      <c r="R12" s="3">
        <f>J30</f>
        <v>542.45361330000003</v>
      </c>
      <c r="S12" s="3">
        <f>K30</f>
        <v>787.2221679999999</v>
      </c>
      <c r="T12" s="3">
        <f>L30</f>
        <v>922.09755860000007</v>
      </c>
      <c r="U12" s="3">
        <f>M30</f>
        <v>1216.9198240999999</v>
      </c>
    </row>
    <row r="13" spans="1:21" x14ac:dyDescent="0.25">
      <c r="A13" s="2" t="s">
        <v>4</v>
      </c>
      <c r="B13" s="3">
        <f t="shared" ref="B13:F13" si="0">AVERAGE(B3:B12)</f>
        <v>64.589843699999989</v>
      </c>
      <c r="C13" s="3">
        <f t="shared" si="0"/>
        <v>90.9140625</v>
      </c>
      <c r="D13" s="3">
        <f t="shared" si="0"/>
        <v>128.48330079999999</v>
      </c>
      <c r="E13" s="3">
        <f t="shared" si="0"/>
        <v>171.74658199999999</v>
      </c>
      <c r="F13" s="3">
        <f t="shared" si="0"/>
        <v>167.39736310000004</v>
      </c>
      <c r="H13" s="2" t="s">
        <v>4</v>
      </c>
      <c r="I13" s="3">
        <f t="shared" ref="I13:M13" si="1">AVERAGE(I3:I12)</f>
        <v>101.6498046</v>
      </c>
      <c r="J13" s="3">
        <f t="shared" si="1"/>
        <v>163.4861329</v>
      </c>
      <c r="K13" s="3">
        <f t="shared" si="1"/>
        <v>197.17861319999997</v>
      </c>
      <c r="L13" s="3">
        <f t="shared" si="1"/>
        <v>294.59970689999994</v>
      </c>
      <c r="M13" s="3">
        <f t="shared" si="1"/>
        <v>323.46884769999997</v>
      </c>
      <c r="P13" s="9" t="s">
        <v>23</v>
      </c>
      <c r="Q13" s="3">
        <f>I47</f>
        <v>875.4933595</v>
      </c>
      <c r="R13" s="3">
        <f>J47</f>
        <v>1461.7419923000002</v>
      </c>
      <c r="S13" s="3">
        <f>K47</f>
        <v>1963.2665039999999</v>
      </c>
      <c r="T13" s="3">
        <f>L47</f>
        <v>2632.0064451999997</v>
      </c>
      <c r="U13" s="3">
        <f>M47</f>
        <v>3101.3841796999995</v>
      </c>
    </row>
    <row r="14" spans="1:21" x14ac:dyDescent="0.25">
      <c r="A14" s="2" t="s">
        <v>5</v>
      </c>
      <c r="B14" s="3">
        <f t="shared" ref="B14:F14" si="2">STDEV(B3:B12)</f>
        <v>10.709507660347485</v>
      </c>
      <c r="C14" s="3">
        <f t="shared" si="2"/>
        <v>28.005632123047626</v>
      </c>
      <c r="D14" s="3">
        <f t="shared" si="2"/>
        <v>54.617824848431241</v>
      </c>
      <c r="E14" s="3">
        <f t="shared" si="2"/>
        <v>43.713180293043195</v>
      </c>
      <c r="F14" s="3">
        <f t="shared" si="2"/>
        <v>53.918141600552481</v>
      </c>
      <c r="H14" s="2" t="s">
        <v>5</v>
      </c>
      <c r="I14" s="3">
        <f t="shared" ref="I14:M14" si="3">STDEV(I3:I12)</f>
        <v>18.095159164355909</v>
      </c>
      <c r="J14" s="3">
        <f t="shared" si="3"/>
        <v>55.616667131015056</v>
      </c>
      <c r="K14" s="3">
        <f t="shared" si="3"/>
        <v>77.42304652894984</v>
      </c>
      <c r="L14" s="3">
        <f t="shared" si="3"/>
        <v>76.417255334405112</v>
      </c>
      <c r="M14" s="3">
        <f t="shared" si="3"/>
        <v>76.446539781772429</v>
      </c>
      <c r="P14" s="9" t="s">
        <v>24</v>
      </c>
      <c r="Q14" s="3">
        <f>I64</f>
        <v>2910.0235352999998</v>
      </c>
      <c r="R14" s="3">
        <f>J64</f>
        <v>4234.1008791000004</v>
      </c>
      <c r="S14" s="3">
        <f>K64</f>
        <v>5727.9016602000002</v>
      </c>
      <c r="T14" s="3">
        <f>L64</f>
        <v>6948.8210938000002</v>
      </c>
      <c r="U14" s="3">
        <f>M64</f>
        <v>8347.685547000001</v>
      </c>
    </row>
    <row r="15" spans="1:21" x14ac:dyDescent="0.25">
      <c r="A15" s="2" t="s">
        <v>6</v>
      </c>
      <c r="B15" s="4">
        <f t="shared" ref="B15:F15" si="4">MIN(B3:B12)</f>
        <v>45.991211</v>
      </c>
      <c r="C15" s="4">
        <f t="shared" si="4"/>
        <v>48.852539</v>
      </c>
      <c r="D15" s="4">
        <f t="shared" si="4"/>
        <v>12.227539</v>
      </c>
      <c r="E15" s="4">
        <f t="shared" si="4"/>
        <v>76.035156000000001</v>
      </c>
      <c r="F15" s="4">
        <f t="shared" si="4"/>
        <v>71.170897999999994</v>
      </c>
      <c r="H15" s="2" t="s">
        <v>6</v>
      </c>
      <c r="I15" s="4">
        <f t="shared" ref="I15:M15" si="5">MIN(I3:I12)</f>
        <v>67.373047</v>
      </c>
      <c r="J15" s="4">
        <f t="shared" si="5"/>
        <v>102.15722700000001</v>
      </c>
      <c r="K15" s="4">
        <f t="shared" si="5"/>
        <v>76.308593999999999</v>
      </c>
      <c r="L15" s="4">
        <f t="shared" si="5"/>
        <v>196.70898399999999</v>
      </c>
      <c r="M15" s="4">
        <f t="shared" si="5"/>
        <v>182.703125</v>
      </c>
      <c r="P15" s="9" t="s">
        <v>25</v>
      </c>
      <c r="Q15" s="3">
        <f>I81</f>
        <v>9468.2552735000008</v>
      </c>
      <c r="R15" s="3">
        <f>J81</f>
        <v>12697.618847599999</v>
      </c>
      <c r="S15" s="3">
        <f>K81</f>
        <v>16928.681836</v>
      </c>
      <c r="T15" s="3">
        <f>L81</f>
        <v>21010.816503899998</v>
      </c>
      <c r="U15" s="3">
        <f>M81</f>
        <v>25215.224511799996</v>
      </c>
    </row>
    <row r="16" spans="1:21" x14ac:dyDescent="0.25">
      <c r="A16" s="2" t="s">
        <v>7</v>
      </c>
      <c r="B16" s="4">
        <f t="shared" ref="B16:F16" si="6">MAX(B3:B12)</f>
        <v>77.751953</v>
      </c>
      <c r="C16" s="4">
        <f t="shared" si="6"/>
        <v>142.99023399999999</v>
      </c>
      <c r="D16" s="4">
        <f t="shared" si="6"/>
        <v>173.320312</v>
      </c>
      <c r="E16" s="4">
        <f t="shared" si="6"/>
        <v>209.65917999999999</v>
      </c>
      <c r="F16" s="4">
        <f t="shared" si="6"/>
        <v>234.26660200000001</v>
      </c>
      <c r="H16" s="2" t="s">
        <v>7</v>
      </c>
      <c r="I16" s="4">
        <f t="shared" ref="I16:M16" si="7">MAX(I3:I12)</f>
        <v>128.66699199999999</v>
      </c>
      <c r="J16" s="4">
        <f t="shared" si="7"/>
        <v>249.300781</v>
      </c>
      <c r="K16" s="4">
        <f t="shared" si="7"/>
        <v>333.04980499999999</v>
      </c>
      <c r="L16" s="4">
        <f t="shared" si="7"/>
        <v>392.58496100000002</v>
      </c>
      <c r="M16" s="4">
        <f t="shared" si="7"/>
        <v>426.929688</v>
      </c>
      <c r="P16" s="9" t="s">
        <v>26</v>
      </c>
      <c r="Q16" s="3">
        <f>I98</f>
        <v>35483.150097599995</v>
      </c>
      <c r="R16" s="3">
        <f>J98</f>
        <v>50080.877441299999</v>
      </c>
      <c r="S16" s="3">
        <f>K98</f>
        <v>62069.883789200001</v>
      </c>
      <c r="T16" s="3">
        <f>L98</f>
        <v>70749.027539100003</v>
      </c>
      <c r="U16" s="3">
        <f>M98</f>
        <v>83635.463378900007</v>
      </c>
    </row>
    <row r="18" spans="1:13" x14ac:dyDescent="0.25">
      <c r="A18" s="12" t="s">
        <v>11</v>
      </c>
      <c r="B18" s="13"/>
      <c r="C18" s="13"/>
      <c r="D18" s="13"/>
      <c r="E18" s="13"/>
      <c r="F18" s="14"/>
      <c r="H18" s="12" t="s">
        <v>12</v>
      </c>
      <c r="I18" s="13"/>
      <c r="J18" s="13"/>
      <c r="K18" s="13"/>
      <c r="L18" s="13"/>
      <c r="M18" s="14"/>
    </row>
    <row r="19" spans="1:13" x14ac:dyDescent="0.25">
      <c r="A19" s="11" t="s">
        <v>1</v>
      </c>
      <c r="B19" s="9">
        <v>100</v>
      </c>
      <c r="C19" s="9">
        <v>200</v>
      </c>
      <c r="D19" s="9">
        <v>300</v>
      </c>
      <c r="E19" s="9">
        <v>400</v>
      </c>
      <c r="F19" s="9">
        <v>500</v>
      </c>
      <c r="H19" s="11" t="s">
        <v>1</v>
      </c>
      <c r="I19" s="9">
        <v>100</v>
      </c>
      <c r="J19" s="9">
        <v>200</v>
      </c>
      <c r="K19" s="9">
        <v>300</v>
      </c>
      <c r="L19" s="9">
        <v>400</v>
      </c>
      <c r="M19" s="9">
        <v>500</v>
      </c>
    </row>
    <row r="20" spans="1:13" x14ac:dyDescent="0.25">
      <c r="A20" s="11"/>
      <c r="B20" s="3">
        <v>186.44628900000001</v>
      </c>
      <c r="C20" s="3">
        <v>373.92285199999998</v>
      </c>
      <c r="D20" s="3">
        <v>478.76171900000003</v>
      </c>
      <c r="E20" s="3">
        <v>559.75488299999995</v>
      </c>
      <c r="F20" s="3">
        <v>810.54589799999997</v>
      </c>
      <c r="H20" s="11"/>
      <c r="I20" s="3">
        <v>255.99804700000001</v>
      </c>
      <c r="J20" s="3">
        <v>503.87890599999997</v>
      </c>
      <c r="K20" s="3">
        <v>840.15722700000003</v>
      </c>
      <c r="L20" s="3">
        <v>1175.2685550000001</v>
      </c>
      <c r="M20" s="3">
        <v>1247.4140620000001</v>
      </c>
    </row>
    <row r="21" spans="1:13" x14ac:dyDescent="0.25">
      <c r="A21" s="11"/>
      <c r="B21" s="3">
        <v>172.878906</v>
      </c>
      <c r="C21" s="3">
        <v>310.19726600000001</v>
      </c>
      <c r="D21" s="3">
        <v>387.07910199999998</v>
      </c>
      <c r="E21" s="3">
        <v>518.64160200000003</v>
      </c>
      <c r="F21" s="3">
        <v>778.47753899999998</v>
      </c>
      <c r="H21" s="11"/>
      <c r="I21" s="3">
        <v>389.05078099999997</v>
      </c>
      <c r="J21" s="3">
        <v>532.86718800000006</v>
      </c>
      <c r="K21" s="3">
        <v>973.81640600000003</v>
      </c>
      <c r="L21" s="3">
        <v>762.54003899999998</v>
      </c>
      <c r="M21" s="3">
        <v>1318.5732419999999</v>
      </c>
    </row>
    <row r="22" spans="1:13" x14ac:dyDescent="0.25">
      <c r="A22" s="11"/>
      <c r="B22" s="3">
        <v>165.47851600000001</v>
      </c>
      <c r="C22" s="3">
        <v>330.34277300000002</v>
      </c>
      <c r="D22" s="3">
        <v>503.84082000000001</v>
      </c>
      <c r="E22" s="3">
        <v>598.8125</v>
      </c>
      <c r="F22" s="3">
        <v>806.02343800000006</v>
      </c>
      <c r="H22" s="11"/>
      <c r="I22" s="3">
        <v>271.78710899999999</v>
      </c>
      <c r="J22" s="3">
        <v>651.44726600000001</v>
      </c>
      <c r="K22" s="3">
        <v>841.75781199999994</v>
      </c>
      <c r="L22" s="3">
        <v>1177.0664059999999</v>
      </c>
      <c r="M22" s="3">
        <v>1393.6513669999999</v>
      </c>
    </row>
    <row r="23" spans="1:13" x14ac:dyDescent="0.25">
      <c r="A23" s="11"/>
      <c r="B23" s="3">
        <v>199.191406</v>
      </c>
      <c r="C23" s="3">
        <v>340.62109400000003</v>
      </c>
      <c r="D23" s="3">
        <v>424.492188</v>
      </c>
      <c r="E23" s="3">
        <v>589.35644500000001</v>
      </c>
      <c r="F23" s="3">
        <v>729.55273399999999</v>
      </c>
      <c r="H23" s="11"/>
      <c r="I23" s="3">
        <v>286.99707000000001</v>
      </c>
      <c r="J23" s="3">
        <v>593.12792999999999</v>
      </c>
      <c r="K23" s="3">
        <v>928.93066399999998</v>
      </c>
      <c r="L23" s="3">
        <v>821.71875</v>
      </c>
      <c r="M23" s="3">
        <v>1394.96875</v>
      </c>
    </row>
    <row r="24" spans="1:13" x14ac:dyDescent="0.25">
      <c r="A24" s="11"/>
      <c r="B24" s="3">
        <v>180.27929700000001</v>
      </c>
      <c r="C24" s="3">
        <v>308.96386699999999</v>
      </c>
      <c r="D24" s="3">
        <v>486.984375</v>
      </c>
      <c r="E24" s="3">
        <v>573.73339799999997</v>
      </c>
      <c r="F24" s="3">
        <v>744.35351600000001</v>
      </c>
      <c r="H24" s="11"/>
      <c r="I24" s="3">
        <v>285.66113300000001</v>
      </c>
      <c r="J24" s="3">
        <v>564.39941399999998</v>
      </c>
      <c r="K24" s="3">
        <v>751.21875</v>
      </c>
      <c r="L24" s="3">
        <v>761.30078100000003</v>
      </c>
      <c r="M24" s="3">
        <v>1173.055664</v>
      </c>
    </row>
    <row r="25" spans="1:13" x14ac:dyDescent="0.25">
      <c r="A25" s="11"/>
      <c r="B25" s="3">
        <v>164.24511699999999</v>
      </c>
      <c r="C25" s="3">
        <v>297.45214800000002</v>
      </c>
      <c r="D25" s="3">
        <v>516.99707000000001</v>
      </c>
      <c r="E25" s="3">
        <v>510.83007800000001</v>
      </c>
      <c r="F25" s="3">
        <v>774.77734399999997</v>
      </c>
      <c r="H25" s="11"/>
      <c r="I25" s="3">
        <v>316.77441399999998</v>
      </c>
      <c r="J25" s="3">
        <v>414.26171900000003</v>
      </c>
      <c r="K25" s="3">
        <v>706.77050799999995</v>
      </c>
      <c r="L25" s="3">
        <v>524.04296899999997</v>
      </c>
      <c r="M25" s="3">
        <v>876.86035200000003</v>
      </c>
    </row>
    <row r="26" spans="1:13" x14ac:dyDescent="0.25">
      <c r="A26" s="11"/>
      <c r="B26" s="3">
        <v>141.22167999999999</v>
      </c>
      <c r="C26" s="3">
        <v>254.28320299999999</v>
      </c>
      <c r="D26" s="3">
        <v>475.88378899999998</v>
      </c>
      <c r="E26" s="3">
        <v>702.82910200000003</v>
      </c>
      <c r="F26" s="3">
        <v>636.63671899999997</v>
      </c>
      <c r="H26" s="11"/>
      <c r="I26" s="3">
        <v>345.70605499999999</v>
      </c>
      <c r="J26" s="3">
        <v>562.75781199999994</v>
      </c>
      <c r="K26" s="3">
        <v>1019.875977</v>
      </c>
      <c r="L26" s="3">
        <v>1118.3125</v>
      </c>
      <c r="M26" s="3">
        <v>1171.8115230000001</v>
      </c>
    </row>
    <row r="27" spans="1:13" x14ac:dyDescent="0.25">
      <c r="A27" s="11"/>
      <c r="B27" s="3">
        <v>184.390625</v>
      </c>
      <c r="C27" s="3">
        <v>338.15429699999999</v>
      </c>
      <c r="D27" s="3">
        <v>449.98242199999999</v>
      </c>
      <c r="E27" s="3">
        <v>623.06933600000002</v>
      </c>
      <c r="F27" s="3">
        <v>657.19335899999999</v>
      </c>
      <c r="H27" s="11"/>
      <c r="I27" s="3">
        <v>658.73144500000001</v>
      </c>
      <c r="J27" s="3">
        <v>563.73046899999997</v>
      </c>
      <c r="K27" s="3">
        <v>617.984375</v>
      </c>
      <c r="L27" s="3">
        <v>881.85058600000002</v>
      </c>
      <c r="M27" s="3">
        <v>1025.8242190000001</v>
      </c>
    </row>
    <row r="28" spans="1:13" x14ac:dyDescent="0.25">
      <c r="A28" s="11"/>
      <c r="B28" s="3">
        <v>151.5</v>
      </c>
      <c r="C28" s="3">
        <v>373.51171900000003</v>
      </c>
      <c r="D28" s="3">
        <v>519.05273399999999</v>
      </c>
      <c r="E28" s="3">
        <v>582.77832000000001</v>
      </c>
      <c r="F28" s="3">
        <v>780.53320299999996</v>
      </c>
      <c r="H28" s="11"/>
      <c r="I28" s="3">
        <v>375.10742199999999</v>
      </c>
      <c r="J28" s="3">
        <v>622.84277299999997</v>
      </c>
      <c r="K28" s="3">
        <v>574.37988299999995</v>
      </c>
      <c r="L28" s="3">
        <v>880.22265600000003</v>
      </c>
      <c r="M28" s="3">
        <v>1246.6396480000001</v>
      </c>
    </row>
    <row r="29" spans="1:13" x14ac:dyDescent="0.25">
      <c r="A29" s="11"/>
      <c r="B29" s="3">
        <v>172.878906</v>
      </c>
      <c r="C29" s="3">
        <v>303.61914100000001</v>
      </c>
      <c r="D29" s="3">
        <v>528.50878899999998</v>
      </c>
      <c r="E29" s="3">
        <v>500.140625</v>
      </c>
      <c r="F29" s="3">
        <v>641.57031199999994</v>
      </c>
      <c r="H29" s="11"/>
      <c r="I29" s="3">
        <v>405.46679699999999</v>
      </c>
      <c r="J29" s="3">
        <v>415.22265599999997</v>
      </c>
      <c r="K29" s="3">
        <v>617.33007799999996</v>
      </c>
      <c r="L29" s="3">
        <v>1118.6523440000001</v>
      </c>
      <c r="M29" s="3">
        <v>1320.399414</v>
      </c>
    </row>
    <row r="30" spans="1:13" x14ac:dyDescent="0.25">
      <c r="A30" s="9" t="s">
        <v>4</v>
      </c>
      <c r="B30" s="3">
        <f t="shared" ref="B30:F30" si="8">AVERAGE(B20:B29)</f>
        <v>171.8510742</v>
      </c>
      <c r="C30" s="3">
        <f t="shared" si="8"/>
        <v>323.10683600000004</v>
      </c>
      <c r="D30" s="3">
        <f t="shared" si="8"/>
        <v>477.15830079999995</v>
      </c>
      <c r="E30" s="3">
        <f t="shared" si="8"/>
        <v>575.99462890000007</v>
      </c>
      <c r="F30" s="3">
        <f t="shared" si="8"/>
        <v>735.96640619999994</v>
      </c>
      <c r="H30" s="9" t="s">
        <v>4</v>
      </c>
      <c r="I30" s="3">
        <f t="shared" ref="I30:M30" si="9">AVERAGE(I20:I29)</f>
        <v>359.12802729999999</v>
      </c>
      <c r="J30" s="3">
        <f t="shared" si="9"/>
        <v>542.45361330000003</v>
      </c>
      <c r="K30" s="3">
        <f t="shared" si="9"/>
        <v>787.2221679999999</v>
      </c>
      <c r="L30" s="3">
        <f t="shared" si="9"/>
        <v>922.09755860000007</v>
      </c>
      <c r="M30" s="3">
        <f t="shared" si="9"/>
        <v>1216.9198240999999</v>
      </c>
    </row>
    <row r="31" spans="1:13" x14ac:dyDescent="0.25">
      <c r="A31" s="9" t="s">
        <v>5</v>
      </c>
      <c r="B31" s="3">
        <f t="shared" ref="B31:F31" si="10">STDEV(B20:B29)</f>
        <v>17.132452251457217</v>
      </c>
      <c r="C31" s="3">
        <f t="shared" si="10"/>
        <v>36.285534482749874</v>
      </c>
      <c r="D31" s="3">
        <f t="shared" si="10"/>
        <v>45.238083121608099</v>
      </c>
      <c r="E31" s="3">
        <f t="shared" si="10"/>
        <v>60.191070082791619</v>
      </c>
      <c r="F31" s="3">
        <f t="shared" si="10"/>
        <v>67.382370023755342</v>
      </c>
      <c r="H31" s="9" t="s">
        <v>5</v>
      </c>
      <c r="I31" s="3">
        <f t="shared" ref="I31:M31" si="11">STDEV(I20:I29)</f>
        <v>117.33080869634993</v>
      </c>
      <c r="J31" s="3">
        <f t="shared" si="11"/>
        <v>79.202475265664319</v>
      </c>
      <c r="K31" s="3">
        <f t="shared" si="11"/>
        <v>158.24666613513352</v>
      </c>
      <c r="L31" s="3">
        <f t="shared" si="11"/>
        <v>218.44135927855137</v>
      </c>
      <c r="M31" s="3">
        <f t="shared" si="11"/>
        <v>163.94676163899021</v>
      </c>
    </row>
    <row r="32" spans="1:13" x14ac:dyDescent="0.25">
      <c r="A32" s="9" t="s">
        <v>6</v>
      </c>
      <c r="B32" s="4">
        <f t="shared" ref="B32:F32" si="12">MIN(B20:B29)</f>
        <v>141.22167999999999</v>
      </c>
      <c r="C32" s="4">
        <f t="shared" si="12"/>
        <v>254.28320299999999</v>
      </c>
      <c r="D32" s="4">
        <f t="shared" si="12"/>
        <v>387.07910199999998</v>
      </c>
      <c r="E32" s="4">
        <f t="shared" si="12"/>
        <v>500.140625</v>
      </c>
      <c r="F32" s="4">
        <f t="shared" si="12"/>
        <v>636.63671899999997</v>
      </c>
      <c r="H32" s="9" t="s">
        <v>6</v>
      </c>
      <c r="I32" s="4">
        <f t="shared" ref="I32:M32" si="13">MIN(I20:I29)</f>
        <v>255.99804700000001</v>
      </c>
      <c r="J32" s="4">
        <f t="shared" si="13"/>
        <v>414.26171900000003</v>
      </c>
      <c r="K32" s="4">
        <f t="shared" si="13"/>
        <v>574.37988299999995</v>
      </c>
      <c r="L32" s="4">
        <f t="shared" si="13"/>
        <v>524.04296899999997</v>
      </c>
      <c r="M32" s="4">
        <f t="shared" si="13"/>
        <v>876.86035200000003</v>
      </c>
    </row>
    <row r="33" spans="1:13" x14ac:dyDescent="0.25">
      <c r="A33" s="9" t="s">
        <v>7</v>
      </c>
      <c r="B33" s="4">
        <f t="shared" ref="B33:F33" si="14">MAX(B20:B29)</f>
        <v>199.191406</v>
      </c>
      <c r="C33" s="4">
        <f t="shared" si="14"/>
        <v>373.92285199999998</v>
      </c>
      <c r="D33" s="4">
        <f t="shared" si="14"/>
        <v>528.50878899999998</v>
      </c>
      <c r="E33" s="4">
        <f t="shared" si="14"/>
        <v>702.82910200000003</v>
      </c>
      <c r="F33" s="4">
        <f t="shared" si="14"/>
        <v>810.54589799999997</v>
      </c>
      <c r="H33" s="9" t="s">
        <v>7</v>
      </c>
      <c r="I33" s="4">
        <f t="shared" ref="I33:M33" si="15">MAX(I20:I29)</f>
        <v>658.73144500000001</v>
      </c>
      <c r="J33" s="4">
        <f t="shared" si="15"/>
        <v>651.44726600000001</v>
      </c>
      <c r="K33" s="4">
        <f t="shared" si="15"/>
        <v>1019.875977</v>
      </c>
      <c r="L33" s="4">
        <f t="shared" si="15"/>
        <v>1177.0664059999999</v>
      </c>
      <c r="M33" s="4">
        <f t="shared" si="15"/>
        <v>1394.96875</v>
      </c>
    </row>
    <row r="35" spans="1:13" x14ac:dyDescent="0.25">
      <c r="A35" s="12" t="s">
        <v>13</v>
      </c>
      <c r="B35" s="13"/>
      <c r="C35" s="13"/>
      <c r="D35" s="13"/>
      <c r="E35" s="13"/>
      <c r="F35" s="14"/>
      <c r="H35" s="12" t="s">
        <v>14</v>
      </c>
      <c r="I35" s="13"/>
      <c r="J35" s="13"/>
      <c r="K35" s="13"/>
      <c r="L35" s="13"/>
      <c r="M35" s="14"/>
    </row>
    <row r="36" spans="1:13" x14ac:dyDescent="0.25">
      <c r="A36" s="11" t="s">
        <v>1</v>
      </c>
      <c r="B36" s="9">
        <v>100</v>
      </c>
      <c r="C36" s="9">
        <v>200</v>
      </c>
      <c r="D36" s="9">
        <v>300</v>
      </c>
      <c r="E36" s="9">
        <v>400</v>
      </c>
      <c r="F36" s="9">
        <v>500</v>
      </c>
      <c r="H36" s="11" t="s">
        <v>1</v>
      </c>
      <c r="I36" s="9">
        <v>100</v>
      </c>
      <c r="J36" s="9">
        <v>200</v>
      </c>
      <c r="K36" s="9">
        <v>300</v>
      </c>
      <c r="L36" s="9">
        <v>400</v>
      </c>
      <c r="M36" s="9">
        <v>500</v>
      </c>
    </row>
    <row r="37" spans="1:13" x14ac:dyDescent="0.25">
      <c r="A37" s="11"/>
      <c r="B37" s="3">
        <v>538.13476600000001</v>
      </c>
      <c r="C37" s="3">
        <v>938.12011700000005</v>
      </c>
      <c r="D37" s="3">
        <v>1442.564453</v>
      </c>
      <c r="E37" s="3">
        <v>1607.1865230000001</v>
      </c>
      <c r="F37" s="3">
        <v>2360.216797</v>
      </c>
      <c r="H37" s="11"/>
      <c r="I37" s="3">
        <v>1001.417969</v>
      </c>
      <c r="J37" s="3">
        <v>1363.189453</v>
      </c>
      <c r="K37" s="3">
        <v>1864.0908199999999</v>
      </c>
      <c r="L37" s="3">
        <v>2328.138672</v>
      </c>
      <c r="M37" s="3">
        <v>3104.1669919999999</v>
      </c>
    </row>
    <row r="38" spans="1:13" x14ac:dyDescent="0.25">
      <c r="A38" s="11"/>
      <c r="B38" s="3">
        <v>426.40332000000001</v>
      </c>
      <c r="C38" s="3">
        <v>1028.0341800000001</v>
      </c>
      <c r="D38" s="3">
        <v>1299.0986330000001</v>
      </c>
      <c r="E38" s="3">
        <v>1874.9453120000001</v>
      </c>
      <c r="F38" s="3">
        <v>2091.796875</v>
      </c>
      <c r="H38" s="11"/>
      <c r="I38" s="3">
        <v>821.53320299999996</v>
      </c>
      <c r="J38" s="3">
        <v>1482.1347659999999</v>
      </c>
      <c r="K38" s="3">
        <v>2335.0947270000001</v>
      </c>
      <c r="L38" s="3">
        <v>2871.274414</v>
      </c>
      <c r="M38" s="3">
        <v>3103.8515619999998</v>
      </c>
    </row>
    <row r="39" spans="1:13" x14ac:dyDescent="0.25">
      <c r="A39" s="11"/>
      <c r="B39" s="3">
        <v>459.45996100000002</v>
      </c>
      <c r="C39" s="3">
        <v>900.43554700000004</v>
      </c>
      <c r="D39" s="3">
        <v>1449.1757809999999</v>
      </c>
      <c r="E39" s="3">
        <v>1824.6992190000001</v>
      </c>
      <c r="F39" s="3">
        <v>2347.6552729999999</v>
      </c>
      <c r="H39" s="11"/>
      <c r="I39" s="3">
        <v>786.61621100000002</v>
      </c>
      <c r="J39" s="3">
        <v>1399.9853519999999</v>
      </c>
      <c r="K39" s="3">
        <v>1745.9091800000001</v>
      </c>
      <c r="L39" s="3">
        <v>2484.6259770000001</v>
      </c>
      <c r="M39" s="3">
        <v>3297.243164</v>
      </c>
    </row>
    <row r="40" spans="1:13" x14ac:dyDescent="0.25">
      <c r="A40" s="11"/>
      <c r="B40" s="3">
        <v>514.33398399999999</v>
      </c>
      <c r="C40" s="3">
        <v>907.046875</v>
      </c>
      <c r="D40" s="3">
        <v>1451.1591800000001</v>
      </c>
      <c r="E40" s="3">
        <v>1409.5078120000001</v>
      </c>
      <c r="F40" s="3">
        <v>2235.2626949999999</v>
      </c>
      <c r="H40" s="11"/>
      <c r="I40" s="3">
        <v>881.52929700000004</v>
      </c>
      <c r="J40" s="3">
        <v>1367.194336</v>
      </c>
      <c r="K40" s="3">
        <v>2217.1279300000001</v>
      </c>
      <c r="L40" s="3">
        <v>2484.5146479999999</v>
      </c>
      <c r="M40" s="3">
        <v>3104.671875</v>
      </c>
    </row>
    <row r="41" spans="1:13" x14ac:dyDescent="0.25">
      <c r="A41" s="11"/>
      <c r="B41" s="3">
        <v>528.21777299999997</v>
      </c>
      <c r="C41" s="3">
        <v>1016.794922</v>
      </c>
      <c r="D41" s="3">
        <v>1469.0097659999999</v>
      </c>
      <c r="E41" s="3">
        <v>1828.6660159999999</v>
      </c>
      <c r="F41" s="3">
        <v>2332.4492190000001</v>
      </c>
      <c r="H41" s="11"/>
      <c r="I41" s="3">
        <v>962.03906199999994</v>
      </c>
      <c r="J41" s="3">
        <v>1322.3232419999999</v>
      </c>
      <c r="K41" s="3">
        <v>1390.076172</v>
      </c>
      <c r="L41" s="3">
        <v>2638.0507809999999</v>
      </c>
      <c r="M41" s="3">
        <v>2807.2304690000001</v>
      </c>
    </row>
    <row r="42" spans="1:13" x14ac:dyDescent="0.25">
      <c r="A42" s="11"/>
      <c r="B42" s="3">
        <v>477.97167999999999</v>
      </c>
      <c r="C42" s="3">
        <v>919.60839799999997</v>
      </c>
      <c r="D42" s="3">
        <v>1329.5107419999999</v>
      </c>
      <c r="E42" s="3">
        <v>1911.3076169999999</v>
      </c>
      <c r="F42" s="3">
        <v>2168.4882809999999</v>
      </c>
      <c r="H42" s="11"/>
      <c r="I42" s="3">
        <v>863.12109399999997</v>
      </c>
      <c r="J42" s="3">
        <v>1716.0410159999999</v>
      </c>
      <c r="K42" s="3">
        <v>1979.2373050000001</v>
      </c>
      <c r="L42" s="3">
        <v>2558.493164</v>
      </c>
      <c r="M42" s="3">
        <v>2906.765625</v>
      </c>
    </row>
    <row r="43" spans="1:13" x14ac:dyDescent="0.25">
      <c r="A43" s="11"/>
      <c r="B43" s="3">
        <v>542.10156199999994</v>
      </c>
      <c r="C43" s="3">
        <v>969.19335899999999</v>
      </c>
      <c r="D43" s="3">
        <v>1361.2451169999999</v>
      </c>
      <c r="E43" s="3">
        <v>1832.6328120000001</v>
      </c>
      <c r="F43" s="3">
        <v>2261.046875</v>
      </c>
      <c r="H43" s="11"/>
      <c r="I43" s="3">
        <v>627.42968800000006</v>
      </c>
      <c r="J43" s="3">
        <v>1601.0039059999999</v>
      </c>
      <c r="K43" s="3">
        <v>1982.0439449999999</v>
      </c>
      <c r="L43" s="3">
        <v>3110.8115229999999</v>
      </c>
      <c r="M43" s="3">
        <v>3002.3710940000001</v>
      </c>
    </row>
    <row r="44" spans="1:13" x14ac:dyDescent="0.25">
      <c r="A44" s="11"/>
      <c r="B44" s="3">
        <v>496.48339800000002</v>
      </c>
      <c r="C44" s="3">
        <v>938.78125</v>
      </c>
      <c r="D44" s="3">
        <v>1419.4248050000001</v>
      </c>
      <c r="E44" s="3">
        <v>1796.9316409999999</v>
      </c>
      <c r="F44" s="3">
        <v>2343.6884770000001</v>
      </c>
      <c r="H44" s="11"/>
      <c r="I44" s="3">
        <v>669.6875</v>
      </c>
      <c r="J44" s="3">
        <v>1324.859375</v>
      </c>
      <c r="K44" s="3">
        <v>2390.6904300000001</v>
      </c>
      <c r="L44" s="3">
        <v>2560.0390619999998</v>
      </c>
      <c r="M44" s="3">
        <v>3100.5625</v>
      </c>
    </row>
    <row r="45" spans="1:13" x14ac:dyDescent="0.25">
      <c r="A45" s="11"/>
      <c r="B45" s="3">
        <v>519.62304700000004</v>
      </c>
      <c r="C45" s="3">
        <v>1025.3896480000001</v>
      </c>
      <c r="D45" s="3">
        <v>1468.3486330000001</v>
      </c>
      <c r="E45" s="3">
        <v>1822.7158199999999</v>
      </c>
      <c r="F45" s="3">
        <v>1838.5830080000001</v>
      </c>
      <c r="H45" s="11"/>
      <c r="I45" s="3">
        <v>1138.9316409999999</v>
      </c>
      <c r="J45" s="3">
        <v>1245.1904300000001</v>
      </c>
      <c r="K45" s="3">
        <v>1865.2089840000001</v>
      </c>
      <c r="L45" s="3">
        <v>2719.951172</v>
      </c>
      <c r="M45" s="3">
        <v>3001.1435550000001</v>
      </c>
    </row>
    <row r="46" spans="1:13" x14ac:dyDescent="0.25">
      <c r="A46" s="11"/>
      <c r="B46" s="3">
        <v>450.86523399999999</v>
      </c>
      <c r="C46" s="3">
        <v>1026.0507809999999</v>
      </c>
      <c r="D46" s="3">
        <v>1422.069336</v>
      </c>
      <c r="E46" s="3">
        <v>1966.1816409999999</v>
      </c>
      <c r="F46" s="3">
        <v>2052.790039</v>
      </c>
      <c r="H46" s="11"/>
      <c r="I46" s="3">
        <v>1002.62793</v>
      </c>
      <c r="J46" s="3">
        <v>1795.498047</v>
      </c>
      <c r="K46" s="3">
        <v>1863.185547</v>
      </c>
      <c r="L46" s="3">
        <v>2564.165039</v>
      </c>
      <c r="M46" s="3">
        <v>3585.834961</v>
      </c>
    </row>
    <row r="47" spans="1:13" x14ac:dyDescent="0.25">
      <c r="A47" s="9" t="s">
        <v>4</v>
      </c>
      <c r="B47" s="3">
        <f t="shared" ref="B47:F47" si="16">AVERAGE(B37:B46)</f>
        <v>495.35947249999998</v>
      </c>
      <c r="C47" s="3">
        <f t="shared" si="16"/>
        <v>966.94550770000001</v>
      </c>
      <c r="D47" s="3">
        <f t="shared" si="16"/>
        <v>1411.1606446000001</v>
      </c>
      <c r="E47" s="3">
        <f t="shared" si="16"/>
        <v>1787.4774413</v>
      </c>
      <c r="F47" s="3">
        <f t="shared" si="16"/>
        <v>2203.1977539</v>
      </c>
      <c r="H47" s="9" t="s">
        <v>4</v>
      </c>
      <c r="I47" s="3">
        <f t="shared" ref="I47:M47" si="17">AVERAGE(I37:I46)</f>
        <v>875.4933595</v>
      </c>
      <c r="J47" s="3">
        <f t="shared" si="17"/>
        <v>1461.7419923000002</v>
      </c>
      <c r="K47" s="3">
        <f t="shared" si="17"/>
        <v>1963.2665039999999</v>
      </c>
      <c r="L47" s="3">
        <f t="shared" si="17"/>
        <v>2632.0064451999997</v>
      </c>
      <c r="M47" s="3">
        <f t="shared" si="17"/>
        <v>3101.3841796999995</v>
      </c>
    </row>
    <row r="48" spans="1:13" x14ac:dyDescent="0.25">
      <c r="A48" s="9" t="s">
        <v>5</v>
      </c>
      <c r="B48" s="3">
        <f t="shared" ref="B48:F48" si="18">STDEV(B37:B46)</f>
        <v>39.958355266668299</v>
      </c>
      <c r="C48" s="3">
        <f t="shared" si="18"/>
        <v>52.712369705121901</v>
      </c>
      <c r="D48" s="3">
        <f t="shared" si="18"/>
        <v>60.140277042614471</v>
      </c>
      <c r="E48" s="3">
        <f t="shared" si="18"/>
        <v>162.18565488460405</v>
      </c>
      <c r="F48" s="3">
        <f t="shared" si="18"/>
        <v>168.49745050687869</v>
      </c>
      <c r="H48" s="9" t="s">
        <v>5</v>
      </c>
      <c r="I48" s="3">
        <f t="shared" ref="I48:M48" si="19">STDEV(I37:I46)</f>
        <v>157.69241562383851</v>
      </c>
      <c r="J48" s="3">
        <f t="shared" si="19"/>
        <v>183.60755438778443</v>
      </c>
      <c r="K48" s="3">
        <f t="shared" si="19"/>
        <v>296.50920480308042</v>
      </c>
      <c r="L48" s="3">
        <f t="shared" si="19"/>
        <v>222.42868814227342</v>
      </c>
      <c r="M48" s="3">
        <f t="shared" si="19"/>
        <v>215.33776535248381</v>
      </c>
    </row>
    <row r="49" spans="1:13" x14ac:dyDescent="0.25">
      <c r="A49" s="9" t="s">
        <v>6</v>
      </c>
      <c r="B49" s="4">
        <f t="shared" ref="B49:F49" si="20">MIN(B37:B46)</f>
        <v>426.40332000000001</v>
      </c>
      <c r="C49" s="4">
        <f t="shared" si="20"/>
        <v>900.43554700000004</v>
      </c>
      <c r="D49" s="4">
        <f t="shared" si="20"/>
        <v>1299.0986330000001</v>
      </c>
      <c r="E49" s="4">
        <f t="shared" si="20"/>
        <v>1409.5078120000001</v>
      </c>
      <c r="F49" s="4">
        <f t="shared" si="20"/>
        <v>1838.5830080000001</v>
      </c>
      <c r="H49" s="9" t="s">
        <v>6</v>
      </c>
      <c r="I49" s="4">
        <f t="shared" ref="I49:M49" si="21">MIN(I37:I46)</f>
        <v>627.42968800000006</v>
      </c>
      <c r="J49" s="4">
        <f t="shared" si="21"/>
        <v>1245.1904300000001</v>
      </c>
      <c r="K49" s="4">
        <f t="shared" si="21"/>
        <v>1390.076172</v>
      </c>
      <c r="L49" s="4">
        <f t="shared" si="21"/>
        <v>2328.138672</v>
      </c>
      <c r="M49" s="4">
        <f t="shared" si="21"/>
        <v>2807.2304690000001</v>
      </c>
    </row>
    <row r="50" spans="1:13" x14ac:dyDescent="0.25">
      <c r="A50" s="9" t="s">
        <v>7</v>
      </c>
      <c r="B50" s="4">
        <f t="shared" ref="B50:F50" si="22">MAX(B37:B46)</f>
        <v>542.10156199999994</v>
      </c>
      <c r="C50" s="4">
        <f t="shared" si="22"/>
        <v>1028.0341800000001</v>
      </c>
      <c r="D50" s="4">
        <f t="shared" si="22"/>
        <v>1469.0097659999999</v>
      </c>
      <c r="E50" s="4">
        <f t="shared" si="22"/>
        <v>1966.1816409999999</v>
      </c>
      <c r="F50" s="4">
        <f t="shared" si="22"/>
        <v>2360.216797</v>
      </c>
      <c r="H50" s="9" t="s">
        <v>7</v>
      </c>
      <c r="I50" s="4">
        <f t="shared" ref="I50:M50" si="23">MAX(I37:I46)</f>
        <v>1138.9316409999999</v>
      </c>
      <c r="J50" s="4">
        <f t="shared" si="23"/>
        <v>1795.498047</v>
      </c>
      <c r="K50" s="4">
        <f t="shared" si="23"/>
        <v>2390.6904300000001</v>
      </c>
      <c r="L50" s="4">
        <f t="shared" si="23"/>
        <v>3110.8115229999999</v>
      </c>
      <c r="M50" s="4">
        <f t="shared" si="23"/>
        <v>3585.834961</v>
      </c>
    </row>
    <row r="52" spans="1:13" x14ac:dyDescent="0.25">
      <c r="A52" s="12" t="s">
        <v>19</v>
      </c>
      <c r="B52" s="13"/>
      <c r="C52" s="13"/>
      <c r="D52" s="13"/>
      <c r="E52" s="13"/>
      <c r="F52" s="14"/>
      <c r="H52" s="12" t="s">
        <v>20</v>
      </c>
      <c r="I52" s="13"/>
      <c r="J52" s="13"/>
      <c r="K52" s="13"/>
      <c r="L52" s="13"/>
      <c r="M52" s="14"/>
    </row>
    <row r="53" spans="1:13" x14ac:dyDescent="0.25">
      <c r="A53" s="11" t="s">
        <v>1</v>
      </c>
      <c r="B53" s="9">
        <v>100</v>
      </c>
      <c r="C53" s="9">
        <v>200</v>
      </c>
      <c r="D53" s="9">
        <v>300</v>
      </c>
      <c r="E53" s="9">
        <v>400</v>
      </c>
      <c r="F53" s="9">
        <v>500</v>
      </c>
      <c r="H53" s="11" t="s">
        <v>1</v>
      </c>
      <c r="I53" s="9">
        <v>100</v>
      </c>
      <c r="J53" s="9">
        <v>200</v>
      </c>
      <c r="K53" s="9">
        <v>300</v>
      </c>
      <c r="L53" s="9">
        <v>400</v>
      </c>
      <c r="M53" s="9">
        <v>500</v>
      </c>
    </row>
    <row r="54" spans="1:13" x14ac:dyDescent="0.25">
      <c r="A54" s="11"/>
      <c r="B54" s="3">
        <v>1402.3544919999999</v>
      </c>
      <c r="C54" s="3">
        <v>2892.0878910000001</v>
      </c>
      <c r="D54" s="3">
        <v>4098.5048829999996</v>
      </c>
      <c r="E54" s="3">
        <v>5366.4619140000004</v>
      </c>
      <c r="F54" s="3">
        <v>7018.7539059999999</v>
      </c>
      <c r="H54" s="11"/>
      <c r="I54" s="3">
        <v>3069.475586</v>
      </c>
      <c r="J54" s="3">
        <v>4729.2392579999996</v>
      </c>
      <c r="K54" s="3">
        <v>5606.5302730000003</v>
      </c>
      <c r="L54" s="3">
        <v>7123.7617190000001</v>
      </c>
      <c r="M54" s="3">
        <v>8463.1650389999995</v>
      </c>
    </row>
    <row r="55" spans="1:13" x14ac:dyDescent="0.25">
      <c r="A55" s="11"/>
      <c r="B55" s="3">
        <v>1509.178711</v>
      </c>
      <c r="C55" s="3">
        <v>2829.3867190000001</v>
      </c>
      <c r="D55" s="3">
        <v>3940.5908199999999</v>
      </c>
      <c r="E55" s="3">
        <v>5621.9111329999996</v>
      </c>
      <c r="F55" s="3">
        <v>6601.9072269999997</v>
      </c>
      <c r="H55" s="11"/>
      <c r="I55" s="3">
        <v>3736.8154300000001</v>
      </c>
      <c r="J55" s="3">
        <v>4155.0195309999999</v>
      </c>
      <c r="K55" s="3">
        <v>5697.4003910000001</v>
      </c>
      <c r="L55" s="3">
        <v>6770.1513670000004</v>
      </c>
      <c r="M55" s="3">
        <v>8314.2451170000004</v>
      </c>
    </row>
    <row r="56" spans="1:13" x14ac:dyDescent="0.25">
      <c r="A56" s="11"/>
      <c r="B56" s="3">
        <v>1517.3066409999999</v>
      </c>
      <c r="C56" s="3">
        <v>2626.1884770000001</v>
      </c>
      <c r="D56" s="3">
        <v>4405.0439450000003</v>
      </c>
      <c r="E56" s="3">
        <v>5408.2626950000003</v>
      </c>
      <c r="F56" s="3">
        <v>6801.6220700000003</v>
      </c>
      <c r="H56" s="11"/>
      <c r="I56" s="3">
        <v>2956.5</v>
      </c>
      <c r="J56" s="3">
        <v>3741.0166020000001</v>
      </c>
      <c r="K56" s="3">
        <v>6040.3759769999997</v>
      </c>
      <c r="L56" s="3">
        <v>7477.8134769999997</v>
      </c>
      <c r="M56" s="3">
        <v>8181.5693359999996</v>
      </c>
    </row>
    <row r="57" spans="1:13" x14ac:dyDescent="0.25">
      <c r="A57" s="11"/>
      <c r="B57" s="3">
        <v>1542.8515620000001</v>
      </c>
      <c r="C57" s="3">
        <v>2959.4335940000001</v>
      </c>
      <c r="D57" s="3">
        <v>4198.3623049999997</v>
      </c>
      <c r="E57" s="3">
        <v>5018.1220700000003</v>
      </c>
      <c r="F57" s="3">
        <v>5922.6445309999999</v>
      </c>
      <c r="H57" s="11"/>
      <c r="I57" s="3">
        <v>2631.9628910000001</v>
      </c>
      <c r="J57" s="3">
        <v>5009.6796880000002</v>
      </c>
      <c r="K57" s="3">
        <v>6650.625</v>
      </c>
      <c r="L57" s="3">
        <v>6663.689453</v>
      </c>
      <c r="M57" s="3">
        <v>8912.8984380000002</v>
      </c>
    </row>
    <row r="58" spans="1:13" x14ac:dyDescent="0.25">
      <c r="A58" s="11"/>
      <c r="B58" s="3">
        <v>1358.2314449999999</v>
      </c>
      <c r="C58" s="3">
        <v>2755.0742190000001</v>
      </c>
      <c r="D58" s="3">
        <v>4052.0595699999999</v>
      </c>
      <c r="E58" s="3">
        <v>5437.2910160000001</v>
      </c>
      <c r="F58" s="3">
        <v>7010.6259769999997</v>
      </c>
      <c r="H58" s="11"/>
      <c r="I58" s="3">
        <v>3095.1279300000001</v>
      </c>
      <c r="J58" s="3">
        <v>3917.90625</v>
      </c>
      <c r="K58" s="3">
        <v>5340.2421880000002</v>
      </c>
      <c r="L58" s="3">
        <v>7591.1552730000003</v>
      </c>
      <c r="M58" s="3">
        <v>8745.6269530000009</v>
      </c>
    </row>
    <row r="59" spans="1:13" x14ac:dyDescent="0.25">
      <c r="A59" s="11"/>
      <c r="B59" s="3">
        <v>1317.591797</v>
      </c>
      <c r="C59" s="3">
        <v>2664.5058589999999</v>
      </c>
      <c r="D59" s="3">
        <v>4084.571289</v>
      </c>
      <c r="E59" s="3">
        <v>5475.6083980000003</v>
      </c>
      <c r="F59" s="3">
        <v>6659.9638670000004</v>
      </c>
      <c r="H59" s="11"/>
      <c r="I59" s="3">
        <v>2658.5117190000001</v>
      </c>
      <c r="J59" s="3">
        <v>4141.6992190000001</v>
      </c>
      <c r="K59" s="3">
        <v>5435.0703119999998</v>
      </c>
      <c r="L59" s="3">
        <v>6659.5244140000004</v>
      </c>
      <c r="M59" s="3">
        <v>8315.1035159999992</v>
      </c>
    </row>
    <row r="60" spans="1:13" x14ac:dyDescent="0.25">
      <c r="A60" s="11"/>
      <c r="B60" s="3">
        <v>1456.9277340000001</v>
      </c>
      <c r="C60" s="3">
        <v>2872.3486330000001</v>
      </c>
      <c r="D60" s="3">
        <v>4084.571289</v>
      </c>
      <c r="E60" s="3">
        <v>5157.4580079999996</v>
      </c>
      <c r="F60" s="3">
        <v>6738.9208980000003</v>
      </c>
      <c r="H60" s="11"/>
      <c r="I60" s="3">
        <v>2250.8164059999999</v>
      </c>
      <c r="J60" s="3">
        <v>4145.3847660000001</v>
      </c>
      <c r="K60" s="3">
        <v>5609.6054690000001</v>
      </c>
      <c r="L60" s="3">
        <v>6537.5458980000003</v>
      </c>
      <c r="M60" s="3">
        <v>7883.767578</v>
      </c>
    </row>
    <row r="61" spans="1:13" x14ac:dyDescent="0.25">
      <c r="A61" s="11"/>
      <c r="B61" s="3">
        <v>1347.78125</v>
      </c>
      <c r="C61" s="3">
        <v>2734.173828</v>
      </c>
      <c r="D61" s="3">
        <v>4115.921875</v>
      </c>
      <c r="E61" s="3">
        <v>5367.623047</v>
      </c>
      <c r="F61" s="3">
        <v>6801.6220700000003</v>
      </c>
      <c r="H61" s="11"/>
      <c r="I61" s="3">
        <v>2484.258789</v>
      </c>
      <c r="J61" s="3">
        <v>4034.8232419999999</v>
      </c>
      <c r="K61" s="3">
        <v>4827.0976559999999</v>
      </c>
      <c r="L61" s="3">
        <v>7235.0048829999996</v>
      </c>
      <c r="M61" s="3">
        <v>9473.7587889999995</v>
      </c>
    </row>
    <row r="62" spans="1:13" x14ac:dyDescent="0.25">
      <c r="A62" s="11"/>
      <c r="B62" s="3">
        <v>1481.3115230000001</v>
      </c>
      <c r="C62" s="3">
        <v>2916.4716800000001</v>
      </c>
      <c r="D62" s="3">
        <v>4255.2578119999998</v>
      </c>
      <c r="E62" s="3">
        <v>5429.1630859999996</v>
      </c>
      <c r="F62" s="3">
        <v>6877.095703</v>
      </c>
      <c r="H62" s="11"/>
      <c r="I62" s="3">
        <v>3041.779297</v>
      </c>
      <c r="J62" s="3">
        <v>4091.560547</v>
      </c>
      <c r="K62" s="3">
        <v>5776.5048829999996</v>
      </c>
      <c r="L62" s="3">
        <v>7005.0410160000001</v>
      </c>
      <c r="M62" s="3">
        <v>7443.8359380000002</v>
      </c>
    </row>
    <row r="63" spans="1:13" x14ac:dyDescent="0.25">
      <c r="A63" s="11"/>
      <c r="B63" s="3">
        <v>1417.4492190000001</v>
      </c>
      <c r="C63" s="3">
        <v>2958.272461</v>
      </c>
      <c r="D63" s="3">
        <v>4266.8691410000001</v>
      </c>
      <c r="E63" s="3">
        <v>5562.6933589999999</v>
      </c>
      <c r="F63" s="3">
        <v>6783.0439450000003</v>
      </c>
      <c r="H63" s="11"/>
      <c r="I63" s="3">
        <v>3174.9873050000001</v>
      </c>
      <c r="J63" s="3">
        <v>4374.6796880000002</v>
      </c>
      <c r="K63" s="3">
        <v>6295.564453</v>
      </c>
      <c r="L63" s="3">
        <v>6424.5234380000002</v>
      </c>
      <c r="M63" s="3">
        <v>7742.8847660000001</v>
      </c>
    </row>
    <row r="64" spans="1:13" x14ac:dyDescent="0.25">
      <c r="A64" s="9" t="s">
        <v>4</v>
      </c>
      <c r="B64" s="3">
        <f t="shared" ref="B64:F64" si="24">AVERAGE(B54:B63)</f>
        <v>1435.0984374000002</v>
      </c>
      <c r="C64" s="3">
        <f t="shared" si="24"/>
        <v>2820.7943361000002</v>
      </c>
      <c r="D64" s="3">
        <f t="shared" si="24"/>
        <v>4150.1752928999995</v>
      </c>
      <c r="E64" s="3">
        <f t="shared" si="24"/>
        <v>5384.4594726000005</v>
      </c>
      <c r="F64" s="3">
        <f t="shared" si="24"/>
        <v>6721.6200193999994</v>
      </c>
      <c r="H64" s="9" t="s">
        <v>4</v>
      </c>
      <c r="I64" s="3">
        <f t="shared" ref="I64:M64" si="25">AVERAGE(I54:I63)</f>
        <v>2910.0235352999998</v>
      </c>
      <c r="J64" s="3">
        <f t="shared" si="25"/>
        <v>4234.1008791000004</v>
      </c>
      <c r="K64" s="3">
        <f t="shared" si="25"/>
        <v>5727.9016602000002</v>
      </c>
      <c r="L64" s="3">
        <f t="shared" si="25"/>
        <v>6948.8210938000002</v>
      </c>
      <c r="M64" s="3">
        <f t="shared" si="25"/>
        <v>8347.685547000001</v>
      </c>
    </row>
    <row r="65" spans="1:13" x14ac:dyDescent="0.25">
      <c r="A65" s="9" t="s">
        <v>5</v>
      </c>
      <c r="B65" s="3">
        <f t="shared" ref="B65:F65" si="26">STDEV(B54:B63)</f>
        <v>78.310830918440445</v>
      </c>
      <c r="C65" s="3">
        <f t="shared" si="26"/>
        <v>119.81905479203058</v>
      </c>
      <c r="D65" s="3">
        <f t="shared" si="26"/>
        <v>132.47349960427442</v>
      </c>
      <c r="E65" s="3">
        <f t="shared" si="26"/>
        <v>178.93358455397492</v>
      </c>
      <c r="F65" s="3">
        <f t="shared" si="26"/>
        <v>310.79700741785615</v>
      </c>
      <c r="H65" s="9" t="s">
        <v>5</v>
      </c>
      <c r="I65" s="3">
        <f t="shared" ref="I65:M65" si="27">STDEV(I54:I63)</f>
        <v>420.23861561366374</v>
      </c>
      <c r="J65" s="3">
        <f t="shared" si="27"/>
        <v>378.92389303784125</v>
      </c>
      <c r="K65" s="3">
        <f t="shared" si="27"/>
        <v>511.07676405704575</v>
      </c>
      <c r="L65" s="3">
        <f t="shared" si="27"/>
        <v>401.25400846895764</v>
      </c>
      <c r="M65" s="3">
        <f t="shared" si="27"/>
        <v>595.06506303384049</v>
      </c>
    </row>
    <row r="66" spans="1:13" x14ac:dyDescent="0.25">
      <c r="A66" s="9" t="s">
        <v>6</v>
      </c>
      <c r="B66" s="4">
        <f t="shared" ref="B66:F66" si="28">MIN(B54:B63)</f>
        <v>1317.591797</v>
      </c>
      <c r="C66" s="4">
        <f t="shared" si="28"/>
        <v>2626.1884770000001</v>
      </c>
      <c r="D66" s="4">
        <f t="shared" si="28"/>
        <v>3940.5908199999999</v>
      </c>
      <c r="E66" s="4">
        <f t="shared" si="28"/>
        <v>5018.1220700000003</v>
      </c>
      <c r="F66" s="4">
        <f t="shared" si="28"/>
        <v>5922.6445309999999</v>
      </c>
      <c r="H66" s="9" t="s">
        <v>6</v>
      </c>
      <c r="I66" s="4">
        <f t="shared" ref="I66:M66" si="29">MIN(I54:I63)</f>
        <v>2250.8164059999999</v>
      </c>
      <c r="J66" s="4">
        <f t="shared" si="29"/>
        <v>3741.0166020000001</v>
      </c>
      <c r="K66" s="4">
        <f t="shared" si="29"/>
        <v>4827.0976559999999</v>
      </c>
      <c r="L66" s="4">
        <f t="shared" si="29"/>
        <v>6424.5234380000002</v>
      </c>
      <c r="M66" s="4">
        <f t="shared" si="29"/>
        <v>7443.8359380000002</v>
      </c>
    </row>
    <row r="67" spans="1:13" x14ac:dyDescent="0.25">
      <c r="A67" s="9" t="s">
        <v>7</v>
      </c>
      <c r="B67" s="4">
        <f t="shared" ref="B67:F67" si="30">MAX(B54:B63)</f>
        <v>1542.8515620000001</v>
      </c>
      <c r="C67" s="4">
        <f t="shared" si="30"/>
        <v>2959.4335940000001</v>
      </c>
      <c r="D67" s="4">
        <f t="shared" si="30"/>
        <v>4405.0439450000003</v>
      </c>
      <c r="E67" s="4">
        <f t="shared" si="30"/>
        <v>5621.9111329999996</v>
      </c>
      <c r="F67" s="4">
        <f t="shared" si="30"/>
        <v>7018.7539059999999</v>
      </c>
      <c r="H67" s="9" t="s">
        <v>7</v>
      </c>
      <c r="I67" s="4">
        <f t="shared" ref="I67:M67" si="31">MAX(I54:I63)</f>
        <v>3736.8154300000001</v>
      </c>
      <c r="J67" s="4">
        <f t="shared" si="31"/>
        <v>5009.6796880000002</v>
      </c>
      <c r="K67" s="4">
        <f t="shared" si="31"/>
        <v>6650.625</v>
      </c>
      <c r="L67" s="4">
        <f t="shared" si="31"/>
        <v>7591.1552730000003</v>
      </c>
      <c r="M67" s="4">
        <f t="shared" si="31"/>
        <v>9473.7587889999995</v>
      </c>
    </row>
    <row r="69" spans="1:13" x14ac:dyDescent="0.25">
      <c r="A69" s="12" t="s">
        <v>17</v>
      </c>
      <c r="B69" s="13"/>
      <c r="C69" s="13"/>
      <c r="D69" s="13"/>
      <c r="E69" s="13"/>
      <c r="F69" s="14"/>
      <c r="H69" s="12" t="s">
        <v>18</v>
      </c>
      <c r="I69" s="13"/>
      <c r="J69" s="13"/>
      <c r="K69" s="13"/>
      <c r="L69" s="13"/>
      <c r="M69" s="14"/>
    </row>
    <row r="70" spans="1:13" x14ac:dyDescent="0.25">
      <c r="A70" s="11" t="s">
        <v>1</v>
      </c>
      <c r="B70" s="9">
        <v>100</v>
      </c>
      <c r="C70" s="9">
        <v>200</v>
      </c>
      <c r="D70" s="9">
        <v>300</v>
      </c>
      <c r="E70" s="9">
        <v>400</v>
      </c>
      <c r="F70" s="9">
        <v>500</v>
      </c>
      <c r="H70" s="11" t="s">
        <v>1</v>
      </c>
      <c r="I70" s="9">
        <v>100</v>
      </c>
      <c r="J70" s="9">
        <v>200</v>
      </c>
      <c r="K70" s="9">
        <v>300</v>
      </c>
      <c r="L70" s="9">
        <v>400</v>
      </c>
      <c r="M70" s="9">
        <v>500</v>
      </c>
    </row>
    <row r="71" spans="1:13" x14ac:dyDescent="0.25">
      <c r="A71" s="11"/>
      <c r="B71" s="3">
        <v>4390.9501950000003</v>
      </c>
      <c r="C71" s="3">
        <v>8134.0322269999997</v>
      </c>
      <c r="D71" s="3">
        <v>11682.612305000001</v>
      </c>
      <c r="E71" s="3">
        <v>15555.362305000001</v>
      </c>
      <c r="F71" s="3">
        <v>20837.170898</v>
      </c>
      <c r="H71" s="11"/>
      <c r="I71" s="3">
        <v>7203.923828</v>
      </c>
      <c r="J71" s="3">
        <v>13771.369140999999</v>
      </c>
      <c r="K71" s="3">
        <v>18342.214843999998</v>
      </c>
      <c r="L71" s="3">
        <v>21984.251952999999</v>
      </c>
      <c r="M71" s="3">
        <v>26280.614258000001</v>
      </c>
    </row>
    <row r="72" spans="1:13" x14ac:dyDescent="0.25">
      <c r="A72" s="11"/>
      <c r="B72" s="3">
        <v>4386.6279299999997</v>
      </c>
      <c r="C72" s="3">
        <v>8036.78125</v>
      </c>
      <c r="D72" s="3">
        <v>11993.815430000001</v>
      </c>
      <c r="E72" s="3">
        <v>15682.869140999999</v>
      </c>
      <c r="F72" s="3">
        <v>18790.578125</v>
      </c>
      <c r="H72" s="11"/>
      <c r="I72" s="3">
        <v>10084.645508</v>
      </c>
      <c r="J72" s="3">
        <v>13180.630859000001</v>
      </c>
      <c r="K72" s="3">
        <v>17758.621093999998</v>
      </c>
      <c r="L72" s="3">
        <v>20642.121093999998</v>
      </c>
      <c r="M72" s="3">
        <v>26257.684570000001</v>
      </c>
    </row>
    <row r="73" spans="1:13" x14ac:dyDescent="0.25">
      <c r="A73" s="11"/>
      <c r="B73" s="3">
        <v>4349.888672</v>
      </c>
      <c r="C73" s="3">
        <v>8220.4775389999995</v>
      </c>
      <c r="D73" s="3">
        <v>11773.379883</v>
      </c>
      <c r="E73" s="3">
        <v>15968.138671999999</v>
      </c>
      <c r="F73" s="3">
        <v>19060.719727</v>
      </c>
      <c r="H73" s="11"/>
      <c r="I73" s="3">
        <v>10599.429688</v>
      </c>
      <c r="J73" s="3">
        <v>13215.416992</v>
      </c>
      <c r="K73" s="3">
        <v>16070.608398</v>
      </c>
      <c r="L73" s="3">
        <v>21378.731445000001</v>
      </c>
      <c r="M73" s="3">
        <v>24354.704102</v>
      </c>
    </row>
    <row r="74" spans="1:13" x14ac:dyDescent="0.25">
      <c r="A74" s="11"/>
      <c r="B74" s="3">
        <v>4276.4101559999999</v>
      </c>
      <c r="C74" s="3">
        <v>8144.8378910000001</v>
      </c>
      <c r="D74" s="3">
        <v>12311.501953000001</v>
      </c>
      <c r="E74" s="3">
        <v>15933.560546999999</v>
      </c>
      <c r="F74" s="3">
        <v>18535.564452999999</v>
      </c>
      <c r="H74" s="11"/>
      <c r="I74" s="3">
        <v>10749.189453000001</v>
      </c>
      <c r="J74" s="3">
        <v>12809.114258</v>
      </c>
      <c r="K74" s="3">
        <v>16332.069336</v>
      </c>
      <c r="L74" s="3">
        <v>21963.192383000001</v>
      </c>
      <c r="M74" s="3">
        <v>24602.369140999999</v>
      </c>
    </row>
    <row r="75" spans="1:13" x14ac:dyDescent="0.25">
      <c r="A75" s="11"/>
      <c r="B75" s="3">
        <v>4553.0351559999999</v>
      </c>
      <c r="C75" s="3">
        <v>7639.1328119999998</v>
      </c>
      <c r="D75" s="3">
        <v>12160.222656</v>
      </c>
      <c r="E75" s="3">
        <v>16177.768555000001</v>
      </c>
      <c r="F75" s="3">
        <v>18673.876952999999</v>
      </c>
      <c r="H75" s="11"/>
      <c r="I75" s="3">
        <v>9548.0234380000002</v>
      </c>
      <c r="J75" s="3">
        <v>12596.993164</v>
      </c>
      <c r="K75" s="3">
        <v>17346.025390999999</v>
      </c>
      <c r="L75" s="3">
        <v>20457.081054999999</v>
      </c>
      <c r="M75" s="3">
        <v>23627.247070000001</v>
      </c>
    </row>
    <row r="76" spans="1:13" x14ac:dyDescent="0.25">
      <c r="A76" s="11"/>
      <c r="B76" s="3">
        <v>4179.1591799999997</v>
      </c>
      <c r="C76" s="3">
        <v>8194.5439449999994</v>
      </c>
      <c r="D76" s="3">
        <v>11976.526367</v>
      </c>
      <c r="E76" s="3">
        <v>15838.470703000001</v>
      </c>
      <c r="F76" s="3">
        <v>19553.458008000001</v>
      </c>
      <c r="H76" s="11"/>
      <c r="I76" s="3">
        <v>10663.455078000001</v>
      </c>
      <c r="J76" s="3">
        <v>11452.587890999999</v>
      </c>
      <c r="K76" s="3">
        <v>17641.824218999998</v>
      </c>
      <c r="L76" s="3">
        <v>18713.534179999999</v>
      </c>
      <c r="M76" s="3">
        <v>26514.480468999998</v>
      </c>
    </row>
    <row r="77" spans="1:13" x14ac:dyDescent="0.25">
      <c r="A77" s="11"/>
      <c r="B77" s="3">
        <v>3874.439453</v>
      </c>
      <c r="C77" s="3">
        <v>8054.0703119999998</v>
      </c>
      <c r="D77" s="3">
        <v>11494.59375</v>
      </c>
      <c r="E77" s="3">
        <v>15680.708008</v>
      </c>
      <c r="F77" s="3">
        <v>20184.508789</v>
      </c>
      <c r="H77" s="11"/>
      <c r="I77" s="3">
        <v>8222.5449219999991</v>
      </c>
      <c r="J77" s="3">
        <v>11745.202148</v>
      </c>
      <c r="K77" s="3">
        <v>16777.163086</v>
      </c>
      <c r="L77" s="3">
        <v>21945.820312</v>
      </c>
      <c r="M77" s="3">
        <v>26034.057616999999</v>
      </c>
    </row>
    <row r="78" spans="1:13" x14ac:dyDescent="0.25">
      <c r="A78" s="11"/>
      <c r="B78" s="3">
        <v>4220.220703</v>
      </c>
      <c r="C78" s="3">
        <v>8265.8613280000009</v>
      </c>
      <c r="D78" s="3">
        <v>11630.745117</v>
      </c>
      <c r="E78" s="3">
        <v>15155.552734000001</v>
      </c>
      <c r="F78" s="3">
        <v>19421.628906000002</v>
      </c>
      <c r="H78" s="11"/>
      <c r="I78" s="3">
        <v>9079.8408199999994</v>
      </c>
      <c r="J78" s="3">
        <v>12505.982421999999</v>
      </c>
      <c r="K78" s="3">
        <v>16783.700195000001</v>
      </c>
      <c r="L78" s="3">
        <v>20608.236327999999</v>
      </c>
      <c r="M78" s="3">
        <v>23404.657227</v>
      </c>
    </row>
    <row r="79" spans="1:13" x14ac:dyDescent="0.25">
      <c r="A79" s="11"/>
      <c r="B79" s="3">
        <v>4114.3251950000003</v>
      </c>
      <c r="C79" s="3">
        <v>7835.7958980000003</v>
      </c>
      <c r="D79" s="3">
        <v>11952.753906</v>
      </c>
      <c r="E79" s="3">
        <v>15272.253906</v>
      </c>
      <c r="F79" s="3">
        <v>18887.829102</v>
      </c>
      <c r="H79" s="11"/>
      <c r="I79" s="3">
        <v>8498.0830079999996</v>
      </c>
      <c r="J79" s="3">
        <v>13376.441406</v>
      </c>
      <c r="K79" s="3">
        <v>15758.072265999999</v>
      </c>
      <c r="L79" s="3">
        <v>19684.470702999999</v>
      </c>
      <c r="M79" s="3">
        <v>22918.935547000001</v>
      </c>
    </row>
    <row r="80" spans="1:13" x14ac:dyDescent="0.25">
      <c r="A80" s="11"/>
      <c r="B80" s="3">
        <v>4486.0400390000004</v>
      </c>
      <c r="C80" s="3">
        <v>7708.2890619999998</v>
      </c>
      <c r="D80" s="3">
        <v>12043.521484000001</v>
      </c>
      <c r="E80" s="3">
        <v>15685.030273</v>
      </c>
      <c r="F80" s="3">
        <v>19888.433593999998</v>
      </c>
      <c r="H80" s="11"/>
      <c r="I80" s="3">
        <v>10033.416992</v>
      </c>
      <c r="J80" s="3">
        <v>12322.450194999999</v>
      </c>
      <c r="K80" s="3">
        <v>16476.519531000002</v>
      </c>
      <c r="L80" s="3">
        <v>22730.725586</v>
      </c>
      <c r="M80" s="3">
        <v>28157.495116999999</v>
      </c>
    </row>
    <row r="81" spans="1:13" x14ac:dyDescent="0.25">
      <c r="A81" s="9" t="s">
        <v>4</v>
      </c>
      <c r="B81" s="3">
        <f t="shared" ref="B81:F81" si="32">AVERAGE(B71:B80)</f>
        <v>4283.1096678999993</v>
      </c>
      <c r="C81" s="3">
        <f t="shared" si="32"/>
        <v>8023.3822263999991</v>
      </c>
      <c r="D81" s="3">
        <f t="shared" si="32"/>
        <v>11901.9672851</v>
      </c>
      <c r="E81" s="3">
        <f t="shared" si="32"/>
        <v>15694.971484400001</v>
      </c>
      <c r="F81" s="3">
        <f t="shared" si="32"/>
        <v>19383.376855499999</v>
      </c>
      <c r="H81" s="9" t="s">
        <v>4</v>
      </c>
      <c r="I81" s="3">
        <f t="shared" ref="I81:M81" si="33">AVERAGE(I71:I80)</f>
        <v>9468.2552735000008</v>
      </c>
      <c r="J81" s="3">
        <f t="shared" si="33"/>
        <v>12697.618847599999</v>
      </c>
      <c r="K81" s="3">
        <f t="shared" si="33"/>
        <v>16928.681836</v>
      </c>
      <c r="L81" s="3">
        <f t="shared" si="33"/>
        <v>21010.816503899998</v>
      </c>
      <c r="M81" s="3">
        <f t="shared" si="33"/>
        <v>25215.224511799996</v>
      </c>
    </row>
    <row r="82" spans="1:13" x14ac:dyDescent="0.25">
      <c r="A82" s="9" t="s">
        <v>5</v>
      </c>
      <c r="B82" s="3">
        <f t="shared" ref="B82:F82" si="34">STDEV(B71:B80)</f>
        <v>197.52656700130456</v>
      </c>
      <c r="C82" s="3">
        <f t="shared" si="34"/>
        <v>220.39740614629028</v>
      </c>
      <c r="D82" s="3">
        <f t="shared" si="34"/>
        <v>252.80481714751534</v>
      </c>
      <c r="E82" s="3">
        <f t="shared" si="34"/>
        <v>311.77489988691713</v>
      </c>
      <c r="F82" s="3">
        <f t="shared" si="34"/>
        <v>742.67266116094288</v>
      </c>
      <c r="H82" s="9" t="s">
        <v>5</v>
      </c>
      <c r="I82" s="3">
        <f t="shared" ref="I82:M82" si="35">STDEV(I71:I80)</f>
        <v>1193.7638579797174</v>
      </c>
      <c r="J82" s="3">
        <f t="shared" si="35"/>
        <v>728.19317680361053</v>
      </c>
      <c r="K82" s="3">
        <f t="shared" si="35"/>
        <v>821.96337181373008</v>
      </c>
      <c r="L82" s="3">
        <f t="shared" si="35"/>
        <v>1223.0929134478954</v>
      </c>
      <c r="M82" s="3">
        <f t="shared" si="35"/>
        <v>1680.8114652182574</v>
      </c>
    </row>
    <row r="83" spans="1:13" x14ac:dyDescent="0.25">
      <c r="A83" s="9" t="s">
        <v>6</v>
      </c>
      <c r="B83" s="4">
        <f t="shared" ref="B83:F83" si="36">MIN(B71:B80)</f>
        <v>3874.439453</v>
      </c>
      <c r="C83" s="4">
        <f t="shared" si="36"/>
        <v>7639.1328119999998</v>
      </c>
      <c r="D83" s="4">
        <f t="shared" si="36"/>
        <v>11494.59375</v>
      </c>
      <c r="E83" s="4">
        <f t="shared" si="36"/>
        <v>15155.552734000001</v>
      </c>
      <c r="F83" s="4">
        <f t="shared" si="36"/>
        <v>18535.564452999999</v>
      </c>
      <c r="H83" s="9" t="s">
        <v>6</v>
      </c>
      <c r="I83" s="4">
        <f t="shared" ref="I83:M83" si="37">MIN(I71:I80)</f>
        <v>7203.923828</v>
      </c>
      <c r="J83" s="4">
        <f t="shared" si="37"/>
        <v>11452.587890999999</v>
      </c>
      <c r="K83" s="4">
        <f t="shared" si="37"/>
        <v>15758.072265999999</v>
      </c>
      <c r="L83" s="4">
        <f t="shared" si="37"/>
        <v>18713.534179999999</v>
      </c>
      <c r="M83" s="4">
        <f t="shared" si="37"/>
        <v>22918.935547000001</v>
      </c>
    </row>
    <row r="84" spans="1:13" x14ac:dyDescent="0.25">
      <c r="A84" s="9" t="s">
        <v>7</v>
      </c>
      <c r="B84" s="4">
        <f t="shared" ref="B84:F84" si="38">MAX(B71:B80)</f>
        <v>4553.0351559999999</v>
      </c>
      <c r="C84" s="4">
        <f t="shared" si="38"/>
        <v>8265.8613280000009</v>
      </c>
      <c r="D84" s="4">
        <f t="shared" si="38"/>
        <v>12311.501953000001</v>
      </c>
      <c r="E84" s="4">
        <f t="shared" si="38"/>
        <v>16177.768555000001</v>
      </c>
      <c r="F84" s="4">
        <f t="shared" si="38"/>
        <v>20837.170898</v>
      </c>
      <c r="H84" s="9" t="s">
        <v>7</v>
      </c>
      <c r="I84" s="4">
        <f t="shared" ref="I84:M84" si="39">MAX(I71:I80)</f>
        <v>10749.189453000001</v>
      </c>
      <c r="J84" s="4">
        <f t="shared" si="39"/>
        <v>13771.369140999999</v>
      </c>
      <c r="K84" s="4">
        <f t="shared" si="39"/>
        <v>18342.214843999998</v>
      </c>
      <c r="L84" s="4">
        <f t="shared" si="39"/>
        <v>22730.725586</v>
      </c>
      <c r="M84" s="4">
        <f t="shared" si="39"/>
        <v>28157.495116999999</v>
      </c>
    </row>
    <row r="86" spans="1:13" x14ac:dyDescent="0.25">
      <c r="A86" s="12" t="s">
        <v>15</v>
      </c>
      <c r="B86" s="13"/>
      <c r="C86" s="13"/>
      <c r="D86" s="13"/>
      <c r="E86" s="13"/>
      <c r="F86" s="14"/>
      <c r="H86" s="12" t="s">
        <v>16</v>
      </c>
      <c r="I86" s="13"/>
      <c r="J86" s="13"/>
      <c r="K86" s="13"/>
      <c r="L86" s="13"/>
      <c r="M86" s="14"/>
    </row>
    <row r="87" spans="1:13" x14ac:dyDescent="0.25">
      <c r="A87" s="11" t="s">
        <v>1</v>
      </c>
      <c r="B87" s="9">
        <v>100</v>
      </c>
      <c r="C87" s="9">
        <v>200</v>
      </c>
      <c r="D87" s="9">
        <v>300</v>
      </c>
      <c r="E87" s="9">
        <v>400</v>
      </c>
      <c r="F87" s="9">
        <v>500</v>
      </c>
      <c r="H87" s="11" t="s">
        <v>1</v>
      </c>
      <c r="I87" s="9">
        <v>100</v>
      </c>
      <c r="J87" s="9">
        <v>200</v>
      </c>
      <c r="K87" s="9">
        <v>300</v>
      </c>
      <c r="L87" s="9">
        <v>400</v>
      </c>
      <c r="M87" s="9">
        <v>500</v>
      </c>
    </row>
    <row r="88" spans="1:13" x14ac:dyDescent="0.25">
      <c r="A88" s="11"/>
      <c r="B88" s="3">
        <v>12731.755859000001</v>
      </c>
      <c r="C88" s="3">
        <v>23596.473633000001</v>
      </c>
      <c r="D88" s="3">
        <v>34948.043944999998</v>
      </c>
      <c r="E88" s="3">
        <v>46790.627930000002</v>
      </c>
      <c r="F88" s="3">
        <v>57813.46875</v>
      </c>
      <c r="H88" s="11"/>
      <c r="I88" s="3">
        <v>37365.200194999998</v>
      </c>
      <c r="J88" s="3">
        <v>52463.023437999997</v>
      </c>
      <c r="K88" s="3">
        <v>84099.013672000001</v>
      </c>
      <c r="L88" s="3">
        <v>71317.846680000002</v>
      </c>
      <c r="M88" s="3">
        <v>82754.827147999997</v>
      </c>
    </row>
    <row r="89" spans="1:13" x14ac:dyDescent="0.25">
      <c r="A89" s="11"/>
      <c r="B89" s="3">
        <v>12869.073242</v>
      </c>
      <c r="C89" s="3">
        <v>23138.749023</v>
      </c>
      <c r="D89" s="3">
        <v>35193.550780999998</v>
      </c>
      <c r="E89" s="3">
        <v>47115.196289</v>
      </c>
      <c r="F89" s="3">
        <v>58341.932616999999</v>
      </c>
      <c r="H89" s="11"/>
      <c r="I89" s="3">
        <v>33666.505858999997</v>
      </c>
      <c r="J89" s="3">
        <v>42315.095702999999</v>
      </c>
      <c r="K89" s="3">
        <v>57856.822266000003</v>
      </c>
      <c r="L89" s="3">
        <v>70732.837891000003</v>
      </c>
      <c r="M89" s="3">
        <v>84902.53125</v>
      </c>
    </row>
    <row r="90" spans="1:13" x14ac:dyDescent="0.25">
      <c r="A90" s="11"/>
      <c r="B90" s="3">
        <v>12378.059569999999</v>
      </c>
      <c r="C90" s="3">
        <v>23762.918945000001</v>
      </c>
      <c r="D90" s="3">
        <v>34923.077147999997</v>
      </c>
      <c r="E90" s="3">
        <v>46428.609375</v>
      </c>
      <c r="F90" s="3">
        <v>59265.704102000003</v>
      </c>
      <c r="H90" s="11"/>
      <c r="I90" s="3">
        <v>39609.859375</v>
      </c>
      <c r="J90" s="3">
        <v>49622.889647999997</v>
      </c>
      <c r="K90" s="3">
        <v>57037.243164</v>
      </c>
      <c r="L90" s="3">
        <v>68294.616211</v>
      </c>
      <c r="M90" s="3">
        <v>78586.024414</v>
      </c>
    </row>
    <row r="91" spans="1:13" x14ac:dyDescent="0.25">
      <c r="A91" s="11"/>
      <c r="B91" s="3">
        <v>12636.049805000001</v>
      </c>
      <c r="C91" s="3">
        <v>23583.990234000001</v>
      </c>
      <c r="D91" s="3">
        <v>34590.186522999997</v>
      </c>
      <c r="E91" s="3">
        <v>46233.036133000001</v>
      </c>
      <c r="F91" s="3">
        <v>56977.081055000002</v>
      </c>
      <c r="H91" s="11"/>
      <c r="I91" s="3">
        <v>41919.204102000003</v>
      </c>
      <c r="J91" s="3">
        <v>48609.299805000002</v>
      </c>
      <c r="K91" s="3">
        <v>62970.859375</v>
      </c>
      <c r="L91" s="3">
        <v>71703.524414</v>
      </c>
      <c r="M91" s="3">
        <v>86684.965819999998</v>
      </c>
    </row>
    <row r="92" spans="1:13" x14ac:dyDescent="0.25">
      <c r="A92" s="11"/>
      <c r="B92" s="3">
        <v>4161139.8369140001</v>
      </c>
      <c r="C92" s="3">
        <v>23887.752929999999</v>
      </c>
      <c r="D92" s="3">
        <v>34577.703125</v>
      </c>
      <c r="E92" s="3">
        <v>47073.584961</v>
      </c>
      <c r="F92" s="3">
        <v>57455.611327999999</v>
      </c>
      <c r="H92" s="11"/>
      <c r="I92" s="3">
        <v>34360</v>
      </c>
      <c r="J92" s="3">
        <v>52834.151366999999</v>
      </c>
      <c r="K92" s="3">
        <v>59075.596680000002</v>
      </c>
      <c r="L92" s="3">
        <v>66634.642577999999</v>
      </c>
      <c r="M92" s="3">
        <v>87946.023438000004</v>
      </c>
    </row>
    <row r="93" spans="1:13" x14ac:dyDescent="0.25">
      <c r="A93" s="11"/>
      <c r="B93" s="3">
        <v>4161139.8369140001</v>
      </c>
      <c r="C93" s="3">
        <v>23762.918945000001</v>
      </c>
      <c r="D93" s="3">
        <v>35459.863280999998</v>
      </c>
      <c r="E93" s="3">
        <v>44610.194336</v>
      </c>
      <c r="F93" s="3">
        <v>55990.892577999999</v>
      </c>
      <c r="H93" s="11"/>
      <c r="I93" s="3">
        <v>32930.055664</v>
      </c>
      <c r="J93" s="3">
        <v>49160.316405999998</v>
      </c>
      <c r="K93" s="3">
        <v>64578.625977000003</v>
      </c>
      <c r="L93" s="3">
        <v>71982.279297000001</v>
      </c>
      <c r="M93" s="3">
        <v>85890.601561999996</v>
      </c>
    </row>
    <row r="94" spans="1:13" x14ac:dyDescent="0.25">
      <c r="A94" s="11"/>
      <c r="B94" s="3">
        <v>4161139.8369140001</v>
      </c>
      <c r="C94" s="3">
        <v>4161139.8369140001</v>
      </c>
      <c r="D94" s="3">
        <v>34494.480469000002</v>
      </c>
      <c r="E94" s="3">
        <v>46391.159180000002</v>
      </c>
      <c r="F94" s="3">
        <v>59186.642577999999</v>
      </c>
      <c r="H94" s="11"/>
      <c r="I94" s="3">
        <v>41508.720702999999</v>
      </c>
      <c r="J94" s="3">
        <v>53880.255858999997</v>
      </c>
      <c r="K94" s="3">
        <v>61979.683594000002</v>
      </c>
      <c r="L94" s="3">
        <v>68297.834961</v>
      </c>
      <c r="M94" s="3">
        <v>85377.023438000004</v>
      </c>
    </row>
    <row r="95" spans="1:13" x14ac:dyDescent="0.25">
      <c r="A95" s="11"/>
      <c r="B95" s="3">
        <v>13355.925781</v>
      </c>
      <c r="C95" s="3">
        <v>24332.994140999999</v>
      </c>
      <c r="D95" s="3">
        <v>32680.226562</v>
      </c>
      <c r="E95" s="3">
        <v>44035.958008000001</v>
      </c>
      <c r="F95" s="3">
        <v>57072.787108999997</v>
      </c>
      <c r="H95" s="11"/>
      <c r="I95" s="3">
        <v>28779.491211</v>
      </c>
      <c r="J95" s="3">
        <v>52678.325194999998</v>
      </c>
      <c r="K95" s="3">
        <v>55314.725586</v>
      </c>
      <c r="L95" s="3">
        <v>73413.785155999998</v>
      </c>
      <c r="M95" s="3">
        <v>78171.881836</v>
      </c>
    </row>
    <row r="96" spans="1:13" x14ac:dyDescent="0.25">
      <c r="A96" s="11"/>
      <c r="B96" s="3">
        <v>12165.841796999999</v>
      </c>
      <c r="C96" s="3">
        <v>23126.265625</v>
      </c>
      <c r="D96" s="3">
        <v>34781.598633000001</v>
      </c>
      <c r="E96" s="3">
        <v>47240.030272999997</v>
      </c>
      <c r="F96" s="3">
        <v>56344.588866999999</v>
      </c>
      <c r="H96" s="11"/>
      <c r="I96" s="3">
        <v>33055.567383000001</v>
      </c>
      <c r="J96" s="3">
        <v>54224.548827999999</v>
      </c>
      <c r="K96" s="3">
        <v>58658.870116999999</v>
      </c>
      <c r="L96" s="3">
        <v>75800.908202999999</v>
      </c>
      <c r="M96" s="3">
        <v>80248.163086</v>
      </c>
    </row>
    <row r="97" spans="1:13" x14ac:dyDescent="0.25">
      <c r="A97" s="11"/>
      <c r="B97" s="3">
        <v>13010.551758</v>
      </c>
      <c r="C97" s="3">
        <v>23995.942383000001</v>
      </c>
      <c r="D97" s="3">
        <v>34760.792969000002</v>
      </c>
      <c r="E97" s="3">
        <v>45687.927733999997</v>
      </c>
      <c r="F97" s="3">
        <v>58129.714844000002</v>
      </c>
      <c r="H97" s="11"/>
      <c r="I97" s="3">
        <v>31636.896484000001</v>
      </c>
      <c r="J97" s="3">
        <v>45020.868164</v>
      </c>
      <c r="K97" s="3">
        <v>59127.397461</v>
      </c>
      <c r="L97" s="3">
        <v>69312</v>
      </c>
      <c r="M97" s="3">
        <v>85792.591797000001</v>
      </c>
    </row>
    <row r="98" spans="1:13" x14ac:dyDescent="0.25">
      <c r="A98" s="9" t="s">
        <v>4</v>
      </c>
      <c r="B98" s="3">
        <f>AVERAGE(B88:B91,B95:B97)</f>
        <v>12735.322544571429</v>
      </c>
      <c r="C98" s="3">
        <f>AVERAGE(C88:C93,C95:C97)</f>
        <v>23687.556206555557</v>
      </c>
      <c r="D98" s="3">
        <f t="shared" ref="B98:F98" si="40">AVERAGE(D88:D97)</f>
        <v>34640.952343600002</v>
      </c>
      <c r="E98" s="3">
        <f t="shared" si="40"/>
        <v>46160.632421900009</v>
      </c>
      <c r="F98" s="3">
        <f t="shared" si="40"/>
        <v>57657.842382799994</v>
      </c>
      <c r="H98" s="9" t="s">
        <v>4</v>
      </c>
      <c r="I98" s="3">
        <f t="shared" ref="I98:M98" si="41">AVERAGE(I88:I97)</f>
        <v>35483.150097599995</v>
      </c>
      <c r="J98" s="3">
        <f t="shared" si="41"/>
        <v>50080.877441299999</v>
      </c>
      <c r="K98" s="3">
        <f t="shared" si="41"/>
        <v>62069.883789200001</v>
      </c>
      <c r="L98" s="3">
        <f t="shared" si="41"/>
        <v>70749.027539100003</v>
      </c>
      <c r="M98" s="3">
        <f t="shared" si="41"/>
        <v>83635.463378900007</v>
      </c>
    </row>
    <row r="99" spans="1:13" x14ac:dyDescent="0.25">
      <c r="A99" s="9" t="s">
        <v>5</v>
      </c>
      <c r="B99" s="3">
        <f t="shared" ref="B99:F99" si="42">STDEV(B88:B97)</f>
        <v>2003869.7831880492</v>
      </c>
      <c r="C99" s="3">
        <f t="shared" si="42"/>
        <v>1308377.3426146547</v>
      </c>
      <c r="D99" s="3">
        <f t="shared" si="42"/>
        <v>749.55543864429239</v>
      </c>
      <c r="E99" s="3">
        <f t="shared" si="42"/>
        <v>1084.14915191769</v>
      </c>
      <c r="F99" s="3">
        <f t="shared" si="42"/>
        <v>1104.9027853710093</v>
      </c>
      <c r="H99" s="9" t="s">
        <v>5</v>
      </c>
      <c r="I99" s="3">
        <f t="shared" ref="I99:M99" si="43">STDEV(I88:I97)</f>
        <v>4409.685741889637</v>
      </c>
      <c r="J99" s="3">
        <f t="shared" si="43"/>
        <v>3954.4763199587978</v>
      </c>
      <c r="K99" s="3">
        <f t="shared" si="43"/>
        <v>8235.1871098380452</v>
      </c>
      <c r="L99" s="3">
        <f t="shared" si="43"/>
        <v>2716.2865721856815</v>
      </c>
      <c r="M99" s="3">
        <f t="shared" si="43"/>
        <v>3493.7184490244081</v>
      </c>
    </row>
    <row r="100" spans="1:13" x14ac:dyDescent="0.25">
      <c r="A100" s="9" t="s">
        <v>6</v>
      </c>
      <c r="B100" s="4">
        <f t="shared" ref="B100:F100" si="44">MIN(B88:B97)</f>
        <v>12165.841796999999</v>
      </c>
      <c r="C100" s="4">
        <f t="shared" si="44"/>
        <v>23126.265625</v>
      </c>
      <c r="D100" s="4">
        <f t="shared" si="44"/>
        <v>32680.226562</v>
      </c>
      <c r="E100" s="4">
        <f t="shared" si="44"/>
        <v>44035.958008000001</v>
      </c>
      <c r="F100" s="4">
        <f t="shared" si="44"/>
        <v>55990.892577999999</v>
      </c>
      <c r="H100" s="9" t="s">
        <v>6</v>
      </c>
      <c r="I100" s="4">
        <f t="shared" ref="I100:M100" si="45">MIN(I88:I97)</f>
        <v>28779.491211</v>
      </c>
      <c r="J100" s="4">
        <f t="shared" si="45"/>
        <v>42315.095702999999</v>
      </c>
      <c r="K100" s="4">
        <f t="shared" si="45"/>
        <v>55314.725586</v>
      </c>
      <c r="L100" s="4">
        <f t="shared" si="45"/>
        <v>66634.642577999999</v>
      </c>
      <c r="M100" s="4">
        <f t="shared" si="45"/>
        <v>78171.881836</v>
      </c>
    </row>
    <row r="101" spans="1:13" x14ac:dyDescent="0.25">
      <c r="A101" s="9" t="s">
        <v>7</v>
      </c>
      <c r="B101" s="4">
        <f t="shared" ref="B101:F101" si="46">MAX(B88:B97)</f>
        <v>4161139.8369140001</v>
      </c>
      <c r="C101" s="4">
        <f t="shared" si="46"/>
        <v>4161139.8369140001</v>
      </c>
      <c r="D101" s="4">
        <f t="shared" si="46"/>
        <v>35459.863280999998</v>
      </c>
      <c r="E101" s="4">
        <f t="shared" si="46"/>
        <v>47240.030272999997</v>
      </c>
      <c r="F101" s="4">
        <f t="shared" si="46"/>
        <v>59265.704102000003</v>
      </c>
      <c r="H101" s="9" t="s">
        <v>7</v>
      </c>
      <c r="I101" s="4">
        <f t="shared" ref="I101:M101" si="47">MAX(I88:I97)</f>
        <v>41919.204102000003</v>
      </c>
      <c r="J101" s="4">
        <f t="shared" si="47"/>
        <v>54224.548827999999</v>
      </c>
      <c r="K101" s="4">
        <f t="shared" si="47"/>
        <v>84099.013672000001</v>
      </c>
      <c r="L101" s="4">
        <f t="shared" si="47"/>
        <v>75800.908202999999</v>
      </c>
      <c r="M101" s="4">
        <f t="shared" si="47"/>
        <v>87946.023438000004</v>
      </c>
    </row>
  </sheetData>
  <dataConsolidate/>
  <mergeCells count="24">
    <mergeCell ref="A1:F1"/>
    <mergeCell ref="A2:A12"/>
    <mergeCell ref="H1:M1"/>
    <mergeCell ref="H2:H12"/>
    <mergeCell ref="A18:F18"/>
    <mergeCell ref="H18:M18"/>
    <mergeCell ref="A19:A29"/>
    <mergeCell ref="H19:H29"/>
    <mergeCell ref="A35:F35"/>
    <mergeCell ref="H35:M35"/>
    <mergeCell ref="A36:A46"/>
    <mergeCell ref="H36:H46"/>
    <mergeCell ref="A52:F52"/>
    <mergeCell ref="H52:M52"/>
    <mergeCell ref="A53:A63"/>
    <mergeCell ref="H53:H63"/>
    <mergeCell ref="A87:A97"/>
    <mergeCell ref="H87:H97"/>
    <mergeCell ref="A69:F69"/>
    <mergeCell ref="H69:M69"/>
    <mergeCell ref="A70:A80"/>
    <mergeCell ref="H70:H80"/>
    <mergeCell ref="A86:F86"/>
    <mergeCell ref="H86:M8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8" sqref="A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"/>
  <sheetViews>
    <sheetView topLeftCell="A65" workbookViewId="0">
      <selection activeCell="B82" sqref="B82"/>
    </sheetView>
  </sheetViews>
  <sheetFormatPr defaultRowHeight="15" x14ac:dyDescent="0.25"/>
  <cols>
    <col min="1" max="1" width="10.85546875" bestFit="1" customWidth="1"/>
    <col min="2" max="2" width="8.5703125" bestFit="1" customWidth="1"/>
    <col min="3" max="5" width="6.5703125" bestFit="1" customWidth="1"/>
    <col min="6" max="6" width="7.5703125" bestFit="1" customWidth="1"/>
    <col min="8" max="8" width="10.85546875" bestFit="1" customWidth="1"/>
    <col min="9" max="13" width="7.5703125" bestFit="1" customWidth="1"/>
    <col min="14" max="14" width="5.42578125" customWidth="1"/>
  </cols>
  <sheetData>
    <row r="1" spans="1:13" x14ac:dyDescent="0.25">
      <c r="A1" s="12" t="s">
        <v>9</v>
      </c>
      <c r="B1" s="13"/>
      <c r="C1" s="13"/>
      <c r="D1" s="13"/>
      <c r="E1" s="13"/>
      <c r="F1" s="14"/>
      <c r="H1" s="12" t="s">
        <v>10</v>
      </c>
      <c r="I1" s="13"/>
      <c r="J1" s="13"/>
      <c r="K1" s="13"/>
      <c r="L1" s="13"/>
      <c r="M1" s="14"/>
    </row>
    <row r="2" spans="1:13" x14ac:dyDescent="0.25">
      <c r="A2" s="11" t="s">
        <v>27</v>
      </c>
      <c r="B2" s="9">
        <v>100</v>
      </c>
      <c r="C2" s="9">
        <v>200</v>
      </c>
      <c r="D2" s="9">
        <v>300</v>
      </c>
      <c r="E2" s="9">
        <v>400</v>
      </c>
      <c r="F2" s="9">
        <v>500</v>
      </c>
      <c r="H2" s="11" t="s">
        <v>27</v>
      </c>
      <c r="I2" s="9">
        <v>100</v>
      </c>
      <c r="J2" s="9">
        <v>200</v>
      </c>
      <c r="K2" s="9">
        <v>300</v>
      </c>
      <c r="L2" s="9">
        <v>400</v>
      </c>
      <c r="M2" s="9">
        <v>500</v>
      </c>
    </row>
    <row r="3" spans="1:13" x14ac:dyDescent="0.25">
      <c r="A3" s="11"/>
      <c r="B3" s="3">
        <v>8.7999999999999995E-2</v>
      </c>
      <c r="C3" s="3">
        <v>0.14399999999999999</v>
      </c>
      <c r="D3" s="3">
        <v>0.17599999999999999</v>
      </c>
      <c r="E3" s="3">
        <v>8.4000000000000005E-2</v>
      </c>
      <c r="F3" s="3">
        <v>0.22800000000000001</v>
      </c>
      <c r="H3" s="11"/>
      <c r="I3" s="3">
        <v>0.216</v>
      </c>
      <c r="J3" s="3">
        <v>0.17599999999999999</v>
      </c>
      <c r="K3" s="3">
        <v>0.55600000000000005</v>
      </c>
      <c r="L3" s="3">
        <v>0.748</v>
      </c>
      <c r="M3" s="3">
        <v>1.4279999999999999</v>
      </c>
    </row>
    <row r="4" spans="1:13" x14ac:dyDescent="0.25">
      <c r="A4" s="11"/>
      <c r="B4" s="3">
        <v>6.8000000000000005E-2</v>
      </c>
      <c r="C4" s="3">
        <v>7.5999999999999998E-2</v>
      </c>
      <c r="D4" s="3">
        <v>0.20399999999999999</v>
      </c>
      <c r="E4" s="3">
        <v>0.252</v>
      </c>
      <c r="F4" s="3">
        <v>0.17599999999999999</v>
      </c>
      <c r="H4" s="11"/>
      <c r="I4" s="3">
        <v>0.252</v>
      </c>
      <c r="J4" s="3">
        <v>0.44</v>
      </c>
      <c r="K4" s="3">
        <v>0.55600000000000005</v>
      </c>
      <c r="L4" s="3">
        <v>0.748</v>
      </c>
      <c r="M4" s="3">
        <v>0.77200000000000002</v>
      </c>
    </row>
    <row r="5" spans="1:13" x14ac:dyDescent="0.25">
      <c r="A5" s="11"/>
      <c r="B5" s="3">
        <v>9.1999999999999998E-2</v>
      </c>
      <c r="C5" s="3">
        <v>8.4000000000000005E-2</v>
      </c>
      <c r="D5" s="3">
        <v>0.124</v>
      </c>
      <c r="E5" s="3">
        <v>0.24399999999999999</v>
      </c>
      <c r="F5" s="3">
        <v>0.21199999999999999</v>
      </c>
      <c r="H5" s="11"/>
      <c r="I5" s="3">
        <v>0.12</v>
      </c>
      <c r="J5" s="3">
        <v>0.5</v>
      </c>
      <c r="K5" s="3">
        <v>0.66</v>
      </c>
      <c r="L5" s="3">
        <v>0.752</v>
      </c>
      <c r="M5" s="3">
        <v>0.94</v>
      </c>
    </row>
    <row r="6" spans="1:13" x14ac:dyDescent="0.25">
      <c r="A6" s="11"/>
      <c r="B6" s="3">
        <v>6.8000000000000005E-2</v>
      </c>
      <c r="C6" s="3">
        <v>0.108</v>
      </c>
      <c r="D6" s="3">
        <v>0.12</v>
      </c>
      <c r="E6" s="3">
        <v>0.26400000000000001</v>
      </c>
      <c r="F6" s="3">
        <v>0.33200000000000002</v>
      </c>
      <c r="H6" s="11"/>
      <c r="I6" s="3">
        <v>0.25600000000000001</v>
      </c>
      <c r="J6" s="3">
        <v>0.372</v>
      </c>
      <c r="K6" s="3">
        <v>0.55600000000000005</v>
      </c>
      <c r="L6" s="3">
        <v>0.74</v>
      </c>
      <c r="M6" s="3">
        <v>0.76400000000000001</v>
      </c>
    </row>
    <row r="7" spans="1:13" x14ac:dyDescent="0.25">
      <c r="A7" s="11"/>
      <c r="B7" s="3">
        <v>6.8000000000000005E-2</v>
      </c>
      <c r="C7" s="3">
        <v>0.108</v>
      </c>
      <c r="D7" s="3">
        <v>0.2</v>
      </c>
      <c r="E7" s="3">
        <v>0.16800000000000001</v>
      </c>
      <c r="F7" s="3">
        <v>0.35199999999999998</v>
      </c>
      <c r="H7" s="11"/>
      <c r="I7" s="3">
        <v>0.316</v>
      </c>
      <c r="J7" s="3">
        <v>0.308</v>
      </c>
      <c r="K7" s="3">
        <v>0.45600000000000002</v>
      </c>
      <c r="L7" s="3">
        <v>0.61599999999999999</v>
      </c>
      <c r="M7" s="3">
        <v>0.93200000000000005</v>
      </c>
    </row>
    <row r="8" spans="1:13" x14ac:dyDescent="0.25">
      <c r="A8" s="11"/>
      <c r="B8" s="3">
        <v>6.4000000000000001E-2</v>
      </c>
      <c r="C8" s="3">
        <v>0.108</v>
      </c>
      <c r="D8" s="3">
        <v>0.19600000000000001</v>
      </c>
      <c r="E8" s="3">
        <v>0.22800000000000001</v>
      </c>
      <c r="F8" s="3">
        <v>0.156</v>
      </c>
      <c r="H8" s="11"/>
      <c r="I8" s="3">
        <v>0.22</v>
      </c>
      <c r="J8" s="3">
        <v>0.50800000000000001</v>
      </c>
      <c r="K8" s="3">
        <v>0.55600000000000005</v>
      </c>
      <c r="L8" s="3">
        <v>0.748</v>
      </c>
      <c r="M8" s="3">
        <v>0.93200000000000005</v>
      </c>
    </row>
    <row r="9" spans="1:13" x14ac:dyDescent="0.25">
      <c r="A9" s="11"/>
      <c r="B9" s="3">
        <v>6.4000000000000001E-2</v>
      </c>
      <c r="C9" s="3">
        <v>0.128</v>
      </c>
      <c r="D9" s="3">
        <v>0.188</v>
      </c>
      <c r="E9" s="3">
        <v>0.26800000000000002</v>
      </c>
      <c r="F9" s="3">
        <v>0.248</v>
      </c>
      <c r="H9" s="11"/>
      <c r="I9" s="3">
        <v>0.188</v>
      </c>
      <c r="J9" s="3">
        <v>0.30399999999999999</v>
      </c>
      <c r="K9" s="3">
        <v>0.56000000000000005</v>
      </c>
      <c r="L9" s="3">
        <v>0.88400000000000001</v>
      </c>
      <c r="M9" s="3">
        <v>0.60399999999999998</v>
      </c>
    </row>
    <row r="10" spans="1:13" x14ac:dyDescent="0.25">
      <c r="A10" s="11"/>
      <c r="B10" s="3">
        <v>7.1999999999999995E-2</v>
      </c>
      <c r="C10" s="3">
        <v>0.13600000000000001</v>
      </c>
      <c r="D10" s="3">
        <v>0.14399999999999999</v>
      </c>
      <c r="E10" s="3">
        <v>0.13600000000000001</v>
      </c>
      <c r="F10" s="3">
        <v>0.06</v>
      </c>
      <c r="H10" s="11"/>
      <c r="I10" s="3">
        <v>0.35199999999999998</v>
      </c>
      <c r="J10" s="3">
        <v>0.5</v>
      </c>
      <c r="K10" s="3">
        <v>0.56000000000000005</v>
      </c>
      <c r="L10" s="3">
        <v>0.88</v>
      </c>
      <c r="M10" s="3">
        <v>0.93600000000000005</v>
      </c>
    </row>
    <row r="11" spans="1:13" x14ac:dyDescent="0.25">
      <c r="A11" s="11"/>
      <c r="B11" s="3">
        <v>5.1999999999999998E-2</v>
      </c>
      <c r="C11" s="3">
        <v>0.124</v>
      </c>
      <c r="D11" s="3">
        <v>0.11600000000000001</v>
      </c>
      <c r="E11" s="3">
        <v>0.188</v>
      </c>
      <c r="F11" s="3">
        <v>0.24</v>
      </c>
      <c r="H11" s="11"/>
      <c r="I11" s="3">
        <v>0.22</v>
      </c>
      <c r="J11" s="3">
        <v>0.56799999999999995</v>
      </c>
      <c r="K11" s="3">
        <v>0.45600000000000002</v>
      </c>
      <c r="L11" s="3">
        <v>0.74399999999999999</v>
      </c>
      <c r="M11" s="3">
        <v>0.76400000000000001</v>
      </c>
    </row>
    <row r="12" spans="1:13" x14ac:dyDescent="0.25">
      <c r="A12" s="11"/>
      <c r="B12" s="3">
        <v>9.6000000000000002E-2</v>
      </c>
      <c r="C12" s="3">
        <v>0.14399999999999999</v>
      </c>
      <c r="D12" s="3">
        <v>0.16400000000000001</v>
      </c>
      <c r="E12" s="3">
        <v>0.188</v>
      </c>
      <c r="F12" s="3">
        <v>0.316</v>
      </c>
      <c r="H12" s="11"/>
      <c r="I12" s="3">
        <v>0.32</v>
      </c>
      <c r="J12" s="3">
        <v>0.36799999999999999</v>
      </c>
      <c r="K12" s="3">
        <v>0.55600000000000005</v>
      </c>
      <c r="L12" s="3">
        <v>0.748</v>
      </c>
      <c r="M12" s="3">
        <v>0.6</v>
      </c>
    </row>
    <row r="13" spans="1:13" x14ac:dyDescent="0.25">
      <c r="A13" s="9" t="s">
        <v>4</v>
      </c>
      <c r="B13" s="3">
        <f t="shared" ref="B13:F13" si="0">AVERAGE(B3:B12)</f>
        <v>7.3200000000000001E-2</v>
      </c>
      <c r="C13" s="3">
        <f t="shared" si="0"/>
        <v>0.11599999999999999</v>
      </c>
      <c r="D13" s="3">
        <f t="shared" si="0"/>
        <v>0.16319999999999998</v>
      </c>
      <c r="E13" s="3">
        <f t="shared" si="0"/>
        <v>0.20200000000000001</v>
      </c>
      <c r="F13" s="3">
        <f t="shared" si="0"/>
        <v>0.23199999999999993</v>
      </c>
      <c r="H13" s="9" t="s">
        <v>4</v>
      </c>
      <c r="I13" s="3">
        <f t="shared" ref="I13:M13" si="1">AVERAGE(I3:I12)</f>
        <v>0.246</v>
      </c>
      <c r="J13" s="3">
        <f t="shared" si="1"/>
        <v>0.40440000000000004</v>
      </c>
      <c r="K13" s="3">
        <f t="shared" si="1"/>
        <v>0.54720000000000013</v>
      </c>
      <c r="L13" s="3">
        <f t="shared" si="1"/>
        <v>0.76080000000000003</v>
      </c>
      <c r="M13" s="3">
        <f t="shared" si="1"/>
        <v>0.86720000000000008</v>
      </c>
    </row>
    <row r="14" spans="1:13" x14ac:dyDescent="0.25">
      <c r="A14" s="9" t="s">
        <v>5</v>
      </c>
      <c r="B14" s="3">
        <f t="shared" ref="B14:F14" si="2">STDEV(B3:B12)</f>
        <v>1.4116971661404212E-2</v>
      </c>
      <c r="C14" s="3">
        <f t="shared" si="2"/>
        <v>2.3551362310207585E-2</v>
      </c>
      <c r="D14" s="3">
        <f t="shared" si="2"/>
        <v>3.4758851790267498E-2</v>
      </c>
      <c r="E14" s="3">
        <f t="shared" si="2"/>
        <v>6.0523640927418694E-2</v>
      </c>
      <c r="F14" s="3">
        <f t="shared" si="2"/>
        <v>8.8624049908714225E-2</v>
      </c>
      <c r="H14" s="9" t="s">
        <v>5</v>
      </c>
      <c r="I14" s="3">
        <f t="shared" ref="I14:M14" si="3">STDEV(I3:I12)</f>
        <v>6.9314099896373535E-2</v>
      </c>
      <c r="J14" s="3">
        <f t="shared" si="3"/>
        <v>0.12062724954724492</v>
      </c>
      <c r="K14" s="3">
        <f t="shared" si="3"/>
        <v>5.7805805167916419E-2</v>
      </c>
      <c r="L14" s="3">
        <f t="shared" si="3"/>
        <v>7.5866549501959923E-2</v>
      </c>
      <c r="M14" s="3">
        <f t="shared" si="3"/>
        <v>0.23663417617354718</v>
      </c>
    </row>
    <row r="15" spans="1:13" x14ac:dyDescent="0.25">
      <c r="A15" s="9" t="s">
        <v>6</v>
      </c>
      <c r="B15" s="4">
        <f t="shared" ref="B15:F15" si="4">MIN(B3:B12)</f>
        <v>5.1999999999999998E-2</v>
      </c>
      <c r="C15" s="4">
        <f t="shared" si="4"/>
        <v>7.5999999999999998E-2</v>
      </c>
      <c r="D15" s="4">
        <f t="shared" si="4"/>
        <v>0.11600000000000001</v>
      </c>
      <c r="E15" s="4">
        <f t="shared" si="4"/>
        <v>8.4000000000000005E-2</v>
      </c>
      <c r="F15" s="4">
        <f t="shared" si="4"/>
        <v>0.06</v>
      </c>
      <c r="H15" s="9" t="s">
        <v>6</v>
      </c>
      <c r="I15" s="4">
        <f t="shared" ref="I15:M15" si="5">MIN(I3:I12)</f>
        <v>0.12</v>
      </c>
      <c r="J15" s="4">
        <f t="shared" si="5"/>
        <v>0.17599999999999999</v>
      </c>
      <c r="K15" s="4">
        <f t="shared" si="5"/>
        <v>0.45600000000000002</v>
      </c>
      <c r="L15" s="4">
        <f t="shared" si="5"/>
        <v>0.61599999999999999</v>
      </c>
      <c r="M15" s="4">
        <f t="shared" si="5"/>
        <v>0.6</v>
      </c>
    </row>
    <row r="16" spans="1:13" x14ac:dyDescent="0.25">
      <c r="A16" s="9" t="s">
        <v>7</v>
      </c>
      <c r="B16" s="4">
        <f t="shared" ref="B16:F16" si="6">MAX(B3:B12)</f>
        <v>9.6000000000000002E-2</v>
      </c>
      <c r="C16" s="4">
        <f t="shared" si="6"/>
        <v>0.14399999999999999</v>
      </c>
      <c r="D16" s="4">
        <f t="shared" si="6"/>
        <v>0.20399999999999999</v>
      </c>
      <c r="E16" s="4">
        <f t="shared" si="6"/>
        <v>0.26800000000000002</v>
      </c>
      <c r="F16" s="4">
        <f t="shared" si="6"/>
        <v>0.35199999999999998</v>
      </c>
      <c r="H16" s="9" t="s">
        <v>7</v>
      </c>
      <c r="I16" s="4">
        <f t="shared" ref="I16:M16" si="7">MAX(I3:I12)</f>
        <v>0.35199999999999998</v>
      </c>
      <c r="J16" s="4">
        <f t="shared" si="7"/>
        <v>0.56799999999999995</v>
      </c>
      <c r="K16" s="4">
        <f t="shared" si="7"/>
        <v>0.66</v>
      </c>
      <c r="L16" s="4">
        <f t="shared" si="7"/>
        <v>0.88400000000000001</v>
      </c>
      <c r="M16" s="4">
        <f t="shared" si="7"/>
        <v>1.4279999999999999</v>
      </c>
    </row>
    <row r="18" spans="1:13" x14ac:dyDescent="0.25">
      <c r="A18" s="12" t="s">
        <v>11</v>
      </c>
      <c r="B18" s="13"/>
      <c r="C18" s="13"/>
      <c r="D18" s="13"/>
      <c r="E18" s="13"/>
      <c r="F18" s="14"/>
      <c r="H18" s="12" t="s">
        <v>12</v>
      </c>
      <c r="I18" s="13"/>
      <c r="J18" s="13"/>
      <c r="K18" s="13"/>
      <c r="L18" s="13"/>
      <c r="M18" s="14"/>
    </row>
    <row r="19" spans="1:13" x14ac:dyDescent="0.25">
      <c r="A19" s="11" t="s">
        <v>27</v>
      </c>
      <c r="B19" s="9">
        <v>100</v>
      </c>
      <c r="C19" s="9">
        <v>200</v>
      </c>
      <c r="D19" s="9">
        <v>300</v>
      </c>
      <c r="E19" s="9">
        <v>400</v>
      </c>
      <c r="F19" s="9">
        <v>500</v>
      </c>
      <c r="H19" s="11" t="s">
        <v>27</v>
      </c>
      <c r="I19" s="9">
        <v>100</v>
      </c>
      <c r="J19" s="9">
        <v>200</v>
      </c>
      <c r="K19" s="9">
        <v>300</v>
      </c>
      <c r="L19" s="9">
        <v>400</v>
      </c>
      <c r="M19" s="9">
        <v>500</v>
      </c>
    </row>
    <row r="20" spans="1:13" x14ac:dyDescent="0.25">
      <c r="A20" s="11"/>
      <c r="B20" s="3">
        <v>0.28399999999999997</v>
      </c>
      <c r="C20" s="3">
        <v>0.54800000000000004</v>
      </c>
      <c r="D20" s="3">
        <v>0.80800000000000005</v>
      </c>
      <c r="E20" s="3">
        <v>0.98</v>
      </c>
      <c r="F20" s="3">
        <v>1.1439999999999999</v>
      </c>
      <c r="H20" s="11"/>
      <c r="I20" s="3">
        <v>1.32</v>
      </c>
      <c r="J20" s="3">
        <v>2.2759999999999998</v>
      </c>
      <c r="K20" s="3">
        <v>2.8919999999999999</v>
      </c>
      <c r="L20" s="3">
        <v>4.62</v>
      </c>
      <c r="M20" s="3">
        <v>4.5439999999999996</v>
      </c>
    </row>
    <row r="21" spans="1:13" x14ac:dyDescent="0.25">
      <c r="A21" s="11"/>
      <c r="B21" s="3">
        <v>0.27600000000000002</v>
      </c>
      <c r="C21" s="3">
        <v>0.47599999999999998</v>
      </c>
      <c r="D21" s="3">
        <v>0.77200000000000002</v>
      </c>
      <c r="E21" s="3">
        <v>0.99199999999999999</v>
      </c>
      <c r="F21" s="3">
        <v>1.248</v>
      </c>
      <c r="H21" s="11"/>
      <c r="I21" s="3">
        <v>1.492</v>
      </c>
      <c r="J21" s="3">
        <v>2.1480000000000001</v>
      </c>
      <c r="K21" s="3">
        <v>3.6360000000000001</v>
      </c>
      <c r="L21" s="3">
        <v>3.4359999999999999</v>
      </c>
      <c r="M21" s="3">
        <v>6.04</v>
      </c>
    </row>
    <row r="22" spans="1:13" x14ac:dyDescent="0.25">
      <c r="A22" s="11"/>
      <c r="B22" s="3">
        <v>0.26800000000000002</v>
      </c>
      <c r="C22" s="3">
        <v>0.47199999999999998</v>
      </c>
      <c r="D22" s="3">
        <v>0.77200000000000002</v>
      </c>
      <c r="E22" s="3">
        <v>1.02</v>
      </c>
      <c r="F22" s="3">
        <v>1.1839999999999999</v>
      </c>
      <c r="H22" s="11"/>
      <c r="I22" s="3">
        <v>0.91200000000000003</v>
      </c>
      <c r="J22" s="3">
        <v>1.804</v>
      </c>
      <c r="K22" s="3">
        <v>2.532</v>
      </c>
      <c r="L22" s="3">
        <v>2.9319999999999999</v>
      </c>
      <c r="M22" s="3">
        <v>4.5599999999999996</v>
      </c>
    </row>
    <row r="23" spans="1:13" x14ac:dyDescent="0.25">
      <c r="A23" s="11"/>
      <c r="B23" s="3">
        <v>0.28799999999999998</v>
      </c>
      <c r="C23" s="3">
        <v>0.41199999999999998</v>
      </c>
      <c r="D23" s="3">
        <v>0.872</v>
      </c>
      <c r="E23" s="3">
        <v>1.1040000000000001</v>
      </c>
      <c r="F23" s="3">
        <v>1.264</v>
      </c>
      <c r="H23" s="11"/>
      <c r="I23" s="3">
        <v>1.1359999999999999</v>
      </c>
      <c r="J23" s="3">
        <v>1.804</v>
      </c>
      <c r="K23" s="3">
        <v>2.536</v>
      </c>
      <c r="L23" s="3">
        <v>2.6960000000000002</v>
      </c>
      <c r="M23" s="3">
        <v>4.556</v>
      </c>
    </row>
    <row r="24" spans="1:13" x14ac:dyDescent="0.25">
      <c r="A24" s="11"/>
      <c r="B24" s="3">
        <v>0.224</v>
      </c>
      <c r="C24" s="3">
        <v>0.56799999999999995</v>
      </c>
      <c r="D24" s="3">
        <v>0.84</v>
      </c>
      <c r="E24" s="3">
        <v>1.048</v>
      </c>
      <c r="F24" s="3">
        <v>1.1200000000000001</v>
      </c>
      <c r="H24" s="11"/>
      <c r="I24" s="3">
        <v>1.704</v>
      </c>
      <c r="J24" s="3">
        <v>1.9359999999999999</v>
      </c>
      <c r="K24" s="3">
        <v>3.6240000000000001</v>
      </c>
      <c r="L24" s="3">
        <v>2.9359999999999999</v>
      </c>
      <c r="M24" s="3">
        <v>4.8440000000000003</v>
      </c>
    </row>
    <row r="25" spans="1:13" x14ac:dyDescent="0.25">
      <c r="A25" s="11"/>
      <c r="B25" s="3">
        <v>0.25600000000000001</v>
      </c>
      <c r="C25" s="3">
        <v>0.54400000000000004</v>
      </c>
      <c r="D25" s="3">
        <v>0.78</v>
      </c>
      <c r="E25" s="3">
        <v>1.1479999999999999</v>
      </c>
      <c r="F25" s="3">
        <v>1.264</v>
      </c>
      <c r="H25" s="11"/>
      <c r="I25" s="3">
        <v>0.90400000000000003</v>
      </c>
      <c r="J25" s="3">
        <v>2.1560000000000001</v>
      </c>
      <c r="K25" s="3">
        <v>3.2360000000000002</v>
      </c>
      <c r="L25" s="3">
        <v>4.3559999999999999</v>
      </c>
      <c r="M25" s="3">
        <v>3.68</v>
      </c>
    </row>
    <row r="26" spans="1:13" x14ac:dyDescent="0.25">
      <c r="A26" s="11"/>
      <c r="B26" s="3">
        <v>0.26800000000000002</v>
      </c>
      <c r="C26" s="3">
        <v>0.46800000000000003</v>
      </c>
      <c r="D26" s="3">
        <v>0.66400000000000003</v>
      </c>
      <c r="E26" s="3">
        <v>0.96399999999999997</v>
      </c>
      <c r="F26" s="3">
        <v>1.444</v>
      </c>
      <c r="H26" s="11"/>
      <c r="I26" s="3">
        <v>1.1879999999999999</v>
      </c>
      <c r="J26" s="3">
        <v>2.3919999999999999</v>
      </c>
      <c r="K26" s="3">
        <v>2.58</v>
      </c>
      <c r="L26" s="3">
        <v>4.0919999999999996</v>
      </c>
      <c r="M26" s="3">
        <v>5.9960000000000004</v>
      </c>
    </row>
    <row r="27" spans="1:13" x14ac:dyDescent="0.25">
      <c r="A27" s="11"/>
      <c r="B27" s="3">
        <v>0.29599999999999999</v>
      </c>
      <c r="C27" s="3">
        <v>0.432</v>
      </c>
      <c r="D27" s="3">
        <v>0.60399999999999998</v>
      </c>
      <c r="E27" s="3">
        <v>0.98799999999999999</v>
      </c>
      <c r="F27" s="3">
        <v>1.1120000000000001</v>
      </c>
      <c r="H27" s="11"/>
      <c r="I27" s="3">
        <v>1.1319999999999999</v>
      </c>
      <c r="J27" s="3">
        <v>1.6919999999999999</v>
      </c>
      <c r="K27" s="3">
        <v>2.9079999999999999</v>
      </c>
      <c r="L27" s="3">
        <v>4.1079999999999997</v>
      </c>
      <c r="M27" s="3">
        <v>4.5720000000000001</v>
      </c>
    </row>
    <row r="28" spans="1:13" x14ac:dyDescent="0.25">
      <c r="A28" s="11"/>
      <c r="B28" s="3">
        <v>0.28399999999999997</v>
      </c>
      <c r="C28" s="3">
        <v>0.54400000000000004</v>
      </c>
      <c r="D28" s="3">
        <v>0.68400000000000005</v>
      </c>
      <c r="E28" s="3">
        <v>0.88</v>
      </c>
      <c r="F28" s="3">
        <v>1.4</v>
      </c>
      <c r="H28" s="11"/>
      <c r="I28" s="3">
        <v>0.9</v>
      </c>
      <c r="J28" s="3">
        <v>1.704</v>
      </c>
      <c r="K28" s="3">
        <v>3.7480000000000002</v>
      </c>
      <c r="L28" s="3">
        <v>3.4</v>
      </c>
      <c r="M28" s="3">
        <v>4.2640000000000002</v>
      </c>
    </row>
    <row r="29" spans="1:13" x14ac:dyDescent="0.25">
      <c r="A29" s="11"/>
      <c r="B29" s="3">
        <v>0.29199999999999998</v>
      </c>
      <c r="C29" s="3">
        <v>0.46800000000000003</v>
      </c>
      <c r="D29" s="3">
        <v>0.69599999999999995</v>
      </c>
      <c r="E29" s="3">
        <v>0.92800000000000005</v>
      </c>
      <c r="F29" s="3">
        <v>1.252</v>
      </c>
      <c r="H29" s="11"/>
      <c r="I29" s="3">
        <v>1.0760000000000001</v>
      </c>
      <c r="J29" s="3">
        <v>2.032</v>
      </c>
      <c r="K29" s="3">
        <v>2.2000000000000002</v>
      </c>
      <c r="L29" s="3">
        <v>3.1680000000000001</v>
      </c>
      <c r="M29" s="3">
        <v>4.26</v>
      </c>
    </row>
    <row r="30" spans="1:13" x14ac:dyDescent="0.25">
      <c r="A30" s="9" t="s">
        <v>4</v>
      </c>
      <c r="B30" s="3">
        <f t="shared" ref="B30:F30" si="8">AVERAGE(B20:B29)</f>
        <v>0.27359999999999995</v>
      </c>
      <c r="C30" s="3">
        <f t="shared" si="8"/>
        <v>0.49320000000000003</v>
      </c>
      <c r="D30" s="3">
        <f t="shared" si="8"/>
        <v>0.74919999999999998</v>
      </c>
      <c r="E30" s="3">
        <f t="shared" si="8"/>
        <v>1.0052000000000001</v>
      </c>
      <c r="F30" s="3">
        <f t="shared" si="8"/>
        <v>1.2432000000000001</v>
      </c>
      <c r="H30" s="9" t="s">
        <v>4</v>
      </c>
      <c r="I30" s="3">
        <f t="shared" ref="I30:M30" si="9">AVERAGE(I20:I29)</f>
        <v>1.1764000000000001</v>
      </c>
      <c r="J30" s="3">
        <f t="shared" si="9"/>
        <v>1.9944</v>
      </c>
      <c r="K30" s="3">
        <f t="shared" si="9"/>
        <v>2.9892000000000003</v>
      </c>
      <c r="L30" s="3">
        <f t="shared" si="9"/>
        <v>3.5743999999999998</v>
      </c>
      <c r="M30" s="3">
        <f t="shared" si="9"/>
        <v>4.7316000000000003</v>
      </c>
    </row>
    <row r="31" spans="1:13" x14ac:dyDescent="0.25">
      <c r="A31" s="9" t="s">
        <v>5</v>
      </c>
      <c r="B31" s="3">
        <f t="shared" ref="B31:F31" si="10">STDEV(B20:B29)</f>
        <v>2.1349993494664626E-2</v>
      </c>
      <c r="C31" s="3">
        <f t="shared" si="10"/>
        <v>5.3865676558557278E-2</v>
      </c>
      <c r="D31" s="3">
        <f t="shared" si="10"/>
        <v>8.4454853159675519E-2</v>
      </c>
      <c r="E31" s="3">
        <f t="shared" si="10"/>
        <v>7.9331652643261572E-2</v>
      </c>
      <c r="F31" s="3">
        <f t="shared" si="10"/>
        <v>0.1113600766283261</v>
      </c>
      <c r="H31" s="9" t="s">
        <v>5</v>
      </c>
      <c r="I31" s="3">
        <f t="shared" ref="I31:M31" si="11">STDEV(I20:I29)</f>
        <v>0.26518555348619122</v>
      </c>
      <c r="J31" s="3">
        <f t="shared" si="11"/>
        <v>0.24499396817971944</v>
      </c>
      <c r="K31" s="3">
        <f t="shared" si="11"/>
        <v>0.54556327670480909</v>
      </c>
      <c r="L31" s="3">
        <f t="shared" si="11"/>
        <v>0.67192645100156223</v>
      </c>
      <c r="M31" s="3">
        <f t="shared" si="11"/>
        <v>0.7446937028813313</v>
      </c>
    </row>
    <row r="32" spans="1:13" x14ac:dyDescent="0.25">
      <c r="A32" s="9" t="s">
        <v>6</v>
      </c>
      <c r="B32" s="4">
        <f t="shared" ref="B32:F32" si="12">MIN(B20:B29)</f>
        <v>0.224</v>
      </c>
      <c r="C32" s="4">
        <f t="shared" si="12"/>
        <v>0.41199999999999998</v>
      </c>
      <c r="D32" s="4">
        <f t="shared" si="12"/>
        <v>0.60399999999999998</v>
      </c>
      <c r="E32" s="4">
        <f t="shared" si="12"/>
        <v>0.88</v>
      </c>
      <c r="F32" s="4">
        <f t="shared" si="12"/>
        <v>1.1120000000000001</v>
      </c>
      <c r="H32" s="9" t="s">
        <v>6</v>
      </c>
      <c r="I32" s="4">
        <f t="shared" ref="I32:M32" si="13">MIN(I20:I29)</f>
        <v>0.9</v>
      </c>
      <c r="J32" s="4">
        <f t="shared" si="13"/>
        <v>1.6919999999999999</v>
      </c>
      <c r="K32" s="4">
        <f t="shared" si="13"/>
        <v>2.2000000000000002</v>
      </c>
      <c r="L32" s="4">
        <f t="shared" si="13"/>
        <v>2.6960000000000002</v>
      </c>
      <c r="M32" s="4">
        <f t="shared" si="13"/>
        <v>3.68</v>
      </c>
    </row>
    <row r="33" spans="1:13" x14ac:dyDescent="0.25">
      <c r="A33" s="9" t="s">
        <v>7</v>
      </c>
      <c r="B33" s="4">
        <f t="shared" ref="B33:F33" si="14">MAX(B20:B29)</f>
        <v>0.29599999999999999</v>
      </c>
      <c r="C33" s="4">
        <f t="shared" si="14"/>
        <v>0.56799999999999995</v>
      </c>
      <c r="D33" s="4">
        <f t="shared" si="14"/>
        <v>0.872</v>
      </c>
      <c r="E33" s="4">
        <f t="shared" si="14"/>
        <v>1.1479999999999999</v>
      </c>
      <c r="F33" s="4">
        <f t="shared" si="14"/>
        <v>1.444</v>
      </c>
      <c r="H33" s="9" t="s">
        <v>7</v>
      </c>
      <c r="I33" s="4">
        <f t="shared" ref="I33:M33" si="15">MAX(I20:I29)</f>
        <v>1.704</v>
      </c>
      <c r="J33" s="4">
        <f t="shared" si="15"/>
        <v>2.3919999999999999</v>
      </c>
      <c r="K33" s="4">
        <f t="shared" si="15"/>
        <v>3.7480000000000002</v>
      </c>
      <c r="L33" s="4">
        <f t="shared" si="15"/>
        <v>4.62</v>
      </c>
      <c r="M33" s="4">
        <f t="shared" si="15"/>
        <v>6.04</v>
      </c>
    </row>
    <row r="35" spans="1:13" x14ac:dyDescent="0.25">
      <c r="A35" s="12" t="s">
        <v>13</v>
      </c>
      <c r="B35" s="13"/>
      <c r="C35" s="13"/>
      <c r="D35" s="13"/>
      <c r="E35" s="13"/>
      <c r="F35" s="14"/>
      <c r="H35" s="12" t="s">
        <v>14</v>
      </c>
      <c r="I35" s="13"/>
      <c r="J35" s="13"/>
      <c r="K35" s="13"/>
      <c r="L35" s="13"/>
      <c r="M35" s="14"/>
    </row>
    <row r="36" spans="1:13" x14ac:dyDescent="0.25">
      <c r="A36" s="11" t="s">
        <v>27</v>
      </c>
      <c r="B36" s="9">
        <v>100</v>
      </c>
      <c r="C36" s="9">
        <v>200</v>
      </c>
      <c r="D36" s="9">
        <v>300</v>
      </c>
      <c r="E36" s="9">
        <v>400</v>
      </c>
      <c r="F36" s="9">
        <v>500</v>
      </c>
      <c r="H36" s="11" t="s">
        <v>27</v>
      </c>
      <c r="I36" s="9">
        <v>100</v>
      </c>
      <c r="J36" s="9">
        <v>200</v>
      </c>
      <c r="K36" s="9">
        <v>300</v>
      </c>
      <c r="L36" s="9">
        <v>400</v>
      </c>
      <c r="M36" s="9">
        <v>500</v>
      </c>
    </row>
    <row r="37" spans="1:13" x14ac:dyDescent="0.25">
      <c r="A37" s="11"/>
      <c r="B37" s="3">
        <v>0.94</v>
      </c>
      <c r="C37" s="3">
        <v>1.712</v>
      </c>
      <c r="D37" s="3">
        <v>2.4319999999999999</v>
      </c>
      <c r="E37" s="3">
        <v>2.948</v>
      </c>
      <c r="F37" s="3">
        <v>4.0119999999999996</v>
      </c>
      <c r="H37" s="11"/>
      <c r="I37" s="3">
        <v>5.6</v>
      </c>
      <c r="J37" s="3">
        <v>7.5960000000000001</v>
      </c>
      <c r="K37" s="3">
        <v>11.151999999999999</v>
      </c>
      <c r="L37" s="3">
        <v>14.488</v>
      </c>
      <c r="M37" s="3">
        <v>15.492000000000001</v>
      </c>
    </row>
    <row r="38" spans="1:13" x14ac:dyDescent="0.25">
      <c r="A38" s="11"/>
      <c r="B38" s="3">
        <v>0.96</v>
      </c>
      <c r="C38" s="3">
        <v>1.528</v>
      </c>
      <c r="D38" s="3">
        <v>2.6680000000000001</v>
      </c>
      <c r="E38" s="3">
        <v>3.552</v>
      </c>
      <c r="F38" s="3">
        <v>4.08</v>
      </c>
      <c r="H38" s="11"/>
      <c r="I38" s="3">
        <v>4.0679999999999996</v>
      </c>
      <c r="J38" s="3">
        <v>6.82</v>
      </c>
      <c r="K38" s="3">
        <v>12.795999999999999</v>
      </c>
      <c r="L38" s="3">
        <v>16.18</v>
      </c>
      <c r="M38" s="3">
        <v>19.712</v>
      </c>
    </row>
    <row r="39" spans="1:13" x14ac:dyDescent="0.25">
      <c r="A39" s="11"/>
      <c r="B39" s="3">
        <v>0.94</v>
      </c>
      <c r="C39" s="3">
        <v>1.724</v>
      </c>
      <c r="D39" s="3">
        <v>2.48</v>
      </c>
      <c r="E39" s="3">
        <v>3.2559999999999998</v>
      </c>
      <c r="F39" s="3">
        <v>4.1120000000000001</v>
      </c>
      <c r="H39" s="11"/>
      <c r="I39" s="3">
        <v>4.58</v>
      </c>
      <c r="J39" s="3">
        <v>8.44</v>
      </c>
      <c r="K39" s="3">
        <v>11.44</v>
      </c>
      <c r="L39" s="3">
        <v>13.311999999999999</v>
      </c>
      <c r="M39" s="3">
        <v>17.096</v>
      </c>
    </row>
    <row r="40" spans="1:13" x14ac:dyDescent="0.25">
      <c r="A40" s="11"/>
      <c r="B40" s="3">
        <v>0.97199999999999998</v>
      </c>
      <c r="C40" s="3">
        <v>1.6519999999999999</v>
      </c>
      <c r="D40" s="3">
        <v>2.3039999999999998</v>
      </c>
      <c r="E40" s="3">
        <v>3.1480000000000001</v>
      </c>
      <c r="F40" s="3">
        <v>4.04</v>
      </c>
      <c r="H40" s="11"/>
      <c r="I40" s="3">
        <v>5.1879999999999997</v>
      </c>
      <c r="J40" s="3">
        <v>9.5239999999999991</v>
      </c>
      <c r="K40" s="3">
        <v>11.628</v>
      </c>
      <c r="L40" s="3">
        <v>13.656000000000001</v>
      </c>
      <c r="M40" s="3">
        <v>15.44</v>
      </c>
    </row>
    <row r="41" spans="1:13" x14ac:dyDescent="0.25">
      <c r="A41" s="11"/>
      <c r="B41" s="3">
        <v>0.90800000000000003</v>
      </c>
      <c r="C41" s="3">
        <v>1.6879999999999999</v>
      </c>
      <c r="D41" s="3">
        <v>2.58</v>
      </c>
      <c r="E41" s="3">
        <v>3.3919999999999999</v>
      </c>
      <c r="F41" s="3">
        <v>3.7</v>
      </c>
      <c r="H41" s="11"/>
      <c r="I41" s="3">
        <v>5.3</v>
      </c>
      <c r="J41" s="3">
        <v>8.3279999999999994</v>
      </c>
      <c r="K41" s="3">
        <v>8.8840000000000003</v>
      </c>
      <c r="L41" s="3">
        <v>14.196</v>
      </c>
      <c r="M41" s="3">
        <v>13.788</v>
      </c>
    </row>
    <row r="42" spans="1:13" x14ac:dyDescent="0.25">
      <c r="A42" s="11"/>
      <c r="B42" s="3">
        <v>0.94399999999999995</v>
      </c>
      <c r="C42" s="3">
        <v>1.6719999999999999</v>
      </c>
      <c r="D42" s="3">
        <v>2.6280000000000001</v>
      </c>
      <c r="E42" s="3">
        <v>3.3479999999999999</v>
      </c>
      <c r="F42" s="3">
        <v>3.94</v>
      </c>
      <c r="H42" s="11"/>
      <c r="I42" s="3">
        <v>4.68</v>
      </c>
      <c r="J42" s="3">
        <v>8.7119999999999997</v>
      </c>
      <c r="K42" s="3">
        <v>12.176</v>
      </c>
      <c r="L42" s="3">
        <v>13.336</v>
      </c>
      <c r="M42" s="3">
        <v>12.692</v>
      </c>
    </row>
    <row r="43" spans="1:13" x14ac:dyDescent="0.25">
      <c r="A43" s="11"/>
      <c r="B43" s="3">
        <v>0.92</v>
      </c>
      <c r="C43" s="3">
        <v>1.8959999999999999</v>
      </c>
      <c r="D43" s="3">
        <v>2.64</v>
      </c>
      <c r="E43" s="3">
        <v>3.1640000000000001</v>
      </c>
      <c r="F43" s="3">
        <v>4.04</v>
      </c>
      <c r="H43" s="11"/>
      <c r="I43" s="3">
        <v>4.8360000000000003</v>
      </c>
      <c r="J43" s="3">
        <v>8.48</v>
      </c>
      <c r="K43" s="3">
        <v>12.04</v>
      </c>
      <c r="L43" s="3">
        <v>10.648</v>
      </c>
      <c r="M43" s="3">
        <v>21.372</v>
      </c>
    </row>
    <row r="44" spans="1:13" x14ac:dyDescent="0.25">
      <c r="A44" s="11"/>
      <c r="B44" s="3">
        <v>0.92400000000000004</v>
      </c>
      <c r="C44" s="3">
        <v>1.9159999999999999</v>
      </c>
      <c r="D44" s="3">
        <v>2.512</v>
      </c>
      <c r="E44" s="3">
        <v>3.5</v>
      </c>
      <c r="F44" s="3">
        <v>4.22</v>
      </c>
      <c r="H44" s="11"/>
      <c r="I44" s="3">
        <v>6.8440000000000003</v>
      </c>
      <c r="J44" s="3">
        <v>7.1840000000000002</v>
      </c>
      <c r="K44" s="3">
        <v>12.103999999999999</v>
      </c>
      <c r="L44" s="3">
        <v>10.624000000000001</v>
      </c>
      <c r="M44" s="3">
        <v>16.616</v>
      </c>
    </row>
    <row r="45" spans="1:13" x14ac:dyDescent="0.25">
      <c r="A45" s="11"/>
      <c r="B45" s="3">
        <v>0.876</v>
      </c>
      <c r="C45" s="3">
        <v>1.72</v>
      </c>
      <c r="D45" s="3">
        <v>2.58</v>
      </c>
      <c r="E45" s="3">
        <v>3.2120000000000002</v>
      </c>
      <c r="F45" s="3">
        <v>4.2519999999999998</v>
      </c>
      <c r="H45" s="11"/>
      <c r="I45" s="3">
        <v>7.0960000000000001</v>
      </c>
      <c r="J45" s="3">
        <v>10.164</v>
      </c>
      <c r="K45" s="3">
        <v>10.144</v>
      </c>
      <c r="L45" s="3">
        <v>14.028</v>
      </c>
      <c r="M45" s="3">
        <v>18.724</v>
      </c>
    </row>
    <row r="46" spans="1:13" x14ac:dyDescent="0.25">
      <c r="A46" s="11"/>
      <c r="B46" s="3">
        <v>0.876</v>
      </c>
      <c r="C46" s="3">
        <v>1.768</v>
      </c>
      <c r="D46" s="3">
        <v>2.58</v>
      </c>
      <c r="E46" s="3">
        <v>2.944</v>
      </c>
      <c r="F46" s="3">
        <v>4.1239999999999997</v>
      </c>
      <c r="H46" s="11"/>
      <c r="I46" s="3">
        <v>3.6320000000000001</v>
      </c>
      <c r="J46" s="3">
        <v>7.2039999999999997</v>
      </c>
      <c r="K46" s="3">
        <v>11.16</v>
      </c>
      <c r="L46" s="3">
        <v>13.64</v>
      </c>
      <c r="M46" s="3">
        <v>15.407999999999999</v>
      </c>
    </row>
    <row r="47" spans="1:13" x14ac:dyDescent="0.25">
      <c r="A47" s="9" t="s">
        <v>4</v>
      </c>
      <c r="B47" s="3">
        <f t="shared" ref="B47:F47" si="16">AVERAGE(B37:B46)</f>
        <v>0.92599999999999993</v>
      </c>
      <c r="C47" s="3">
        <f t="shared" si="16"/>
        <v>1.7276</v>
      </c>
      <c r="D47" s="3">
        <f t="shared" si="16"/>
        <v>2.5403999999999995</v>
      </c>
      <c r="E47" s="3">
        <f t="shared" si="16"/>
        <v>3.2464</v>
      </c>
      <c r="F47" s="3">
        <f t="shared" si="16"/>
        <v>4.0520000000000005</v>
      </c>
      <c r="H47" s="9" t="s">
        <v>4</v>
      </c>
      <c r="I47" s="3">
        <f t="shared" ref="I47:M47" si="17">AVERAGE(I37:I46)</f>
        <v>5.1824000000000003</v>
      </c>
      <c r="J47" s="3">
        <f t="shared" si="17"/>
        <v>8.2452000000000005</v>
      </c>
      <c r="K47" s="3">
        <f t="shared" si="17"/>
        <v>11.352399999999999</v>
      </c>
      <c r="L47" s="3">
        <f t="shared" si="17"/>
        <v>13.4108</v>
      </c>
      <c r="M47" s="3">
        <f t="shared" si="17"/>
        <v>16.633999999999997</v>
      </c>
    </row>
    <row r="48" spans="1:13" x14ac:dyDescent="0.25">
      <c r="A48" s="9" t="s">
        <v>5</v>
      </c>
      <c r="B48" s="3">
        <f t="shared" ref="B48:F48" si="18">STDEV(B37:B46)</f>
        <v>3.2235246409964197E-2</v>
      </c>
      <c r="C48" s="3">
        <f t="shared" si="18"/>
        <v>0.11353628886346816</v>
      </c>
      <c r="D48" s="3">
        <f t="shared" si="18"/>
        <v>0.11089053661657126</v>
      </c>
      <c r="E48" s="3">
        <f t="shared" si="18"/>
        <v>0.20748825937333845</v>
      </c>
      <c r="F48" s="3">
        <f t="shared" si="18"/>
        <v>0.15496522907485469</v>
      </c>
      <c r="H48" s="9" t="s">
        <v>5</v>
      </c>
      <c r="I48" s="3">
        <f t="shared" ref="I48:M48" si="19">STDEV(I37:I46)</f>
        <v>1.1051366129729527</v>
      </c>
      <c r="J48" s="3">
        <f t="shared" si="19"/>
        <v>1.0696758387474299</v>
      </c>
      <c r="K48" s="3">
        <f t="shared" si="19"/>
        <v>1.1310776768688837</v>
      </c>
      <c r="L48" s="3">
        <f t="shared" si="19"/>
        <v>1.6784130600063774</v>
      </c>
      <c r="M48" s="3">
        <f t="shared" si="19"/>
        <v>2.6744999948069532</v>
      </c>
    </row>
    <row r="49" spans="1:13" x14ac:dyDescent="0.25">
      <c r="A49" s="9" t="s">
        <v>6</v>
      </c>
      <c r="B49" s="4">
        <f t="shared" ref="B49:F49" si="20">MIN(B37:B46)</f>
        <v>0.876</v>
      </c>
      <c r="C49" s="4">
        <f t="shared" si="20"/>
        <v>1.528</v>
      </c>
      <c r="D49" s="4">
        <f t="shared" si="20"/>
        <v>2.3039999999999998</v>
      </c>
      <c r="E49" s="4">
        <f t="shared" si="20"/>
        <v>2.944</v>
      </c>
      <c r="F49" s="4">
        <f t="shared" si="20"/>
        <v>3.7</v>
      </c>
      <c r="H49" s="9" t="s">
        <v>6</v>
      </c>
      <c r="I49" s="4">
        <f t="shared" ref="I49:M49" si="21">MIN(I37:I46)</f>
        <v>3.6320000000000001</v>
      </c>
      <c r="J49" s="4">
        <f t="shared" si="21"/>
        <v>6.82</v>
      </c>
      <c r="K49" s="4">
        <f t="shared" si="21"/>
        <v>8.8840000000000003</v>
      </c>
      <c r="L49" s="4">
        <f t="shared" si="21"/>
        <v>10.624000000000001</v>
      </c>
      <c r="M49" s="4">
        <f t="shared" si="21"/>
        <v>12.692</v>
      </c>
    </row>
    <row r="50" spans="1:13" x14ac:dyDescent="0.25">
      <c r="A50" s="9" t="s">
        <v>7</v>
      </c>
      <c r="B50" s="4">
        <f t="shared" ref="B50:F50" si="22">MAX(B37:B46)</f>
        <v>0.97199999999999998</v>
      </c>
      <c r="C50" s="4">
        <f t="shared" si="22"/>
        <v>1.9159999999999999</v>
      </c>
      <c r="D50" s="4">
        <f t="shared" si="22"/>
        <v>2.6680000000000001</v>
      </c>
      <c r="E50" s="4">
        <f t="shared" si="22"/>
        <v>3.552</v>
      </c>
      <c r="F50" s="4">
        <f t="shared" si="22"/>
        <v>4.2519999999999998</v>
      </c>
      <c r="H50" s="9" t="s">
        <v>7</v>
      </c>
      <c r="I50" s="4">
        <f t="shared" ref="I50:M50" si="23">MAX(I37:I46)</f>
        <v>7.0960000000000001</v>
      </c>
      <c r="J50" s="4">
        <f t="shared" si="23"/>
        <v>10.164</v>
      </c>
      <c r="K50" s="4">
        <f t="shared" si="23"/>
        <v>12.795999999999999</v>
      </c>
      <c r="L50" s="4">
        <f t="shared" si="23"/>
        <v>16.18</v>
      </c>
      <c r="M50" s="4">
        <f t="shared" si="23"/>
        <v>21.372</v>
      </c>
    </row>
    <row r="52" spans="1:13" x14ac:dyDescent="0.25">
      <c r="A52" s="12" t="s">
        <v>19</v>
      </c>
      <c r="B52" s="13"/>
      <c r="C52" s="13"/>
      <c r="D52" s="13"/>
      <c r="E52" s="13"/>
      <c r="F52" s="14"/>
      <c r="H52" s="12" t="s">
        <v>20</v>
      </c>
      <c r="I52" s="13"/>
      <c r="J52" s="13"/>
      <c r="K52" s="13"/>
      <c r="L52" s="13"/>
      <c r="M52" s="14"/>
    </row>
    <row r="53" spans="1:13" x14ac:dyDescent="0.25">
      <c r="A53" s="11" t="s">
        <v>27</v>
      </c>
      <c r="B53" s="9">
        <v>100</v>
      </c>
      <c r="C53" s="9">
        <v>200</v>
      </c>
      <c r="D53" s="9">
        <v>300</v>
      </c>
      <c r="E53" s="9">
        <v>400</v>
      </c>
      <c r="F53" s="9">
        <v>500</v>
      </c>
      <c r="H53" s="11" t="s">
        <v>27</v>
      </c>
      <c r="I53" s="9">
        <v>100</v>
      </c>
      <c r="J53" s="9">
        <v>200</v>
      </c>
      <c r="K53" s="9">
        <v>300</v>
      </c>
      <c r="L53" s="9">
        <v>400</v>
      </c>
      <c r="M53" s="9">
        <v>500</v>
      </c>
    </row>
    <row r="54" spans="1:13" x14ac:dyDescent="0.25">
      <c r="A54" s="11"/>
      <c r="B54" s="3">
        <v>2.8519999999999999</v>
      </c>
      <c r="C54" s="3">
        <v>5.5759999999999996</v>
      </c>
      <c r="D54" s="3">
        <v>7.5439999999999996</v>
      </c>
      <c r="E54" s="3">
        <v>11.103999999999999</v>
      </c>
      <c r="F54" s="3">
        <v>13.8</v>
      </c>
      <c r="H54" s="11"/>
      <c r="I54" s="3">
        <v>20.268000000000001</v>
      </c>
      <c r="J54" s="3">
        <v>37.927999999999997</v>
      </c>
      <c r="K54" s="3">
        <v>39.896000000000001</v>
      </c>
      <c r="L54" s="3">
        <v>60.552</v>
      </c>
      <c r="M54" s="3">
        <v>65.715999999999994</v>
      </c>
    </row>
    <row r="55" spans="1:13" x14ac:dyDescent="0.25">
      <c r="A55" s="11"/>
      <c r="B55" s="3">
        <v>2.96</v>
      </c>
      <c r="C55" s="3">
        <v>5.3760000000000003</v>
      </c>
      <c r="D55" s="3">
        <v>8.3480000000000008</v>
      </c>
      <c r="E55" s="3">
        <v>11.18</v>
      </c>
      <c r="F55" s="3">
        <v>14.023999999999999</v>
      </c>
      <c r="H55" s="11"/>
      <c r="I55" s="3">
        <v>25.56</v>
      </c>
      <c r="J55" s="3">
        <v>29.111999999999998</v>
      </c>
      <c r="K55" s="3">
        <v>41.42</v>
      </c>
      <c r="L55" s="3">
        <v>46.18</v>
      </c>
      <c r="M55" s="3">
        <v>66.811999999999998</v>
      </c>
    </row>
    <row r="56" spans="1:13" x14ac:dyDescent="0.25">
      <c r="A56" s="11"/>
      <c r="B56" s="3">
        <v>2.8959999999999999</v>
      </c>
      <c r="C56" s="3">
        <v>5.3120000000000003</v>
      </c>
      <c r="D56" s="3">
        <v>8.34</v>
      </c>
      <c r="E56" s="3">
        <v>11.456</v>
      </c>
      <c r="F56" s="3">
        <v>13.516</v>
      </c>
      <c r="H56" s="11"/>
      <c r="I56" s="3">
        <v>20.492000000000001</v>
      </c>
      <c r="J56" s="3">
        <v>25.744</v>
      </c>
      <c r="K56" s="3">
        <v>42.996000000000002</v>
      </c>
      <c r="L56" s="3">
        <v>50.347999999999999</v>
      </c>
      <c r="M56" s="3">
        <v>60.543999999999997</v>
      </c>
    </row>
    <row r="57" spans="1:13" x14ac:dyDescent="0.25">
      <c r="A57" s="11"/>
      <c r="B57" s="3">
        <v>2.9239999999999999</v>
      </c>
      <c r="C57" s="3">
        <v>5.4480000000000004</v>
      </c>
      <c r="D57" s="3">
        <v>7.8879999999999999</v>
      </c>
      <c r="E57" s="3">
        <v>10.492000000000001</v>
      </c>
      <c r="F57" s="3">
        <v>12.768000000000001</v>
      </c>
      <c r="H57" s="11"/>
      <c r="I57" s="3">
        <v>15.948</v>
      </c>
      <c r="J57" s="3">
        <v>24.103999999999999</v>
      </c>
      <c r="K57" s="3">
        <v>43.067999999999998</v>
      </c>
      <c r="L57" s="3">
        <v>54.588000000000001</v>
      </c>
      <c r="M57" s="3">
        <v>61.795999999999999</v>
      </c>
    </row>
    <row r="58" spans="1:13" x14ac:dyDescent="0.25">
      <c r="A58" s="11"/>
      <c r="B58" s="3">
        <v>2.976</v>
      </c>
      <c r="C58" s="3">
        <v>5.5119999999999996</v>
      </c>
      <c r="D58" s="3">
        <v>8.032</v>
      </c>
      <c r="E58" s="3">
        <v>10.96</v>
      </c>
      <c r="F58" s="3">
        <v>12.907999999999999</v>
      </c>
      <c r="H58" s="11"/>
      <c r="I58" s="3">
        <v>17.876000000000001</v>
      </c>
      <c r="J58" s="3">
        <v>23.216000000000001</v>
      </c>
      <c r="K58" s="3">
        <v>32.643999999999998</v>
      </c>
      <c r="L58" s="3">
        <v>46.94</v>
      </c>
      <c r="M58" s="3">
        <v>63.764000000000003</v>
      </c>
    </row>
    <row r="59" spans="1:13" x14ac:dyDescent="0.25">
      <c r="A59" s="11"/>
      <c r="B59" s="3">
        <v>2.66</v>
      </c>
      <c r="C59" s="3">
        <v>5.62</v>
      </c>
      <c r="D59" s="3">
        <v>7.8559999999999999</v>
      </c>
      <c r="E59" s="3">
        <v>11.228</v>
      </c>
      <c r="F59" s="3">
        <v>13.372</v>
      </c>
      <c r="H59" s="11"/>
      <c r="I59" s="3">
        <v>18.608000000000001</v>
      </c>
      <c r="J59" s="3">
        <v>33.427999999999997</v>
      </c>
      <c r="K59" s="3">
        <v>41.16</v>
      </c>
      <c r="L59" s="3">
        <v>48.527999999999999</v>
      </c>
      <c r="M59" s="3">
        <v>56.515999999999998</v>
      </c>
    </row>
    <row r="60" spans="1:13" x14ac:dyDescent="0.25">
      <c r="A60" s="11"/>
      <c r="B60" s="3">
        <v>2.996</v>
      </c>
      <c r="C60" s="3">
        <v>5.6159999999999997</v>
      </c>
      <c r="D60" s="3">
        <v>7.8920000000000003</v>
      </c>
      <c r="E60" s="3">
        <v>10.532</v>
      </c>
      <c r="F60" s="3">
        <v>13.244</v>
      </c>
      <c r="H60" s="11"/>
      <c r="I60" s="3">
        <v>23.22</v>
      </c>
      <c r="J60" s="3">
        <v>29.475999999999999</v>
      </c>
      <c r="K60" s="3">
        <v>37.904000000000003</v>
      </c>
      <c r="L60" s="3">
        <v>59.84</v>
      </c>
      <c r="M60" s="3">
        <v>51.356000000000002</v>
      </c>
    </row>
    <row r="61" spans="1:13" x14ac:dyDescent="0.25">
      <c r="A61" s="11"/>
      <c r="B61" s="3">
        <v>2.82</v>
      </c>
      <c r="C61" s="3">
        <v>5.516</v>
      </c>
      <c r="D61" s="3">
        <v>8.3680000000000003</v>
      </c>
      <c r="E61" s="3">
        <v>10.568</v>
      </c>
      <c r="F61" s="3">
        <v>13.568</v>
      </c>
      <c r="H61" s="11"/>
      <c r="I61" s="3">
        <v>18.192</v>
      </c>
      <c r="J61" s="3">
        <v>37.164000000000001</v>
      </c>
      <c r="K61" s="3">
        <v>40.64</v>
      </c>
      <c r="L61" s="3">
        <v>47.276000000000003</v>
      </c>
      <c r="M61" s="3">
        <v>62.768000000000001</v>
      </c>
    </row>
    <row r="62" spans="1:13" x14ac:dyDescent="0.25">
      <c r="A62" s="11"/>
      <c r="B62" s="3">
        <v>2.8079999999999998</v>
      </c>
      <c r="C62" s="3">
        <v>5.5640000000000001</v>
      </c>
      <c r="D62" s="3">
        <v>7.7919999999999998</v>
      </c>
      <c r="E62" s="3">
        <v>10.744</v>
      </c>
      <c r="F62" s="3">
        <v>13.336</v>
      </c>
      <c r="H62" s="11"/>
      <c r="I62" s="3">
        <v>18.940000000000001</v>
      </c>
      <c r="J62" s="3">
        <v>33.892000000000003</v>
      </c>
      <c r="K62" s="3">
        <v>42.595999999999997</v>
      </c>
      <c r="L62" s="3">
        <v>50.944000000000003</v>
      </c>
      <c r="M62" s="3">
        <v>56.432000000000002</v>
      </c>
    </row>
    <row r="63" spans="1:13" x14ac:dyDescent="0.25">
      <c r="A63" s="11"/>
      <c r="B63" s="3">
        <v>2.8919999999999999</v>
      </c>
      <c r="C63" s="3">
        <v>5.18</v>
      </c>
      <c r="D63" s="3">
        <v>8.2560000000000002</v>
      </c>
      <c r="E63" s="3">
        <v>10.548</v>
      </c>
      <c r="F63" s="3">
        <v>12.8</v>
      </c>
      <c r="H63" s="11"/>
      <c r="I63" s="3">
        <v>22.056000000000001</v>
      </c>
      <c r="J63" s="3">
        <v>29.228000000000002</v>
      </c>
      <c r="K63" s="3">
        <v>38.46</v>
      </c>
      <c r="L63" s="3">
        <v>54.744</v>
      </c>
      <c r="M63" s="3">
        <v>55.451999999999998</v>
      </c>
    </row>
    <row r="64" spans="1:13" x14ac:dyDescent="0.25">
      <c r="A64" s="9" t="s">
        <v>4</v>
      </c>
      <c r="B64" s="3">
        <f t="shared" ref="B64:F64" si="24">AVERAGE(B54:B63)</f>
        <v>2.8783999999999996</v>
      </c>
      <c r="C64" s="3">
        <f t="shared" si="24"/>
        <v>5.4719999999999995</v>
      </c>
      <c r="D64" s="3">
        <f t="shared" si="24"/>
        <v>8.031600000000001</v>
      </c>
      <c r="E64" s="3">
        <f t="shared" si="24"/>
        <v>10.8812</v>
      </c>
      <c r="F64" s="3">
        <f t="shared" si="24"/>
        <v>13.333599999999999</v>
      </c>
      <c r="H64" s="9" t="s">
        <v>4</v>
      </c>
      <c r="I64" s="3">
        <f t="shared" ref="I64:M64" si="25">AVERAGE(I54:I63)</f>
        <v>20.116000000000003</v>
      </c>
      <c r="J64" s="3">
        <f t="shared" si="25"/>
        <v>30.329199999999997</v>
      </c>
      <c r="K64" s="3">
        <f t="shared" si="25"/>
        <v>40.078400000000002</v>
      </c>
      <c r="L64" s="3">
        <f t="shared" si="25"/>
        <v>51.994000000000007</v>
      </c>
      <c r="M64" s="3">
        <f t="shared" si="25"/>
        <v>60.115600000000008</v>
      </c>
    </row>
    <row r="65" spans="1:13" x14ac:dyDescent="0.25">
      <c r="A65" s="9" t="s">
        <v>5</v>
      </c>
      <c r="B65" s="3">
        <f t="shared" ref="B65:F65" si="26">STDEV(B54:B63)</f>
        <v>9.9638457546382259E-2</v>
      </c>
      <c r="C65" s="3">
        <f t="shared" si="26"/>
        <v>0.14380233346893609</v>
      </c>
      <c r="D65" s="3">
        <f t="shared" si="26"/>
        <v>0.28379303883092166</v>
      </c>
      <c r="E65" s="3">
        <f t="shared" si="26"/>
        <v>0.34915033374687671</v>
      </c>
      <c r="F65" s="3">
        <f t="shared" si="26"/>
        <v>0.41868450068173163</v>
      </c>
      <c r="H65" s="9" t="s">
        <v>5</v>
      </c>
      <c r="I65" s="3">
        <f t="shared" ref="I65:M65" si="27">STDEV(I54:I63)</f>
        <v>2.846999824376522</v>
      </c>
      <c r="J65" s="3">
        <f t="shared" si="27"/>
        <v>5.1698840906843513</v>
      </c>
      <c r="K65" s="3">
        <f t="shared" si="27"/>
        <v>3.1574314173954048</v>
      </c>
      <c r="L65" s="3">
        <f t="shared" si="27"/>
        <v>5.2336562957670649</v>
      </c>
      <c r="M65" s="3">
        <f t="shared" si="27"/>
        <v>4.9951683143702859</v>
      </c>
    </row>
    <row r="66" spans="1:13" x14ac:dyDescent="0.25">
      <c r="A66" s="9" t="s">
        <v>6</v>
      </c>
      <c r="B66" s="4">
        <f t="shared" ref="B66:F66" si="28">MIN(B54:B63)</f>
        <v>2.66</v>
      </c>
      <c r="C66" s="4">
        <f t="shared" si="28"/>
        <v>5.18</v>
      </c>
      <c r="D66" s="4">
        <f t="shared" si="28"/>
        <v>7.5439999999999996</v>
      </c>
      <c r="E66" s="4">
        <f t="shared" si="28"/>
        <v>10.492000000000001</v>
      </c>
      <c r="F66" s="4">
        <f t="shared" si="28"/>
        <v>12.768000000000001</v>
      </c>
      <c r="H66" s="9" t="s">
        <v>6</v>
      </c>
      <c r="I66" s="4">
        <f t="shared" ref="I66:M66" si="29">MIN(I54:I63)</f>
        <v>15.948</v>
      </c>
      <c r="J66" s="4">
        <f t="shared" si="29"/>
        <v>23.216000000000001</v>
      </c>
      <c r="K66" s="4">
        <f t="shared" si="29"/>
        <v>32.643999999999998</v>
      </c>
      <c r="L66" s="4">
        <f t="shared" si="29"/>
        <v>46.18</v>
      </c>
      <c r="M66" s="4">
        <f t="shared" si="29"/>
        <v>51.356000000000002</v>
      </c>
    </row>
    <row r="67" spans="1:13" x14ac:dyDescent="0.25">
      <c r="A67" s="9" t="s">
        <v>7</v>
      </c>
      <c r="B67" s="4">
        <f t="shared" ref="B67:F67" si="30">MAX(B54:B63)</f>
        <v>2.996</v>
      </c>
      <c r="C67" s="4">
        <f t="shared" si="30"/>
        <v>5.62</v>
      </c>
      <c r="D67" s="4">
        <f t="shared" si="30"/>
        <v>8.3680000000000003</v>
      </c>
      <c r="E67" s="4">
        <f t="shared" si="30"/>
        <v>11.456</v>
      </c>
      <c r="F67" s="4">
        <f t="shared" si="30"/>
        <v>14.023999999999999</v>
      </c>
      <c r="H67" s="9" t="s">
        <v>7</v>
      </c>
      <c r="I67" s="4">
        <f t="shared" ref="I67:M67" si="31">MAX(I54:I63)</f>
        <v>25.56</v>
      </c>
      <c r="J67" s="4">
        <f t="shared" si="31"/>
        <v>37.927999999999997</v>
      </c>
      <c r="K67" s="4">
        <f t="shared" si="31"/>
        <v>43.067999999999998</v>
      </c>
      <c r="L67" s="4">
        <f t="shared" si="31"/>
        <v>60.552</v>
      </c>
      <c r="M67" s="4">
        <f t="shared" si="31"/>
        <v>66.811999999999998</v>
      </c>
    </row>
    <row r="69" spans="1:13" x14ac:dyDescent="0.25">
      <c r="A69" s="12" t="s">
        <v>17</v>
      </c>
      <c r="B69" s="13"/>
      <c r="C69" s="13"/>
      <c r="D69" s="13"/>
      <c r="E69" s="13"/>
      <c r="F69" s="14"/>
      <c r="H69" s="12" t="s">
        <v>18</v>
      </c>
      <c r="I69" s="13"/>
      <c r="J69" s="13"/>
      <c r="K69" s="13"/>
      <c r="L69" s="13"/>
      <c r="M69" s="14"/>
    </row>
    <row r="70" spans="1:13" x14ac:dyDescent="0.25">
      <c r="A70" s="11" t="s">
        <v>27</v>
      </c>
      <c r="B70" s="9">
        <v>100</v>
      </c>
      <c r="C70" s="9">
        <v>200</v>
      </c>
      <c r="D70" s="9">
        <v>300</v>
      </c>
      <c r="E70" s="9">
        <v>400</v>
      </c>
      <c r="F70" s="9">
        <v>500</v>
      </c>
      <c r="H70" s="11" t="s">
        <v>27</v>
      </c>
      <c r="I70" s="9">
        <v>100</v>
      </c>
      <c r="J70" s="9">
        <v>200</v>
      </c>
      <c r="K70" s="9">
        <v>300</v>
      </c>
      <c r="L70" s="9">
        <v>400</v>
      </c>
      <c r="M70" s="9">
        <v>500</v>
      </c>
    </row>
    <row r="71" spans="1:13" x14ac:dyDescent="0.25">
      <c r="A71" s="11"/>
      <c r="B71" s="3">
        <v>8.532</v>
      </c>
      <c r="C71" s="3">
        <v>16.212</v>
      </c>
      <c r="D71" s="3">
        <v>23.731999999999999</v>
      </c>
      <c r="E71" s="3">
        <v>32.531999999999996</v>
      </c>
      <c r="F71" s="3">
        <v>38.648000000000003</v>
      </c>
      <c r="H71" s="11"/>
      <c r="I71" s="3">
        <v>82.108000000000004</v>
      </c>
      <c r="J71" s="3">
        <v>115.012</v>
      </c>
      <c r="K71" s="3">
        <v>135.66</v>
      </c>
      <c r="L71" s="3">
        <v>198.83199999999999</v>
      </c>
      <c r="M71" s="3">
        <v>209.892</v>
      </c>
    </row>
    <row r="72" spans="1:13" x14ac:dyDescent="0.25">
      <c r="A72" s="11"/>
      <c r="B72" s="3">
        <v>8.5440000000000005</v>
      </c>
      <c r="C72" s="3">
        <v>16.672000000000001</v>
      </c>
      <c r="D72" s="3">
        <v>24.135999999999999</v>
      </c>
      <c r="E72" s="3">
        <v>33.451999999999998</v>
      </c>
      <c r="F72" s="3">
        <v>41.212000000000003</v>
      </c>
      <c r="H72" s="11"/>
      <c r="I72" s="3">
        <v>70.78</v>
      </c>
      <c r="J72" s="3">
        <v>118.43600000000001</v>
      </c>
      <c r="K72" s="3">
        <v>138.756</v>
      </c>
      <c r="L72" s="3">
        <v>170.464</v>
      </c>
      <c r="M72" s="3">
        <v>204.19200000000001</v>
      </c>
    </row>
    <row r="73" spans="1:13" x14ac:dyDescent="0.25">
      <c r="A73" s="11"/>
      <c r="B73" s="3">
        <v>8.9640000000000004</v>
      </c>
      <c r="C73" s="3">
        <v>16.920000000000002</v>
      </c>
      <c r="D73" s="3">
        <v>24.148</v>
      </c>
      <c r="E73" s="3">
        <v>32.103999999999999</v>
      </c>
      <c r="F73" s="3">
        <v>40.159999999999997</v>
      </c>
      <c r="H73" s="11"/>
      <c r="I73" s="3">
        <v>84.76</v>
      </c>
      <c r="J73" s="3">
        <v>120.84</v>
      </c>
      <c r="K73" s="3">
        <v>153.80799999999999</v>
      </c>
      <c r="L73" s="3">
        <v>163.56399999999999</v>
      </c>
      <c r="M73" s="3">
        <v>221.816</v>
      </c>
    </row>
    <row r="74" spans="1:13" x14ac:dyDescent="0.25">
      <c r="A74" s="11"/>
      <c r="B74" s="3">
        <v>8.9280000000000008</v>
      </c>
      <c r="C74" s="3">
        <v>16.936</v>
      </c>
      <c r="D74" s="3">
        <v>24.571999999999999</v>
      </c>
      <c r="E74" s="3">
        <v>34.031999999999996</v>
      </c>
      <c r="F74" s="3">
        <v>40.588000000000001</v>
      </c>
      <c r="H74" s="11"/>
      <c r="I74" s="3">
        <v>79.727999999999994</v>
      </c>
      <c r="J74" s="3">
        <v>134.01599999999999</v>
      </c>
      <c r="K74" s="3">
        <v>150.488</v>
      </c>
      <c r="L74" s="3">
        <v>185.536</v>
      </c>
      <c r="M74" s="3">
        <v>201.87200000000001</v>
      </c>
    </row>
    <row r="75" spans="1:13" x14ac:dyDescent="0.25">
      <c r="A75" s="11"/>
      <c r="B75" s="3">
        <v>8.4879999999999995</v>
      </c>
      <c r="C75" s="3">
        <v>16.623999999999999</v>
      </c>
      <c r="D75" s="3">
        <v>24.116</v>
      </c>
      <c r="E75" s="3">
        <v>32.356000000000002</v>
      </c>
      <c r="F75" s="3">
        <v>41.152000000000001</v>
      </c>
      <c r="H75" s="11"/>
      <c r="I75" s="3">
        <v>65.72</v>
      </c>
      <c r="J75" s="3">
        <v>106.968</v>
      </c>
      <c r="K75" s="3">
        <v>133.85599999999999</v>
      </c>
      <c r="L75" s="3">
        <v>160.95599999999999</v>
      </c>
      <c r="M75" s="3">
        <v>211.904</v>
      </c>
    </row>
    <row r="76" spans="1:13" x14ac:dyDescent="0.25">
      <c r="A76" s="11"/>
      <c r="B76" s="3">
        <v>8.3759999999999994</v>
      </c>
      <c r="C76" s="3">
        <v>17.132000000000001</v>
      </c>
      <c r="D76" s="3">
        <v>24.352</v>
      </c>
      <c r="E76" s="3">
        <v>33.167999999999999</v>
      </c>
      <c r="F76" s="3">
        <v>41.6</v>
      </c>
      <c r="H76" s="11"/>
      <c r="I76" s="3">
        <v>119.66800000000001</v>
      </c>
      <c r="J76" s="3">
        <v>120.1</v>
      </c>
      <c r="K76" s="3">
        <v>148.24</v>
      </c>
      <c r="L76" s="3">
        <v>183.488</v>
      </c>
      <c r="M76" s="3">
        <v>202.172</v>
      </c>
    </row>
    <row r="77" spans="1:13" x14ac:dyDescent="0.25">
      <c r="A77" s="11"/>
      <c r="B77" s="3">
        <v>8.7759999999999998</v>
      </c>
      <c r="C77" s="3">
        <v>16.196000000000002</v>
      </c>
      <c r="D77" s="3">
        <v>25.295999999999999</v>
      </c>
      <c r="E77" s="3">
        <v>32.603999999999999</v>
      </c>
      <c r="F77" s="3">
        <v>40.444000000000003</v>
      </c>
      <c r="H77" s="11"/>
      <c r="I77" s="3">
        <v>65.323999999999998</v>
      </c>
      <c r="J77" s="3">
        <v>131.96799999999999</v>
      </c>
      <c r="K77" s="3">
        <v>138.92400000000001</v>
      </c>
      <c r="L77" s="3">
        <v>172.76</v>
      </c>
      <c r="M77" s="3">
        <v>221.66399999999999</v>
      </c>
    </row>
    <row r="78" spans="1:13" x14ac:dyDescent="0.25">
      <c r="A78" s="11"/>
      <c r="B78" s="3">
        <v>3983.7359999999999</v>
      </c>
      <c r="C78" s="3">
        <v>16.792000000000002</v>
      </c>
      <c r="D78" s="3">
        <v>25.268000000000001</v>
      </c>
      <c r="E78" s="3">
        <v>31.736000000000001</v>
      </c>
      <c r="F78" s="3">
        <v>41.6</v>
      </c>
      <c r="H78" s="11"/>
      <c r="I78" s="3">
        <v>78.456000000000003</v>
      </c>
      <c r="J78" s="3">
        <v>100.608</v>
      </c>
      <c r="K78" s="3">
        <v>137.82</v>
      </c>
      <c r="L78" s="3">
        <v>180.708</v>
      </c>
      <c r="M78" s="3">
        <v>188.26</v>
      </c>
    </row>
    <row r="79" spans="1:13" x14ac:dyDescent="0.25">
      <c r="A79" s="11"/>
      <c r="B79" s="3">
        <v>9</v>
      </c>
      <c r="C79" s="3">
        <v>17</v>
      </c>
      <c r="D79" s="3">
        <v>25.347999999999999</v>
      </c>
      <c r="E79" s="3">
        <v>31.968</v>
      </c>
      <c r="F79" s="3">
        <v>41.572000000000003</v>
      </c>
      <c r="H79" s="11"/>
      <c r="I79" s="3">
        <v>66.64</v>
      </c>
      <c r="J79" s="3">
        <v>124.66800000000001</v>
      </c>
      <c r="K79" s="3">
        <v>124.464</v>
      </c>
      <c r="L79" s="3">
        <v>193.84</v>
      </c>
      <c r="M79" s="3">
        <v>227.148</v>
      </c>
    </row>
    <row r="80" spans="1:13" x14ac:dyDescent="0.25">
      <c r="A80" s="11"/>
      <c r="B80" s="3">
        <v>9.0280000000000005</v>
      </c>
      <c r="C80" s="3">
        <v>15.3</v>
      </c>
      <c r="D80" s="3">
        <v>24.42</v>
      </c>
      <c r="E80" s="3">
        <v>32.055999999999997</v>
      </c>
      <c r="F80" s="3">
        <v>39.676000000000002</v>
      </c>
      <c r="H80" s="11"/>
      <c r="I80" s="3">
        <v>77.676000000000002</v>
      </c>
      <c r="J80" s="3">
        <v>139.66</v>
      </c>
      <c r="K80" s="3">
        <v>150.44800000000001</v>
      </c>
      <c r="L80" s="3">
        <v>161.352</v>
      </c>
      <c r="M80" s="3">
        <v>201.66</v>
      </c>
    </row>
    <row r="81" spans="1:13" x14ac:dyDescent="0.25">
      <c r="A81" s="9" t="s">
        <v>4</v>
      </c>
      <c r="B81" s="3">
        <f>AVERAGE(B71:B77,B79,B80)</f>
        <v>8.7373333333333338</v>
      </c>
      <c r="C81" s="3">
        <f t="shared" ref="B81:F81" si="32">AVERAGE(C71:C80)</f>
        <v>16.578400000000002</v>
      </c>
      <c r="D81" s="3">
        <f t="shared" si="32"/>
        <v>24.538799999999998</v>
      </c>
      <c r="E81" s="3">
        <f t="shared" si="32"/>
        <v>32.6008</v>
      </c>
      <c r="F81" s="3">
        <f t="shared" si="32"/>
        <v>40.665199999999999</v>
      </c>
      <c r="H81" s="9" t="s">
        <v>4</v>
      </c>
      <c r="I81" s="3">
        <f t="shared" ref="I81:M81" si="33">AVERAGE(I71:I80)</f>
        <v>79.085999999999999</v>
      </c>
      <c r="J81" s="3">
        <f t="shared" si="33"/>
        <v>121.22760000000001</v>
      </c>
      <c r="K81" s="3">
        <f t="shared" si="33"/>
        <v>141.24639999999999</v>
      </c>
      <c r="L81" s="3">
        <f t="shared" si="33"/>
        <v>177.15</v>
      </c>
      <c r="M81" s="3">
        <f t="shared" si="33"/>
        <v>209.05799999999999</v>
      </c>
    </row>
    <row r="82" spans="1:13" x14ac:dyDescent="0.25">
      <c r="A82" s="9" t="s">
        <v>5</v>
      </c>
      <c r="B82" s="3">
        <f t="shared" ref="B82:F82" si="34">STDEV(B71:B80)</f>
        <v>1257.0049710401836</v>
      </c>
      <c r="C82" s="3">
        <f t="shared" si="34"/>
        <v>0.54772645240728213</v>
      </c>
      <c r="D82" s="3">
        <f t="shared" si="34"/>
        <v>0.57297058291756031</v>
      </c>
      <c r="E82" s="3">
        <f t="shared" si="34"/>
        <v>0.73418084360129543</v>
      </c>
      <c r="F82" s="3">
        <f t="shared" si="34"/>
        <v>0.96974690856257273</v>
      </c>
      <c r="H82" s="9" t="s">
        <v>5</v>
      </c>
      <c r="I82" s="3">
        <f t="shared" ref="I82:M82" si="35">STDEV(I71:I80)</f>
        <v>15.926769219706117</v>
      </c>
      <c r="J82" s="3">
        <f t="shared" si="35"/>
        <v>12.050088125081166</v>
      </c>
      <c r="K82" s="3">
        <f t="shared" si="35"/>
        <v>9.235147393397563</v>
      </c>
      <c r="L82" s="3">
        <f t="shared" si="35"/>
        <v>13.466816665831281</v>
      </c>
      <c r="M82" s="3">
        <f t="shared" si="35"/>
        <v>11.86845458441082</v>
      </c>
    </row>
    <row r="83" spans="1:13" x14ac:dyDescent="0.25">
      <c r="A83" s="9" t="s">
        <v>6</v>
      </c>
      <c r="B83" s="4">
        <f t="shared" ref="B83:F83" si="36">MIN(B71:B80)</f>
        <v>8.3759999999999994</v>
      </c>
      <c r="C83" s="4">
        <f t="shared" si="36"/>
        <v>15.3</v>
      </c>
      <c r="D83" s="4">
        <f t="shared" si="36"/>
        <v>23.731999999999999</v>
      </c>
      <c r="E83" s="4">
        <f t="shared" si="36"/>
        <v>31.736000000000001</v>
      </c>
      <c r="F83" s="4">
        <f t="shared" si="36"/>
        <v>38.648000000000003</v>
      </c>
      <c r="H83" s="9" t="s">
        <v>6</v>
      </c>
      <c r="I83" s="4">
        <f t="shared" ref="I83:M83" si="37">MIN(I71:I80)</f>
        <v>65.323999999999998</v>
      </c>
      <c r="J83" s="4">
        <f t="shared" si="37"/>
        <v>100.608</v>
      </c>
      <c r="K83" s="4">
        <f t="shared" si="37"/>
        <v>124.464</v>
      </c>
      <c r="L83" s="4">
        <f t="shared" si="37"/>
        <v>160.95599999999999</v>
      </c>
      <c r="M83" s="4">
        <f t="shared" si="37"/>
        <v>188.26</v>
      </c>
    </row>
    <row r="84" spans="1:13" x14ac:dyDescent="0.25">
      <c r="A84" s="9" t="s">
        <v>7</v>
      </c>
      <c r="B84" s="4">
        <f t="shared" ref="B84:F84" si="38">MAX(B71:B80)</f>
        <v>3983.7359999999999</v>
      </c>
      <c r="C84" s="4">
        <f t="shared" si="38"/>
        <v>17.132000000000001</v>
      </c>
      <c r="D84" s="4">
        <f t="shared" si="38"/>
        <v>25.347999999999999</v>
      </c>
      <c r="E84" s="4">
        <f t="shared" si="38"/>
        <v>34.031999999999996</v>
      </c>
      <c r="F84" s="4">
        <f t="shared" si="38"/>
        <v>41.6</v>
      </c>
      <c r="H84" s="9" t="s">
        <v>7</v>
      </c>
      <c r="I84" s="4">
        <f t="shared" ref="I84:M84" si="39">MAX(I71:I80)</f>
        <v>119.66800000000001</v>
      </c>
      <c r="J84" s="4">
        <f t="shared" si="39"/>
        <v>139.66</v>
      </c>
      <c r="K84" s="4">
        <f t="shared" si="39"/>
        <v>153.80799999999999</v>
      </c>
      <c r="L84" s="4">
        <f t="shared" si="39"/>
        <v>198.83199999999999</v>
      </c>
      <c r="M84" s="4">
        <f t="shared" si="39"/>
        <v>227.148</v>
      </c>
    </row>
    <row r="86" spans="1:13" x14ac:dyDescent="0.25">
      <c r="A86" s="12" t="s">
        <v>15</v>
      </c>
      <c r="B86" s="13"/>
      <c r="C86" s="13"/>
      <c r="D86" s="13"/>
      <c r="E86" s="13"/>
      <c r="F86" s="14"/>
      <c r="H86" s="12" t="s">
        <v>16</v>
      </c>
      <c r="I86" s="13"/>
      <c r="J86" s="13"/>
      <c r="K86" s="13"/>
      <c r="L86" s="13"/>
      <c r="M86" s="14"/>
    </row>
    <row r="87" spans="1:13" x14ac:dyDescent="0.25">
      <c r="A87" s="11" t="s">
        <v>27</v>
      </c>
      <c r="B87" s="9">
        <v>100</v>
      </c>
      <c r="C87" s="9">
        <v>200</v>
      </c>
      <c r="D87" s="9">
        <v>300</v>
      </c>
      <c r="E87" s="9">
        <v>400</v>
      </c>
      <c r="F87" s="9">
        <v>500</v>
      </c>
      <c r="H87" s="11" t="s">
        <v>27</v>
      </c>
      <c r="I87" s="9">
        <v>100</v>
      </c>
      <c r="J87" s="9">
        <v>200</v>
      </c>
      <c r="K87" s="9">
        <v>300</v>
      </c>
      <c r="L87" s="9">
        <v>400</v>
      </c>
      <c r="M87" s="9">
        <v>500</v>
      </c>
    </row>
    <row r="88" spans="1:13" x14ac:dyDescent="0.25">
      <c r="A88" s="11"/>
      <c r="B88" s="3">
        <v>7906.2839999999997</v>
      </c>
      <c r="C88" s="3">
        <v>50.667999999999999</v>
      </c>
      <c r="D88" s="3">
        <v>74.319999999999993</v>
      </c>
      <c r="E88" s="3">
        <v>95.975999999999999</v>
      </c>
      <c r="F88" s="3">
        <v>123.232</v>
      </c>
      <c r="H88" s="11"/>
      <c r="I88" s="3">
        <v>387.48</v>
      </c>
      <c r="J88" s="3">
        <v>522.05200000000002</v>
      </c>
      <c r="K88" s="3">
        <v>541.60400000000004</v>
      </c>
      <c r="L88" s="3">
        <v>791.4</v>
      </c>
      <c r="M88" s="3">
        <v>831.06799999999998</v>
      </c>
    </row>
    <row r="89" spans="1:13" x14ac:dyDescent="0.25">
      <c r="A89" s="11"/>
      <c r="B89" s="3">
        <v>26.552</v>
      </c>
      <c r="C89" s="3">
        <v>50.244</v>
      </c>
      <c r="D89" s="3">
        <v>72.995999999999995</v>
      </c>
      <c r="E89" s="3">
        <v>96.62</v>
      </c>
      <c r="F89" s="3">
        <v>120.256</v>
      </c>
      <c r="H89" s="11"/>
      <c r="I89" s="3">
        <v>374.71600000000001</v>
      </c>
      <c r="J89" s="3">
        <v>439.44</v>
      </c>
      <c r="K89" s="3">
        <v>549.64</v>
      </c>
      <c r="L89" s="3">
        <v>741.4</v>
      </c>
      <c r="M89" s="3">
        <v>712.37599999999998</v>
      </c>
    </row>
    <row r="90" spans="1:13" x14ac:dyDescent="0.25">
      <c r="A90" s="11"/>
      <c r="B90" s="3">
        <v>25.771999999999998</v>
      </c>
      <c r="C90" s="3">
        <v>50.543999999999997</v>
      </c>
      <c r="D90" s="3">
        <v>73.88</v>
      </c>
      <c r="E90" s="3">
        <v>98.256</v>
      </c>
      <c r="F90" s="3">
        <v>122.56399999999999</v>
      </c>
      <c r="H90" s="11"/>
      <c r="I90" s="3">
        <v>343.33600000000001</v>
      </c>
      <c r="J90" s="3">
        <v>470.96</v>
      </c>
      <c r="K90" s="3">
        <v>543.09199999999998</v>
      </c>
      <c r="L90" s="3">
        <v>681.34</v>
      </c>
      <c r="M90" s="3">
        <v>861.42399999999998</v>
      </c>
    </row>
    <row r="91" spans="1:13" x14ac:dyDescent="0.25">
      <c r="A91" s="11"/>
      <c r="B91" s="3">
        <v>26.72</v>
      </c>
      <c r="C91" s="3">
        <v>50.631999999999998</v>
      </c>
      <c r="D91" s="3">
        <v>72.516000000000005</v>
      </c>
      <c r="E91" s="3">
        <v>99.388000000000005</v>
      </c>
      <c r="F91" s="3">
        <v>123.84399999999999</v>
      </c>
      <c r="H91" s="11"/>
      <c r="I91" s="3">
        <v>329.87599999999998</v>
      </c>
      <c r="J91" s="3">
        <v>402.29199999999997</v>
      </c>
      <c r="K91" s="3">
        <v>583.4</v>
      </c>
      <c r="L91" s="3">
        <v>686.82799999999997</v>
      </c>
      <c r="M91" s="3">
        <v>829.11199999999997</v>
      </c>
    </row>
    <row r="92" spans="1:13" x14ac:dyDescent="0.25">
      <c r="A92" s="11"/>
      <c r="B92" s="3">
        <v>7907.0680000000002</v>
      </c>
      <c r="C92" s="3">
        <v>49.996000000000002</v>
      </c>
      <c r="D92" s="3">
        <v>72.328000000000003</v>
      </c>
      <c r="E92" s="3">
        <v>95.352000000000004</v>
      </c>
      <c r="F92" s="3">
        <v>124.14400000000001</v>
      </c>
      <c r="H92" s="11"/>
      <c r="I92" s="3">
        <v>380.53199999999998</v>
      </c>
      <c r="J92" s="3">
        <v>412.47199999999998</v>
      </c>
      <c r="K92" s="3">
        <v>558.84</v>
      </c>
      <c r="L92" s="3">
        <v>631.25599999999997</v>
      </c>
      <c r="M92" s="3">
        <v>762.976</v>
      </c>
    </row>
    <row r="93" spans="1:13" x14ac:dyDescent="0.25">
      <c r="A93" s="11"/>
      <c r="B93" s="3">
        <v>25.248000000000001</v>
      </c>
      <c r="C93" s="3">
        <v>48.68</v>
      </c>
      <c r="D93" s="3">
        <v>74.584000000000003</v>
      </c>
      <c r="E93" s="3">
        <v>99.956000000000003</v>
      </c>
      <c r="F93" s="3">
        <v>122.16</v>
      </c>
      <c r="H93" s="11"/>
      <c r="I93" s="3">
        <v>386.14400000000001</v>
      </c>
      <c r="J93" s="3">
        <v>426.84</v>
      </c>
      <c r="K93" s="3">
        <v>590.38400000000001</v>
      </c>
      <c r="L93" s="3">
        <v>625.60400000000004</v>
      </c>
      <c r="M93" s="3">
        <v>819.15200000000004</v>
      </c>
    </row>
    <row r="94" spans="1:13" x14ac:dyDescent="0.25">
      <c r="A94" s="11"/>
      <c r="B94" s="3">
        <v>25.972000000000001</v>
      </c>
      <c r="C94" s="3">
        <v>49.915999999999997</v>
      </c>
      <c r="D94" s="3">
        <v>71.62</v>
      </c>
      <c r="E94" s="3">
        <v>98.867999999999995</v>
      </c>
      <c r="F94" s="3">
        <v>122.01600000000001</v>
      </c>
      <c r="H94" s="11"/>
      <c r="I94" s="3">
        <v>324.38</v>
      </c>
      <c r="J94" s="3">
        <v>472.28800000000001</v>
      </c>
      <c r="K94" s="3">
        <v>520.33600000000001</v>
      </c>
      <c r="L94" s="3">
        <v>683.68</v>
      </c>
      <c r="M94" s="3">
        <v>751.87199999999996</v>
      </c>
    </row>
    <row r="95" spans="1:13" x14ac:dyDescent="0.25">
      <c r="A95" s="11"/>
      <c r="B95" s="3">
        <v>7891.2160000000003</v>
      </c>
      <c r="C95" s="3">
        <v>49.527999999999999</v>
      </c>
      <c r="D95" s="3">
        <v>74.116</v>
      </c>
      <c r="E95" s="3">
        <v>97.147999999999996</v>
      </c>
      <c r="F95" s="3">
        <v>121.044</v>
      </c>
      <c r="H95" s="11"/>
      <c r="I95" s="3">
        <v>331.27199999999999</v>
      </c>
      <c r="J95" s="3">
        <v>467.88</v>
      </c>
      <c r="K95" s="3">
        <v>567.82799999999997</v>
      </c>
      <c r="L95" s="3">
        <v>726.18399999999997</v>
      </c>
      <c r="M95" s="3">
        <v>767.08799999999997</v>
      </c>
    </row>
    <row r="96" spans="1:13" x14ac:dyDescent="0.25">
      <c r="A96" s="11"/>
      <c r="B96" s="3">
        <v>7908.9279999999999</v>
      </c>
      <c r="C96" s="3">
        <v>49.716000000000001</v>
      </c>
      <c r="D96" s="3">
        <v>75.495999999999995</v>
      </c>
      <c r="E96" s="3">
        <v>96.227999999999994</v>
      </c>
      <c r="F96" s="3">
        <v>121.268</v>
      </c>
      <c r="H96" s="11"/>
      <c r="I96" s="3">
        <v>285.15600000000001</v>
      </c>
      <c r="J96" s="3">
        <v>405.06400000000002</v>
      </c>
      <c r="K96" s="3">
        <v>552.048</v>
      </c>
      <c r="L96" s="3">
        <v>683.28800000000001</v>
      </c>
      <c r="M96" s="3">
        <v>822.48800000000006</v>
      </c>
    </row>
    <row r="97" spans="1:13" x14ac:dyDescent="0.25">
      <c r="A97" s="11"/>
      <c r="B97" s="3">
        <v>26.475999999999999</v>
      </c>
      <c r="C97" s="3">
        <v>49.463999999999999</v>
      </c>
      <c r="D97" s="3">
        <v>74.635999999999996</v>
      </c>
      <c r="E97" s="3">
        <v>97.191999999999993</v>
      </c>
      <c r="F97" s="3">
        <v>123</v>
      </c>
      <c r="H97" s="11"/>
      <c r="I97" s="3">
        <v>309.69600000000003</v>
      </c>
      <c r="J97" s="3">
        <v>404.78</v>
      </c>
      <c r="K97" s="3">
        <v>538.36800000000005</v>
      </c>
      <c r="L97" s="3">
        <v>687.98800000000006</v>
      </c>
      <c r="M97" s="3">
        <v>761.37599999999998</v>
      </c>
    </row>
    <row r="98" spans="1:13" x14ac:dyDescent="0.25">
      <c r="A98" s="9" t="s">
        <v>4</v>
      </c>
      <c r="B98" s="3">
        <f>AVERAGE(B89:B91,B93,B94,B97)</f>
        <v>26.123333333333335</v>
      </c>
      <c r="C98" s="3">
        <f t="shared" ref="B98:F98" si="40">AVERAGE(C88:C97)</f>
        <v>49.938800000000001</v>
      </c>
      <c r="D98" s="3">
        <f t="shared" si="40"/>
        <v>73.649199999999979</v>
      </c>
      <c r="E98" s="3">
        <f t="shared" si="40"/>
        <v>97.49839999999999</v>
      </c>
      <c r="F98" s="3">
        <f t="shared" si="40"/>
        <v>122.35279999999997</v>
      </c>
      <c r="H98" s="9" t="s">
        <v>4</v>
      </c>
      <c r="I98" s="3">
        <f t="shared" ref="I98:M98" si="41">AVERAGE(I88:I97)</f>
        <v>345.25879999999995</v>
      </c>
      <c r="J98" s="3">
        <f t="shared" si="41"/>
        <v>442.40680000000003</v>
      </c>
      <c r="K98" s="3">
        <f t="shared" si="41"/>
        <v>554.55399999999997</v>
      </c>
      <c r="L98" s="3">
        <f t="shared" si="41"/>
        <v>693.89679999999998</v>
      </c>
      <c r="M98" s="3">
        <f t="shared" si="41"/>
        <v>791.89320000000009</v>
      </c>
    </row>
    <row r="99" spans="1:13" x14ac:dyDescent="0.25">
      <c r="A99" s="9" t="s">
        <v>5</v>
      </c>
      <c r="B99" s="3">
        <f t="shared" ref="B99:F99" si="42">STDEV(B88:B97)</f>
        <v>4067.7975164222935</v>
      </c>
      <c r="C99" s="3">
        <f t="shared" si="42"/>
        <v>0.62395455674983924</v>
      </c>
      <c r="D99" s="3">
        <f t="shared" si="42"/>
        <v>1.2271680859242975</v>
      </c>
      <c r="E99" s="3">
        <f t="shared" si="42"/>
        <v>1.5487287403257917</v>
      </c>
      <c r="F99" s="3">
        <f t="shared" si="42"/>
        <v>1.2519081258445268</v>
      </c>
      <c r="H99" s="9" t="s">
        <v>5</v>
      </c>
      <c r="I99" s="3">
        <f t="shared" ref="I99:M99" si="43">STDEV(I88:I97)</f>
        <v>35.457480717677115</v>
      </c>
      <c r="J99" s="3">
        <f t="shared" si="43"/>
        <v>39.814975587920024</v>
      </c>
      <c r="K99" s="3">
        <f t="shared" si="43"/>
        <v>21.272870004355823</v>
      </c>
      <c r="L99" s="3">
        <f t="shared" si="43"/>
        <v>49.276039227555152</v>
      </c>
      <c r="M99" s="3">
        <f t="shared" si="43"/>
        <v>46.8342272578981</v>
      </c>
    </row>
    <row r="100" spans="1:13" x14ac:dyDescent="0.25">
      <c r="A100" s="9" t="s">
        <v>6</v>
      </c>
      <c r="B100" s="4">
        <f t="shared" ref="B100:F100" si="44">MIN(B88:B97)</f>
        <v>25.248000000000001</v>
      </c>
      <c r="C100" s="4">
        <f t="shared" si="44"/>
        <v>48.68</v>
      </c>
      <c r="D100" s="4">
        <f t="shared" si="44"/>
        <v>71.62</v>
      </c>
      <c r="E100" s="4">
        <f t="shared" si="44"/>
        <v>95.352000000000004</v>
      </c>
      <c r="F100" s="4">
        <f t="shared" si="44"/>
        <v>120.256</v>
      </c>
      <c r="H100" s="9" t="s">
        <v>6</v>
      </c>
      <c r="I100" s="4">
        <f t="shared" ref="I100:M100" si="45">MIN(I88:I97)</f>
        <v>285.15600000000001</v>
      </c>
      <c r="J100" s="4">
        <f t="shared" si="45"/>
        <v>402.29199999999997</v>
      </c>
      <c r="K100" s="4">
        <f t="shared" si="45"/>
        <v>520.33600000000001</v>
      </c>
      <c r="L100" s="4">
        <f t="shared" si="45"/>
        <v>625.60400000000004</v>
      </c>
      <c r="M100" s="4">
        <f t="shared" si="45"/>
        <v>712.37599999999998</v>
      </c>
    </row>
    <row r="101" spans="1:13" x14ac:dyDescent="0.25">
      <c r="A101" s="9" t="s">
        <v>7</v>
      </c>
      <c r="B101" s="4">
        <f t="shared" ref="B101:F101" si="46">MAX(B88:B97)</f>
        <v>7908.9279999999999</v>
      </c>
      <c r="C101" s="4">
        <f t="shared" si="46"/>
        <v>50.667999999999999</v>
      </c>
      <c r="D101" s="4">
        <f t="shared" si="46"/>
        <v>75.495999999999995</v>
      </c>
      <c r="E101" s="4">
        <f t="shared" si="46"/>
        <v>99.956000000000003</v>
      </c>
      <c r="F101" s="4">
        <f t="shared" si="46"/>
        <v>124.14400000000001</v>
      </c>
      <c r="H101" s="9" t="s">
        <v>7</v>
      </c>
      <c r="I101" s="4">
        <f t="shared" ref="I101:M101" si="47">MAX(I88:I97)</f>
        <v>387.48</v>
      </c>
      <c r="J101" s="4">
        <f t="shared" si="47"/>
        <v>522.05200000000002</v>
      </c>
      <c r="K101" s="4">
        <f t="shared" si="47"/>
        <v>590.38400000000001</v>
      </c>
      <c r="L101" s="4">
        <f t="shared" si="47"/>
        <v>791.4</v>
      </c>
      <c r="M101" s="4">
        <f t="shared" si="47"/>
        <v>861.42399999999998</v>
      </c>
    </row>
  </sheetData>
  <dataConsolidate/>
  <mergeCells count="24">
    <mergeCell ref="A1:F1"/>
    <mergeCell ref="H1:M1"/>
    <mergeCell ref="A2:A12"/>
    <mergeCell ref="H2:H12"/>
    <mergeCell ref="A18:F18"/>
    <mergeCell ref="H18:M18"/>
    <mergeCell ref="A19:A29"/>
    <mergeCell ref="H19:H29"/>
    <mergeCell ref="A35:F35"/>
    <mergeCell ref="H35:M35"/>
    <mergeCell ref="A36:A46"/>
    <mergeCell ref="H36:H46"/>
    <mergeCell ref="A52:F52"/>
    <mergeCell ref="H52:M52"/>
    <mergeCell ref="A53:A63"/>
    <mergeCell ref="H53:H63"/>
    <mergeCell ref="A69:F69"/>
    <mergeCell ref="H69:M69"/>
    <mergeCell ref="A70:A80"/>
    <mergeCell ref="H70:H80"/>
    <mergeCell ref="A86:F86"/>
    <mergeCell ref="H86:M86"/>
    <mergeCell ref="A87:A97"/>
    <mergeCell ref="H87:H9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R1" workbookViewId="0">
      <selection activeCell="U18" sqref="U1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36</vt:i4>
      </vt:variant>
    </vt:vector>
  </HeadingPairs>
  <TitlesOfParts>
    <vt:vector size="45" baseType="lpstr">
      <vt:lpstr>pop100 (iteraciones)</vt:lpstr>
      <vt:lpstr>pop100 (comparaciones)</vt:lpstr>
      <vt:lpstr>graphs (iterations)</vt:lpstr>
      <vt:lpstr>graphs (comparaciones)</vt:lpstr>
      <vt:lpstr>graphs (memory)</vt:lpstr>
      <vt:lpstr>pop-mem</vt:lpstr>
      <vt:lpstr>graphs (pop-mem)</vt:lpstr>
      <vt:lpstr>pop-cpu</vt:lpstr>
      <vt:lpstr>graphs (pop-cpu)</vt:lpstr>
      <vt:lpstr>'pop100 (comparaciones)'!cGA.128_100_iteraciones</vt:lpstr>
      <vt:lpstr>'pop100 (iteraciones)'!cGA.128_100_iteraciones</vt:lpstr>
      <vt:lpstr>'pop100 (iteraciones)'!cGA.128_100_memory</vt:lpstr>
      <vt:lpstr>'pop100 (comparaciones)'!cGA.16_100_iteraciones</vt:lpstr>
      <vt:lpstr>'pop100 (iteraciones)'!cGA.16_100_iteraciones</vt:lpstr>
      <vt:lpstr>'pop100 (iteraciones)'!cGA.16_100_memory</vt:lpstr>
      <vt:lpstr>'pop100 (comparaciones)'!cGA.256_100_iteraciones</vt:lpstr>
      <vt:lpstr>'pop100 (iteraciones)'!cGA.256_100_iteraciones</vt:lpstr>
      <vt:lpstr>'pop100 (iteraciones)'!cGA.256_100_memory</vt:lpstr>
      <vt:lpstr>'pop100 (comparaciones)'!cGA.32_100_iteraciones</vt:lpstr>
      <vt:lpstr>'pop100 (iteraciones)'!cGA.32_100_iteraciones</vt:lpstr>
      <vt:lpstr>'pop100 (iteraciones)'!cGA.32_100_memory</vt:lpstr>
      <vt:lpstr>'pop100 (comparaciones)'!cGA.512_100_iteraciones</vt:lpstr>
      <vt:lpstr>'pop100 (iteraciones)'!cGA.512_100_iteraciones</vt:lpstr>
      <vt:lpstr>'pop100 (iteraciones)'!cGA.512_100_memory</vt:lpstr>
      <vt:lpstr>'pop100 (comparaciones)'!cGA.64_100_iteraciones</vt:lpstr>
      <vt:lpstr>'pop100 (iteraciones)'!cGA.64_100_iteraciones</vt:lpstr>
      <vt:lpstr>'pop100 (iteraciones)'!cGA.64_100_memory</vt:lpstr>
      <vt:lpstr>'pop100 (comparaciones)'!GA.128_100_iteraciones</vt:lpstr>
      <vt:lpstr>'pop100 (iteraciones)'!GA.128_100_iteraciones</vt:lpstr>
      <vt:lpstr>'pop100 (iteraciones)'!GA.128_100_memory</vt:lpstr>
      <vt:lpstr>'pop100 (comparaciones)'!GA.16_100_iteraciones</vt:lpstr>
      <vt:lpstr>'pop100 (iteraciones)'!GA.16_100_iteraciones</vt:lpstr>
      <vt:lpstr>'pop100 (iteraciones)'!GA.16_100_memory</vt:lpstr>
      <vt:lpstr>'pop100 (comparaciones)'!GA.256_100_iteraciones</vt:lpstr>
      <vt:lpstr>'pop100 (iteraciones)'!GA.256_100_iteraciones</vt:lpstr>
      <vt:lpstr>'pop100 (iteraciones)'!GA.256_100_memory</vt:lpstr>
      <vt:lpstr>'pop100 (comparaciones)'!GA.32_100_iteraciones</vt:lpstr>
      <vt:lpstr>'pop100 (iteraciones)'!GA.32_100_iteraciones</vt:lpstr>
      <vt:lpstr>'pop100 (iteraciones)'!GA.32_100_memory</vt:lpstr>
      <vt:lpstr>'pop100 (comparaciones)'!GA.512_100_iteraciones</vt:lpstr>
      <vt:lpstr>'pop100 (iteraciones)'!GA.512_100_iteraciones</vt:lpstr>
      <vt:lpstr>'pop100 (iteraciones)'!GA.512_100_memory</vt:lpstr>
      <vt:lpstr>'pop100 (comparaciones)'!GA.64_100_iteraciones</vt:lpstr>
      <vt:lpstr>'pop100 (iteraciones)'!GA.64_100_iteraciones</vt:lpstr>
      <vt:lpstr>'pop100 (iteraciones)'!GA.64_100_memory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2015-08-11T01:51:52Z</dcterms:modified>
</cp:coreProperties>
</file>