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Volumes/Tlaltecuhtli/repos/GitHub/topa-development/data/"/>
    </mc:Choice>
  </mc:AlternateContent>
  <xr:revisionPtr revIDLastSave="0" documentId="8_{39604F12-6E4D-7841-9550-B230ACC8E9B5}" xr6:coauthVersionLast="40" xr6:coauthVersionMax="40" xr10:uidLastSave="{00000000-0000-0000-0000-000000000000}"/>
  <bookViews>
    <workbookView xWindow="240" yWindow="460" windowWidth="24140" windowHeight="12440" activeTab="5" xr2:uid="{00000000-000D-0000-FFFF-FFFF0000000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91029"/>
  <fileRecoveryPr repairLoad="1"/>
</workbook>
</file>

<file path=xl/calcChain.xml><?xml version="1.0" encoding="utf-8"?>
<calcChain xmlns="http://schemas.openxmlformats.org/spreadsheetml/2006/main">
  <c r="B231" i="6" l="1"/>
  <c r="B230" i="6"/>
  <c r="B229" i="6"/>
  <c r="B228" i="6"/>
  <c r="B227" i="6"/>
  <c r="B226" i="6"/>
  <c r="B224" i="6"/>
  <c r="B223" i="6"/>
  <c r="B222" i="6"/>
  <c r="B221" i="6"/>
  <c r="B220" i="6"/>
  <c r="B219" i="6"/>
  <c r="B217" i="6"/>
  <c r="B216" i="6"/>
  <c r="B210" i="6"/>
  <c r="B209" i="6"/>
  <c r="B208" i="6"/>
  <c r="B207" i="6"/>
  <c r="B206" i="6"/>
  <c r="B205" i="6"/>
  <c r="B204" i="6"/>
  <c r="B203" i="6"/>
  <c r="B202" i="6"/>
  <c r="B201" i="6"/>
  <c r="B199" i="6"/>
  <c r="B198" i="6"/>
  <c r="B197" i="6"/>
  <c r="B196" i="6"/>
  <c r="B195" i="6"/>
  <c r="B194" i="6"/>
  <c r="B193" i="6"/>
  <c r="B192" i="6"/>
  <c r="B191" i="6"/>
  <c r="B190" i="6"/>
  <c r="B189" i="6"/>
  <c r="B188" i="6"/>
  <c r="B186" i="6"/>
  <c r="B185" i="6"/>
  <c r="B184" i="6"/>
  <c r="B183" i="6"/>
  <c r="B182" i="6"/>
  <c r="B181" i="6"/>
  <c r="B180" i="6"/>
  <c r="B179" i="6"/>
  <c r="B178" i="6"/>
  <c r="B177" i="6"/>
  <c r="B176" i="6"/>
  <c r="B175" i="6"/>
  <c r="B174" i="6"/>
  <c r="B173" i="6"/>
  <c r="B171" i="6"/>
  <c r="B170" i="6"/>
  <c r="B169" i="6"/>
  <c r="B168" i="6"/>
  <c r="B167" i="6"/>
  <c r="B166" i="6"/>
  <c r="B165" i="6"/>
  <c r="B163" i="6"/>
  <c r="B162" i="6"/>
  <c r="B161" i="6"/>
  <c r="B159" i="6"/>
  <c r="B158" i="6"/>
  <c r="B157" i="6"/>
  <c r="B156" i="6"/>
  <c r="B155" i="6"/>
  <c r="B154" i="6"/>
  <c r="B153" i="6"/>
  <c r="B152" i="6"/>
  <c r="B151" i="6"/>
  <c r="B150" i="6"/>
  <c r="B149" i="6"/>
  <c r="B148" i="6"/>
  <c r="B147" i="6"/>
  <c r="B146" i="6"/>
  <c r="B145" i="6"/>
  <c r="B144" i="6"/>
  <c r="B143" i="6"/>
  <c r="B141" i="6"/>
  <c r="B140" i="6"/>
  <c r="B139" i="6"/>
  <c r="B138" i="6"/>
  <c r="B137" i="6"/>
  <c r="B135" i="6"/>
  <c r="B134" i="6"/>
  <c r="B133" i="6"/>
  <c r="B132" i="6"/>
  <c r="B131" i="6"/>
  <c r="B129" i="6"/>
  <c r="B128" i="6"/>
  <c r="B127" i="6"/>
  <c r="B126" i="6"/>
  <c r="B125" i="6"/>
  <c r="B123" i="6"/>
  <c r="B122" i="6"/>
  <c r="B121" i="6"/>
  <c r="B119" i="6"/>
  <c r="B118" i="6"/>
  <c r="B117" i="6"/>
  <c r="B116" i="6"/>
  <c r="B115" i="6"/>
  <c r="B114" i="6"/>
  <c r="B113" i="6"/>
  <c r="B112" i="6"/>
  <c r="B110" i="6"/>
  <c r="B109" i="6"/>
  <c r="B108" i="6"/>
  <c r="B107" i="6"/>
  <c r="B106" i="6"/>
  <c r="B105" i="6"/>
  <c r="B104" i="6"/>
  <c r="B103" i="6"/>
  <c r="B102" i="6"/>
  <c r="B101" i="6"/>
  <c r="B100" i="6"/>
  <c r="B98" i="6"/>
  <c r="B97" i="6"/>
  <c r="B96" i="6"/>
  <c r="B95" i="6"/>
  <c r="B94" i="6"/>
  <c r="B93" i="6"/>
  <c r="B92" i="6"/>
  <c r="B91" i="6"/>
  <c r="B90" i="6"/>
  <c r="B89" i="6"/>
  <c r="B88" i="6"/>
  <c r="B87" i="6"/>
  <c r="B86" i="6"/>
  <c r="B85" i="6"/>
  <c r="B84"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49" i="6"/>
  <c r="B48" i="6"/>
  <c r="B47" i="6"/>
  <c r="B46" i="6"/>
  <c r="B45" i="6"/>
  <c r="B44" i="6"/>
  <c r="B43" i="6"/>
  <c r="B42" i="6"/>
  <c r="B41" i="6"/>
  <c r="B39" i="6"/>
  <c r="B38" i="6"/>
  <c r="B37" i="6"/>
  <c r="B36" i="6"/>
  <c r="B35" i="6"/>
  <c r="B34" i="6"/>
  <c r="B33" i="6"/>
  <c r="B32" i="6"/>
  <c r="B31" i="6"/>
  <c r="B29" i="6"/>
  <c r="B28" i="6"/>
  <c r="B27" i="6"/>
  <c r="B26" i="6"/>
  <c r="B25" i="6"/>
  <c r="B23" i="6"/>
  <c r="B21" i="6"/>
  <c r="B19" i="6"/>
  <c r="B18" i="6"/>
  <c r="B17" i="6"/>
  <c r="B16" i="6"/>
  <c r="B14" i="6"/>
  <c r="B12" i="6"/>
  <c r="B10" i="6"/>
  <c r="B9" i="6"/>
  <c r="B8" i="6"/>
  <c r="B7" i="6"/>
  <c r="B6" i="6"/>
  <c r="B5" i="6"/>
  <c r="B4" i="6"/>
  <c r="B3" i="6"/>
  <c r="B2" i="6"/>
  <c r="B1" i="6"/>
  <c r="B21" i="1"/>
  <c r="B20" i="1"/>
  <c r="B19" i="1"/>
  <c r="B18" i="1"/>
  <c r="B17" i="1"/>
  <c r="B16" i="1"/>
  <c r="B15" i="1"/>
</calcChain>
</file>

<file path=xl/sharedStrings.xml><?xml version="1.0" encoding="utf-8"?>
<sst xmlns="http://schemas.openxmlformats.org/spreadsheetml/2006/main" count="40" uniqueCount="38">
  <si>
    <t>AMANZI: The Multi-Process HPC Simulator</t>
  </si>
  <si>
    <t>Workbook created by</t>
  </si>
  <si>
    <t>python source</t>
  </si>
  <si>
    <t>tools_xl.py</t>
  </si>
  <si>
    <t>directory</t>
  </si>
  <si>
    <t>/Volumes/Tlaltecuhtli/repos/GitHub/topa-development/amanzi/bourbaki</t>
  </si>
  <si>
    <t>python version</t>
  </si>
  <si>
    <t>3.7.0 (default, Jun 28 2018, 07:39:16) 
[Clang 4.0.1 (tags/RELEASE_401/final)]</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</si>
  <si>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</si>
  <si>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</si>
  <si>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</si>
  <si>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</si>
  <si>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</si>
  <si>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</si>
  <si>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</si>
  <si>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</si>
  <si>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</si>
  <si>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</si>
  <si>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</si>
  <si>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</si>
  <si>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</si>
  <si>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</si>
  <si>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</si>
  <si>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</si>
  <si>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</si>
  <si>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</si>
  <si>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</si>
  <si>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</si>
  <si>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</si>
  <si>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</si>
  <si>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</si>
  <si>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</si>
  <si>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</si>
  <si>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/Volumes/Tlaltecuhtli/repos/GitHub/topa-development/data/</t>
  </si>
  <si>
    <t>Lines read</t>
  </si>
  <si>
    <t>Output file</t>
  </si>
  <si>
    <t>short.xlsx</t>
  </si>
  <si>
    <t>Output 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</si>
</sst>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mm/dd\ hh:mm"/>
  </numFmts>
  <fonts count="3" x14ac:knownFonts="1">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0" fontId="1" fillId="0" borderId="0" xfId="1" applyAlignment="1" applyProtection="1"/>
    <xf numFmtId="0" fontId="2"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heetViews>
  <sheetFormatPr baseColWidth="10" defaultColWidth="8.83203125" defaultRowHeight="15" x14ac:dyDescent="0.2"/>
  <cols>
    <col min="1" max="1" width="15.6640625" customWidth="1"/>
    <col min="2" max="2" width="13.6640625" customWidth="1"/>
  </cols>
  <sheetData>
    <row r="1" spans="1:2" x14ac:dyDescent="0.2">
      <c r="A1" s="1" t="s">
        <v>0</v>
      </c>
    </row>
    <row r="3" spans="1:2" x14ac:dyDescent="0.2">
      <c r="A3" s="2" t="s">
        <v>1</v>
      </c>
    </row>
    <row r="4" spans="1:2" x14ac:dyDescent="0.2">
      <c r="A4" t="s">
        <v>2</v>
      </c>
      <c r="B4" t="s">
        <v>3</v>
      </c>
    </row>
    <row r="5" spans="1:2" x14ac:dyDescent="0.2">
      <c r="A5" t="s">
        <v>4</v>
      </c>
      <c r="B5" t="s">
        <v>5</v>
      </c>
    </row>
    <row r="6" spans="1:2" x14ac:dyDescent="0.2">
      <c r="A6" t="s">
        <v>6</v>
      </c>
      <c r="B6" t="s">
        <v>7</v>
      </c>
    </row>
    <row r="8" spans="1:2" x14ac:dyDescent="0.2">
      <c r="A8" s="2"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s="3">
        <v>43439.731470226237</v>
      </c>
    </row>
    <row r="14" spans="1:2" x14ac:dyDescent="0.2">
      <c r="A14" s="2" t="s">
        <v>16</v>
      </c>
    </row>
    <row r="15" spans="1:2" x14ac:dyDescent="0.2">
      <c r="A15" t="s">
        <v>17</v>
      </c>
      <c r="B15" t="str">
        <f ca="1">INFO( "system" )</f>
        <v>mac</v>
      </c>
    </row>
    <row r="16" spans="1:2" x14ac:dyDescent="0.2">
      <c r="A16" t="s">
        <v>18</v>
      </c>
      <c r="B16" t="str">
        <f ca="1">INFO( "recalc" )</f>
        <v>Automatic</v>
      </c>
    </row>
    <row r="17" spans="1:2" x14ac:dyDescent="0.2">
      <c r="A17" t="s">
        <v>19</v>
      </c>
      <c r="B17">
        <f ca="1">INFO( "numfile" )</f>
        <v>9</v>
      </c>
    </row>
    <row r="18" spans="1:2" x14ac:dyDescent="0.2">
      <c r="A18" t="s">
        <v>20</v>
      </c>
      <c r="B18" t="str">
        <f ca="1">INFO( "origin" )</f>
        <v>$A:$A$1</v>
      </c>
    </row>
    <row r="19" spans="1:2" x14ac:dyDescent="0.2">
      <c r="A19" t="s">
        <v>21</v>
      </c>
      <c r="B19" t="str">
        <f ca="1">INFO( "release" )</f>
        <v>16.19</v>
      </c>
    </row>
    <row r="20" spans="1:2" x14ac:dyDescent="0.2">
      <c r="A20" t="s">
        <v>22</v>
      </c>
      <c r="B20" t="str">
        <f ca="1">INFO( "directory" )</f>
        <v>/Users/l127914/Library/Containers/com.microsoft.Excel/Data/Documents/</v>
      </c>
    </row>
    <row r="21" spans="1:2" x14ac:dyDescent="0.2">
      <c r="A21" t="s">
        <v>23</v>
      </c>
      <c r="B21" t="str">
        <f ca="1">INFO( "osversion" )</f>
        <v>Macintosh (Intel) Version 10.12.6 (Build 16G1618)</v>
      </c>
    </row>
  </sheetData>
  <hyperlinks>
    <hyperlink ref="A1" r:id="rId1" xr:uid="{00000000-0004-0000-0000-000000000000}"/>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row r="1" spans="1:1" x14ac:dyDescent="0.2">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row r="1" spans="1:1" x14ac:dyDescent="0.2">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row r="1" spans="1:1" x14ac:dyDescent="0.2">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heetViews>
  <sheetFormatPr baseColWidth="10" defaultColWidth="8.83203125" defaultRowHeight="15" x14ac:dyDescent="0.2"/>
  <cols>
    <col min="1" max="1" width="10.6640625" customWidth="1"/>
  </cols>
  <sheetData>
    <row r="1" spans="1:2" x14ac:dyDescent="0.2">
      <c r="A1" s="2" t="s">
        <v>27</v>
      </c>
    </row>
    <row r="2" spans="1:2" x14ac:dyDescent="0.2">
      <c r="A2" t="s">
        <v>28</v>
      </c>
      <c r="B2" t="s">
        <v>29</v>
      </c>
    </row>
    <row r="3" spans="1:2" x14ac:dyDescent="0.2">
      <c r="A3" t="s">
        <v>30</v>
      </c>
      <c r="B3" t="s">
        <v>31</v>
      </c>
    </row>
    <row r="4" spans="1:2" x14ac:dyDescent="0.2">
      <c r="A4" t="s">
        <v>32</v>
      </c>
      <c r="B4" t="s">
        <v>33</v>
      </c>
    </row>
    <row r="5" spans="1:2" x14ac:dyDescent="0.2">
      <c r="A5" t="s">
        <v>34</v>
      </c>
      <c r="B5">
        <v>231</v>
      </c>
    </row>
    <row r="7" spans="1:2" x14ac:dyDescent="0.2">
      <c r="A7" s="2" t="s">
        <v>35</v>
      </c>
    </row>
    <row r="8" spans="1:2" x14ac:dyDescent="0.2">
      <c r="A8" t="s">
        <v>35</v>
      </c>
      <c r="B8" t="s">
        <v>36</v>
      </c>
    </row>
    <row r="9" spans="1:2" x14ac:dyDescent="0.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31"/>
  <sheetViews>
    <sheetView tabSelected="1" workbookViewId="0">
      <selection activeCell="B2" sqref="B2"/>
    </sheetView>
  </sheetViews>
  <sheetFormatPr baseColWidth="10" defaultColWidth="8.83203125" defaultRowHeight="15" x14ac:dyDescent="0.2"/>
  <sheetData>
    <row r="1" spans="1:2" x14ac:dyDescent="0.2">
      <c r="A1">
        <v>0</v>
      </c>
      <c r="B1" t="str">
        <f>TEXT( "====================================================", "=" )</f>
        <v>====================================================</v>
      </c>
    </row>
    <row r="2" spans="1:2" x14ac:dyDescent="0.2">
      <c r="A2">
        <v>1</v>
      </c>
      <c r="B2" t="str">
        <f>TEXT( "Amanzi XML Input Specification (Version 2.3-draft)", "=" )</f>
        <v>Amanzi XML Input Specification (Version 2.3-draft)</v>
      </c>
    </row>
    <row r="3" spans="1:2" x14ac:dyDescent="0.2">
      <c r="A3">
        <v>2</v>
      </c>
      <c r="B3" t="str">
        <f>TEXT( "====================================================", "=" )</f>
        <v>====================================================</v>
      </c>
    </row>
    <row r="4" spans="1:2" x14ac:dyDescent="0.2">
      <c r="A4">
        <v>3</v>
      </c>
      <c r="B4" t="str">
        <f>TEXT( "", "=" )</f>
        <v/>
      </c>
    </row>
    <row r="5" spans="1:2" x14ac:dyDescent="0.2">
      <c r="A5">
        <v>4</v>
      </c>
      <c r="B5" t="str">
        <f>TEXT( ".. contents:: **Table of Contents**", "=" )</f>
        <v>.. contents:: **Table of Contents**</v>
      </c>
    </row>
    <row r="6" spans="1:2" x14ac:dyDescent="0.2">
      <c r="A6">
        <v>5</v>
      </c>
      <c r="B6" t="str">
        <f>TEXT( "", "=" )</f>
        <v/>
      </c>
    </row>
    <row r="7" spans="1:2" x14ac:dyDescent="0.2">
      <c r="A7">
        <v>6</v>
      </c>
      <c r="B7" t="str">
        <f>TEXT( "", "=" )</f>
        <v/>
      </c>
    </row>
    <row r="8" spans="1:2" x14ac:dyDescent="0.2">
      <c r="A8">
        <v>7</v>
      </c>
      <c r="B8" t="str">
        <f>TEXT( "Overview", "=" )</f>
        <v>Overview</v>
      </c>
    </row>
    <row r="9" spans="1:2" x14ac:dyDescent="0.2">
      <c r="A9">
        <v>8</v>
      </c>
      <c r="B9" t="str">
        <f>TEXT( "========", "=" )</f>
        <v>========</v>
      </c>
    </row>
    <row r="10" spans="1:2" x14ac:dyDescent="0.2">
      <c r="A10">
        <v>9</v>
      </c>
      <c r="B10" t="str">
        <f>TEXT( "", "=" )</f>
        <v/>
      </c>
    </row>
    <row r="11" spans="1:2" x14ac:dyDescent="0.2">
      <c r="A11">
        <v>10</v>
      </c>
      <c r="B11">
        <v>0</v>
      </c>
    </row>
    <row r="12" spans="1:2" x14ac:dyDescent="0.2">
      <c r="A12">
        <v>11</v>
      </c>
      <c r="B12" t="str">
        <f>TEXT( "", "=" )</f>
        <v/>
      </c>
    </row>
    <row r="13" spans="1:2" x14ac:dyDescent="0.2">
      <c r="A13">
        <v>12</v>
      </c>
      <c r="B13">
        <v>0</v>
      </c>
    </row>
    <row r="14" spans="1:2" x14ac:dyDescent="0.2">
      <c r="A14">
        <v>13</v>
      </c>
      <c r="B14" t="str">
        <f>TEXT( "", "=" )</f>
        <v/>
      </c>
    </row>
    <row r="15" spans="1:2" x14ac:dyDescent="0.2">
      <c r="A15">
        <v>14</v>
      </c>
      <c r="B15">
        <v>0</v>
      </c>
    </row>
    <row r="16" spans="1:2" x14ac:dyDescent="0.2">
      <c r="A16">
        <v>15</v>
      </c>
      <c r="B16" t="str">
        <f>TEXT( "", "=" )</f>
        <v/>
      </c>
    </row>
    <row r="17" spans="1:2" x14ac:dyDescent="0.2">
      <c r="A17">
        <v>16</v>
      </c>
      <c r="B17" t="str">
        <f>TEXT( "Amanzi Input", "=" )</f>
        <v>Amanzi Input</v>
      </c>
    </row>
    <row r="18" spans="1:2" x14ac:dyDescent="0.2">
      <c r="A18">
        <v>17</v>
      </c>
      <c r="B18" t="str">
        <f>TEXT( "============", "=" )</f>
        <v>============</v>
      </c>
    </row>
    <row r="19" spans="1:2" x14ac:dyDescent="0.2">
      <c r="A19">
        <v>18</v>
      </c>
      <c r="B19" t="str">
        <f>TEXT( "", "=" )</f>
        <v/>
      </c>
    </row>
    <row r="20" spans="1:2" x14ac:dyDescent="0.2">
      <c r="A20">
        <v>19</v>
      </c>
      <c r="B20">
        <v>0</v>
      </c>
    </row>
    <row r="21" spans="1:2" x14ac:dyDescent="0.2">
      <c r="A21">
        <v>20</v>
      </c>
      <c r="B21" t="str">
        <f>TEXT( "", "=" )</f>
        <v/>
      </c>
    </row>
    <row r="22" spans="1:2" x14ac:dyDescent="0.2">
      <c r="A22">
        <v>21</v>
      </c>
      <c r="B22">
        <v>0</v>
      </c>
    </row>
    <row r="23" spans="1:2" x14ac:dyDescent="0.2">
      <c r="A23">
        <v>22</v>
      </c>
      <c r="B23" t="str">
        <f>TEXT( "", "=" )</f>
        <v/>
      </c>
    </row>
    <row r="24" spans="1:2" x14ac:dyDescent="0.2">
      <c r="A24">
        <v>23</v>
      </c>
      <c r="B24">
        <v>0</v>
      </c>
    </row>
    <row r="25" spans="1:2" x14ac:dyDescent="0.2">
      <c r="A25">
        <v>24</v>
      </c>
      <c r="B25" t="str">
        <f>TEXT( "", "=" )</f>
        <v/>
      </c>
    </row>
    <row r="26" spans="1:2" x14ac:dyDescent="0.2">
      <c r="A26">
        <v>25</v>
      </c>
      <c r="B26" t="str">
        <f>TEXT( "An example root tag of an input file would look like the following.", "=" )</f>
        <v>An example root tag of an input file would look like the following.</v>
      </c>
    </row>
    <row r="27" spans="1:2" x14ac:dyDescent="0.2">
      <c r="A27">
        <v>26</v>
      </c>
      <c r="B27" t="str">
        <f>TEXT( "", "=" )</f>
        <v/>
      </c>
    </row>
    <row r="28" spans="1:2" x14ac:dyDescent="0.2">
      <c r="A28">
        <v>27</v>
      </c>
      <c r="B28" t="str">
        <f>TEXT( ".. code-block:: xml", "=" )</f>
        <v>.. code-block:: xml</v>
      </c>
    </row>
    <row r="29" spans="1:2" x14ac:dyDescent="0.2">
      <c r="A29">
        <v>28</v>
      </c>
      <c r="B29" t="str">
        <f>TEXT( "", "=" )</f>
        <v/>
      </c>
    </row>
    <row r="30" spans="1:2" x14ac:dyDescent="0.2">
      <c r="A30">
        <v>29</v>
      </c>
      <c r="B30">
        <v>0</v>
      </c>
    </row>
    <row r="31" spans="1:2" x14ac:dyDescent="0.2">
      <c r="A31">
        <v>30</v>
      </c>
      <c r="B31" t="str">
        <f>TEXT( "", "=" )</f>
        <v/>
      </c>
    </row>
    <row r="32" spans="1:2" x14ac:dyDescent="0.2">
      <c r="A32">
        <v>31</v>
      </c>
      <c r="B32" t="str">
        <f>TEXT( "", "=" )</f>
        <v/>
      </c>
    </row>
    <row r="33" spans="1:2" x14ac:dyDescent="0.2">
      <c r="A33">
        <v>32</v>
      </c>
      <c r="B33" t="str">
        <f>TEXT( "Model Description", "=" )</f>
        <v>Model Description</v>
      </c>
    </row>
    <row r="34" spans="1:2" x14ac:dyDescent="0.2">
      <c r="A34">
        <v>33</v>
      </c>
      <c r="B34" t="str">
        <f>TEXT( "=================", "=" )</f>
        <v>=================</v>
      </c>
    </row>
    <row r="35" spans="1:2" x14ac:dyDescent="0.2">
      <c r="A35">
        <v>34</v>
      </c>
      <c r="B35" t="str">
        <f>TEXT( "", "=" )</f>
        <v/>
      </c>
    </row>
    <row r="36" spans="1:2" x14ac:dyDescent="0.2">
      <c r="A36">
        <v>35</v>
      </c>
      <c r="B36" t="str">
        <f>TEXT( "This allows the users to provide a name and general description of model being developed.  This is also the section in which the units for the problem are stored. This entire section is optional but encouraged as documentation.", "=" )</f>
        <v>This allows the users to provide a name and general description of model being developed.  This is also the section in which the units for the problem are stored. This entire section is optional but encouraged as documentation.</v>
      </c>
    </row>
    <row r="37" spans="1:2" x14ac:dyDescent="0.2">
      <c r="A37">
        <v>36</v>
      </c>
      <c r="B37" t="str">
        <f>TEXT( "", "=" )</f>
        <v/>
      </c>
    </row>
    <row r="38" spans="1:2" x14ac:dyDescent="0.2">
      <c r="A38">
        <v>37</v>
      </c>
      <c r="B38" t="str">
        <f>TEXT( ".. code-block:: xml", "=" )</f>
        <v>.. code-block:: xml</v>
      </c>
    </row>
    <row r="39" spans="1:2" x14ac:dyDescent="0.2">
      <c r="A39">
        <v>38</v>
      </c>
      <c r="B39" t="str">
        <f>TEXT( "", "=" )</f>
        <v/>
      </c>
    </row>
    <row r="40" spans="1:2" x14ac:dyDescent="0.2">
      <c r="A40">
        <v>39</v>
      </c>
      <c r="B40">
        <v>0</v>
      </c>
    </row>
    <row r="41" spans="1:2" x14ac:dyDescent="0.2">
      <c r="A41">
        <v>40</v>
      </c>
      <c r="B41" t="str">
        <f>TEXT( "      Required Elements: NONE", "=" )</f>
        <v xml:space="preserve">      Required Elements: NONE</v>
      </c>
    </row>
    <row r="42" spans="1:2" x14ac:dyDescent="0.2">
      <c r="A42">
        <v>41</v>
      </c>
      <c r="B42" t="str">
        <f>TEXT( "      Optional Elements: comment, author, created, modified, model_id, description, purpose, units", "=" )</f>
        <v xml:space="preserve">      Optional Elements: comment, author, created, modified, model_id, description, purpose, units</v>
      </c>
    </row>
    <row r="43" spans="1:2" x14ac:dyDescent="0.2">
      <c r="A43">
        <v>42</v>
      </c>
      <c r="B43" t="str">
        <f>TEXT( "  &lt;/model_description&gt;", "=" )</f>
        <v xml:space="preserve">  &lt;/model_description&gt;</v>
      </c>
    </row>
    <row r="44" spans="1:2" x14ac:dyDescent="0.2">
      <c r="A44">
        <v>43</v>
      </c>
      <c r="B44" t="str">
        <f>TEXT( "", "=" )</f>
        <v/>
      </c>
    </row>
    <row r="45" spans="1:2" x14ac:dyDescent="0.2">
      <c r="A45">
        <v>44</v>
      </c>
      <c r="B45" t="str">
        <f>TEXT( "All elements expect string content, except ``units`` which is described below.", "=" )</f>
        <v>All elements expect string content, except ``units`` which is described below.</v>
      </c>
    </row>
    <row r="46" spans="1:2" x14ac:dyDescent="0.2">
      <c r="A46">
        <v>45</v>
      </c>
      <c r="B46" t="str">
        <f>TEXT( "", "=" )</f>
        <v/>
      </c>
    </row>
    <row r="47" spans="1:2" x14ac:dyDescent="0.2">
      <c r="A47">
        <v>46</v>
      </c>
      <c r="B47" t="str">
        <f>TEXT( "Units", "=" )</f>
        <v>Units</v>
      </c>
    </row>
    <row r="48" spans="1:2" x14ac:dyDescent="0.2">
      <c r="A48">
        <v>47</v>
      </c>
      <c r="B48" t="str">
        <f>TEXT( "-----", "=" )</f>
        <v>-----</v>
      </c>
    </row>
    <row r="49" spans="1:2" x14ac:dyDescent="0.2">
      <c r="A49">
        <v>48</v>
      </c>
      <c r="B49" t="str">
        <f>TEXT( "", "=" )</f>
        <v/>
      </c>
    </row>
    <row r="50" spans="1:2" x14ac:dyDescent="0.2">
      <c r="A50">
        <v>49</v>
      </c>
      <c r="B50">
        <v>0</v>
      </c>
    </row>
    <row r="51" spans="1:2" x14ac:dyDescent="0.2">
      <c r="A51">
        <v>50</v>
      </c>
      <c r="B51" t="str">
        <f>TEXT( "", "=" )</f>
        <v/>
      </c>
    </row>
    <row r="52" spans="1:2" x14ac:dyDescent="0.2">
      <c r="A52">
        <v>51</v>
      </c>
      <c r="B52" t="str">
        <f>TEXT( "``units`` has the optional elements of length, time, mass, and concentration.  Each of those in turn have their own structure.  The structures are as follows.", "=" )</f>
        <v>``units`` has the optional elements of length, time, mass, and concentration.  Each of those in turn have their own structure.  The structures are as follows.</v>
      </c>
    </row>
    <row r="53" spans="1:2" x14ac:dyDescent="0.2">
      <c r="A53">
        <v>52</v>
      </c>
      <c r="B53" t="str">
        <f>TEXT( "", "=" )</f>
        <v/>
      </c>
    </row>
    <row r="54" spans="1:2" x14ac:dyDescent="0.2">
      <c r="A54">
        <v>53</v>
      </c>
      <c r="B54" t="str">
        <f>TEXT( "REMINDER - UNITS ARE NOT IMPLEMENTED YET", "=" )</f>
        <v>REMINDER - UNITS ARE NOT IMPLEMENTED YET</v>
      </c>
    </row>
    <row r="55" spans="1:2" x14ac:dyDescent="0.2">
      <c r="A55">
        <v>54</v>
      </c>
      <c r="B55" t="str">
        <f>TEXT( "", "=" )</f>
        <v/>
      </c>
    </row>
    <row r="56" spans="1:2" x14ac:dyDescent="0.2">
      <c r="A56">
        <v>55</v>
      </c>
      <c r="B56" t="str">
        <f>TEXT( ".. code-block:: xml", "=" )</f>
        <v>.. code-block:: xml</v>
      </c>
    </row>
    <row r="57" spans="1:2" x14ac:dyDescent="0.2">
      <c r="A57">
        <v>56</v>
      </c>
      <c r="B57" t="str">
        <f>TEXT( "", "=" )</f>
        <v/>
      </c>
    </row>
    <row r="58" spans="1:2" x14ac:dyDescent="0.2">
      <c r="A58">
        <v>57</v>
      </c>
      <c r="B58" t="str">
        <f>TEXT( "  &lt;units&gt;", "=" )</f>
        <v xml:space="preserve">  &lt;units&gt;</v>
      </c>
    </row>
    <row r="59" spans="1:2" x14ac:dyDescent="0.2">
      <c r="A59">
        <v>58</v>
      </c>
      <c r="B59" t="str">
        <f>TEXT( "      Required Elements: NONE", "=" )</f>
        <v xml:space="preserve">      Required Elements: NONE</v>
      </c>
    </row>
    <row r="60" spans="1:2" x14ac:dyDescent="0.2">
      <c r="A60">
        <v>59</v>
      </c>
      <c r="B60" t="str">
        <f>TEXT( "      Optional Elements: length_unit, time_unit, mass_unit, conc_unit", "=" )</f>
        <v xml:space="preserve">      Optional Elements: length_unit, time_unit, mass_unit, conc_unit</v>
      </c>
    </row>
    <row r="61" spans="1:2" x14ac:dyDescent="0.2">
      <c r="A61">
        <v>60</v>
      </c>
      <c r="B61" t="str">
        <f>TEXT( "  &lt;/units&gt;", "=" )</f>
        <v xml:space="preserve">  &lt;/units&gt;</v>
      </c>
    </row>
    <row r="62" spans="1:2" x14ac:dyDescent="0.2">
      <c r="A62">
        <v>61</v>
      </c>
      <c r="B62" t="str">
        <f>TEXT( "", "=" )</f>
        <v/>
      </c>
    </row>
    <row r="63" spans="1:2" x14ac:dyDescent="0.2">
      <c r="A63">
        <v>62</v>
      </c>
      <c r="B63" t="str">
        <f>TEXT( "Acceptable values for each unit are as follows:", "=" )</f>
        <v>Acceptable values for each unit are as follows:</v>
      </c>
    </row>
    <row r="64" spans="1:2" x14ac:dyDescent="0.2">
      <c r="A64">
        <v>63</v>
      </c>
      <c r="B64" t="str">
        <f>TEXT( "", "=" )</f>
        <v/>
      </c>
    </row>
    <row r="65" spans="1:2" x14ac:dyDescent="0.2">
      <c r="A65">
        <v>64</v>
      </c>
      <c r="B65" t="str">
        <f>TEXT( "+----------------+----------------+", "=" )</f>
        <v>+----------------+----------------+</v>
      </c>
    </row>
    <row r="66" spans="1:2" x14ac:dyDescent="0.2">
      <c r="A66">
        <v>65</v>
      </c>
      <c r="B66" t="str">
        <f>TEXT( "| Units Elements | Value Options  |", "=" )</f>
        <v>| Units Elements | Value Options  |</v>
      </c>
    </row>
    <row r="67" spans="1:2" x14ac:dyDescent="0.2">
      <c r="A67">
        <v>66</v>
      </c>
      <c r="B67" t="str">
        <f>TEXT( "+================+================+", "=" )</f>
        <v>+================+================+</v>
      </c>
    </row>
    <row r="68" spans="1:2" x14ac:dyDescent="0.2">
      <c r="A68">
        <v>67</v>
      </c>
      <c r="B68" t="str">
        <f>TEXT( "| length_unit    | m or cm        |", "=" )</f>
        <v>| length_unit    | m or cm        |</v>
      </c>
    </row>
    <row r="69" spans="1:2" x14ac:dyDescent="0.2">
      <c r="A69">
        <v>68</v>
      </c>
      <c r="B69" t="str">
        <f>TEXT( "+----------------+----------------+", "=" )</f>
        <v>+----------------+----------------+</v>
      </c>
    </row>
    <row r="70" spans="1:2" x14ac:dyDescent="0.2">
      <c r="A70">
        <v>69</v>
      </c>
      <c r="B70" t="str">
        <f>TEXT( "| time_unit      | y, d, h, or s  |", "=" )</f>
        <v>| time_unit      | y, d, h, or s  |</v>
      </c>
    </row>
    <row r="71" spans="1:2" x14ac:dyDescent="0.2">
      <c r="A71">
        <v>70</v>
      </c>
      <c r="B71" t="str">
        <f>TEXT( "+----------------+----------------+", "=" )</f>
        <v>+----------------+----------------+</v>
      </c>
    </row>
    <row r="72" spans="1:2" x14ac:dyDescent="0.2">
      <c r="A72">
        <v>71</v>
      </c>
      <c r="B72" t="str">
        <f>TEXT( "| mass_unit      | kg             |", "=" )</f>
        <v>| mass_unit      | kg             |</v>
      </c>
    </row>
    <row r="73" spans="1:2" x14ac:dyDescent="0.2">
      <c r="A73">
        <v>72</v>
      </c>
      <c r="B73" t="str">
        <f>TEXT( "+----------------+----------------+", "=" )</f>
        <v>+----------------+----------------+</v>
      </c>
    </row>
    <row r="74" spans="1:2" x14ac:dyDescent="0.2">
      <c r="A74">
        <v>73</v>
      </c>
      <c r="B74" t="str">
        <f>TEXT( "| conc_unit      | molar, SI      |", "=" )</f>
        <v>| conc_unit      | molar, SI      |</v>
      </c>
    </row>
    <row r="75" spans="1:2" x14ac:dyDescent="0.2">
      <c r="A75">
        <v>74</v>
      </c>
      <c r="B75" t="str">
        <f>TEXT( "+----------------+----------------+", "=" )</f>
        <v>+----------------+----------------+</v>
      </c>
    </row>
    <row r="76" spans="1:2" x14ac:dyDescent="0.2">
      <c r="A76">
        <v>75</v>
      </c>
      <c r="B76" t="str">
        <f>TEXT( "", "=" )</f>
        <v/>
      </c>
    </row>
    <row r="77" spans="1:2" x14ac:dyDescent="0.2">
      <c r="A77">
        <v>76</v>
      </c>
      <c r="B77" t="str">
        <f>TEXT( "Note, currently mol/m^3 concentration unit is only available for unstructured.  The input converter for unstructured will convert the concentration internally as needed.", "=" )</f>
        <v>Note, currently mol/m^3 concentration unit is only available for unstructured.  The input converter for unstructured will convert the concentration internally as needed.</v>
      </c>
    </row>
    <row r="78" spans="1:2" x14ac:dyDescent="0.2">
      <c r="A78">
        <v>77</v>
      </c>
      <c r="B78" t="str">
        <f>TEXT( "", "=" )</f>
        <v/>
      </c>
    </row>
    <row r="79" spans="1:2" x14ac:dyDescent="0.2">
      <c r="A79">
        <v>78</v>
      </c>
      <c r="B79" t="str">
        <f>TEXT( "Here is an overall example for the model description element.", "=" )</f>
        <v>Here is an overall example for the model description element.</v>
      </c>
    </row>
    <row r="80" spans="1:2" x14ac:dyDescent="0.2">
      <c r="A80">
        <v>79</v>
      </c>
      <c r="B80" t="str">
        <f>TEXT( "", "=" )</f>
        <v/>
      </c>
    </row>
    <row r="81" spans="1:2" x14ac:dyDescent="0.2">
      <c r="A81">
        <v>80</v>
      </c>
      <c r="B81" t="str">
        <f>TEXT( ".. code-block:: xml", "=" )</f>
        <v>.. code-block:: xml</v>
      </c>
    </row>
    <row r="82" spans="1:2" x14ac:dyDescent="0.2">
      <c r="A82">
        <v>81</v>
      </c>
      <c r="B82" t="str">
        <f>TEXT( "", "=" )</f>
        <v/>
      </c>
    </row>
    <row r="83" spans="1:2" x14ac:dyDescent="0.2">
      <c r="A83">
        <v>82</v>
      </c>
      <c r="B83">
        <v>0</v>
      </c>
    </row>
    <row r="84" spans="1:2" x14ac:dyDescent="0.2">
      <c r="A84">
        <v>83</v>
      </c>
      <c r="B84" t="str">
        <f>TEXT( "    &lt;comments&gt;This is a simplified 3-layer DVZ problem in 2D with two cribs (Flow+Transport)&lt;/comments&gt;", "=" )</f>
        <v xml:space="preserve">    &lt;comments&gt;This is a simplified 3-layer DVZ problem in 2D with two cribs (Flow+Transport)&lt;/comments&gt;</v>
      </c>
    </row>
    <row r="85" spans="1:2" x14ac:dyDescent="0.2">
      <c r="A85">
        <v>84</v>
      </c>
      <c r="B85" t="str">
        <f>TEXT( "    &lt;model_name&gt;DVZ 3layer&lt;/model_name&gt;", "=" )</f>
        <v xml:space="preserve">    &lt;model_name&gt;DVZ 3layer&lt;/model_name&gt;</v>
      </c>
    </row>
    <row r="86" spans="1:2" x14ac:dyDescent="0.2">
      <c r="A86">
        <v>85</v>
      </c>
      <c r="B86" t="str">
        <f>TEXT( "    &lt;author&gt;d3k870&lt;/author&gt;", "=" )</f>
        <v xml:space="preserve">    &lt;author&gt;d3k870&lt;/author&gt;</v>
      </c>
    </row>
    <row r="87" spans="1:2" x14ac:dyDescent="0.2">
      <c r="A87">
        <v>86</v>
      </c>
      <c r="B87" t="str">
        <f>TEXT( "    &lt;units&gt;", "=" )</f>
        <v xml:space="preserve">    &lt;units&gt;</v>
      </c>
    </row>
    <row r="88" spans="1:2" x14ac:dyDescent="0.2">
      <c r="A88">
        <v>87</v>
      </c>
      <c r="B88" t="str">
        <f>TEXT( "      &lt;length_unit&gt;m&lt;/length_unit&gt;", "=" )</f>
        <v xml:space="preserve">      &lt;length_unit&gt;m&lt;/length_unit&gt;</v>
      </c>
    </row>
    <row r="89" spans="1:2" x14ac:dyDescent="0.2">
      <c r="A89">
        <v>88</v>
      </c>
      <c r="B89" t="str">
        <f>TEXT( "      &lt;time_unit&gt;s&lt;/time_unit&gt;", "=" )</f>
        <v xml:space="preserve">      &lt;time_unit&gt;s&lt;/time_unit&gt;</v>
      </c>
    </row>
    <row r="90" spans="1:2" x14ac:dyDescent="0.2">
      <c r="A90">
        <v>89</v>
      </c>
      <c r="B90" t="str">
        <f>TEXT( "      &lt;mass_unit&gt;kg&lt;/mass_unit&gt;", "=" )</f>
        <v xml:space="preserve">      &lt;mass_unit&gt;kg&lt;/mass_unit&gt;</v>
      </c>
    </row>
    <row r="91" spans="1:2" x14ac:dyDescent="0.2">
      <c r="A91">
        <v>90</v>
      </c>
      <c r="B91" t="str">
        <f>TEXT( "      &lt;conc_unit&gt;molar&lt;/conc_unit&gt;", "=" )</f>
        <v xml:space="preserve">      &lt;conc_unit&gt;molar&lt;/conc_unit&gt;</v>
      </c>
    </row>
    <row r="92" spans="1:2" x14ac:dyDescent="0.2">
      <c r="A92">
        <v>91</v>
      </c>
      <c r="B92" t="str">
        <f>TEXT( "    &lt;/units&gt;", "=" )</f>
        <v xml:space="preserve">    &lt;/units&gt;</v>
      </c>
    </row>
    <row r="93" spans="1:2" x14ac:dyDescent="0.2">
      <c r="A93">
        <v>92</v>
      </c>
      <c r="B93" t="str">
        <f>TEXT( "  &lt;/model_description&gt;", "=" )</f>
        <v xml:space="preserve">  &lt;/model_description&gt;</v>
      </c>
    </row>
    <row r="94" spans="1:2" x14ac:dyDescent="0.2">
      <c r="A94">
        <v>93</v>
      </c>
      <c r="B94" t="str">
        <f>TEXT( "", "=" )</f>
        <v/>
      </c>
    </row>
    <row r="95" spans="1:2" x14ac:dyDescent="0.2">
      <c r="A95">
        <v>94</v>
      </c>
      <c r="B95" t="str">
        <f>TEXT( "", "=" )</f>
        <v/>
      </c>
    </row>
    <row r="96" spans="1:2" x14ac:dyDescent="0.2">
      <c r="A96">
        <v>95</v>
      </c>
      <c r="B96" t="str">
        <f>TEXT( "Definitions", "=" )</f>
        <v>Definitions</v>
      </c>
    </row>
    <row r="97" spans="1:2" x14ac:dyDescent="0.2">
      <c r="A97">
        <v>96</v>
      </c>
      <c r="B97" t="str">
        <f>TEXT( "===========", "=" )</f>
        <v>===========</v>
      </c>
    </row>
    <row r="98" spans="1:2" x14ac:dyDescent="0.2">
      <c r="A98">
        <v>97</v>
      </c>
      <c r="B98" t="str">
        <f>TEXT( "", "=" )</f>
        <v/>
      </c>
    </row>
    <row r="99" spans="1:2" x14ac:dyDescent="0.2">
      <c r="A99">
        <v>98</v>
      </c>
      <c r="B99">
        <v>0</v>
      </c>
    </row>
    <row r="100" spans="1:2" x14ac:dyDescent="0.2">
      <c r="A100">
        <v>99</v>
      </c>
      <c r="B100" t="str">
        <f>TEXT( "", "=" )</f>
        <v/>
      </c>
    </row>
    <row r="101" spans="1:2" x14ac:dyDescent="0.2">
      <c r="A101">
        <v>100</v>
      </c>
      <c r="B101" t="str">
        <f>TEXT( ".. code-block:: xml", "=" )</f>
        <v>.. code-block:: xml</v>
      </c>
    </row>
    <row r="102" spans="1:2" x14ac:dyDescent="0.2">
      <c r="A102">
        <v>101</v>
      </c>
      <c r="B102" t="str">
        <f>TEXT( "", "=" )</f>
        <v/>
      </c>
    </row>
    <row r="103" spans="1:2" x14ac:dyDescent="0.2">
      <c r="A103">
        <v>102</v>
      </c>
      <c r="B103" t="str">
        <f>TEXT( "  &lt;definitions&gt;", "=" )</f>
        <v xml:space="preserve">  &lt;definitions&gt;</v>
      </c>
    </row>
    <row r="104" spans="1:2" x14ac:dyDescent="0.2">
      <c r="A104">
        <v>103</v>
      </c>
      <c r="B104" t="str">
        <f>TEXT( "      Required Elements: NONE", "=" )</f>
        <v xml:space="preserve">      Required Elements: NONE</v>
      </c>
    </row>
    <row r="105" spans="1:2" x14ac:dyDescent="0.2">
      <c r="A105">
        <v>104</v>
      </c>
      <c r="B105" t="str">
        <f>TEXT( "      Optional Elements: constants, macros", "=" )</f>
        <v xml:space="preserve">      Optional Elements: constants, macros</v>
      </c>
    </row>
    <row r="106" spans="1:2" x14ac:dyDescent="0.2">
      <c r="A106">
        <v>105</v>
      </c>
      <c r="B106" t="str">
        <f>TEXT( "  &lt;/definitions&gt;", "=" )</f>
        <v xml:space="preserve">  &lt;/definitions&gt;</v>
      </c>
    </row>
    <row r="107" spans="1:2" x14ac:dyDescent="0.2">
      <c r="A107">
        <v>106</v>
      </c>
      <c r="B107" t="str">
        <f>TEXT( "", "=" )</f>
        <v/>
      </c>
    </row>
    <row r="108" spans="1:2" x14ac:dyDescent="0.2">
      <c r="A108">
        <v>107</v>
      </c>
      <c r="B108" t="str">
        <f>TEXT( "Constants", "=" )</f>
        <v>Constants</v>
      </c>
    </row>
    <row r="109" spans="1:2" x14ac:dyDescent="0.2">
      <c r="A109">
        <v>108</v>
      </c>
      <c r="B109" t="str">
        <f>TEXT( "---------", "=" )</f>
        <v>---------</v>
      </c>
    </row>
    <row r="110" spans="1:2" x14ac:dyDescent="0.2">
      <c r="A110">
        <v>109</v>
      </c>
      <c r="B110" t="str">
        <f>TEXT( "", "=" )</f>
        <v/>
      </c>
    </row>
    <row r="111" spans="1:2" x14ac:dyDescent="0.2">
      <c r="A111">
        <v>110</v>
      </c>
      <c r="B111">
        <v>0</v>
      </c>
    </row>
    <row r="112" spans="1:2" x14ac:dyDescent="0.2">
      <c r="A112">
        <v>111</v>
      </c>
      <c r="B112" t="str">
        <f>TEXT( "", "=" )</f>
        <v/>
      </c>
    </row>
    <row r="113" spans="1:2" x14ac:dyDescent="0.2">
      <c r="A113">
        <v>112</v>
      </c>
      <c r="B113" t="str">
        <f>TEXT( ".. code-block:: xml", "=" )</f>
        <v>.. code-block:: xml</v>
      </c>
    </row>
    <row r="114" spans="1:2" x14ac:dyDescent="0.2">
      <c r="A114">
        <v>113</v>
      </c>
      <c r="B114" t="str">
        <f>TEXT( "", "=" )</f>
        <v/>
      </c>
    </row>
    <row r="115" spans="1:2" x14ac:dyDescent="0.2">
      <c r="A115">
        <v>114</v>
      </c>
      <c r="B115" t="str">
        <f>TEXT( "  &lt;constants&gt;", "=" )</f>
        <v xml:space="preserve">  &lt;constants&gt;</v>
      </c>
    </row>
    <row r="116" spans="1:2" x14ac:dyDescent="0.2">
      <c r="A116">
        <v>115</v>
      </c>
      <c r="B116" t="str">
        <f>TEXT( "      Required Elements: NONE", "=" )</f>
        <v xml:space="preserve">      Required Elements: NONE</v>
      </c>
    </row>
    <row r="117" spans="1:2" x14ac:dyDescent="0.2">
      <c r="A117">
        <v>116</v>
      </c>
      <c r="B117" t="str">
        <f>TEXT( "      Optional Elements: constant, time_constant, numerical_constant, area_mass_flux_constant", "=" )</f>
        <v xml:space="preserve">      Optional Elements: constant, time_constant, numerical_constant, area_mass_flux_constant</v>
      </c>
    </row>
    <row r="118" spans="1:2" x14ac:dyDescent="0.2">
      <c r="A118">
        <v>117</v>
      </c>
      <c r="B118" t="str">
        <f>TEXT( "  &lt;/constants&gt;", "=" )</f>
        <v xml:space="preserve">  &lt;/constants&gt;</v>
      </c>
    </row>
    <row r="119" spans="1:2" x14ac:dyDescent="0.2">
      <c r="A119">
        <v>118</v>
      </c>
      <c r="B119" t="str">
        <f>TEXT( "", "=" )</f>
        <v/>
      </c>
    </row>
    <row r="120" spans="1:2" x14ac:dyDescent="0.2">
      <c r="A120">
        <v>119</v>
      </c>
      <c r="B120">
        <v>0</v>
      </c>
    </row>
    <row r="121" spans="1:2" x14ac:dyDescent="0.2">
      <c r="A121">
        <v>120</v>
      </c>
      <c r="B121" t="str">
        <f>TEXT( "", "=" )</f>
        <v/>
      </c>
    </row>
    <row r="122" spans="1:2" x14ac:dyDescent="0.2">
      <c r="A122">
        <v>121</v>
      </c>
      <c r="B122" t="str">
        <f>TEXT( ".. code-block:: xml", "=" )</f>
        <v>.. code-block:: xml</v>
      </c>
    </row>
    <row r="123" spans="1:2" x14ac:dyDescent="0.2">
      <c r="A123">
        <v>122</v>
      </c>
      <c r="B123" t="str">
        <f>TEXT( "", "=" )</f>
        <v/>
      </c>
    </row>
    <row r="124" spans="1:2" x14ac:dyDescent="0.2">
      <c r="A124">
        <v>123</v>
      </c>
      <c r="B124">
        <v>0</v>
      </c>
    </row>
    <row r="125" spans="1:2" x14ac:dyDescent="0.2">
      <c r="A125">
        <v>124</v>
      </c>
      <c r="B125" t="str">
        <f>TEXT( "", "=" )</f>
        <v/>
      </c>
    </row>
    <row r="126" spans="1:2" x14ac:dyDescent="0.2">
      <c r="A126">
        <v>125</v>
      </c>
      <c r="B126" t="str">
        <f>TEXT( "A ``time_constant`` is a specific form of a constant assuming the constant type is a time.  It takes the attributes ``name`` and ``value`` where the value is a time (time unit optional).", "=" )</f>
        <v>A ``time_constant`` is a specific form of a constant assuming the constant type is a time.  It takes the attributes ``name`` and ``value`` where the value is a time (time unit optional).</v>
      </c>
    </row>
    <row r="127" spans="1:2" x14ac:dyDescent="0.2">
      <c r="A127">
        <v>126</v>
      </c>
      <c r="B127" t="str">
        <f>TEXT( "", "=" )</f>
        <v/>
      </c>
    </row>
    <row r="128" spans="1:2" x14ac:dyDescent="0.2">
      <c r="A128">
        <v>127</v>
      </c>
      <c r="B128" t="str">
        <f>TEXT( ".. code-block:: xml", "=" )</f>
        <v>.. code-block:: xml</v>
      </c>
    </row>
    <row r="129" spans="1:2" x14ac:dyDescent="0.2">
      <c r="A129">
        <v>128</v>
      </c>
      <c r="B129" t="str">
        <f>TEXT( "", "=" )</f>
        <v/>
      </c>
    </row>
    <row r="130" spans="1:2" x14ac:dyDescent="0.2">
      <c r="A130">
        <v>129</v>
      </c>
      <c r="B130">
        <v>0</v>
      </c>
    </row>
    <row r="131" spans="1:2" x14ac:dyDescent="0.2">
      <c r="A131">
        <v>130</v>
      </c>
      <c r="B131" t="str">
        <f>TEXT( "", "=" )</f>
        <v/>
      </c>
    </row>
    <row r="132" spans="1:2" x14ac:dyDescent="0.2">
      <c r="A132">
        <v>131</v>
      </c>
      <c r="B132" t="str">
        <f>TEXT( "A ``numerical_constant`` is a specific form of a constant.  It takes the attributes ``name`` and ``value``.", "=" )</f>
        <v>A ``numerical_constant`` is a specific form of a constant.  It takes the attributes ``name`` and ``value``.</v>
      </c>
    </row>
    <row r="133" spans="1:2" x14ac:dyDescent="0.2">
      <c r="A133">
        <v>132</v>
      </c>
      <c r="B133" t="str">
        <f>TEXT( "", "=" )</f>
        <v/>
      </c>
    </row>
    <row r="134" spans="1:2" x14ac:dyDescent="0.2">
      <c r="A134">
        <v>133</v>
      </c>
      <c r="B134" t="str">
        <f>TEXT( ".. code-block:: xml", "=" )</f>
        <v>.. code-block:: xml</v>
      </c>
    </row>
    <row r="135" spans="1:2" x14ac:dyDescent="0.2">
      <c r="A135">
        <v>134</v>
      </c>
      <c r="B135" t="str">
        <f>TEXT( "", "=" )</f>
        <v/>
      </c>
    </row>
    <row r="136" spans="1:2" x14ac:dyDescent="0.2">
      <c r="A136">
        <v>135</v>
      </c>
      <c r="B136">
        <v>0</v>
      </c>
    </row>
    <row r="137" spans="1:2" x14ac:dyDescent="0.2">
      <c r="A137">
        <v>136</v>
      </c>
      <c r="B137" t="str">
        <f>TEXT( "", "=" )</f>
        <v/>
      </c>
    </row>
    <row r="138" spans="1:2" x14ac:dyDescent="0.2">
      <c r="A138">
        <v>137</v>
      </c>
      <c r="B138" t="str">
        <f>TEXT( "A ``area_mass_flux_constant`` is a specific form of a constant.  It takes the attributes ``name`` and ``value`` where the value is an area mass flux.", "=" )</f>
        <v>A ``area_mass_flux_constant`` is a specific form of a constant.  It takes the attributes ``name`` and ``value`` where the value is an area mass flux.</v>
      </c>
    </row>
    <row r="139" spans="1:2" x14ac:dyDescent="0.2">
      <c r="A139">
        <v>138</v>
      </c>
      <c r="B139" t="str">
        <f>TEXT( "", "=" )</f>
        <v/>
      </c>
    </row>
    <row r="140" spans="1:2" x14ac:dyDescent="0.2">
      <c r="A140">
        <v>139</v>
      </c>
      <c r="B140" t="str">
        <f>TEXT( ".. code-block:: xml", "=" )</f>
        <v>.. code-block:: xml</v>
      </c>
    </row>
    <row r="141" spans="1:2" x14ac:dyDescent="0.2">
      <c r="A141">
        <v>140</v>
      </c>
      <c r="B141" t="str">
        <f>TEXT( "", "=" )</f>
        <v/>
      </c>
    </row>
    <row r="142" spans="1:2" x14ac:dyDescent="0.2">
      <c r="A142">
        <v>141</v>
      </c>
      <c r="B142">
        <v>0</v>
      </c>
    </row>
    <row r="143" spans="1:2" x14ac:dyDescent="0.2">
      <c r="A143">
        <v>142</v>
      </c>
      <c r="B143" t="str">
        <f>TEXT( "", "=" )</f>
        <v/>
      </c>
    </row>
    <row r="144" spans="1:2" x14ac:dyDescent="0.2">
      <c r="A144">
        <v>143</v>
      </c>
      <c r="B144" t="str">
        <f>TEXT( "Macros", "=" )</f>
        <v>Macros</v>
      </c>
    </row>
    <row r="145" spans="1:2" x14ac:dyDescent="0.2">
      <c r="A145">
        <v>144</v>
      </c>
      <c r="B145" t="str">
        <f>TEXT( "------", "=" )</f>
        <v>------</v>
      </c>
    </row>
    <row r="146" spans="1:2" x14ac:dyDescent="0.2">
      <c r="A146">
        <v>145</v>
      </c>
      <c r="B146" t="str">
        <f>TEXT( "", "=" )</f>
        <v/>
      </c>
    </row>
    <row r="147" spans="1:2" x14ac:dyDescent="0.2">
      <c r="A147">
        <v>146</v>
      </c>
      <c r="B147" t="str">
        <f>TEXT( "The ``macros`` section defines time, cycle, and variable macros.  These specify a list or interval for triggering an action, particularly, writing out visualization, checkpoint, walkabout, or observation files.", "=" )</f>
        <v>The ``macros`` section defines time, cycle, and variable macros.  These specify a list or interval for triggering an action, particularly, writing out visualization, checkpoint, walkabout, or observation files.</v>
      </c>
    </row>
    <row r="148" spans="1:2" x14ac:dyDescent="0.2">
      <c r="A148">
        <v>147</v>
      </c>
      <c r="B148" t="str">
        <f>TEXT( "", "=" )</f>
        <v/>
      </c>
    </row>
    <row r="149" spans="1:2" x14ac:dyDescent="0.2">
      <c r="A149">
        <v>148</v>
      </c>
      <c r="B149" t="str">
        <f>TEXT( ".. code-block:: xml", "=" )</f>
        <v>.. code-block:: xml</v>
      </c>
    </row>
    <row r="150" spans="1:2" x14ac:dyDescent="0.2">
      <c r="A150">
        <v>149</v>
      </c>
      <c r="B150" t="str">
        <f>TEXT( "", "=" )</f>
        <v/>
      </c>
    </row>
    <row r="151" spans="1:2" x14ac:dyDescent="0.2">
      <c r="A151">
        <v>150</v>
      </c>
      <c r="B151" t="str">
        <f>TEXT( "  &lt;constants&gt;", "=" )</f>
        <v xml:space="preserve">  &lt;constants&gt;</v>
      </c>
    </row>
    <row r="152" spans="1:2" x14ac:dyDescent="0.2">
      <c r="A152">
        <v>151</v>
      </c>
      <c r="B152" t="str">
        <f>TEXT( "      Required Elements: NONE", "=" )</f>
        <v xml:space="preserve">      Required Elements: NONE</v>
      </c>
    </row>
    <row r="153" spans="1:2" x14ac:dyDescent="0.2">
      <c r="A153">
        <v>152</v>
      </c>
      <c r="B153" t="str">
        <f>TEXT( "      Optional Elements: time_macro, cycle_macro, variable_macro [S]", "=" )</f>
        <v xml:space="preserve">      Optional Elements: time_macro, cycle_macro, variable_macro [S]</v>
      </c>
    </row>
    <row r="154" spans="1:2" x14ac:dyDescent="0.2">
      <c r="A154">
        <v>153</v>
      </c>
      <c r="B154" t="str">
        <f>TEXT( "  &lt;/constants&gt;", "=" )</f>
        <v xml:space="preserve">  &lt;/constants&gt;</v>
      </c>
    </row>
    <row r="155" spans="1:2" x14ac:dyDescent="0.2">
      <c r="A155">
        <v>154</v>
      </c>
      <c r="B155" t="str">
        <f>TEXT( "", "=" )</f>
        <v/>
      </c>
    </row>
    <row r="156" spans="1:2" x14ac:dyDescent="0.2">
      <c r="A156">
        <v>155</v>
      </c>
      <c r="B156" t="str">
        <f>TEXT( "", "=" )</f>
        <v/>
      </c>
    </row>
    <row r="157" spans="1:2" x14ac:dyDescent="0.2">
      <c r="A157">
        <v>156</v>
      </c>
      <c r="B157" t="str">
        <f>TEXT( "Time_macro", "=" )</f>
        <v>Time_macro</v>
      </c>
    </row>
    <row r="158" spans="1:2" x14ac:dyDescent="0.2">
      <c r="A158">
        <v>157</v>
      </c>
      <c r="B158" t="str">
        <f>TEXT( "__________", "=" )</f>
        <v>__________</v>
      </c>
    </row>
    <row r="159" spans="1:2" x14ac:dyDescent="0.2">
      <c r="A159">
        <v>158</v>
      </c>
      <c r="B159" t="str">
        <f>TEXT( "", "=" )</f>
        <v/>
      </c>
    </row>
    <row r="160" spans="1:2" x14ac:dyDescent="0.2">
      <c r="A160">
        <v>159</v>
      </c>
      <c r="B160">
        <v>0</v>
      </c>
    </row>
    <row r="161" spans="1:2" x14ac:dyDescent="0.2">
      <c r="A161">
        <v>160</v>
      </c>
      <c r="B161" t="str">
        <f>TEXT( "", "=" )</f>
        <v/>
      </c>
    </row>
    <row r="162" spans="1:2" x14ac:dyDescent="0.2">
      <c r="A162">
        <v>161</v>
      </c>
      <c r="B162" t="str">
        <f>TEXT( ".. code-block:: xml", "=" )</f>
        <v>.. code-block:: xml</v>
      </c>
    </row>
    <row r="163" spans="1:2" x14ac:dyDescent="0.2">
      <c r="A163">
        <v>162</v>
      </c>
      <c r="B163" t="str">
        <f>TEXT( "", "=" )</f>
        <v/>
      </c>
    </row>
    <row r="164" spans="1:2" x14ac:dyDescent="0.2">
      <c r="A164">
        <v>163</v>
      </c>
      <c r="B164">
        <v>0</v>
      </c>
    </row>
    <row r="165" spans="1:2" x14ac:dyDescent="0.2">
      <c r="A165">
        <v>164</v>
      </c>
      <c r="B165" t="str">
        <f>TEXT( "    &lt;time&gt;Value&lt;/time&gt;", "=" )</f>
        <v xml:space="preserve">    &lt;time&gt;Value&lt;/time&gt;</v>
      </c>
    </row>
    <row r="166" spans="1:2" x14ac:dyDescent="0.2">
      <c r="A166">
        <v>165</v>
      </c>
      <c r="B166" t="str">
        <f>TEXT( "  &lt;/time_macro&gt;", "=" )</f>
        <v xml:space="preserve">  &lt;/time_macro&gt;</v>
      </c>
    </row>
    <row r="167" spans="1:2" x14ac:dyDescent="0.2">
      <c r="A167">
        <v>166</v>
      </c>
      <c r="B167" t="str">
        <f>TEXT( "", "=" )</f>
        <v/>
      </c>
    </row>
    <row r="168" spans="1:2" x14ac:dyDescent="0.2">
      <c r="A168">
        <v>167</v>
      </c>
      <c r="B168" t="str">
        <f>TEXT( "or", "=" )</f>
        <v>or</v>
      </c>
    </row>
    <row r="169" spans="1:2" x14ac:dyDescent="0.2">
      <c r="A169">
        <v>168</v>
      </c>
      <c r="B169" t="str">
        <f>TEXT( "", "=" )</f>
        <v/>
      </c>
    </row>
    <row r="170" spans="1:2" x14ac:dyDescent="0.2">
      <c r="A170">
        <v>169</v>
      </c>
      <c r="B170" t="str">
        <f>TEXT( ".. code-block:: xml", "=" )</f>
        <v>.. code-block:: xml</v>
      </c>
    </row>
    <row r="171" spans="1:2" x14ac:dyDescent="0.2">
      <c r="A171">
        <v>170</v>
      </c>
      <c r="B171" t="str">
        <f>TEXT( "", "=" )</f>
        <v/>
      </c>
    </row>
    <row r="172" spans="1:2" x14ac:dyDescent="0.2">
      <c r="A172">
        <v>171</v>
      </c>
      <c r="B172">
        <v>0</v>
      </c>
    </row>
    <row r="173" spans="1:2" x14ac:dyDescent="0.2">
      <c r="A173">
        <v>172</v>
      </c>
      <c r="B173" t="str">
        <f>TEXT( "    &lt;start&gt; TimeValue &lt;/start&gt;", "=" )</f>
        <v xml:space="preserve">    &lt;start&gt; TimeValue &lt;/start&gt;</v>
      </c>
    </row>
    <row r="174" spans="1:2" x14ac:dyDescent="0.2">
      <c r="A174">
        <v>173</v>
      </c>
      <c r="B174" t="str">
        <f>TEXT( "    &lt;timestep_interval&gt; TimeIntervalValue &lt;/timestep_interval&gt;", "=" )</f>
        <v xml:space="preserve">    &lt;timestep_interval&gt; TimeIntervalValue &lt;/timestep_interval&gt;</v>
      </c>
    </row>
    <row r="175" spans="1:2" x14ac:dyDescent="0.2">
      <c r="A175">
        <v>174</v>
      </c>
      <c r="B175" t="str">
        <f>TEXT( "    &lt;stop&gt; TimeValue | -1 &lt;/stop&gt;", "=" )</f>
        <v xml:space="preserve">    &lt;stop&gt; TimeValue | -1 &lt;/stop&gt;</v>
      </c>
    </row>
    <row r="176" spans="1:2" x14ac:dyDescent="0.2">
      <c r="A176">
        <v>175</v>
      </c>
      <c r="B176" t="str">
        <f>TEXT( "  &lt;/time_macro&gt;", "=" )</f>
        <v xml:space="preserve">  &lt;/time_macro&gt;</v>
      </c>
    </row>
    <row r="177" spans="1:2" x14ac:dyDescent="0.2">
      <c r="A177">
        <v>176</v>
      </c>
      <c r="B177" t="str">
        <f>TEXT( "", "=" )</f>
        <v/>
      </c>
    </row>
    <row r="178" spans="1:2" x14ac:dyDescent="0.2">
      <c r="A178">
        <v>177</v>
      </c>
      <c r="B178" t="str">
        <f>TEXT( "", "=" )</f>
        <v/>
      </c>
    </row>
    <row r="179" spans="1:2" x14ac:dyDescent="0.2">
      <c r="A179">
        <v>178</v>
      </c>
      <c r="B179" t="str">
        <f>TEXT( "Cycle_macro", "=" )</f>
        <v>Cycle_macro</v>
      </c>
    </row>
    <row r="180" spans="1:2" x14ac:dyDescent="0.2">
      <c r="A180">
        <v>179</v>
      </c>
      <c r="B180" t="str">
        <f>TEXT( "___________", "=" )</f>
        <v>___________</v>
      </c>
    </row>
    <row r="181" spans="1:2" x14ac:dyDescent="0.2">
      <c r="A181">
        <v>180</v>
      </c>
      <c r="B181" t="str">
        <f>TEXT( "", "=" )</f>
        <v/>
      </c>
    </row>
    <row r="182" spans="1:2" x14ac:dyDescent="0.2">
      <c r="A182">
        <v>181</v>
      </c>
      <c r="B182" t="str">
        <f>TEXT( "", "=" )</f>
        <v/>
      </c>
    </row>
    <row r="183" spans="1:2" x14ac:dyDescent="0.2">
      <c r="A183">
        <v>182</v>
      </c>
      <c r="B183" t="str">
        <f>TEXT( "The ``cycle_macro`` requires an attribute ``name`` and the subelements ``start``, ``timestep_interval``, and ``stop`` with integer values.  A ``stop`` value of -1 will continue the cycle macro until the end of the simulation.", "=" )</f>
        <v>The ``cycle_macro`` requires an attribute ``name`` and the subelements ``start``, ``timestep_interval``, and ``stop`` with integer values.  A ``stop`` value of -1 will continue the cycle macro until the end of the simulation.</v>
      </c>
    </row>
    <row r="184" spans="1:2" x14ac:dyDescent="0.2">
      <c r="A184">
        <v>183</v>
      </c>
      <c r="B184" t="str">
        <f>TEXT( "", "=" )</f>
        <v/>
      </c>
    </row>
    <row r="185" spans="1:2" x14ac:dyDescent="0.2">
      <c r="A185">
        <v>184</v>
      </c>
      <c r="B185" t="str">
        <f>TEXT( ".. code-block:: xml", "=" )</f>
        <v>.. code-block:: xml</v>
      </c>
    </row>
    <row r="186" spans="1:2" x14ac:dyDescent="0.2">
      <c r="A186">
        <v>185</v>
      </c>
      <c r="B186" t="str">
        <f>TEXT( "", "=" )</f>
        <v/>
      </c>
    </row>
    <row r="187" spans="1:2" x14ac:dyDescent="0.2">
      <c r="A187">
        <v>186</v>
      </c>
      <c r="B187">
        <v>0</v>
      </c>
    </row>
    <row r="188" spans="1:2" x14ac:dyDescent="0.2">
      <c r="A188">
        <v>187</v>
      </c>
      <c r="B188" t="str">
        <f>TEXT( "    &lt;start&gt;Value&lt;/start&gt;", "=" )</f>
        <v xml:space="preserve">    &lt;start&gt;Value&lt;/start&gt;</v>
      </c>
    </row>
    <row r="189" spans="1:2" x14ac:dyDescent="0.2">
      <c r="A189">
        <v>188</v>
      </c>
      <c r="B189" t="str">
        <f>TEXT( "    &lt;timestep_interval&gt;Value&lt;/timestep_interval&gt;", "=" )</f>
        <v xml:space="preserve">    &lt;timestep_interval&gt;Value&lt;/timestep_interval&gt;</v>
      </c>
    </row>
    <row r="190" spans="1:2" x14ac:dyDescent="0.2">
      <c r="A190">
        <v>189</v>
      </c>
      <c r="B190" t="str">
        <f>TEXT( "    &lt;stop&gt;Value|-1&lt;/stop&gt;", "=" )</f>
        <v xml:space="preserve">    &lt;stop&gt;Value|-1&lt;/stop&gt;</v>
      </c>
    </row>
    <row r="191" spans="1:2" x14ac:dyDescent="0.2">
      <c r="A191">
        <v>190</v>
      </c>
      <c r="B191" t="str">
        <f>TEXT( "  &lt;/cycle_macro&gt;", "=" )</f>
        <v xml:space="preserve">  &lt;/cycle_macro&gt;</v>
      </c>
    </row>
    <row r="192" spans="1:2" x14ac:dyDescent="0.2">
      <c r="A192">
        <v>191</v>
      </c>
      <c r="B192" t="str">
        <f>TEXT( "", "=" )</f>
        <v/>
      </c>
    </row>
    <row r="193" spans="1:2" x14ac:dyDescent="0.2">
      <c r="A193">
        <v>192</v>
      </c>
      <c r="B193" t="str">
        <f>TEXT( "Variable_macro", "=" )</f>
        <v>Variable_macro</v>
      </c>
    </row>
    <row r="194" spans="1:2" x14ac:dyDescent="0.2">
      <c r="A194">
        <v>193</v>
      </c>
      <c r="B194" t="str">
        <f>TEXT( "______________", "=" )</f>
        <v>______________</v>
      </c>
    </row>
    <row r="195" spans="1:2" x14ac:dyDescent="0.2">
      <c r="A195">
        <v>194</v>
      </c>
      <c r="B195" t="str">
        <f>TEXT( "", "=" )</f>
        <v/>
      </c>
    </row>
    <row r="196" spans="1:2" x14ac:dyDescent="0.2">
      <c r="A196">
        <v>195</v>
      </c>
      <c r="B196" t="str">
        <f>TEXT( "The ``variable_macro`` requires an attribute ``name``  and one or more subelements ``variable`` containing strings.", "=" )</f>
        <v>The ``variable_macro`` requires an attribute ``name``  and one or more subelements ``variable`` containing strings.</v>
      </c>
    </row>
    <row r="197" spans="1:2" x14ac:dyDescent="0.2">
      <c r="A197">
        <v>196</v>
      </c>
      <c r="B197" t="str">
        <f>TEXT( "", "=" )</f>
        <v/>
      </c>
    </row>
    <row r="198" spans="1:2" x14ac:dyDescent="0.2">
      <c r="A198">
        <v>197</v>
      </c>
      <c r="B198" t="str">
        <f>TEXT( ".. code-block:: xml", "=" )</f>
        <v>.. code-block:: xml</v>
      </c>
    </row>
    <row r="199" spans="1:2" x14ac:dyDescent="0.2">
      <c r="A199">
        <v>198</v>
      </c>
      <c r="B199" t="str">
        <f>TEXT( "", "=" )</f>
        <v/>
      </c>
    </row>
    <row r="200" spans="1:2" x14ac:dyDescent="0.2">
      <c r="A200">
        <v>199</v>
      </c>
      <c r="B200">
        <v>0</v>
      </c>
    </row>
    <row r="201" spans="1:2" x14ac:dyDescent="0.2">
      <c r="A201">
        <v>200</v>
      </c>
      <c r="B201" t="str">
        <f>TEXT( "    &lt;variable&gt; VariableString &lt;/variable&gt;", "=" )</f>
        <v xml:space="preserve">    &lt;variable&gt; VariableString &lt;/variable&gt;</v>
      </c>
    </row>
    <row r="202" spans="1:2" x14ac:dyDescent="0.2">
      <c r="A202">
        <v>201</v>
      </c>
      <c r="B202" t="str">
        <f>TEXT( "  &lt;/variable_macro&gt;", "=" )</f>
        <v xml:space="preserve">  &lt;/variable_macro&gt;</v>
      </c>
    </row>
    <row r="203" spans="1:2" x14ac:dyDescent="0.2">
      <c r="A203">
        <v>202</v>
      </c>
      <c r="B203" t="str">
        <f>TEXT( "", "=" )</f>
        <v/>
      </c>
    </row>
    <row r="204" spans="1:2" x14ac:dyDescent="0.2">
      <c r="A204">
        <v>203</v>
      </c>
      <c r="B204" t="str">
        <f>TEXT( "", "=" )</f>
        <v/>
      </c>
    </row>
    <row r="205" spans="1:2" x14ac:dyDescent="0.2">
      <c r="A205">
        <v>204</v>
      </c>
      <c r="B205" t="str">
        <f>TEXT( "An example ``definition`` section would look as the following:", "=" )</f>
        <v>An example ``definition`` section would look as the following:</v>
      </c>
    </row>
    <row r="206" spans="1:2" x14ac:dyDescent="0.2">
      <c r="A206">
        <v>205</v>
      </c>
      <c r="B206" t="str">
        <f>TEXT( "", "=" )</f>
        <v/>
      </c>
    </row>
    <row r="207" spans="1:2" x14ac:dyDescent="0.2">
      <c r="A207">
        <v>206</v>
      </c>
      <c r="B207" t="str">
        <f>TEXT( ".. code-block:: xml", "=" )</f>
        <v>.. code-block:: xml</v>
      </c>
    </row>
    <row r="208" spans="1:2" x14ac:dyDescent="0.2">
      <c r="A208">
        <v>207</v>
      </c>
      <c r="B208" t="str">
        <f>TEXT( "", "=" )</f>
        <v/>
      </c>
    </row>
    <row r="209" spans="1:2" x14ac:dyDescent="0.2">
      <c r="A209">
        <v>208</v>
      </c>
      <c r="B209" t="str">
        <f>TEXT( "  &lt;definitions&gt;", "=" )</f>
        <v xml:space="preserve">  &lt;definitions&gt;</v>
      </c>
    </row>
    <row r="210" spans="1:2" x14ac:dyDescent="0.2">
      <c r="A210">
        <v>209</v>
      </c>
      <c r="B210" t="str">
        <f>TEXT( "    &lt;constants&gt;", "=" )</f>
        <v xml:space="preserve">    &lt;constants&gt;</v>
      </c>
    </row>
    <row r="211" spans="1:2" x14ac:dyDescent="0.2">
      <c r="A211">
        <v>210</v>
      </c>
      <c r="B211">
        <v>0</v>
      </c>
    </row>
    <row r="212" spans="1:2" x14ac:dyDescent="0.2">
      <c r="A212">
        <v>211</v>
      </c>
      <c r="B212">
        <v>0</v>
      </c>
    </row>
    <row r="213" spans="1:2" x14ac:dyDescent="0.2">
      <c r="A213">
        <v>212</v>
      </c>
      <c r="B213">
        <v>0</v>
      </c>
    </row>
    <row r="214" spans="1:2" x14ac:dyDescent="0.2">
      <c r="A214">
        <v>213</v>
      </c>
      <c r="B214">
        <v>0</v>
      </c>
    </row>
    <row r="215" spans="1:2" x14ac:dyDescent="0.2">
      <c r="A215">
        <v>214</v>
      </c>
      <c r="B215">
        <v>0</v>
      </c>
    </row>
    <row r="216" spans="1:2" x14ac:dyDescent="0.2">
      <c r="A216">
        <v>215</v>
      </c>
      <c r="B216" t="str">
        <f>TEXT( "    &lt;/constants&gt;", "=" )</f>
        <v xml:space="preserve">    &lt;/constants&gt;</v>
      </c>
    </row>
    <row r="217" spans="1:2" x14ac:dyDescent="0.2">
      <c r="A217">
        <v>216</v>
      </c>
      <c r="B217" t="str">
        <f>TEXT( "    &lt;macros&gt;", "=" )</f>
        <v xml:space="preserve">    &lt;macros&gt;</v>
      </c>
    </row>
    <row r="218" spans="1:2" x14ac:dyDescent="0.2">
      <c r="A218">
        <v>217</v>
      </c>
      <c r="B218">
        <v>0</v>
      </c>
    </row>
    <row r="219" spans="1:2" x14ac:dyDescent="0.2">
      <c r="A219">
        <v>218</v>
      </c>
      <c r="B219" t="str">
        <f>TEXT( "        &lt;time&gt;6.17266656E10&lt;/time&gt;", "=" )</f>
        <v xml:space="preserve">        &lt;time&gt;6.17266656E10&lt;/time&gt;</v>
      </c>
    </row>
    <row r="220" spans="1:2" x14ac:dyDescent="0.2">
      <c r="A220">
        <v>219</v>
      </c>
      <c r="B220" t="str">
        <f>TEXT( "        &lt;time&gt;6.172982136E10&lt;/time&gt;", "=" )</f>
        <v xml:space="preserve">        &lt;time&gt;6.172982136E10&lt;/time&gt;</v>
      </c>
    </row>
    <row r="221" spans="1:2" x14ac:dyDescent="0.2">
      <c r="A221">
        <v>220</v>
      </c>
      <c r="B221" t="str">
        <f>TEXT( "        &lt;time&gt;6.173297712E10&lt;/time&gt;", "=" )</f>
        <v xml:space="preserve">        &lt;time&gt;6.173297712E10&lt;/time&gt;</v>
      </c>
    </row>
    <row r="222" spans="1:2" x14ac:dyDescent="0.2">
      <c r="A222">
        <v>221</v>
      </c>
      <c r="B222" t="str">
        <f>TEXT( "        &lt;time&gt;6.3372710016E10&lt;/time&gt;", "=" )</f>
        <v xml:space="preserve">        &lt;time&gt;6.3372710016E10&lt;/time&gt;</v>
      </c>
    </row>
    <row r="223" spans="1:2" x14ac:dyDescent="0.2">
      <c r="A223">
        <v>222</v>
      </c>
      <c r="B223" t="str">
        <f>TEXT( "        &lt;time&gt;6.33834396E10&lt;/time&gt;", "=" )</f>
        <v xml:space="preserve">        &lt;time&gt;6.33834396E10&lt;/time&gt;</v>
      </c>
    </row>
    <row r="224" spans="1:2" x14ac:dyDescent="0.2">
      <c r="A224">
        <v>223</v>
      </c>
      <c r="B224" t="str">
        <f>TEXT( "      &lt;/time_macro&gt;", "=" )</f>
        <v xml:space="preserve">      &lt;/time_macro&gt;</v>
      </c>
    </row>
    <row r="225" spans="1:2" x14ac:dyDescent="0.2">
      <c r="A225">
        <v>224</v>
      </c>
      <c r="B225">
        <v>0</v>
      </c>
    </row>
    <row r="226" spans="1:2" x14ac:dyDescent="0.2">
      <c r="A226">
        <v>225</v>
      </c>
      <c r="B226" t="str">
        <f>TEXT( "        &lt;start&gt;0&lt;/start&gt;", "=" )</f>
        <v xml:space="preserve">        &lt;start&gt;0&lt;/start&gt;</v>
      </c>
    </row>
    <row r="227" spans="1:2" x14ac:dyDescent="0.2">
      <c r="A227">
        <v>226</v>
      </c>
      <c r="B227" t="str">
        <f>TEXT( "        &lt;timestep_interval&gt;1000&lt;/timestep_interval&gt;", "=" )</f>
        <v xml:space="preserve">        &lt;timestep_interval&gt;1000&lt;/timestep_interval&gt;</v>
      </c>
    </row>
    <row r="228" spans="1:2" x14ac:dyDescent="0.2">
      <c r="A228">
        <v>227</v>
      </c>
      <c r="B228" t="str">
        <f>TEXT( "        &lt;stop&gt;-1 &lt;/stop&gt;", "=" )</f>
        <v xml:space="preserve">        &lt;stop&gt;-1 &lt;/stop&gt;</v>
      </c>
    </row>
    <row r="229" spans="1:2" x14ac:dyDescent="0.2">
      <c r="A229">
        <v>228</v>
      </c>
      <c r="B229" t="str">
        <f>TEXT( "      &lt;/cycle_macro&gt;", "=" )</f>
        <v xml:space="preserve">      &lt;/cycle_macro&gt;</v>
      </c>
    </row>
    <row r="230" spans="1:2" x14ac:dyDescent="0.2">
      <c r="A230">
        <v>229</v>
      </c>
      <c r="B230" t="str">
        <f>TEXT( "    &lt;/macros&gt;", "=" )</f>
        <v xml:space="preserve">    &lt;/macros&gt;</v>
      </c>
    </row>
    <row r="231" spans="1:2" x14ac:dyDescent="0.2">
      <c r="A231">
        <v>230</v>
      </c>
      <c r="B231" t="str">
        <f>TEXT( "  &lt;/definitions&gt;", "=" )</f>
        <v xml:space="preserve">  &lt;/definitions&gt;</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2018-12-06T00:33:19Z</dcterms:created>
  <dcterms:modified xsi:type="dcterms:W3CDTF">2018-12-06T00:34:17Z</dcterms:modified>
</cp:coreProperties>
</file>