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ycamosun-my.sharepoint.com/personal/c0508083_camosun_ca/Documents/flora-communications/Project Management 291/Budget/"/>
    </mc:Choice>
  </mc:AlternateContent>
  <xr:revisionPtr revIDLastSave="533" documentId="13_ncr:1_{59EDADF6-60D6-4206-8B65-505520400A0E}" xr6:coauthVersionLast="47" xr6:coauthVersionMax="47" xr10:uidLastSave="{101DAD4C-BF94-4389-8A52-9AD72CD91675}"/>
  <bookViews>
    <workbookView xWindow="14660" yWindow="520" windowWidth="18560" windowHeight="16040" activeTab="1" xr2:uid="{00000000-000D-0000-FFFF-FFFF00000000}"/>
  </bookViews>
  <sheets>
    <sheet name="Mouser" sheetId="2" r:id="rId1"/>
    <sheet name="Digi-key" sheetId="1" r:id="rId2"/>
  </sheets>
  <definedNames>
    <definedName name="_xlnm.Print_Area" localSheetId="1">'Digi-key'!$A$2:$M$57</definedName>
    <definedName name="_xlnm.Print_Area" localSheetId="0">Mouser!$A$2:$M$57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2" i="2" l="1"/>
  <c r="J43" i="2"/>
  <c r="J39" i="2"/>
  <c r="J57" i="2"/>
  <c r="J56" i="2"/>
  <c r="J55" i="2"/>
  <c r="J53" i="2"/>
  <c r="J51" i="2"/>
  <c r="J50" i="2"/>
  <c r="J49" i="2"/>
  <c r="J48" i="2"/>
  <c r="J47" i="2"/>
  <c r="J46" i="2"/>
  <c r="J45" i="2"/>
  <c r="J44" i="2"/>
  <c r="J41" i="2"/>
  <c r="J40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D4" i="2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8" i="1"/>
  <c r="J58" i="2" l="1"/>
  <c r="J58" i="1"/>
  <c r="D4" i="1"/>
</calcChain>
</file>

<file path=xl/sharedStrings.xml><?xml version="1.0" encoding="utf-8"?>
<sst xmlns="http://schemas.openxmlformats.org/spreadsheetml/2006/main" count="340" uniqueCount="228">
  <si>
    <t>Project Course Purchase Request Form. Post this to the #prep-room_orders channel when complete.</t>
  </si>
  <si>
    <t>Project Name:</t>
  </si>
  <si>
    <t>Preferred Vendor:</t>
  </si>
  <si>
    <t>Student Name:</t>
  </si>
  <si>
    <t>Date:</t>
  </si>
  <si>
    <t>Student Email:</t>
  </si>
  <si>
    <t xml:space="preserve">PLEASE FILL OUT ONE FORM PER PREFERRED VENDOR </t>
  </si>
  <si>
    <t>FOR OFFICE USE ONLY</t>
  </si>
  <si>
    <t>No.</t>
  </si>
  <si>
    <t>Qty</t>
  </si>
  <si>
    <t xml:space="preserve"> Manufacturer Part #</t>
  </si>
  <si>
    <t>Vendor Part #</t>
  </si>
  <si>
    <t>Link to Part (URL)</t>
  </si>
  <si>
    <t>Shipping From                           ( Country )</t>
  </si>
  <si>
    <t>Detailed Part Description</t>
  </si>
  <si>
    <t>PCB Footprint</t>
  </si>
  <si>
    <t>Unit Price  ($CDN)</t>
  </si>
  <si>
    <t>Extended Price</t>
  </si>
  <si>
    <t>Notes for Office</t>
  </si>
  <si>
    <t xml:space="preserve">Ordered </t>
  </si>
  <si>
    <t>Delivered</t>
  </si>
  <si>
    <t>GCM21BR72A104KA37L</t>
  </si>
  <si>
    <t>81-GCM21BR72A104KA7L</t>
  </si>
  <si>
    <t>https://www.mouser.ca/ProductDetail/Murata-Electronics/GCM21BR72A104KA37L?qs=aEuGZpxfbxU57i7kalIPTw%3D%3D</t>
  </si>
  <si>
    <t>Canada</t>
  </si>
  <si>
    <t>100 nF Ceramic Capacitor - C1, C5, C6, C7, C8, C9, C12</t>
  </si>
  <si>
    <t>0805</t>
  </si>
  <si>
    <t>GRM21BR60J226ME39L</t>
  </si>
  <si>
    <t>81-GRM21R60J226ME39L</t>
  </si>
  <si>
    <t>https://www.mouser.ca/ProductDetail/Murata-Electronics/GRM21BR60J226ME39L?qs=DJY02EClX9n4vY1%2FNV53Qw%3D%3D</t>
  </si>
  <si>
    <t>22uF Ceramic Capacitor - C2, C11</t>
  </si>
  <si>
    <t>GCJ219R71C105KA01D</t>
  </si>
  <si>
    <t>81-GCJ219R71C105KA1D</t>
  </si>
  <si>
    <t>https://www.mouser.ca/ProductDetail/Murata-Electronics/GCJ219R71C105KA01D?qs=TpyF2b7C1Q%252BYYZPnEdny3Q%3D%3D</t>
  </si>
  <si>
    <t>1uF Ceramic Capacitor - C3</t>
  </si>
  <si>
    <t>GRM21BR61E106KA73L</t>
  </si>
  <si>
    <t>81-GRM21BR61E106KA3L</t>
  </si>
  <si>
    <t>https://www.mouser.ca/ProductDetail/Murata-Electronics/GRM21BR61E106KA73L?qs=Uw8ySfEHS7LOsCQEzvRcNg%3D%3D</t>
  </si>
  <si>
    <t>10uF Ceramic Capacitor - C10, C4</t>
  </si>
  <si>
    <t>810-C3216X5R1E476M</t>
  </si>
  <si>
    <t>https://www.mouser.ca/ProductDetail/TDK/C3216X5R1E476M160AC?qs=NRhsANhppD%252BqapdVvBvu4Q%3D%3D</t>
  </si>
  <si>
    <t>47 uF Capacitor - C13,C14</t>
  </si>
  <si>
    <t>1206</t>
  </si>
  <si>
    <t>GRT31CR61H106KE01L</t>
  </si>
  <si>
    <t>81-GRT31CR61H106KE1L</t>
  </si>
  <si>
    <t>https://www.mouser.ca/ProductDetail/Murata-Electronics/GRT31CR61H106KE01L?qs=drgMNd%252BkGPOfk81gMUj0ow%3D%3D</t>
  </si>
  <si>
    <t>10 uF Capacitor - C15</t>
  </si>
  <si>
    <t>C0603C104Z4VACTU</t>
  </si>
  <si>
    <t>80-C0603C104Z4V</t>
  </si>
  <si>
    <t>https://www.mouser.ca/ProductDetail/KEMET/C0603C104Z4VACTU?qs=t9q%2F2xDdjt80hHjNGtEgzg%3D%3D</t>
  </si>
  <si>
    <t>100 nF Ceramic Capacitor - C16</t>
  </si>
  <si>
    <t>0603</t>
  </si>
  <si>
    <t>GRM32ER61E226KE15L</t>
  </si>
  <si>
    <t>81-GRM32ER61E226KE15</t>
  </si>
  <si>
    <t>https://www.mouser.ca/ProductDetail/Murata-Electronics/GRM32ER61E226KE15L?qs=CHiu0TXTCq%252Bo%252Bcqcz70txw%3D%3D</t>
  </si>
  <si>
    <t>22uF Ceramic Capacitor - C17,C20,C21</t>
  </si>
  <si>
    <t>1210</t>
  </si>
  <si>
    <t>GRM21BR61E106MA73L</t>
  </si>
  <si>
    <t>81-GRM21BR61E106MA3L</t>
  </si>
  <si>
    <t>https://www.mouser.ca/ProductDetail/Murata-Electronics/GRM21BR61E106MA73L?qs=2W5sgKM%2F371odLMyCilkag%3D%3D</t>
  </si>
  <si>
    <t>10 uF Capacitor - C18</t>
  </si>
  <si>
    <t>06033C104KAT2A</t>
  </si>
  <si>
    <t>581-06033C104KAT2A</t>
  </si>
  <si>
    <t>https://www.mouser.ca/ProductDetail/KYOCERA-AVX/06033C104KAT2A?qs=gPDEucxdFwYuZhv3uXRdIw%3D%3D</t>
  </si>
  <si>
    <t>100 nF Ceramic Capacitor - C19</t>
  </si>
  <si>
    <t>GRM32EC80J107ME20L</t>
  </si>
  <si>
    <t>81-GRM32EC80J107ME0L</t>
  </si>
  <si>
    <t>https://www.mouser.ca/ProductDetail/Murata-Electronics/GRM32EC80J107ME20L?qs=eCxWOFGThBZyUCwIudAIww%3D%3D</t>
  </si>
  <si>
    <t>100uF Ceramic Capacitor - C20</t>
  </si>
  <si>
    <t>TPSB475K035R0700</t>
  </si>
  <si>
    <t>581-TPSB475K035R0700</t>
  </si>
  <si>
    <t>https://www.mouser.ca/ProductDetail/KYOCERA-AVX/TPSB475K035R0700?qs=vV7MX5mTKGOnhbxp1nxMNw%3D%3D</t>
  </si>
  <si>
    <t>4.7uF Tantalum Capacitor - C23</t>
  </si>
  <si>
    <t>ECH-U1H821JX5</t>
  </si>
  <si>
    <t>667-ECH-U1H821JX5</t>
  </si>
  <si>
    <t>https://www.mouser.ca/ProductDetail/Panasonic/ECH-U1H821JX5?qs=nKUIxd1C0NJegDRFXgQx8Q%3D%3D</t>
  </si>
  <si>
    <t>820 pF Film Capacitor - C24</t>
  </si>
  <si>
    <t>1N5819HW-7-F</t>
  </si>
  <si>
    <t>621-1N5819HW-F</t>
  </si>
  <si>
    <t>https://www.mouser.ca/ProductDetail/Diodes-Incorporated/1N5819HW-7-F?qs=NQ47qNm99eDyWTEd07miYA%3D%3D</t>
  </si>
  <si>
    <t>SMT Schottky diode - D1.D3</t>
  </si>
  <si>
    <t>SOD-123-2</t>
  </si>
  <si>
    <t>150505M173300</t>
  </si>
  <si>
    <t>710-150505M173300</t>
  </si>
  <si>
    <t>https://www.mouser.ca/ProductDetail/Wurth-Elektronik/150505M173300?qs=fAHHVMwC%252Bbi%2FURn4Qu0%2FAA%3D%3D</t>
  </si>
  <si>
    <t>SMT RGB LED - D2</t>
  </si>
  <si>
    <t>Custom SMT</t>
  </si>
  <si>
    <t>ESD5B5.0ST1G</t>
  </si>
  <si>
    <t>863-ESD5B50ST1G</t>
  </si>
  <si>
    <t>https://www.mouser.ca/ProductDetail/onsemi/ESD5B5.0ST1G?qs=bTNLGnZZEJg%2Fr8bn3zOMJw%3D%3D</t>
  </si>
  <si>
    <t>SMT Protection Diode - D4, D5, D6</t>
  </si>
  <si>
    <t>SOD-523-2</t>
  </si>
  <si>
    <t>61300611821</t>
  </si>
  <si>
    <t>710-61300611821</t>
  </si>
  <si>
    <t>https://www.mouser.ca/ProductDetail/Wurth-Elektronik/61300611821?qs=iLbezkQI%252BsgS21jF2eozhA%3D%3D</t>
  </si>
  <si>
    <t>6 position female header - J1,J2</t>
  </si>
  <si>
    <t>THT</t>
  </si>
  <si>
    <t>1729128</t>
  </si>
  <si>
    <t>651-1729128</t>
  </si>
  <si>
    <t>https://www.mouser.ca/ProductDetail/Phoenix-Contact/1729128?qs=GFUSqQMLmmnCBVBY3dts9w%3D%3D</t>
  </si>
  <si>
    <t>2 position screw terminal - J3,J10</t>
  </si>
  <si>
    <t>10103594-0001LF</t>
  </si>
  <si>
    <t>649-10103594-0001LF</t>
  </si>
  <si>
    <t>https://www.mouser.ca/ProductDetail/Amphenol-FCI/10103594-0001LF?qs=EnLMdcWnKABYZwdMsmC%2Fag%3D%3D</t>
  </si>
  <si>
    <t>SMT Micro USB Port - J4</t>
  </si>
  <si>
    <t>MEM2061-01-188-00-A</t>
  </si>
  <si>
    <t>640-MEM20610118800A</t>
  </si>
  <si>
    <t>https://www.mouser.ca/ProductDetail/GCT/MEM2061-01-188-00-A?qs=KUoIvG%2F9IlYc25USp0M1eQ%3D%3D</t>
  </si>
  <si>
    <t>SMT SD Card reader - J5</t>
  </si>
  <si>
    <t>710-74479299222</t>
  </si>
  <si>
    <t>https://www.mouser.ca/ProductDetail/Wurth-Elektronik/74479299222?qs=16w8nSHsg3tcdL6pYOiu3w%3D%3D</t>
  </si>
  <si>
    <t>SMT Power Inductor - L1</t>
  </si>
  <si>
    <t>IHLP3232DZER4R7M1</t>
  </si>
  <si>
    <t>70-IHLP3232DZER4R7M1</t>
  </si>
  <si>
    <t>https://www.mouser.ca/ProductDetail/Vishay-Dale/IHLP3232DZER4R7M11?qs=Nbmv7C3%2FzlBkjG9ees3Knw%3D%3D</t>
  </si>
  <si>
    <t>SMT Power Inductor - L2</t>
  </si>
  <si>
    <t>3232</t>
  </si>
  <si>
    <t>TPSM84203EAB</t>
  </si>
  <si>
    <t>595-TPSM84203EAB</t>
  </si>
  <si>
    <t>https://www.mouser.ca/ProductDetail/Texas-Instruments/TPSM84203EAB?qs=EU6FO9ffTwdvD6IyQBtt5A%3D%3D</t>
  </si>
  <si>
    <t>DC-DC switching Regulator - MD1</t>
  </si>
  <si>
    <t>MMBT3904-F</t>
  </si>
  <si>
    <t>621-MMBT3904-F</t>
  </si>
  <si>
    <t>https://www.mouser.ca/ProductDetail/Diodes-Incorporated/MMBT3904-7-F?qs=7F%2FY8wl6X3H3eL7tHVWSBQ%3D%3D</t>
  </si>
  <si>
    <t>SMT NPN BJT Transistors - Q1, Q2</t>
  </si>
  <si>
    <t>SOT-23-3</t>
  </si>
  <si>
    <t>ERJ-6GEY0R00V</t>
  </si>
  <si>
    <t>667-ERJ-6GEY0R00V</t>
  </si>
  <si>
    <t>https://www.mouser.ca/ProductDetail/Panasonic/ERJ-6GEY0R00V?qs=tQNqqtTOejLLHbaWAzeH1w%3D%3D</t>
  </si>
  <si>
    <t>SMT 0R Resistor - R1</t>
  </si>
  <si>
    <t>ERJ-6ENF1002V</t>
  </si>
  <si>
    <t>667-ERJ-6ENF1002V</t>
  </si>
  <si>
    <t>https://www.mouser.ca/ProductDetail/Panasonic/ERJ-6ENF1002V?qs=4WZYzuGhm5pfKPfuMiCO5g%3D%3D</t>
  </si>
  <si>
    <t>SMT 10K Resistor - R2, R4, R8, R29</t>
  </si>
  <si>
    <t>ERJ-8GEY0R00V</t>
  </si>
  <si>
    <t>667-ERJ-8GEY0R00V</t>
  </si>
  <si>
    <t>https://www.mouser.ca/ProductDetail/Panasonic/ERJ-8GEY0R00V?qs=js9DCdkuA2qAJlMAuBQJEA%3D%3D</t>
  </si>
  <si>
    <t>SMT 0R Resistor  1/2 W- R3</t>
  </si>
  <si>
    <t>RNCP0805FTD100R</t>
  </si>
  <si>
    <t>708-RNCP0805FTD100R</t>
  </si>
  <si>
    <t>https://www.mouser.ca/ProductDetail/SEI-Stackpole/RNCP0805FTD100R?qs=FESYatJ8odKa%252Bzqp4gsQrw%3D%3D</t>
  </si>
  <si>
    <t>SMT 100R Resistor - R5, R7, R10</t>
  </si>
  <si>
    <t>ERJ-6ENF4990V</t>
  </si>
  <si>
    <t>667-ERJ-6ENF4990V</t>
  </si>
  <si>
    <t>https://www.mouser.ca/ProductDetail/Panasonic/ERJ-6ENF4990V?qs=tQNqqtTOejJ8SQeWozY0bw%3D%3D</t>
  </si>
  <si>
    <t>SMT 499R - R6</t>
  </si>
  <si>
    <t>https://www.mouser.ca/ProductDetail/Panasonic/ERJ-6GEY0R00V?qs=tQNqqtTOejLLHbaWAzeH1w%3D%3D&amp;srsltid=AfmBOorkzjg5B0Qf1TJYeMrZE5TXBvtH40kFjShMvjev2YVWUa8F6NLZ</t>
  </si>
  <si>
    <t>SMT Resistor Zero Ohms - R9</t>
  </si>
  <si>
    <t>ERJ-6ENF1501V</t>
  </si>
  <si>
    <t>667-ERJ-6ENF1501V</t>
  </si>
  <si>
    <t>https://www.mouser.ca/ProductDetail/Panasonic/ERJ-6ENF1501V?qs=4WZYzuGhm5qa4PPEzdMS5A%3D%3D</t>
  </si>
  <si>
    <t>SMT Resistor 1.5Kohms- R11</t>
  </si>
  <si>
    <t>RMCF0805FT100R</t>
  </si>
  <si>
    <t>708-RMCF0805FT100R</t>
  </si>
  <si>
    <t>https://www.mouser.ca/ProductDetail/SEI-Stackpole/RMCF0805FT100R?qs=FESYatJ8odIZDyKRWKfVQQ%3D%3D&amp;srsltid=AfmBOoqRMHEDlgWWRUUh1x52dT8c7v6QL7bVnax5KZtwueVMTq7J9ihL</t>
  </si>
  <si>
    <t>SMT Resistor 100Ohms -R12, R13</t>
  </si>
  <si>
    <t>CRCW0603100KFKEA</t>
  </si>
  <si>
    <t>71-CRCW0603-100K-E3</t>
  </si>
  <si>
    <t>https://www.mouser.ca/ProductDetail/Vishay-Dale/CRCW0603100KFKEA?qs=6dqgS%252BKntICWHMMdIzt5%2FQ%3D%3D&amp;srsltid=AfmBOooGLNUTNo5F3cI_PorlFSAxPbW9BP25Zjkx0z05bmh2-uMjp_uy</t>
  </si>
  <si>
    <t>SMD resistor  100Kohms  1/10watt - R14</t>
  </si>
  <si>
    <t>RC0603FR-0730K9L</t>
  </si>
  <si>
    <t>603-RC0603FR-0730K9L</t>
  </si>
  <si>
    <t>https://www.mouser.ca/ProductDetail/YAGEO/RC0603FR-0730K9L?qs=diQw95jMAeMZrPIXfOkmFA%3D%3D&amp;srsltid=AfmBOopD6znLDF1B8MY9TQ_wBrc-DL_-O7DIcraqYxXRL91-qZReFuyP&amp;_gl=1*gb5wwx*_ga*MTMwNTkzNzQzNy4xNzI2Njc0NDU2*_ga_15W4STQT4T*MTcyNzc1Njk5Ny4zLjAuMTcyNzc1Njk5OS41OC4wLjA.*_ga_1KQLCYKRX3*dW5kZWZpbmVk</t>
  </si>
  <si>
    <t>SMD resistor 30.9 kOhms - R15</t>
  </si>
  <si>
    <t>CRCW060310K0FKEA</t>
  </si>
  <si>
    <t>71-CRCW0603-10K-E3</t>
  </si>
  <si>
    <t>https://www.mouser.ca/ProductDetail/Vishay-Dale/CRCW060310K0FKEA?qs=pAO1Z172M84BVnhDjtnsoQ%3D%3D</t>
  </si>
  <si>
    <t>Thick Film Resistor - SMD 1/10watt 10Kohms 1% -R17</t>
  </si>
  <si>
    <t xml:space="preserve">ERJ-6ENF2703V
</t>
  </si>
  <si>
    <t>667-ERJ-6ENF2703V</t>
  </si>
  <si>
    <t>https://www.mouser.ca/ProductDetail/Panasonic/ERJ-6ENF2703V?qs=50QC8w71jAsIUsFp0TwUKw%3D%3D&amp;srsltid=AfmBOooMU2HzTazfHQQ_GilVJBOmrPOzdSr-KLuhTXvPHQ_8uEBMs9Sr</t>
  </si>
  <si>
    <t>Thick Film Resistors - SMD 270Kohms - R18, R19, R23</t>
  </si>
  <si>
    <t>ERJ-6ENF1073V</t>
  </si>
  <si>
    <t>667-ERJ-6ENF1073V</t>
  </si>
  <si>
    <t>https://www.mouser.ca/ProductDetail/Panasonic/ERJ-6ENF1073V?qs=JjxTDIFmKPR8KLEztkGZyw%3D%3D&amp;srsltid=AfmBOoo_cLf-iInytaw5RELcitcTwyfDzLFqUS61yKkIRJ2grf6534v5</t>
  </si>
  <si>
    <t>Thick Film Resistors - SMD 0805 107Kohms - R20, R21, R27, R28</t>
  </si>
  <si>
    <t>ERJ-6ENF4023V</t>
  </si>
  <si>
    <t>667-ERJ-6ENF4023V</t>
  </si>
  <si>
    <t>https://www.mouser.ca/ProductDetail/Panasonic/ERJ-6ENF4023V?qs=50QC8w71jAs%252BYzJfgzNd5w%3D%3D&amp;srsltid=AfmBOopAOuD687YPxl75fDzQEsjcQ6yxrwZvuqC5Fsxm6MQQoAUPytm6</t>
  </si>
  <si>
    <t>Thick Film Resistors - SMD 0805 402Kohms - R22</t>
  </si>
  <si>
    <t>ERJ-6ENF5902V</t>
  </si>
  <si>
    <t>667-ERJ-6ENF5902V</t>
  </si>
  <si>
    <t>https://www.mouser.ca/ProductDetail/Panasonic/ERJ-6ENF5902V?qs=50QC8w71jAsddX83LVzkRA%3D%3D&amp;srsltid=AfmBOoqe-bjRGmovNW-sHFVTv72RT0nvuAl_EvZI0KQ1eb_oHwDRR40M</t>
  </si>
  <si>
    <t>Thick Film Resistors - SMD  59Kohms - R24</t>
  </si>
  <si>
    <t>ERJ-6ENF1182V</t>
  </si>
  <si>
    <t>667-ERJ-6ENF1182V</t>
  </si>
  <si>
    <t>https://www.mouser.ca/ProductDetail/Panasonic/ERJ-6ENF1182V?qs=JjxTDIFmKPQZscRXwQ1smA%3D%3D&amp;srsltid=AfmBOopyxwAPUK3t6A5N2nQSwJ16XL0NCh-Z8RG9x1Uy4Hpi_4o6J56F</t>
  </si>
  <si>
    <t>Thick Film Resistors - SMD 0805 11.8Kohms - R25</t>
  </si>
  <si>
    <t>ERJ-6ENF4022V</t>
  </si>
  <si>
    <t>667-ERJ-6ENF4022V</t>
  </si>
  <si>
    <t>https://www.mouser.ca/ProductDetail/Panasonic/ERJ-6ENF4022V?qs=tQNqqtTOejK24%252BpEKJjobQ%3D%3D&amp;srsltid=AfmBOorYyD9BxsCXzmOGMgyQaRGib3EYtzCPM2qYcWsW_D0hLkm3zEW7</t>
  </si>
  <si>
    <t>Thick Film Resistors - SMD 0805 40.2Kohms -R26</t>
  </si>
  <si>
    <t>PTS526 SK15 SMTR2 LFS</t>
  </si>
  <si>
    <t>611-PTS526SK15SMR2L</t>
  </si>
  <si>
    <t>https://www.mouser.ca/ProductDetail/CK/PTS526-SK15-SMTR2-LFS?qs=UXgszm6BlbF5Ezp94JAQtw%3D%3D&amp;srsltid=AfmBOoraraNhY22iVWPvuqZSt6ZX4rBrJ9YlAnyR2G0X3AOLYMwh4ZpP</t>
  </si>
  <si>
    <t>Tactile Switches 50mA 12VDC - SW1, SW2, SW3</t>
  </si>
  <si>
    <t>SMT</t>
  </si>
  <si>
    <t>534-5019</t>
  </si>
  <si>
    <t>https://www.mouser.ca/ProductDetail/Keystone-Electronics/5019?qs=wOxb8XianXjjCAsb90Ilzw%3D%3D&amp;srsltid=AfmBOoqVE_KfdvxRLYcEhlSmWn4Kk8fFnxp4bmaR1vJVr7Qvx7YQxJJt</t>
  </si>
  <si>
    <t>Test Point - TP1, TP2, TP3</t>
  </si>
  <si>
    <t xml:space="preserve">ESP32-S3-MINI-1-N8
</t>
  </si>
  <si>
    <t>356-ESP32-S3-MINI1N8</t>
  </si>
  <si>
    <t>https://www.mouser.ca/ProductDetail/Espressif-Systems/ESP32-S3-MINI-1-N8?qs=XAiT9M5g4x82rl6F%2FIYUQg%3D%3D</t>
  </si>
  <si>
    <t>Multiprotocol Modules SMD module, ESP32-S3FN8, 8 MB SPI flash, PCB antenna -U1</t>
  </si>
  <si>
    <t>core1262-HF</t>
  </si>
  <si>
    <t>https://www.waveshare.com/core1262-868m.htm?sku=20855</t>
  </si>
  <si>
    <t>China</t>
  </si>
  <si>
    <r>
      <rPr>
        <sz val="12"/>
        <color rgb="FF000000"/>
        <rFont val="Calibri"/>
      </rPr>
      <t>core1262-HF Lora Module based around the semtech 1262 chip. This module can be purchased for two frequency bands. Please ensure the core 1262-</t>
    </r>
    <r>
      <rPr>
        <sz val="12"/>
        <color rgb="FFFF0000"/>
        <rFont val="Calibri"/>
      </rPr>
      <t>HF</t>
    </r>
    <r>
      <rPr>
        <sz val="12"/>
        <color rgb="FF000000"/>
        <rFont val="Calibri"/>
      </rPr>
      <t xml:space="preserve"> variant is selected. U2</t>
    </r>
  </si>
  <si>
    <t>TPS62933PDRLR</t>
  </si>
  <si>
    <t>595-TPS62933PDRLR</t>
  </si>
  <si>
    <t>https://www.mouser.ca/ProductDetail/Texas-Instruments/TPS62933PDRLR?qs=vvQtp7zwQdPCuPvhGs%2FYxA%3D%3D</t>
  </si>
  <si>
    <t>Switching Voltage Regulators 3.8-V to 30-V, 3-A, 200-kHz to 2.2-MHz, low-IQ synchronous buck converter in SOT-583 8-SOT-5X3 -40 to 150</t>
  </si>
  <si>
    <t>SOT-583-8</t>
  </si>
  <si>
    <t>https://www.mouser.ca/ProductDetail/Texas-Instruments/TPSM84203EAB?qs=EU6FO9ffTwdvD6IyQBtt5A%3D%3D&amp;_gl=1*2nm9zf*_ga*MjA1MjYwNTc4MS4xNzI3MTM3ODQ0*_ga_15W4STQT4T*MTcyNzEzNzg0NC4xLjAuMTcyNzEzNzg0Ny41Ny4wLjA.</t>
  </si>
  <si>
    <t>CAN</t>
  </si>
  <si>
    <t>Non-Isolated DC/DC Converters 1.5A, 28V Input, 3.3V Output, TO-220 Power Module 3-SIP MODULE -40 to 125</t>
  </si>
  <si>
    <t xml:space="preserve">	Through Hole</t>
  </si>
  <si>
    <t>Total</t>
  </si>
  <si>
    <t>PREC003SAAN-RC</t>
  </si>
  <si>
    <t>https://www.digikey.ca/en/products/detail/sullins-connector-solutions/PREC003SAAN-RC/2774851?s=N4IgTCBcDaIAoCUCiBhADGgzAZQIK4DkBaBFEAXQF8g</t>
  </si>
  <si>
    <t>3-Pin Male Header - J6,J8</t>
  </si>
  <si>
    <t>PPPC122LFBN-RC</t>
  </si>
  <si>
    <t>S7115-ND</t>
  </si>
  <si>
    <t>https://www.digikey.ca/en/products/detail/sullins-connector-solutions/PPPC122LFBN-RC/810251?s=N4IgTCBcDaIAoIMIEYxgDIDEBCA5AtAEqIgC6AvkA</t>
  </si>
  <si>
    <t>24 Pin Female Header - P1</t>
  </si>
  <si>
    <t>732-5295-ND</t>
  </si>
  <si>
    <t>https://www.digikey.ca/en/products/detail/würth-elektronik/61300621121/4846835?s=N4IgTCBcDaIGwEYDMAGFcwIZkBdAvkA</t>
  </si>
  <si>
    <t>6 Pin 2 Row Male Header - P2, 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</si>
</sst>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yyyy\-mm\-dd;@"/>
    <numFmt numFmtId="165" formatCode="&quot;$&quot;#,##0.0000"/>
  </numFmts>
  <fonts count="2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sz val="13"/>
      <color rgb="FF333333"/>
      <name val="Arial"/>
      <family val="2"/>
    </font>
    <font>
      <sz val="10"/>
      <color rgb="FF333333"/>
      <name val="Arial"/>
      <family val="2"/>
    </font>
    <font>
      <sz val="12"/>
      <color rgb="FF222222"/>
      <name val="Arial"/>
      <family val="2"/>
    </font>
    <font>
      <u/>
      <sz val="11"/>
      <color theme="10"/>
      <name val="Calibri"/>
      <family val="2"/>
      <scheme val="minor"/>
    </font>
    <font>
      <sz val="10"/>
      <color rgb="FF333333"/>
      <name val="Arial"/>
      <charset val="1"/>
    </font>
    <font>
      <sz val="11"/>
      <color rgb="FF242424"/>
      <name val="Aptos Narrow"/>
      <charset val="1"/>
    </font>
    <font>
      <sz val="10"/>
      <color rgb="FF333333"/>
      <name val="Inherit"/>
      <charset val="1"/>
    </font>
    <font>
      <sz val="22"/>
      <color rgb="FF000000"/>
      <name val="Calibri"/>
      <family val="2"/>
    </font>
    <font>
      <b/>
      <u/>
      <sz val="14"/>
      <color rgb="FF000000"/>
      <name val="Tahoma"/>
      <family val="2"/>
    </font>
    <font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rgb="FFFF0000"/>
      <name val="Calibri"/>
    </font>
    <font>
      <sz val="12"/>
      <color rgb="FF000000"/>
      <name val="Calibri"/>
    </font>
    <font>
      <u/>
      <sz val="11"/>
      <color rgb="FF0000FF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FFFFFF"/>
        <bgColor rgb="FF000000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D9D9D9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D9D9D9"/>
      </bottom>
      <diagonal/>
    </border>
    <border>
      <left/>
      <right/>
      <top/>
      <bottom style="medium">
        <color rgb="FFD9D9D9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105">
    <xf numFmtId="0" fontId="0" fillId="0" borderId="0" xfId="0"/>
    <xf numFmtId="0" fontId="0" fillId="2" borderId="0" xfId="0" applyFill="1"/>
    <xf numFmtId="0" fontId="4" fillId="0" borderId="0" xfId="0" applyFont="1"/>
    <xf numFmtId="0" fontId="5" fillId="2" borderId="0" xfId="0" applyFont="1" applyFill="1" applyAlignment="1">
      <alignment horizontal="right"/>
    </xf>
    <xf numFmtId="165" fontId="4" fillId="0" borderId="0" xfId="0" applyNumberFormat="1" applyFont="1"/>
    <xf numFmtId="49" fontId="5" fillId="2" borderId="0" xfId="0" applyNumberFormat="1" applyFont="1" applyFill="1" applyAlignment="1">
      <alignment horizontal="right"/>
    </xf>
    <xf numFmtId="49" fontId="4" fillId="0" borderId="0" xfId="0" applyNumberFormat="1" applyFont="1"/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right"/>
    </xf>
    <xf numFmtId="164" fontId="0" fillId="5" borderId="1" xfId="0" applyNumberForma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49" fontId="5" fillId="8" borderId="1" xfId="0" applyNumberFormat="1" applyFont="1" applyFill="1" applyBorder="1" applyAlignment="1">
      <alignment horizontal="center" vertical="center" wrapText="1"/>
    </xf>
    <xf numFmtId="164" fontId="6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8" borderId="4" xfId="0" applyFill="1" applyBorder="1"/>
    <xf numFmtId="164" fontId="0" fillId="8" borderId="5" xfId="0" applyNumberFormat="1" applyFill="1" applyBorder="1" applyAlignment="1">
      <alignment horizontal="center"/>
    </xf>
    <xf numFmtId="164" fontId="0" fillId="8" borderId="6" xfId="0" applyNumberFormat="1" applyFill="1" applyBorder="1" applyAlignment="1">
      <alignment horizontal="center"/>
    </xf>
    <xf numFmtId="165" fontId="5" fillId="8" borderId="2" xfId="0" applyNumberFormat="1" applyFont="1" applyFill="1" applyBorder="1" applyAlignment="1">
      <alignment horizontal="center" vertical="center" wrapText="1"/>
    </xf>
    <xf numFmtId="164" fontId="2" fillId="8" borderId="10" xfId="0" applyNumberFormat="1" applyFont="1" applyFill="1" applyBorder="1" applyAlignment="1">
      <alignment horizontal="center" vertical="center" wrapText="1"/>
    </xf>
    <xf numFmtId="164" fontId="2" fillId="8" borderId="11" xfId="0" applyNumberFormat="1" applyFont="1" applyFill="1" applyBorder="1" applyAlignment="1">
      <alignment horizontal="center" vertical="center" wrapText="1"/>
    </xf>
    <xf numFmtId="164" fontId="0" fillId="3" borderId="12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164" fontId="0" fillId="5" borderId="14" xfId="0" applyNumberFormat="1" applyFill="1" applyBorder="1" applyAlignment="1">
      <alignment horizontal="center"/>
    </xf>
    <xf numFmtId="164" fontId="0" fillId="3" borderId="14" xfId="0" applyNumberFormat="1" applyFill="1" applyBorder="1" applyAlignment="1">
      <alignment horizontal="center"/>
    </xf>
    <xf numFmtId="0" fontId="7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5" fillId="2" borderId="3" xfId="0" applyFont="1" applyFill="1" applyBorder="1" applyAlignment="1">
      <alignment horizontal="right"/>
    </xf>
    <xf numFmtId="164" fontId="6" fillId="2" borderId="3" xfId="0" applyNumberFormat="1" applyFont="1" applyFill="1" applyBorder="1" applyAlignment="1">
      <alignment horizontal="left"/>
    </xf>
    <xf numFmtId="0" fontId="10" fillId="7" borderId="1" xfId="0" applyFont="1" applyFill="1" applyBorder="1"/>
    <xf numFmtId="0" fontId="10" fillId="6" borderId="1" xfId="0" applyFont="1" applyFill="1" applyBorder="1"/>
    <xf numFmtId="0" fontId="12" fillId="2" borderId="0" xfId="0" applyFont="1" applyFill="1" applyAlignment="1">
      <alignment horizontal="right"/>
    </xf>
    <xf numFmtId="0" fontId="2" fillId="5" borderId="15" xfId="0" applyFont="1" applyFill="1" applyBorder="1" applyAlignment="1">
      <alignment horizontal="center" vertical="center"/>
    </xf>
    <xf numFmtId="0" fontId="10" fillId="6" borderId="15" xfId="0" applyFont="1" applyFill="1" applyBorder="1"/>
    <xf numFmtId="164" fontId="0" fillId="5" borderId="15" xfId="0" applyNumberFormat="1" applyFill="1" applyBorder="1" applyAlignment="1">
      <alignment horizontal="center"/>
    </xf>
    <xf numFmtId="164" fontId="0" fillId="5" borderId="17" xfId="0" applyNumberFormat="1" applyFill="1" applyBorder="1" applyAlignment="1">
      <alignment horizontal="center"/>
    </xf>
    <xf numFmtId="0" fontId="0" fillId="8" borderId="5" xfId="0" applyFill="1" applyBorder="1"/>
    <xf numFmtId="165" fontId="9" fillId="9" borderId="3" xfId="0" applyNumberFormat="1" applyFont="1" applyFill="1" applyBorder="1" applyAlignment="1">
      <alignment vertical="center"/>
    </xf>
    <xf numFmtId="49" fontId="11" fillId="8" borderId="5" xfId="0" applyNumberFormat="1" applyFont="1" applyFill="1" applyBorder="1" applyAlignment="1">
      <alignment horizontal="right" vertical="center"/>
    </xf>
    <xf numFmtId="0" fontId="3" fillId="2" borderId="0" xfId="0" applyFont="1" applyFill="1" applyAlignment="1">
      <alignment horizontal="right"/>
    </xf>
    <xf numFmtId="49" fontId="3" fillId="2" borderId="0" xfId="0" applyNumberFormat="1" applyFont="1" applyFill="1" applyAlignment="1">
      <alignment horizontal="right"/>
    </xf>
    <xf numFmtId="0" fontId="2" fillId="8" borderId="18" xfId="0" applyFont="1" applyFill="1" applyBorder="1" applyAlignment="1">
      <alignment horizontal="center" vertical="center" wrapText="1"/>
    </xf>
    <xf numFmtId="0" fontId="0" fillId="3" borderId="19" xfId="0" applyFill="1" applyBorder="1"/>
    <xf numFmtId="0" fontId="0" fillId="5" borderId="20" xfId="0" applyFill="1" applyBorder="1"/>
    <xf numFmtId="0" fontId="0" fillId="3" borderId="20" xfId="0" applyFill="1" applyBorder="1"/>
    <xf numFmtId="0" fontId="0" fillId="5" borderId="21" xfId="0" applyFill="1" applyBorder="1"/>
    <xf numFmtId="165" fontId="5" fillId="8" borderId="1" xfId="0" applyNumberFormat="1" applyFont="1" applyFill="1" applyBorder="1" applyAlignment="1">
      <alignment horizontal="center" vertical="center" wrapText="1"/>
    </xf>
    <xf numFmtId="0" fontId="0" fillId="0" borderId="1" xfId="0" quotePrefix="1" applyBorder="1"/>
    <xf numFmtId="0" fontId="1" fillId="0" borderId="1" xfId="0" applyFont="1" applyBorder="1"/>
    <xf numFmtId="49" fontId="1" fillId="0" borderId="1" xfId="0" applyNumberFormat="1" applyFont="1" applyBorder="1"/>
    <xf numFmtId="0" fontId="13" fillId="0" borderId="0" xfId="0" applyFont="1"/>
    <xf numFmtId="8" fontId="13" fillId="0" borderId="0" xfId="0" applyNumberFormat="1" applyFont="1"/>
    <xf numFmtId="0" fontId="1" fillId="4" borderId="1" xfId="0" applyFont="1" applyFill="1" applyBorder="1"/>
    <xf numFmtId="49" fontId="1" fillId="4" borderId="1" xfId="0" applyNumberFormat="1" applyFont="1" applyFill="1" applyBorder="1"/>
    <xf numFmtId="0" fontId="14" fillId="0" borderId="0" xfId="0" applyFont="1"/>
    <xf numFmtId="8" fontId="15" fillId="0" borderId="0" xfId="0" applyNumberFormat="1" applyFont="1"/>
    <xf numFmtId="0" fontId="2" fillId="8" borderId="7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0" fillId="2" borderId="4" xfId="0" applyFont="1" applyFill="1" applyBorder="1" applyAlignment="1">
      <alignment horizontal="left" vertical="center"/>
    </xf>
    <xf numFmtId="0" fontId="10" fillId="2" borderId="5" xfId="0" applyFont="1" applyFill="1" applyBorder="1" applyAlignment="1">
      <alignment horizontal="left" vertical="center"/>
    </xf>
    <xf numFmtId="0" fontId="10" fillId="2" borderId="6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right"/>
    </xf>
    <xf numFmtId="0" fontId="17" fillId="0" borderId="0" xfId="0" applyFont="1"/>
    <xf numFmtId="0" fontId="16" fillId="4" borderId="1" xfId="1" applyFill="1" applyBorder="1"/>
    <xf numFmtId="0" fontId="17" fillId="0" borderId="0" xfId="0" applyFont="1" applyAlignment="1">
      <alignment wrapText="1"/>
    </xf>
    <xf numFmtId="0" fontId="16" fillId="0" borderId="1" xfId="1" applyBorder="1"/>
    <xf numFmtId="8" fontId="17" fillId="0" borderId="0" xfId="0" applyNumberFormat="1" applyFont="1"/>
    <xf numFmtId="0" fontId="18" fillId="0" borderId="0" xfId="0" applyFont="1"/>
    <xf numFmtId="8" fontId="17" fillId="10" borderId="22" xfId="0" applyNumberFormat="1" applyFont="1" applyFill="1" applyBorder="1" applyAlignment="1">
      <alignment wrapText="1"/>
    </xf>
    <xf numFmtId="0" fontId="19" fillId="0" borderId="0" xfId="0" applyFont="1" applyAlignment="1">
      <alignment wrapText="1"/>
    </xf>
    <xf numFmtId="0" fontId="0" fillId="0" borderId="0" xfId="0" applyAlignment="1">
      <alignment wrapText="1"/>
    </xf>
    <xf numFmtId="0" fontId="20" fillId="11" borderId="1" xfId="0" applyFont="1" applyFill="1" applyBorder="1" applyAlignment="1"/>
    <xf numFmtId="0" fontId="21" fillId="0" borderId="0" xfId="0" applyFont="1" applyFill="1" applyBorder="1" applyAlignment="1"/>
    <xf numFmtId="0" fontId="22" fillId="0" borderId="1" xfId="0" applyFont="1" applyFill="1" applyBorder="1" applyAlignment="1"/>
    <xf numFmtId="0" fontId="16" fillId="0" borderId="20" xfId="1" applyFill="1" applyBorder="1" applyAlignment="1">
      <alignment wrapText="1"/>
    </xf>
    <xf numFmtId="0" fontId="23" fillId="0" borderId="20" xfId="0" applyFont="1" applyFill="1" applyBorder="1" applyAlignment="1"/>
    <xf numFmtId="8" fontId="23" fillId="0" borderId="23" xfId="0" applyNumberFormat="1" applyFont="1" applyFill="1" applyBorder="1" applyAlignment="1"/>
    <xf numFmtId="0" fontId="23" fillId="0" borderId="1" xfId="0" applyFont="1" applyFill="1" applyBorder="1" applyAlignment="1"/>
    <xf numFmtId="0" fontId="19" fillId="0" borderId="0" xfId="0" applyFont="1" applyAlignment="1">
      <alignment horizontal="left" wrapText="1"/>
    </xf>
    <xf numFmtId="8" fontId="0" fillId="0" borderId="0" xfId="0" applyNumberFormat="1"/>
    <xf numFmtId="0" fontId="25" fillId="0" borderId="20" xfId="0" applyFont="1" applyFill="1" applyBorder="1" applyAlignment="1">
      <alignment wrapText="1"/>
    </xf>
    <xf numFmtId="0" fontId="17" fillId="10" borderId="24" xfId="0" applyFont="1" applyFill="1" applyBorder="1" applyAlignment="1">
      <alignment wrapText="1"/>
    </xf>
    <xf numFmtId="0" fontId="14" fillId="0" borderId="0" xfId="0" applyFont="1" applyFill="1" applyBorder="1" applyAlignment="1"/>
    <xf numFmtId="0" fontId="26" fillId="0" borderId="1" xfId="0" applyFont="1" applyFill="1" applyBorder="1" applyAlignment="1"/>
    <xf numFmtId="0" fontId="14" fillId="0" borderId="0" xfId="0" applyFont="1" applyFill="1" applyBorder="1" applyAlignment="1">
      <alignment wrapText="1"/>
    </xf>
    <xf numFmtId="8" fontId="14" fillId="12" borderId="25" xfId="0" applyNumberFormat="1" applyFont="1" applyFill="1" applyBorder="1" applyAlignment="1">
      <alignment wrapText="1"/>
    </xf>
    <xf numFmtId="0" fontId="1" fillId="2" borderId="0" xfId="0" applyFont="1" applyFill="1"/>
    <xf numFmtId="49" fontId="1" fillId="2" borderId="0" xfId="0" applyNumberFormat="1" applyFont="1" applyFill="1"/>
    <xf numFmtId="165" fontId="1" fillId="2" borderId="0" xfId="0" applyNumberFormat="1" applyFont="1" applyFill="1"/>
    <xf numFmtId="165" fontId="1" fillId="0" borderId="1" xfId="0" applyNumberFormat="1" applyFont="1" applyBorder="1"/>
    <xf numFmtId="165" fontId="1" fillId="4" borderId="2" xfId="0" applyNumberFormat="1" applyFont="1" applyFill="1" applyBorder="1"/>
    <xf numFmtId="165" fontId="1" fillId="0" borderId="2" xfId="0" applyNumberFormat="1" applyFont="1" applyBorder="1"/>
    <xf numFmtId="0" fontId="1" fillId="4" borderId="15" xfId="0" applyFont="1" applyFill="1" applyBorder="1"/>
    <xf numFmtId="49" fontId="1" fillId="4" borderId="15" xfId="0" applyNumberFormat="1" applyFont="1" applyFill="1" applyBorder="1"/>
    <xf numFmtId="165" fontId="1" fillId="4" borderId="16" xfId="0" applyNumberFormat="1" applyFont="1" applyFill="1" applyBorder="1"/>
    <xf numFmtId="0" fontId="1" fillId="8" borderId="5" xfId="0" applyFont="1" applyFill="1" applyBorder="1"/>
  </cellXfs>
  <cellStyles count="2">
    <cellStyle name="Hyperlink" xfId="1" builtinId="8"/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ProductDetail/Panasonic/ERJ-6ENF1073V?qs=JjxTDIFmKPR8KLEztkGZyw%3D%3D&amp;srsltid=AfmBOoo_cLf-iInytaw5RELcitcTwyfDzLFqUS61yKkIRJ2grf6534v5" TargetMode="External"/><Relationship Id="rId13" Type="http://schemas.openxmlformats.org/officeDocument/2006/relationships/hyperlink" Target="https://www.mouser.ca/ProductDetail/CK/PTS526-SK15-SMTR2-LFS?qs=UXgszm6BlbF5Ezp94JAQtw%3D%3D&amp;srsltid=AfmBOoraraNhY22iVWPvuqZSt6ZX4rBrJ9YlAnyR2G0X3AOLYMwh4ZpP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mouser.ca/ProductDetail/SEI-Stackpole/RMCF0805FT100R?qs=FESYatJ8odIZDyKRWKfVQQ%3D%3D&amp;srsltid=AfmBOoqRMHEDlgWWRUUh1x52dT8c7v6QL7bVnax5KZtwueVMTq7J9ihL" TargetMode="External"/><Relationship Id="rId7" Type="http://schemas.openxmlformats.org/officeDocument/2006/relationships/hyperlink" Target="https://www.mouser.ca/ProductDetail/Panasonic/ERJ-6ENF2703V?qs=50QC8w71jAsIUsFp0TwUKw%3D%3D&amp;srsltid=AfmBOooMU2HzTazfHQQ_GilVJBOmrPOzdSr-KLuhTXvPHQ_8uEBMs9Sr" TargetMode="External"/><Relationship Id="rId12" Type="http://schemas.openxmlformats.org/officeDocument/2006/relationships/hyperlink" Target="https://www.mouser.ca/ProductDetail/Panasonic/ERJ-6ENF4022V?qs=tQNqqtTOejK24%252BpEKJjobQ%3D%3D&amp;srsltid=AfmBOorYyD9BxsCXzmOGMgyQaRGib3EYtzCPM2qYcWsW_D0hLkm3zEW7" TargetMode="External"/><Relationship Id="rId17" Type="http://schemas.openxmlformats.org/officeDocument/2006/relationships/hyperlink" Target="https://www.mouser.ca/ProductDetail/Texas-Instruments/TPS62933PDRLR?qs=vvQtp7zwQdPCuPvhGs%2FYxA%3D%3D" TargetMode="External"/><Relationship Id="rId2" Type="http://schemas.openxmlformats.org/officeDocument/2006/relationships/hyperlink" Target="https://www.mouser.ca/ProductDetail/Panasonic/ERJ-6ENF1501V?qs=4WZYzuGhm5qa4PPEzdMS5A%3D%3D" TargetMode="External"/><Relationship Id="rId16" Type="http://schemas.openxmlformats.org/officeDocument/2006/relationships/hyperlink" Target="https://www.mouser.ca/ProductDetail/Espressif-Systems/ESP32-S3-MINI-1-N8?qs=XAiT9M5g4x82rl6F%2FIYUQg%3D%3D" TargetMode="External"/><Relationship Id="rId1" Type="http://schemas.openxmlformats.org/officeDocument/2006/relationships/hyperlink" Target="https://www.mouser.ca/ProductDetail/Panasonic/ERJ-6GEY0R00V?qs=tQNqqtTOejLLHbaWAzeH1w%3D%3D&amp;srsltid=AfmBOorkzjg5B0Qf1TJYeMrZE5TXBvtH40kFjShMvjev2YVWUa8F6NLZ" TargetMode="External"/><Relationship Id="rId6" Type="http://schemas.openxmlformats.org/officeDocument/2006/relationships/hyperlink" Target="https://www.mouser.ca/ProductDetail/Vishay-Dale/CRCW060310K0FKEA?qs=pAO1Z172M84BVnhDjtnsoQ%3D%3D" TargetMode="External"/><Relationship Id="rId11" Type="http://schemas.openxmlformats.org/officeDocument/2006/relationships/hyperlink" Target="https://www.mouser.ca/ProductDetail/Panasonic/ERJ-6ENF1182V?qs=JjxTDIFmKPQZscRXwQ1smA%3D%3D&amp;srsltid=AfmBOopyxwAPUK3t6A5N2nQSwJ16XL0NCh-Z8RG9x1Uy4Hpi_4o6J56F" TargetMode="External"/><Relationship Id="rId5" Type="http://schemas.openxmlformats.org/officeDocument/2006/relationships/hyperlink" Target="https://www.mouser.ca/ProductDetail/YAGEO/RC0603FR-0730K9L?qs=diQw95jMAeMZrPIXfOkmFA%3D%3D&amp;srsltid=AfmBOopD6znLDF1B8MY9TQ_wBrc-DL_-O7DIcraqYxXRL91-qZReFuyP&amp;_gl=1*gb5wwx*_ga*MTMwNTkzNzQzNy4xNzI2Njc0NDU2*_ga_15W4STQT4T*MTcyNzc1Njk5Ny4zLjAuMTcyNzc1Njk5OS41OC4wLjA.*_ga_1KQLCYKRX3*dW5kZWZpbmVk" TargetMode="External"/><Relationship Id="rId15" Type="http://schemas.openxmlformats.org/officeDocument/2006/relationships/hyperlink" Target="https://www.waveshare.com/core1262-868m.htm?sku=20855" TargetMode="External"/><Relationship Id="rId10" Type="http://schemas.openxmlformats.org/officeDocument/2006/relationships/hyperlink" Target="https://www.mouser.ca/ProductDetail/Panasonic/ERJ-6ENF5902V?qs=50QC8w71jAsddX83LVzkRA%3D%3D&amp;srsltid=AfmBOoqe-bjRGmovNW-sHFVTv72RT0nvuAl_EvZI0KQ1eb_oHwDRR40M" TargetMode="External"/><Relationship Id="rId4" Type="http://schemas.openxmlformats.org/officeDocument/2006/relationships/hyperlink" Target="https://www.mouser.ca/ProductDetail/Vishay-Dale/CRCW0603100KFKEA?qs=6dqgS%252BKntICWHMMdIzt5%2FQ%3D%3D&amp;srsltid=AfmBOooGLNUTNo5F3cI_PorlFSAxPbW9BP25Zjkx0z05bmh2-uMjp_uy" TargetMode="External"/><Relationship Id="rId9" Type="http://schemas.openxmlformats.org/officeDocument/2006/relationships/hyperlink" Target="https://www.mouser.ca/ProductDetail/Panasonic/ERJ-6ENF4023V?qs=50QC8w71jAs%252BYzJfgzNd5w%3D%3D&amp;srsltid=AfmBOopAOuD687YPxl75fDzQEsjcQ6yxrwZvuqC5Fsxm6MQQoAUPytm6" TargetMode="External"/><Relationship Id="rId14" Type="http://schemas.openxmlformats.org/officeDocument/2006/relationships/hyperlink" Target="https://www.mouser.ca/ProductDetail/Keystone-Electronics/5019?qs=wOxb8XianXjjCAsb90Ilzw%3D%3D&amp;srsltid=AfmBOoqVE_KfdvxRLYcEhlSmWn4Kk8fFnxp4bmaR1vJVr7Qvx7YQxJJ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CDCB0-6B34-0F45-B5D5-DA4EC9B150D6}">
  <sheetPr>
    <pageSetUpPr fitToPage="1"/>
  </sheetPr>
  <dimension ref="A2:M58"/>
  <sheetViews>
    <sheetView zoomScale="75" zoomScaleNormal="70" workbookViewId="0">
      <selection activeCell="A7" sqref="A7:J58"/>
    </sheetView>
  </sheetViews>
  <sheetFormatPr defaultColWidth="8.85546875" defaultRowHeight="15.95"/>
  <cols>
    <col min="1" max="1" width="6" customWidth="1"/>
    <col min="2" max="2" width="12" style="2" customWidth="1"/>
    <col min="3" max="6" width="40" style="2" customWidth="1"/>
    <col min="7" max="7" width="91.140625" style="2" customWidth="1"/>
    <col min="8" max="8" width="24.42578125" style="6" customWidth="1"/>
    <col min="9" max="9" width="13.42578125" style="4" customWidth="1"/>
    <col min="10" max="10" width="21.85546875" style="4" customWidth="1"/>
    <col min="11" max="11" width="31.28515625" customWidth="1"/>
    <col min="12" max="12" width="14.140625" style="8" customWidth="1"/>
    <col min="13" max="13" width="13.85546875" style="8" customWidth="1"/>
  </cols>
  <sheetData>
    <row r="2" spans="1:13" ht="24.95" thickBot="1">
      <c r="A2" s="1"/>
      <c r="B2" s="63" t="s">
        <v>0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</row>
    <row r="3" spans="1:13" ht="29.25" customHeight="1" thickBot="1">
      <c r="A3" s="1"/>
      <c r="B3" s="64" t="s">
        <v>1</v>
      </c>
      <c r="C3" s="64"/>
      <c r="D3" s="65"/>
      <c r="E3" s="66"/>
      <c r="F3" s="43" t="s">
        <v>2</v>
      </c>
      <c r="G3" s="31"/>
      <c r="H3" s="44" t="s">
        <v>3</v>
      </c>
      <c r="I3" s="67"/>
      <c r="J3" s="68"/>
      <c r="K3" s="68"/>
      <c r="L3" s="68"/>
      <c r="M3" s="69"/>
    </row>
    <row r="4" spans="1:13" ht="29.25" customHeight="1" thickBot="1">
      <c r="A4" s="1"/>
      <c r="B4" s="70" t="s">
        <v>4</v>
      </c>
      <c r="C4" s="70"/>
      <c r="D4" s="32">
        <f ca="1">TODAY()</f>
        <v>45565</v>
      </c>
      <c r="E4" s="3"/>
      <c r="F4" s="3"/>
      <c r="G4" s="3"/>
      <c r="H4" s="44" t="s">
        <v>5</v>
      </c>
      <c r="I4" s="67"/>
      <c r="J4" s="68"/>
      <c r="K4" s="68"/>
      <c r="L4" s="68"/>
      <c r="M4" s="69"/>
    </row>
    <row r="5" spans="1:13" ht="29.25" customHeight="1" thickBot="1">
      <c r="A5" s="1"/>
      <c r="B5" s="9"/>
      <c r="C5" s="9"/>
      <c r="D5" s="16"/>
      <c r="E5" s="29"/>
      <c r="F5" s="30"/>
      <c r="G5" s="35" t="s">
        <v>6</v>
      </c>
      <c r="H5" s="5"/>
      <c r="I5" s="17"/>
      <c r="J5" s="17"/>
      <c r="K5" s="17"/>
      <c r="L5" s="18"/>
      <c r="M5" s="18"/>
    </row>
    <row r="6" spans="1:13">
      <c r="A6" s="1"/>
      <c r="B6" s="95"/>
      <c r="C6" s="95"/>
      <c r="D6" s="95"/>
      <c r="E6" s="95"/>
      <c r="F6" s="95"/>
      <c r="G6" s="95"/>
      <c r="H6" s="96"/>
      <c r="I6" s="97"/>
      <c r="J6" s="97"/>
      <c r="K6" s="60" t="s">
        <v>7</v>
      </c>
      <c r="L6" s="61"/>
      <c r="M6" s="62"/>
    </row>
    <row r="7" spans="1:13" ht="66.75" customHeight="1" thickBot="1">
      <c r="A7" s="13" t="s">
        <v>8</v>
      </c>
      <c r="B7" s="14" t="s">
        <v>9</v>
      </c>
      <c r="C7" s="14" t="s">
        <v>10</v>
      </c>
      <c r="D7" s="14" t="s">
        <v>11</v>
      </c>
      <c r="E7" s="14" t="s">
        <v>12</v>
      </c>
      <c r="F7" s="14" t="s">
        <v>13</v>
      </c>
      <c r="G7" s="14" t="s">
        <v>14</v>
      </c>
      <c r="H7" s="15" t="s">
        <v>15</v>
      </c>
      <c r="I7" s="22" t="s">
        <v>16</v>
      </c>
      <c r="J7" s="50" t="s">
        <v>17</v>
      </c>
      <c r="K7" s="45" t="s">
        <v>18</v>
      </c>
      <c r="L7" s="23" t="s">
        <v>19</v>
      </c>
      <c r="M7" s="24" t="s">
        <v>20</v>
      </c>
    </row>
    <row r="8" spans="1:13" ht="30" customHeight="1">
      <c r="A8" s="12">
        <v>1</v>
      </c>
      <c r="B8" s="33">
        <v>7</v>
      </c>
      <c r="C8" s="51" t="s">
        <v>21</v>
      </c>
      <c r="D8" s="51" t="s">
        <v>22</v>
      </c>
      <c r="E8" s="52" t="s">
        <v>23</v>
      </c>
      <c r="F8" s="52" t="s">
        <v>24</v>
      </c>
      <c r="G8" s="52" t="s">
        <v>25</v>
      </c>
      <c r="H8" s="53" t="s">
        <v>26</v>
      </c>
      <c r="I8" s="55">
        <v>9.0999999999999998E-2</v>
      </c>
      <c r="J8" s="98">
        <f>(I8*B8)</f>
        <v>0.63700000000000001</v>
      </c>
      <c r="K8" s="46"/>
      <c r="L8" s="25"/>
      <c r="M8" s="26"/>
    </row>
    <row r="9" spans="1:13" ht="30" customHeight="1">
      <c r="A9" s="11">
        <v>2</v>
      </c>
      <c r="B9" s="34">
        <v>2</v>
      </c>
      <c r="C9" s="51" t="s">
        <v>27</v>
      </c>
      <c r="D9" s="54" t="s">
        <v>28</v>
      </c>
      <c r="E9" s="56" t="s">
        <v>29</v>
      </c>
      <c r="F9" s="56" t="s">
        <v>24</v>
      </c>
      <c r="G9" s="56" t="s">
        <v>30</v>
      </c>
      <c r="H9" s="57" t="s">
        <v>26</v>
      </c>
      <c r="I9" s="55">
        <v>0.435</v>
      </c>
      <c r="J9" s="98">
        <f t="shared" ref="J9:J57" si="0">(I9*B9)</f>
        <v>0.87</v>
      </c>
      <c r="K9" s="47"/>
      <c r="L9" s="10"/>
      <c r="M9" s="27"/>
    </row>
    <row r="10" spans="1:13" ht="30" customHeight="1">
      <c r="A10" s="12">
        <v>3</v>
      </c>
      <c r="B10" s="33">
        <v>1</v>
      </c>
      <c r="C10" s="54" t="s">
        <v>31</v>
      </c>
      <c r="D10" s="54" t="s">
        <v>32</v>
      </c>
      <c r="E10" s="52" t="s">
        <v>33</v>
      </c>
      <c r="F10" s="52" t="s">
        <v>24</v>
      </c>
      <c r="G10" s="56" t="s">
        <v>34</v>
      </c>
      <c r="H10" s="53" t="s">
        <v>26</v>
      </c>
      <c r="I10" s="55">
        <v>0.30499999999999999</v>
      </c>
      <c r="J10" s="98">
        <f t="shared" si="0"/>
        <v>0.30499999999999999</v>
      </c>
      <c r="K10" s="48"/>
      <c r="L10" s="7"/>
      <c r="M10" s="28"/>
    </row>
    <row r="11" spans="1:13" ht="30" customHeight="1">
      <c r="A11" s="11">
        <v>4</v>
      </c>
      <c r="B11" s="34">
        <v>2</v>
      </c>
      <c r="C11" s="51" t="s">
        <v>35</v>
      </c>
      <c r="D11" s="54" t="s">
        <v>36</v>
      </c>
      <c r="E11" s="56" t="s">
        <v>37</v>
      </c>
      <c r="F11" s="56" t="s">
        <v>24</v>
      </c>
      <c r="G11" s="56" t="s">
        <v>38</v>
      </c>
      <c r="H11" s="57" t="s">
        <v>26</v>
      </c>
      <c r="I11" s="55">
        <v>0.36299999999999999</v>
      </c>
      <c r="J11" s="98">
        <f t="shared" si="0"/>
        <v>0.72599999999999998</v>
      </c>
      <c r="K11" s="47"/>
      <c r="L11" s="10"/>
      <c r="M11" s="27"/>
    </row>
    <row r="12" spans="1:13" ht="30" customHeight="1">
      <c r="A12" s="12">
        <v>5</v>
      </c>
      <c r="B12" s="33">
        <v>2</v>
      </c>
      <c r="C12" s="51" t="s">
        <v>35</v>
      </c>
      <c r="D12" s="54" t="s">
        <v>39</v>
      </c>
      <c r="E12" s="52" t="s">
        <v>40</v>
      </c>
      <c r="F12" s="52" t="s">
        <v>24</v>
      </c>
      <c r="G12" s="52" t="s">
        <v>41</v>
      </c>
      <c r="H12" s="53" t="s">
        <v>42</v>
      </c>
      <c r="I12" s="55">
        <v>1.48</v>
      </c>
      <c r="J12" s="98">
        <f t="shared" si="0"/>
        <v>2.96</v>
      </c>
      <c r="K12" s="48"/>
      <c r="L12" s="7"/>
      <c r="M12" s="28"/>
    </row>
    <row r="13" spans="1:13" ht="30" customHeight="1">
      <c r="A13" s="11">
        <v>6</v>
      </c>
      <c r="B13" s="34">
        <v>1</v>
      </c>
      <c r="C13" s="51" t="s">
        <v>43</v>
      </c>
      <c r="D13" s="54" t="s">
        <v>44</v>
      </c>
      <c r="E13" s="56" t="s">
        <v>45</v>
      </c>
      <c r="F13" s="56" t="s">
        <v>24</v>
      </c>
      <c r="G13" s="56" t="s">
        <v>46</v>
      </c>
      <c r="H13" s="57" t="s">
        <v>42</v>
      </c>
      <c r="I13" s="99">
        <v>0.89900000000000002</v>
      </c>
      <c r="J13" s="98">
        <f t="shared" si="0"/>
        <v>0.89900000000000002</v>
      </c>
      <c r="K13" s="47"/>
      <c r="L13" s="10"/>
      <c r="M13" s="27"/>
    </row>
    <row r="14" spans="1:13" ht="30" customHeight="1">
      <c r="A14" s="12">
        <v>7</v>
      </c>
      <c r="B14" s="33">
        <v>1</v>
      </c>
      <c r="C14" s="51" t="s">
        <v>47</v>
      </c>
      <c r="D14" s="54" t="s">
        <v>48</v>
      </c>
      <c r="E14" s="52" t="s">
        <v>49</v>
      </c>
      <c r="F14" s="52" t="s">
        <v>24</v>
      </c>
      <c r="G14" s="52" t="s">
        <v>50</v>
      </c>
      <c r="H14" s="53" t="s">
        <v>51</v>
      </c>
      <c r="I14" s="55">
        <v>0.14499999999999999</v>
      </c>
      <c r="J14" s="98">
        <f t="shared" si="0"/>
        <v>0.14499999999999999</v>
      </c>
      <c r="K14" s="48"/>
      <c r="L14" s="7"/>
      <c r="M14" s="28"/>
    </row>
    <row r="15" spans="1:13" ht="30" customHeight="1">
      <c r="A15" s="11">
        <v>8</v>
      </c>
      <c r="B15" s="34">
        <v>3</v>
      </c>
      <c r="C15" s="51" t="s">
        <v>52</v>
      </c>
      <c r="D15" s="54" t="s">
        <v>53</v>
      </c>
      <c r="E15" s="56" t="s">
        <v>54</v>
      </c>
      <c r="F15" s="56" t="s">
        <v>24</v>
      </c>
      <c r="G15" s="56" t="s">
        <v>55</v>
      </c>
      <c r="H15" s="57" t="s">
        <v>56</v>
      </c>
      <c r="I15" s="99">
        <v>2.5499999999999998</v>
      </c>
      <c r="J15" s="98">
        <f t="shared" si="0"/>
        <v>7.6499999999999995</v>
      </c>
      <c r="K15" s="47"/>
      <c r="L15" s="10"/>
      <c r="M15" s="27"/>
    </row>
    <row r="16" spans="1:13" ht="30" customHeight="1">
      <c r="A16" s="12">
        <v>9</v>
      </c>
      <c r="B16" s="33">
        <v>1</v>
      </c>
      <c r="C16" s="51" t="s">
        <v>57</v>
      </c>
      <c r="D16" s="54" t="s">
        <v>58</v>
      </c>
      <c r="E16" s="52" t="s">
        <v>59</v>
      </c>
      <c r="F16" s="52" t="s">
        <v>24</v>
      </c>
      <c r="G16" s="52" t="s">
        <v>60</v>
      </c>
      <c r="H16" s="53" t="s">
        <v>26</v>
      </c>
      <c r="I16" s="55">
        <v>0.31900000000000001</v>
      </c>
      <c r="J16" s="98">
        <f t="shared" si="0"/>
        <v>0.31900000000000001</v>
      </c>
      <c r="K16" s="48"/>
      <c r="L16" s="7"/>
      <c r="M16" s="28"/>
    </row>
    <row r="17" spans="1:13" ht="30" customHeight="1">
      <c r="A17" s="11">
        <v>10</v>
      </c>
      <c r="B17" s="34">
        <v>1</v>
      </c>
      <c r="C17" s="51" t="s">
        <v>61</v>
      </c>
      <c r="D17" s="54" t="s">
        <v>62</v>
      </c>
      <c r="E17" s="56" t="s">
        <v>63</v>
      </c>
      <c r="F17" s="56" t="s">
        <v>24</v>
      </c>
      <c r="G17" s="56" t="s">
        <v>64</v>
      </c>
      <c r="H17" s="57" t="s">
        <v>51</v>
      </c>
      <c r="I17" s="55">
        <v>0.14499999999999999</v>
      </c>
      <c r="J17" s="98">
        <f t="shared" si="0"/>
        <v>0.14499999999999999</v>
      </c>
      <c r="K17" s="47"/>
      <c r="L17" s="10"/>
      <c r="M17" s="27"/>
    </row>
    <row r="18" spans="1:13" ht="30" customHeight="1">
      <c r="A18" s="12">
        <v>11</v>
      </c>
      <c r="B18" s="33">
        <v>1</v>
      </c>
      <c r="C18" s="54" t="s">
        <v>65</v>
      </c>
      <c r="D18" s="52" t="s">
        <v>66</v>
      </c>
      <c r="E18" s="52" t="s">
        <v>67</v>
      </c>
      <c r="F18" s="52" t="s">
        <v>24</v>
      </c>
      <c r="G18" s="52" t="s">
        <v>68</v>
      </c>
      <c r="H18" s="53" t="s">
        <v>56</v>
      </c>
      <c r="I18" s="55">
        <v>2.5499999999999998</v>
      </c>
      <c r="J18" s="98">
        <f t="shared" si="0"/>
        <v>2.5499999999999998</v>
      </c>
      <c r="K18" s="48"/>
      <c r="L18" s="7"/>
      <c r="M18" s="28"/>
    </row>
    <row r="19" spans="1:13" ht="30" customHeight="1">
      <c r="A19" s="11">
        <v>12</v>
      </c>
      <c r="B19" s="34">
        <v>1</v>
      </c>
      <c r="C19" s="54" t="s">
        <v>69</v>
      </c>
      <c r="D19" s="58" t="s">
        <v>70</v>
      </c>
      <c r="E19" s="56" t="s">
        <v>71</v>
      </c>
      <c r="F19" s="56" t="s">
        <v>24</v>
      </c>
      <c r="G19" s="56" t="s">
        <v>72</v>
      </c>
      <c r="H19" s="57" t="s">
        <v>56</v>
      </c>
      <c r="I19" s="55">
        <v>1.07</v>
      </c>
      <c r="J19" s="98">
        <f t="shared" si="0"/>
        <v>1.07</v>
      </c>
      <c r="K19" s="47"/>
      <c r="L19" s="10"/>
      <c r="M19" s="27"/>
    </row>
    <row r="20" spans="1:13" ht="30" customHeight="1">
      <c r="A20" s="12">
        <v>13</v>
      </c>
      <c r="B20" s="33">
        <v>1</v>
      </c>
      <c r="C20" s="51" t="s">
        <v>73</v>
      </c>
      <c r="D20" s="54" t="s">
        <v>74</v>
      </c>
      <c r="E20" s="52" t="s">
        <v>75</v>
      </c>
      <c r="F20" s="52" t="s">
        <v>24</v>
      </c>
      <c r="G20" s="52" t="s">
        <v>76</v>
      </c>
      <c r="H20" s="53" t="s">
        <v>26</v>
      </c>
      <c r="I20" s="55">
        <v>0.52200000000000002</v>
      </c>
      <c r="J20" s="98">
        <f t="shared" si="0"/>
        <v>0.52200000000000002</v>
      </c>
      <c r="K20" s="48"/>
      <c r="L20" s="7"/>
      <c r="M20" s="28"/>
    </row>
    <row r="21" spans="1:13" ht="30" customHeight="1">
      <c r="A21" s="11">
        <v>14</v>
      </c>
      <c r="B21" s="34">
        <v>2</v>
      </c>
      <c r="C21" s="51" t="s">
        <v>77</v>
      </c>
      <c r="D21" s="54" t="s">
        <v>78</v>
      </c>
      <c r="E21" s="56" t="s">
        <v>79</v>
      </c>
      <c r="F21" s="56" t="s">
        <v>24</v>
      </c>
      <c r="G21" s="56" t="s">
        <v>80</v>
      </c>
      <c r="H21" s="54" t="s">
        <v>81</v>
      </c>
      <c r="I21" s="55">
        <v>0.59499999999999997</v>
      </c>
      <c r="J21" s="98">
        <f t="shared" si="0"/>
        <v>1.19</v>
      </c>
      <c r="K21" s="47"/>
      <c r="L21" s="10"/>
      <c r="M21" s="27"/>
    </row>
    <row r="22" spans="1:13" ht="30" customHeight="1">
      <c r="A22" s="12">
        <v>15</v>
      </c>
      <c r="B22" s="33">
        <v>1</v>
      </c>
      <c r="C22" s="54" t="s">
        <v>82</v>
      </c>
      <c r="D22" s="54" t="s">
        <v>83</v>
      </c>
      <c r="E22" s="52" t="s">
        <v>84</v>
      </c>
      <c r="F22" s="52" t="s">
        <v>24</v>
      </c>
      <c r="G22" s="52" t="s">
        <v>85</v>
      </c>
      <c r="H22" s="53" t="s">
        <v>86</v>
      </c>
      <c r="I22" s="55">
        <v>0.91400000000000003</v>
      </c>
      <c r="J22" s="98">
        <f t="shared" si="0"/>
        <v>0.91400000000000003</v>
      </c>
      <c r="K22" s="48"/>
      <c r="L22" s="7"/>
      <c r="M22" s="28"/>
    </row>
    <row r="23" spans="1:13" ht="30" customHeight="1">
      <c r="A23" s="11">
        <v>16</v>
      </c>
      <c r="B23" s="34">
        <v>3</v>
      </c>
      <c r="C23" s="51" t="s">
        <v>87</v>
      </c>
      <c r="D23" s="54" t="s">
        <v>88</v>
      </c>
      <c r="E23" s="56" t="s">
        <v>89</v>
      </c>
      <c r="F23" s="56" t="s">
        <v>24</v>
      </c>
      <c r="G23" s="56" t="s">
        <v>90</v>
      </c>
      <c r="H23" s="54" t="s">
        <v>91</v>
      </c>
      <c r="I23" s="55">
        <v>0.31900000000000001</v>
      </c>
      <c r="J23" s="98">
        <f t="shared" si="0"/>
        <v>0.95700000000000007</v>
      </c>
      <c r="K23" s="47"/>
      <c r="L23" s="10"/>
      <c r="M23" s="27"/>
    </row>
    <row r="24" spans="1:13" ht="30" customHeight="1">
      <c r="A24" s="12">
        <v>17</v>
      </c>
      <c r="B24" s="33">
        <v>2</v>
      </c>
      <c r="C24" s="51" t="s">
        <v>92</v>
      </c>
      <c r="D24" s="54" t="s">
        <v>93</v>
      </c>
      <c r="E24" s="52" t="s">
        <v>94</v>
      </c>
      <c r="F24" s="52" t="s">
        <v>24</v>
      </c>
      <c r="G24" s="52" t="s">
        <v>95</v>
      </c>
      <c r="H24" s="53" t="s">
        <v>96</v>
      </c>
      <c r="I24" s="55">
        <v>0.52200000000000002</v>
      </c>
      <c r="J24" s="98">
        <f t="shared" si="0"/>
        <v>1.044</v>
      </c>
      <c r="K24" s="48"/>
      <c r="L24" s="7"/>
      <c r="M24" s="28"/>
    </row>
    <row r="25" spans="1:13" ht="30" customHeight="1">
      <c r="A25" s="11">
        <v>18</v>
      </c>
      <c r="B25" s="34">
        <v>2</v>
      </c>
      <c r="C25" s="51" t="s">
        <v>97</v>
      </c>
      <c r="D25" s="54" t="s">
        <v>98</v>
      </c>
      <c r="E25" s="56" t="s">
        <v>99</v>
      </c>
      <c r="F25" s="56" t="s">
        <v>24</v>
      </c>
      <c r="G25" s="56" t="s">
        <v>100</v>
      </c>
      <c r="H25" s="57" t="s">
        <v>96</v>
      </c>
      <c r="I25" s="55">
        <v>1.1299999999999999</v>
      </c>
      <c r="J25" s="98">
        <f>(I25*B25)</f>
        <v>2.2599999999999998</v>
      </c>
      <c r="K25" s="47"/>
      <c r="L25" s="10"/>
      <c r="M25" s="27"/>
    </row>
    <row r="26" spans="1:13" ht="30" customHeight="1">
      <c r="A26" s="12">
        <v>19</v>
      </c>
      <c r="B26" s="33">
        <v>1</v>
      </c>
      <c r="C26" s="51" t="s">
        <v>101</v>
      </c>
      <c r="D26" s="54" t="s">
        <v>102</v>
      </c>
      <c r="E26" s="52" t="s">
        <v>103</v>
      </c>
      <c r="F26" s="52" t="s">
        <v>24</v>
      </c>
      <c r="G26" s="52" t="s">
        <v>104</v>
      </c>
      <c r="H26" s="53" t="s">
        <v>86</v>
      </c>
      <c r="I26" s="55">
        <v>1.2</v>
      </c>
      <c r="J26" s="98">
        <f t="shared" si="0"/>
        <v>1.2</v>
      </c>
      <c r="K26" s="48"/>
      <c r="L26" s="7"/>
      <c r="M26" s="28"/>
    </row>
    <row r="27" spans="1:13" ht="30" customHeight="1">
      <c r="A27" s="11">
        <v>20</v>
      </c>
      <c r="B27" s="34">
        <v>1</v>
      </c>
      <c r="C27" s="54" t="s">
        <v>105</v>
      </c>
      <c r="D27" s="54" t="s">
        <v>106</v>
      </c>
      <c r="E27" s="56" t="s">
        <v>107</v>
      </c>
      <c r="F27" s="56" t="s">
        <v>24</v>
      </c>
      <c r="G27" s="56" t="s">
        <v>108</v>
      </c>
      <c r="H27" s="57" t="s">
        <v>86</v>
      </c>
      <c r="I27" s="55">
        <v>1.74</v>
      </c>
      <c r="J27" s="98">
        <f t="shared" si="0"/>
        <v>1.74</v>
      </c>
      <c r="K27" s="47"/>
      <c r="L27" s="10"/>
      <c r="M27" s="27"/>
    </row>
    <row r="28" spans="1:13" ht="30" customHeight="1">
      <c r="A28" s="12">
        <v>21</v>
      </c>
      <c r="B28" s="33">
        <v>1</v>
      </c>
      <c r="C28" s="54">
        <v>74479299222</v>
      </c>
      <c r="D28" s="54" t="s">
        <v>109</v>
      </c>
      <c r="E28" s="52" t="s">
        <v>110</v>
      </c>
      <c r="F28" s="52" t="s">
        <v>24</v>
      </c>
      <c r="G28" s="52" t="s">
        <v>111</v>
      </c>
      <c r="H28" s="53" t="s">
        <v>56</v>
      </c>
      <c r="I28" s="100">
        <v>1.39</v>
      </c>
      <c r="J28" s="98">
        <f t="shared" si="0"/>
        <v>1.39</v>
      </c>
      <c r="K28" s="48"/>
      <c r="L28" s="7"/>
      <c r="M28" s="28"/>
    </row>
    <row r="29" spans="1:13" ht="30" customHeight="1">
      <c r="A29" s="11">
        <v>22</v>
      </c>
      <c r="B29" s="34">
        <v>1</v>
      </c>
      <c r="C29" s="54" t="s">
        <v>112</v>
      </c>
      <c r="D29" s="54" t="s">
        <v>113</v>
      </c>
      <c r="E29" s="56" t="s">
        <v>114</v>
      </c>
      <c r="F29" s="56" t="s">
        <v>24</v>
      </c>
      <c r="G29" s="56" t="s">
        <v>115</v>
      </c>
      <c r="H29" s="57" t="s">
        <v>116</v>
      </c>
      <c r="I29" s="55">
        <v>1.83</v>
      </c>
      <c r="J29" s="98">
        <f t="shared" si="0"/>
        <v>1.83</v>
      </c>
      <c r="K29" s="47"/>
      <c r="L29" s="10"/>
      <c r="M29" s="27"/>
    </row>
    <row r="30" spans="1:13" ht="30" customHeight="1">
      <c r="A30" s="12">
        <v>23</v>
      </c>
      <c r="B30" s="33">
        <v>1</v>
      </c>
      <c r="C30" s="54" t="s">
        <v>117</v>
      </c>
      <c r="D30" s="54" t="s">
        <v>118</v>
      </c>
      <c r="E30" s="52" t="s">
        <v>119</v>
      </c>
      <c r="F30" s="52" t="s">
        <v>24</v>
      </c>
      <c r="G30" s="52" t="s">
        <v>120</v>
      </c>
      <c r="H30" s="53" t="s">
        <v>96</v>
      </c>
      <c r="I30" s="100">
        <v>10.69</v>
      </c>
      <c r="J30" s="98">
        <f t="shared" si="0"/>
        <v>10.69</v>
      </c>
      <c r="K30" s="48"/>
      <c r="L30" s="7"/>
      <c r="M30" s="28"/>
    </row>
    <row r="31" spans="1:13" ht="30" customHeight="1">
      <c r="A31" s="11">
        <v>24</v>
      </c>
      <c r="B31" s="34">
        <v>2</v>
      </c>
      <c r="C31" s="54" t="s">
        <v>121</v>
      </c>
      <c r="D31" s="54" t="s">
        <v>122</v>
      </c>
      <c r="E31" s="56" t="s">
        <v>123</v>
      </c>
      <c r="F31" s="56" t="s">
        <v>24</v>
      </c>
      <c r="G31" s="56" t="s">
        <v>124</v>
      </c>
      <c r="H31" s="54" t="s">
        <v>125</v>
      </c>
      <c r="I31" s="99">
        <v>0.14499999999999999</v>
      </c>
      <c r="J31" s="98">
        <f t="shared" si="0"/>
        <v>0.28999999999999998</v>
      </c>
      <c r="K31" s="47"/>
      <c r="L31" s="10"/>
      <c r="M31" s="27"/>
    </row>
    <row r="32" spans="1:13" ht="30" customHeight="1">
      <c r="A32" s="12">
        <v>25</v>
      </c>
      <c r="B32" s="33">
        <v>1</v>
      </c>
      <c r="C32" s="54" t="s">
        <v>126</v>
      </c>
      <c r="D32" s="54" t="s">
        <v>127</v>
      </c>
      <c r="E32" s="52" t="s">
        <v>128</v>
      </c>
      <c r="F32" s="52" t="s">
        <v>24</v>
      </c>
      <c r="G32" s="52" t="s">
        <v>129</v>
      </c>
      <c r="H32" s="53" t="s">
        <v>26</v>
      </c>
      <c r="I32" s="55">
        <v>0.14499999999999999</v>
      </c>
      <c r="J32" s="98">
        <f t="shared" si="0"/>
        <v>0.14499999999999999</v>
      </c>
      <c r="K32" s="48"/>
      <c r="L32" s="7"/>
      <c r="M32" s="28"/>
    </row>
    <row r="33" spans="1:13" ht="30" customHeight="1">
      <c r="A33" s="11">
        <v>26</v>
      </c>
      <c r="B33" s="34">
        <v>4</v>
      </c>
      <c r="C33" s="51" t="s">
        <v>130</v>
      </c>
      <c r="D33" t="s">
        <v>131</v>
      </c>
      <c r="E33" s="56" t="s">
        <v>132</v>
      </c>
      <c r="F33" s="56" t="s">
        <v>24</v>
      </c>
      <c r="G33" s="56" t="s">
        <v>133</v>
      </c>
      <c r="H33" s="57" t="s">
        <v>26</v>
      </c>
      <c r="I33" s="55">
        <v>0.16</v>
      </c>
      <c r="J33" s="98">
        <f t="shared" si="0"/>
        <v>0.64</v>
      </c>
      <c r="K33" s="47"/>
      <c r="L33" s="10"/>
      <c r="M33" s="27"/>
    </row>
    <row r="34" spans="1:13" ht="30" customHeight="1">
      <c r="A34" s="12">
        <v>27</v>
      </c>
      <c r="B34" s="33">
        <v>1</v>
      </c>
      <c r="C34" s="54" t="s">
        <v>134</v>
      </c>
      <c r="D34" s="54" t="s">
        <v>135</v>
      </c>
      <c r="E34" s="52" t="s">
        <v>136</v>
      </c>
      <c r="F34" s="52" t="s">
        <v>24</v>
      </c>
      <c r="G34" s="52" t="s">
        <v>137</v>
      </c>
      <c r="H34" s="53" t="s">
        <v>42</v>
      </c>
      <c r="I34" s="55">
        <v>0.189</v>
      </c>
      <c r="J34" s="98">
        <f t="shared" si="0"/>
        <v>0.189</v>
      </c>
      <c r="K34" s="48"/>
      <c r="L34" s="7"/>
      <c r="M34" s="28"/>
    </row>
    <row r="35" spans="1:13" ht="30" customHeight="1">
      <c r="A35" s="11">
        <v>28</v>
      </c>
      <c r="B35" s="34">
        <v>3</v>
      </c>
      <c r="C35" s="54" t="s">
        <v>138</v>
      </c>
      <c r="D35" s="54" t="s">
        <v>139</v>
      </c>
      <c r="E35" s="56" t="s">
        <v>140</v>
      </c>
      <c r="F35" s="56" t="s">
        <v>24</v>
      </c>
      <c r="G35" s="56" t="s">
        <v>141</v>
      </c>
      <c r="H35" s="57" t="s">
        <v>26</v>
      </c>
      <c r="I35" s="55">
        <v>0.14499999999999999</v>
      </c>
      <c r="J35" s="98">
        <f t="shared" si="0"/>
        <v>0.43499999999999994</v>
      </c>
      <c r="K35" s="47"/>
      <c r="L35" s="10"/>
      <c r="M35" s="27"/>
    </row>
    <row r="36" spans="1:13" ht="30" customHeight="1">
      <c r="A36" s="12">
        <v>29</v>
      </c>
      <c r="B36" s="33">
        <v>1</v>
      </c>
      <c r="C36" s="54" t="s">
        <v>142</v>
      </c>
      <c r="D36" s="54" t="s">
        <v>143</v>
      </c>
      <c r="E36" s="52" t="s">
        <v>144</v>
      </c>
      <c r="F36" s="52" t="s">
        <v>24</v>
      </c>
      <c r="G36" s="52" t="s">
        <v>145</v>
      </c>
      <c r="H36" s="53" t="s">
        <v>26</v>
      </c>
      <c r="I36" s="55">
        <v>0.16</v>
      </c>
      <c r="J36" s="98">
        <f t="shared" si="0"/>
        <v>0.16</v>
      </c>
      <c r="K36" s="48"/>
      <c r="L36" s="7"/>
      <c r="M36" s="28"/>
    </row>
    <row r="37" spans="1:13" ht="30" customHeight="1">
      <c r="A37" s="11">
        <v>30</v>
      </c>
      <c r="B37" s="34">
        <v>1</v>
      </c>
      <c r="C37" s="71" t="s">
        <v>126</v>
      </c>
      <c r="D37" s="71" t="s">
        <v>127</v>
      </c>
      <c r="E37" s="72" t="s">
        <v>146</v>
      </c>
      <c r="F37" s="56" t="s">
        <v>24</v>
      </c>
      <c r="G37" s="56" t="s">
        <v>147</v>
      </c>
      <c r="H37" s="57" t="s">
        <v>26</v>
      </c>
      <c r="I37" s="99">
        <v>0.14499999999999999</v>
      </c>
      <c r="J37" s="98">
        <f t="shared" si="0"/>
        <v>0.14499999999999999</v>
      </c>
      <c r="K37" s="47"/>
      <c r="L37" s="10"/>
      <c r="M37" s="27"/>
    </row>
    <row r="38" spans="1:13" ht="30" customHeight="1">
      <c r="A38" s="12">
        <v>31</v>
      </c>
      <c r="B38" s="33">
        <v>1</v>
      </c>
      <c r="C38" s="71" t="s">
        <v>148</v>
      </c>
      <c r="D38" s="71" t="s">
        <v>149</v>
      </c>
      <c r="E38" s="74" t="s">
        <v>150</v>
      </c>
      <c r="F38" s="52" t="s">
        <v>24</v>
      </c>
      <c r="G38" s="52" t="s">
        <v>151</v>
      </c>
      <c r="H38" s="53" t="s">
        <v>26</v>
      </c>
      <c r="I38" s="75">
        <v>0.16</v>
      </c>
      <c r="J38" s="98">
        <f t="shared" si="0"/>
        <v>0.16</v>
      </c>
      <c r="K38" s="48"/>
      <c r="L38" s="7"/>
      <c r="M38" s="28"/>
    </row>
    <row r="39" spans="1:13" ht="30" customHeight="1">
      <c r="A39" s="11">
        <v>32</v>
      </c>
      <c r="B39" s="34">
        <v>2</v>
      </c>
      <c r="C39" s="71" t="s">
        <v>152</v>
      </c>
      <c r="D39" s="71" t="s">
        <v>153</v>
      </c>
      <c r="E39" s="72" t="s">
        <v>154</v>
      </c>
      <c r="F39" s="56" t="s">
        <v>24</v>
      </c>
      <c r="G39" s="71" t="s">
        <v>155</v>
      </c>
      <c r="H39" s="57" t="s">
        <v>26</v>
      </c>
      <c r="I39" s="99">
        <v>0.14499999999999999</v>
      </c>
      <c r="J39" s="98">
        <f>I39/B39</f>
        <v>7.2499999999999995E-2</v>
      </c>
      <c r="K39" s="47"/>
      <c r="L39" s="10"/>
      <c r="M39" s="27"/>
    </row>
    <row r="40" spans="1:13" ht="30" customHeight="1">
      <c r="A40" s="12">
        <v>33</v>
      </c>
      <c r="B40" s="33">
        <v>1</v>
      </c>
      <c r="C40" s="71" t="s">
        <v>156</v>
      </c>
      <c r="D40" s="76" t="s">
        <v>157</v>
      </c>
      <c r="E40" s="74" t="s">
        <v>158</v>
      </c>
      <c r="F40" s="52" t="s">
        <v>24</v>
      </c>
      <c r="G40" s="71" t="s">
        <v>159</v>
      </c>
      <c r="H40" s="53" t="s">
        <v>51</v>
      </c>
      <c r="I40" s="75">
        <v>0.14499999999999999</v>
      </c>
      <c r="J40" s="98">
        <f t="shared" si="0"/>
        <v>0.14499999999999999</v>
      </c>
      <c r="K40" s="48"/>
      <c r="L40" s="7"/>
      <c r="M40" s="28"/>
    </row>
    <row r="41" spans="1:13" ht="30" customHeight="1">
      <c r="A41" s="11">
        <v>34</v>
      </c>
      <c r="B41" s="34">
        <v>1</v>
      </c>
      <c r="C41" s="71" t="s">
        <v>160</v>
      </c>
      <c r="D41" s="73" t="s">
        <v>161</v>
      </c>
      <c r="E41" s="72" t="s">
        <v>162</v>
      </c>
      <c r="F41" s="56" t="s">
        <v>24</v>
      </c>
      <c r="G41" s="71" t="s">
        <v>163</v>
      </c>
      <c r="H41" s="57" t="s">
        <v>51</v>
      </c>
      <c r="I41" s="75">
        <v>0.14499999999999999</v>
      </c>
      <c r="J41" s="98">
        <f>(I41*B41)</f>
        <v>0.14499999999999999</v>
      </c>
      <c r="K41" s="47"/>
      <c r="L41" s="10"/>
      <c r="M41" s="27"/>
    </row>
    <row r="42" spans="1:13" ht="30" customHeight="1">
      <c r="A42" s="12">
        <v>35</v>
      </c>
      <c r="B42" s="33">
        <v>1</v>
      </c>
      <c r="C42" s="78" t="s">
        <v>164</v>
      </c>
      <c r="D42" s="71" t="s">
        <v>165</v>
      </c>
      <c r="E42" s="74" t="s">
        <v>166</v>
      </c>
      <c r="F42" s="52" t="s">
        <v>24</v>
      </c>
      <c r="G42" s="71" t="s">
        <v>167</v>
      </c>
      <c r="H42" s="53" t="s">
        <v>51</v>
      </c>
      <c r="I42" s="100">
        <v>0.14499999999999999</v>
      </c>
      <c r="J42" s="100">
        <v>0.14499999999999999</v>
      </c>
      <c r="K42" s="48"/>
      <c r="L42" s="7"/>
      <c r="M42" s="28"/>
    </row>
    <row r="43" spans="1:13" ht="30" customHeight="1">
      <c r="A43" s="11">
        <v>36</v>
      </c>
      <c r="B43" s="34">
        <v>3</v>
      </c>
      <c r="C43" s="79" t="s">
        <v>168</v>
      </c>
      <c r="D43" s="73" t="s">
        <v>169</v>
      </c>
      <c r="E43" s="72" t="s">
        <v>170</v>
      </c>
      <c r="F43" s="56" t="s">
        <v>24</v>
      </c>
      <c r="G43" s="71" t="s">
        <v>171</v>
      </c>
      <c r="H43" s="57" t="s">
        <v>26</v>
      </c>
      <c r="I43" s="100">
        <v>0.14499999999999999</v>
      </c>
      <c r="J43" s="98">
        <f t="shared" si="0"/>
        <v>0.43499999999999994</v>
      </c>
      <c r="K43" s="47"/>
      <c r="L43" s="10"/>
      <c r="M43" s="27"/>
    </row>
    <row r="44" spans="1:13" ht="30" customHeight="1">
      <c r="A44" s="12">
        <v>37</v>
      </c>
      <c r="B44" s="33">
        <v>4</v>
      </c>
      <c r="C44" s="78" t="s">
        <v>172</v>
      </c>
      <c r="D44" s="73" t="s">
        <v>173</v>
      </c>
      <c r="E44" s="74" t="s">
        <v>174</v>
      </c>
      <c r="F44" s="56" t="s">
        <v>24</v>
      </c>
      <c r="G44" s="71" t="s">
        <v>175</v>
      </c>
      <c r="H44" s="53" t="s">
        <v>26</v>
      </c>
      <c r="I44" s="100">
        <v>0.14499999999999999</v>
      </c>
      <c r="J44" s="98">
        <f t="shared" si="0"/>
        <v>0.57999999999999996</v>
      </c>
      <c r="K44" s="48"/>
      <c r="L44" s="7"/>
      <c r="M44" s="28"/>
    </row>
    <row r="45" spans="1:13" ht="30" customHeight="1">
      <c r="A45" s="11">
        <v>38</v>
      </c>
      <c r="B45" s="34">
        <v>1</v>
      </c>
      <c r="C45" s="78" t="s">
        <v>176</v>
      </c>
      <c r="D45" s="73" t="s">
        <v>177</v>
      </c>
      <c r="E45" s="72" t="s">
        <v>178</v>
      </c>
      <c r="F45" s="52" t="s">
        <v>24</v>
      </c>
      <c r="G45" s="78" t="s">
        <v>179</v>
      </c>
      <c r="H45" s="57" t="s">
        <v>26</v>
      </c>
      <c r="I45" s="100">
        <v>0.14499999999999999</v>
      </c>
      <c r="J45" s="98">
        <f t="shared" si="0"/>
        <v>0.14499999999999999</v>
      </c>
      <c r="K45" s="47"/>
      <c r="L45" s="10"/>
      <c r="M45" s="27"/>
    </row>
    <row r="46" spans="1:13" ht="30" customHeight="1">
      <c r="A46" s="12">
        <v>39</v>
      </c>
      <c r="B46" s="33">
        <v>1</v>
      </c>
      <c r="C46" s="78" t="s">
        <v>180</v>
      </c>
      <c r="D46" s="73" t="s">
        <v>181</v>
      </c>
      <c r="E46" s="74" t="s">
        <v>182</v>
      </c>
      <c r="F46" s="56" t="s">
        <v>24</v>
      </c>
      <c r="G46" s="71" t="s">
        <v>183</v>
      </c>
      <c r="H46" s="53" t="s">
        <v>26</v>
      </c>
      <c r="I46" s="100">
        <v>0.16</v>
      </c>
      <c r="J46" s="98">
        <f t="shared" si="0"/>
        <v>0.16</v>
      </c>
      <c r="K46" s="48"/>
      <c r="L46" s="7"/>
      <c r="M46" s="28"/>
    </row>
    <row r="47" spans="1:13" ht="30" customHeight="1">
      <c r="A47" s="11">
        <v>40</v>
      </c>
      <c r="B47" s="34">
        <v>1</v>
      </c>
      <c r="C47" s="78" t="s">
        <v>184</v>
      </c>
      <c r="D47" s="73" t="s">
        <v>185</v>
      </c>
      <c r="E47" s="72" t="s">
        <v>186</v>
      </c>
      <c r="F47" s="52" t="s">
        <v>24</v>
      </c>
      <c r="G47" s="71" t="s">
        <v>187</v>
      </c>
      <c r="H47" s="57" t="s">
        <v>26</v>
      </c>
      <c r="I47" s="99">
        <v>0.14499999999999999</v>
      </c>
      <c r="J47" s="98">
        <f t="shared" si="0"/>
        <v>0.14499999999999999</v>
      </c>
      <c r="K47" s="47"/>
      <c r="L47" s="10"/>
      <c r="M47" s="27"/>
    </row>
    <row r="48" spans="1:13" ht="30" customHeight="1">
      <c r="A48" s="12">
        <v>41</v>
      </c>
      <c r="B48" s="33">
        <v>1</v>
      </c>
      <c r="C48" s="78" t="s">
        <v>188</v>
      </c>
      <c r="D48" s="73" t="s">
        <v>189</v>
      </c>
      <c r="E48" s="74" t="s">
        <v>190</v>
      </c>
      <c r="F48" s="56" t="s">
        <v>24</v>
      </c>
      <c r="G48" s="71" t="s">
        <v>191</v>
      </c>
      <c r="H48" s="53" t="s">
        <v>26</v>
      </c>
      <c r="I48" s="100">
        <v>0.16</v>
      </c>
      <c r="J48" s="98">
        <f t="shared" si="0"/>
        <v>0.16</v>
      </c>
      <c r="K48" s="48"/>
      <c r="L48" s="7"/>
      <c r="M48" s="28"/>
    </row>
    <row r="49" spans="1:13" ht="30" customHeight="1">
      <c r="A49" s="11">
        <v>42</v>
      </c>
      <c r="B49" s="34">
        <v>3</v>
      </c>
      <c r="C49" s="78" t="s">
        <v>192</v>
      </c>
      <c r="D49" s="73" t="s">
        <v>193</v>
      </c>
      <c r="E49" s="72" t="s">
        <v>194</v>
      </c>
      <c r="F49" s="56" t="s">
        <v>24</v>
      </c>
      <c r="G49" s="71" t="s">
        <v>195</v>
      </c>
      <c r="H49" s="57" t="s">
        <v>196</v>
      </c>
      <c r="I49" s="77">
        <v>0.20300000000000001</v>
      </c>
      <c r="J49" s="98">
        <f t="shared" si="0"/>
        <v>0.60899999999999999</v>
      </c>
      <c r="K49" s="47"/>
      <c r="L49" s="10"/>
      <c r="M49" s="27"/>
    </row>
    <row r="50" spans="1:13" ht="30" customHeight="1">
      <c r="A50" s="12">
        <v>43</v>
      </c>
      <c r="B50" s="33">
        <v>3</v>
      </c>
      <c r="C50" s="87">
        <v>5019</v>
      </c>
      <c r="D50" s="79" t="s">
        <v>197</v>
      </c>
      <c r="E50" s="74" t="s">
        <v>198</v>
      </c>
      <c r="F50" s="52" t="s">
        <v>24</v>
      </c>
      <c r="G50" s="52" t="s">
        <v>199</v>
      </c>
      <c r="H50" s="53" t="s">
        <v>196</v>
      </c>
      <c r="I50" s="77">
        <v>0.34100000000000003</v>
      </c>
      <c r="J50" s="98">
        <f t="shared" si="0"/>
        <v>1.0230000000000001</v>
      </c>
      <c r="K50" s="48"/>
      <c r="L50" s="7"/>
      <c r="M50" s="28"/>
    </row>
    <row r="51" spans="1:13" ht="30" customHeight="1">
      <c r="A51" s="11">
        <v>44</v>
      </c>
      <c r="B51" s="34">
        <v>1</v>
      </c>
      <c r="C51" s="79" t="s">
        <v>200</v>
      </c>
      <c r="D51" s="73" t="s">
        <v>201</v>
      </c>
      <c r="E51" s="72" t="s">
        <v>202</v>
      </c>
      <c r="F51" s="56" t="s">
        <v>24</v>
      </c>
      <c r="G51" s="56" t="s">
        <v>203</v>
      </c>
      <c r="H51" s="57" t="s">
        <v>196</v>
      </c>
      <c r="I51" s="88">
        <v>4.5</v>
      </c>
      <c r="J51" s="98">
        <f t="shared" si="0"/>
        <v>4.5</v>
      </c>
      <c r="K51" s="47"/>
      <c r="L51" s="10"/>
      <c r="M51" s="27"/>
    </row>
    <row r="52" spans="1:13" ht="30" customHeight="1">
      <c r="A52" s="12">
        <v>45</v>
      </c>
      <c r="B52" s="80">
        <v>1</v>
      </c>
      <c r="C52" s="81" t="s">
        <v>204</v>
      </c>
      <c r="D52" s="82">
        <v>20855</v>
      </c>
      <c r="E52" s="83" t="s">
        <v>205</v>
      </c>
      <c r="F52" s="84" t="s">
        <v>206</v>
      </c>
      <c r="G52" s="89" t="s">
        <v>207</v>
      </c>
      <c r="H52" s="84" t="s">
        <v>196</v>
      </c>
      <c r="I52" s="85">
        <v>10.85</v>
      </c>
      <c r="J52" s="98">
        <f t="shared" si="0"/>
        <v>10.85</v>
      </c>
      <c r="K52" s="48"/>
      <c r="L52" s="7"/>
      <c r="M52" s="28"/>
    </row>
    <row r="53" spans="1:13" ht="30" customHeight="1">
      <c r="A53" s="11">
        <v>46</v>
      </c>
      <c r="B53" s="34">
        <v>1</v>
      </c>
      <c r="C53" s="78" t="s">
        <v>208</v>
      </c>
      <c r="D53" s="71" t="s">
        <v>209</v>
      </c>
      <c r="E53" s="72" t="s">
        <v>210</v>
      </c>
      <c r="F53" s="56" t="s">
        <v>24</v>
      </c>
      <c r="G53" s="71" t="s">
        <v>211</v>
      </c>
      <c r="H53" s="90" t="s">
        <v>212</v>
      </c>
      <c r="I53" s="99">
        <v>1.65</v>
      </c>
      <c r="J53" s="98">
        <f t="shared" si="0"/>
        <v>1.65</v>
      </c>
      <c r="K53" s="47"/>
      <c r="L53" s="10"/>
      <c r="M53" s="27"/>
    </row>
    <row r="54" spans="1:13" ht="30" customHeight="1">
      <c r="A54" s="12">
        <v>47</v>
      </c>
      <c r="B54" s="80">
        <v>1</v>
      </c>
      <c r="C54" s="91" t="s">
        <v>117</v>
      </c>
      <c r="D54" s="91" t="s">
        <v>118</v>
      </c>
      <c r="E54" s="92" t="s">
        <v>213</v>
      </c>
      <c r="F54" s="84" t="s">
        <v>214</v>
      </c>
      <c r="G54" s="93" t="s">
        <v>215</v>
      </c>
      <c r="H54" s="86" t="s">
        <v>216</v>
      </c>
      <c r="I54" s="94">
        <v>9.61</v>
      </c>
      <c r="J54" s="94">
        <v>9.61</v>
      </c>
      <c r="K54" s="48"/>
      <c r="L54" s="7"/>
      <c r="M54" s="28"/>
    </row>
    <row r="55" spans="1:13" ht="30" customHeight="1">
      <c r="A55" s="11">
        <v>48</v>
      </c>
      <c r="B55" s="34"/>
      <c r="C55" s="56"/>
      <c r="D55"/>
      <c r="E55" s="56"/>
      <c r="F55" s="56"/>
      <c r="G55" s="56"/>
      <c r="H55" s="57"/>
      <c r="I55" s="99"/>
      <c r="J55" s="98">
        <f t="shared" si="0"/>
        <v>0</v>
      </c>
      <c r="K55" s="47"/>
      <c r="L55" s="10"/>
      <c r="M55" s="27"/>
    </row>
    <row r="56" spans="1:13" ht="30" customHeight="1">
      <c r="A56" s="12">
        <v>49</v>
      </c>
      <c r="B56" s="33"/>
      <c r="C56" s="52"/>
      <c r="D56" s="52"/>
      <c r="E56" s="52"/>
      <c r="F56" s="52"/>
      <c r="G56" s="52"/>
      <c r="H56" s="53"/>
      <c r="I56" s="100"/>
      <c r="J56" s="98">
        <f t="shared" si="0"/>
        <v>0</v>
      </c>
      <c r="K56" s="48"/>
      <c r="L56" s="7"/>
      <c r="M56" s="28"/>
    </row>
    <row r="57" spans="1:13" ht="30" customHeight="1" thickBot="1">
      <c r="A57" s="36">
        <v>50</v>
      </c>
      <c r="B57" s="37"/>
      <c r="C57" s="101"/>
      <c r="D57" s="101"/>
      <c r="E57" s="101"/>
      <c r="F57" s="101"/>
      <c r="G57" s="101"/>
      <c r="H57" s="102"/>
      <c r="I57" s="103"/>
      <c r="J57" s="98">
        <f t="shared" si="0"/>
        <v>0</v>
      </c>
      <c r="K57" s="49"/>
      <c r="L57" s="38"/>
      <c r="M57" s="39"/>
    </row>
    <row r="58" spans="1:13" ht="36" customHeight="1" thickBot="1">
      <c r="A58" s="19"/>
      <c r="B58" s="104"/>
      <c r="C58" s="104"/>
      <c r="D58" s="104"/>
      <c r="E58" s="104"/>
      <c r="F58" s="104"/>
      <c r="G58" s="104"/>
      <c r="H58" s="42" t="s">
        <v>217</v>
      </c>
      <c r="I58" s="41"/>
      <c r="J58" s="41">
        <f>SUM(J8:J57)</f>
        <v>74.551500000000019</v>
      </c>
      <c r="K58" s="40"/>
      <c r="L58" s="20"/>
      <c r="M58" s="21"/>
    </row>
  </sheetData>
  <mergeCells count="7">
    <mergeCell ref="K6:M6"/>
    <mergeCell ref="B2:M2"/>
    <mergeCell ref="B3:C3"/>
    <mergeCell ref="D3:E3"/>
    <mergeCell ref="I3:M3"/>
    <mergeCell ref="B4:C4"/>
    <mergeCell ref="I4:M4"/>
  </mergeCells>
  <conditionalFormatting sqref="B8:B51 B53 B55:B57">
    <cfRule type="cellIs" dxfId="1" priority="1" operator="greaterThan">
      <formula>0</formula>
    </cfRule>
  </conditionalFormatting>
  <hyperlinks>
    <hyperlink ref="E37" r:id="rId1" xr:uid="{91D48D4E-53E3-49F8-8699-0679FC2D05FC}"/>
    <hyperlink ref="E38" r:id="rId2" xr:uid="{68270FE2-AD94-43DB-896C-798D2CDB9954}"/>
    <hyperlink ref="E39" r:id="rId3" xr:uid="{D1115A60-350A-4D57-A8A2-8FE103F5BE83}"/>
    <hyperlink ref="E40" r:id="rId4" xr:uid="{8D1E7CF3-C24B-44FC-BBEF-5F9C908628F0}"/>
    <hyperlink ref="E41" r:id="rId5" display="https://www.mouser.ca/ProductDetail/YAGEO/RC0603FR-0730K9L?qs=diQw95jMAeMZrPIXfOkmFA%3D%3D&amp;srsltid=AfmBOopD6znLDF1B8MY9TQ_wBrc-DL_-O7DIcraqYxXRL91-qZReFuyP&amp;_gl=1*gb5wwx*_ga*MTMwNTkzNzQzNy4xNzI2Njc0NDU2*_ga_15W4STQT4T*MTcyNzc1Njk5Ny4zLjAuMTcyNzc1Njk5OS41OC4wLjA.*_ga_1KQLCYKRX3*dW5kZWZpbmVk" xr:uid="{F2253FE3-A6C2-4C2A-AB43-1A86CE895694}"/>
    <hyperlink ref="E42" r:id="rId6" xr:uid="{59DA992D-4622-4E65-88D7-91E386846455}"/>
    <hyperlink ref="E43" r:id="rId7" xr:uid="{34C1748D-B20B-40BA-9D46-04FAC4D52C6A}"/>
    <hyperlink ref="E44" r:id="rId8" xr:uid="{187A1A56-A0A4-4E61-A2D9-98B21495D681}"/>
    <hyperlink ref="E45" r:id="rId9" xr:uid="{9EEC98A1-34DB-4728-82CB-5F2C9E0E89D4}"/>
    <hyperlink ref="E46" r:id="rId10" xr:uid="{7BABA5E8-9A60-4BAB-ACE0-F95DE9B4E5BF}"/>
    <hyperlink ref="E47" r:id="rId11" xr:uid="{6CCCD483-2968-45F3-9DB4-FA801E690898}"/>
    <hyperlink ref="E48" r:id="rId12" xr:uid="{93CEE1DE-61F9-49C4-8608-FB4801FC2AD3}"/>
    <hyperlink ref="E49" r:id="rId13" xr:uid="{9629E1AF-1694-471B-969C-B8755A8577EC}"/>
    <hyperlink ref="E50" r:id="rId14" xr:uid="{2578391F-CF32-464F-B8EB-13AD791EF35B}"/>
    <hyperlink ref="E52" r:id="rId15" xr:uid="{3819C28F-B719-4AA1-8061-1215DD440A45}"/>
    <hyperlink ref="E51" r:id="rId16" xr:uid="{2347E608-A819-4CAA-A6AE-D0BA4B7F4902}"/>
    <hyperlink ref="E53" r:id="rId17" xr:uid="{92C2D170-B199-4300-9D00-CDB04E50A20D}"/>
  </hyperlinks>
  <printOptions horizontalCentered="1" verticalCentered="1" gridLines="1"/>
  <pageMargins left="0.2" right="0.2" top="0.25" bottom="0.25" header="0.3" footer="0.05"/>
  <pageSetup paperSize="5" scale="42" orientation="landscape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58"/>
  <sheetViews>
    <sheetView tabSelected="1" topLeftCell="D3" zoomScale="75" zoomScaleNormal="70" workbookViewId="0">
      <selection activeCell="B8" sqref="B8:J10"/>
    </sheetView>
  </sheetViews>
  <sheetFormatPr defaultColWidth="8.85546875" defaultRowHeight="15.95"/>
  <cols>
    <col min="1" max="1" width="6" customWidth="1"/>
    <col min="2" max="2" width="12" style="2" customWidth="1"/>
    <col min="3" max="6" width="40" style="2" customWidth="1"/>
    <col min="7" max="7" width="91.140625" style="2" customWidth="1"/>
    <col min="8" max="8" width="24.42578125" style="6" customWidth="1"/>
    <col min="9" max="10" width="13.42578125" style="4" customWidth="1"/>
    <col min="11" max="11" width="31.28515625" customWidth="1"/>
    <col min="12" max="12" width="14.140625" style="8" customWidth="1"/>
    <col min="13" max="13" width="13.85546875" style="8" customWidth="1"/>
  </cols>
  <sheetData>
    <row r="2" spans="1:13" ht="24.95" thickBot="1">
      <c r="A2" s="1"/>
      <c r="B2" s="63" t="s">
        <v>0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</row>
    <row r="3" spans="1:13" ht="29.25" customHeight="1" thickBot="1">
      <c r="A3" s="1"/>
      <c r="B3" s="64" t="s">
        <v>1</v>
      </c>
      <c r="C3" s="64"/>
      <c r="D3" s="65"/>
      <c r="E3" s="66"/>
      <c r="F3" s="43" t="s">
        <v>2</v>
      </c>
      <c r="G3" s="31"/>
      <c r="H3" s="44" t="s">
        <v>3</v>
      </c>
      <c r="I3" s="67"/>
      <c r="J3" s="68"/>
      <c r="K3" s="68"/>
      <c r="L3" s="68"/>
      <c r="M3" s="69"/>
    </row>
    <row r="4" spans="1:13" ht="29.25" customHeight="1" thickBot="1">
      <c r="A4" s="1"/>
      <c r="B4" s="70" t="s">
        <v>4</v>
      </c>
      <c r="C4" s="70"/>
      <c r="D4" s="32">
        <f ca="1">TODAY()</f>
        <v>45565</v>
      </c>
      <c r="E4" s="3"/>
      <c r="F4" s="3"/>
      <c r="G4" s="3"/>
      <c r="H4" s="44" t="s">
        <v>5</v>
      </c>
      <c r="I4" s="67"/>
      <c r="J4" s="68"/>
      <c r="K4" s="68"/>
      <c r="L4" s="68"/>
      <c r="M4" s="69"/>
    </row>
    <row r="5" spans="1:13" ht="29.25" customHeight="1" thickBot="1">
      <c r="A5" s="1"/>
      <c r="B5" s="9"/>
      <c r="C5" s="9"/>
      <c r="D5" s="16"/>
      <c r="E5" s="29"/>
      <c r="F5" s="30"/>
      <c r="G5" s="35" t="s">
        <v>6</v>
      </c>
      <c r="H5" s="5"/>
      <c r="I5" s="17"/>
      <c r="J5" s="17"/>
      <c r="K5" s="17"/>
      <c r="L5" s="18"/>
      <c r="M5" s="18"/>
    </row>
    <row r="6" spans="1:13">
      <c r="A6" s="1"/>
      <c r="B6" s="95"/>
      <c r="C6" s="95"/>
      <c r="D6" s="95"/>
      <c r="E6" s="95"/>
      <c r="F6" s="95"/>
      <c r="G6" s="95"/>
      <c r="H6" s="96"/>
      <c r="I6" s="97"/>
      <c r="J6" s="97"/>
      <c r="K6" s="60" t="s">
        <v>7</v>
      </c>
      <c r="L6" s="61"/>
      <c r="M6" s="62"/>
    </row>
    <row r="7" spans="1:13" ht="66.75" customHeight="1" thickBot="1">
      <c r="A7" s="13" t="s">
        <v>8</v>
      </c>
      <c r="B7" s="14" t="s">
        <v>9</v>
      </c>
      <c r="C7" s="14" t="s">
        <v>10</v>
      </c>
      <c r="D7" s="14" t="s">
        <v>11</v>
      </c>
      <c r="E7" s="14" t="s">
        <v>12</v>
      </c>
      <c r="F7" s="14" t="s">
        <v>13</v>
      </c>
      <c r="G7" s="14" t="s">
        <v>14</v>
      </c>
      <c r="H7" s="15" t="s">
        <v>15</v>
      </c>
      <c r="I7" s="22" t="s">
        <v>16</v>
      </c>
      <c r="J7" s="50" t="s">
        <v>17</v>
      </c>
      <c r="K7" s="45" t="s">
        <v>18</v>
      </c>
      <c r="L7" s="23" t="s">
        <v>19</v>
      </c>
      <c r="M7" s="24" t="s">
        <v>20</v>
      </c>
    </row>
    <row r="8" spans="1:13" ht="30" customHeight="1">
      <c r="A8" s="12">
        <v>1</v>
      </c>
      <c r="B8" s="33">
        <v>2</v>
      </c>
      <c r="C8" s="51" t="s">
        <v>218</v>
      </c>
      <c r="D8" s="51" t="s">
        <v>218</v>
      </c>
      <c r="E8" s="52" t="s">
        <v>219</v>
      </c>
      <c r="F8" s="52" t="s">
        <v>24</v>
      </c>
      <c r="G8" s="52" t="s">
        <v>220</v>
      </c>
      <c r="H8" s="53" t="s">
        <v>96</v>
      </c>
      <c r="I8" s="59">
        <v>0.6</v>
      </c>
      <c r="J8" s="98">
        <f>(I8*B8)</f>
        <v>1.2</v>
      </c>
      <c r="K8" s="46"/>
      <c r="L8" s="25"/>
      <c r="M8" s="26"/>
    </row>
    <row r="9" spans="1:13" ht="30" customHeight="1">
      <c r="A9" s="11">
        <v>2</v>
      </c>
      <c r="B9" s="34">
        <v>1</v>
      </c>
      <c r="C9" s="51" t="s">
        <v>221</v>
      </c>
      <c r="D9" s="54" t="s">
        <v>222</v>
      </c>
      <c r="E9" s="56" t="s">
        <v>223</v>
      </c>
      <c r="F9" s="56" t="s">
        <v>24</v>
      </c>
      <c r="G9" s="56" t="s">
        <v>224</v>
      </c>
      <c r="H9" s="57" t="s">
        <v>96</v>
      </c>
      <c r="I9" s="59">
        <v>2.69</v>
      </c>
      <c r="J9" s="98">
        <f>(I10*B9)</f>
        <v>0.81</v>
      </c>
      <c r="K9" s="47"/>
      <c r="L9" s="10"/>
      <c r="M9" s="27"/>
    </row>
    <row r="10" spans="1:13" ht="30" customHeight="1">
      <c r="A10" s="12">
        <v>3</v>
      </c>
      <c r="B10" s="33">
        <v>2</v>
      </c>
      <c r="C10" s="52">
        <v>61300621121</v>
      </c>
      <c r="D10" s="52" t="s">
        <v>225</v>
      </c>
      <c r="E10" s="52" t="s">
        <v>226</v>
      </c>
      <c r="F10" s="52" t="s">
        <v>24</v>
      </c>
      <c r="G10" s="52" t="s">
        <v>227</v>
      </c>
      <c r="H10" s="53" t="s">
        <v>96</v>
      </c>
      <c r="I10" s="59">
        <v>0.81</v>
      </c>
      <c r="J10" s="98" t="e">
        <f>(#REF!*B10)</f>
        <v>#REF!</v>
      </c>
      <c r="K10" s="48"/>
      <c r="L10" s="7"/>
      <c r="M10" s="28"/>
    </row>
    <row r="11" spans="1:13" ht="30" customHeight="1">
      <c r="A11" s="11">
        <v>4</v>
      </c>
      <c r="B11" s="34"/>
      <c r="C11" s="51"/>
      <c r="D11" s="54"/>
      <c r="E11" s="56"/>
      <c r="F11" s="56"/>
      <c r="G11" s="56"/>
      <c r="H11" s="57"/>
      <c r="I11" s="55"/>
      <c r="J11" s="98">
        <f t="shared" ref="J9:J57" si="0">(I11*B11)</f>
        <v>0</v>
      </c>
      <c r="K11" s="47"/>
      <c r="L11" s="10"/>
      <c r="M11" s="27"/>
    </row>
    <row r="12" spans="1:13" ht="30" customHeight="1">
      <c r="A12" s="12">
        <v>5</v>
      </c>
      <c r="B12" s="33"/>
      <c r="C12" s="51"/>
      <c r="D12" s="54"/>
      <c r="E12" s="52"/>
      <c r="F12" s="52"/>
      <c r="G12" s="52"/>
      <c r="H12" s="53"/>
      <c r="I12" s="55"/>
      <c r="J12" s="98">
        <f t="shared" si="0"/>
        <v>0</v>
      </c>
      <c r="K12" s="48"/>
      <c r="L12" s="7"/>
      <c r="M12" s="28"/>
    </row>
    <row r="13" spans="1:13" ht="30" customHeight="1">
      <c r="A13" s="11">
        <v>6</v>
      </c>
      <c r="B13" s="34"/>
      <c r="C13" s="51"/>
      <c r="D13" s="54"/>
      <c r="E13" s="56"/>
      <c r="F13" s="56"/>
      <c r="G13" s="56"/>
      <c r="H13" s="57"/>
      <c r="I13" s="99"/>
      <c r="J13" s="98">
        <f t="shared" si="0"/>
        <v>0</v>
      </c>
      <c r="K13" s="47"/>
      <c r="L13" s="10"/>
      <c r="M13" s="27"/>
    </row>
    <row r="14" spans="1:13" ht="30" customHeight="1">
      <c r="A14" s="12">
        <v>7</v>
      </c>
      <c r="B14" s="33"/>
      <c r="C14" s="51"/>
      <c r="D14" s="54"/>
      <c r="E14" s="52"/>
      <c r="F14" s="52"/>
      <c r="G14" s="52"/>
      <c r="H14" s="53"/>
      <c r="I14" s="55"/>
      <c r="J14" s="98">
        <f t="shared" si="0"/>
        <v>0</v>
      </c>
      <c r="K14" s="48"/>
      <c r="L14" s="7"/>
      <c r="M14" s="28"/>
    </row>
    <row r="15" spans="1:13" ht="30" customHeight="1">
      <c r="A15" s="11">
        <v>8</v>
      </c>
      <c r="B15" s="34"/>
      <c r="C15" s="51"/>
      <c r="D15" s="54"/>
      <c r="E15" s="56"/>
      <c r="F15" s="56"/>
      <c r="G15" s="56"/>
      <c r="H15" s="57"/>
      <c r="I15" s="99"/>
      <c r="J15" s="98">
        <f t="shared" si="0"/>
        <v>0</v>
      </c>
      <c r="K15" s="47"/>
      <c r="L15" s="10"/>
      <c r="M15" s="27"/>
    </row>
    <row r="16" spans="1:13" ht="30" customHeight="1">
      <c r="A16" s="12">
        <v>9</v>
      </c>
      <c r="B16" s="33"/>
      <c r="C16" s="51"/>
      <c r="D16" s="54"/>
      <c r="E16" s="52"/>
      <c r="F16" s="52"/>
      <c r="G16" s="52"/>
      <c r="H16" s="53"/>
      <c r="I16" s="55"/>
      <c r="J16" s="98">
        <f t="shared" si="0"/>
        <v>0</v>
      </c>
      <c r="K16" s="48"/>
      <c r="L16" s="7"/>
      <c r="M16" s="28"/>
    </row>
    <row r="17" spans="1:13" ht="30" customHeight="1">
      <c r="A17" s="11">
        <v>10</v>
      </c>
      <c r="B17" s="34"/>
      <c r="C17" s="51"/>
      <c r="D17" s="54"/>
      <c r="E17" s="56"/>
      <c r="F17" s="56"/>
      <c r="G17" s="56"/>
      <c r="H17" s="57"/>
      <c r="I17" s="55"/>
      <c r="J17" s="98">
        <f t="shared" si="0"/>
        <v>0</v>
      </c>
      <c r="K17" s="47"/>
      <c r="L17" s="10"/>
      <c r="M17" s="27"/>
    </row>
    <row r="18" spans="1:13" ht="30" customHeight="1">
      <c r="A18" s="12">
        <v>11</v>
      </c>
      <c r="B18" s="33"/>
      <c r="C18" s="54"/>
      <c r="D18" s="52"/>
      <c r="E18" s="52"/>
      <c r="F18" s="52"/>
      <c r="G18" s="52"/>
      <c r="H18" s="53"/>
      <c r="I18" s="55"/>
      <c r="J18" s="98">
        <f t="shared" si="0"/>
        <v>0</v>
      </c>
      <c r="K18" s="48"/>
      <c r="L18" s="7"/>
      <c r="M18" s="28"/>
    </row>
    <row r="19" spans="1:13" ht="30" customHeight="1">
      <c r="A19" s="11">
        <v>12</v>
      </c>
      <c r="B19" s="34"/>
      <c r="C19" s="54"/>
      <c r="D19" s="58"/>
      <c r="E19" s="56"/>
      <c r="F19" s="56"/>
      <c r="G19" s="56"/>
      <c r="H19" s="57"/>
      <c r="I19" s="55"/>
      <c r="J19" s="98">
        <f t="shared" si="0"/>
        <v>0</v>
      </c>
      <c r="K19" s="47"/>
      <c r="L19" s="10"/>
      <c r="M19" s="27"/>
    </row>
    <row r="20" spans="1:13" ht="30" customHeight="1">
      <c r="A20" s="12">
        <v>13</v>
      </c>
      <c r="B20" s="33"/>
      <c r="C20" s="51"/>
      <c r="D20" s="54"/>
      <c r="E20" s="52"/>
      <c r="F20" s="52"/>
      <c r="G20" s="52"/>
      <c r="H20" s="53"/>
      <c r="I20" s="55"/>
      <c r="J20" s="98">
        <f t="shared" si="0"/>
        <v>0</v>
      </c>
      <c r="K20" s="48"/>
      <c r="L20" s="7"/>
      <c r="M20" s="28"/>
    </row>
    <row r="21" spans="1:13" ht="30" customHeight="1">
      <c r="A21" s="11">
        <v>14</v>
      </c>
      <c r="B21" s="34"/>
      <c r="C21" s="51"/>
      <c r="D21" s="54"/>
      <c r="E21" s="56"/>
      <c r="F21" s="56"/>
      <c r="G21" s="56"/>
      <c r="H21" s="54"/>
      <c r="I21" s="55"/>
      <c r="J21" s="98">
        <f t="shared" si="0"/>
        <v>0</v>
      </c>
      <c r="K21" s="47"/>
      <c r="L21" s="10"/>
      <c r="M21" s="27"/>
    </row>
    <row r="22" spans="1:13" ht="30" customHeight="1">
      <c r="A22" s="12">
        <v>15</v>
      </c>
      <c r="B22" s="33"/>
      <c r="C22" s="54"/>
      <c r="D22" s="54"/>
      <c r="E22" s="52"/>
      <c r="F22" s="52"/>
      <c r="G22" s="52"/>
      <c r="H22" s="53"/>
      <c r="I22" s="55"/>
      <c r="J22" s="98">
        <f t="shared" si="0"/>
        <v>0</v>
      </c>
      <c r="K22" s="48"/>
      <c r="L22" s="7"/>
      <c r="M22" s="28"/>
    </row>
    <row r="23" spans="1:13" ht="30" customHeight="1">
      <c r="A23" s="11">
        <v>16</v>
      </c>
      <c r="B23" s="34"/>
      <c r="C23" s="51"/>
      <c r="D23" s="54"/>
      <c r="E23" s="56"/>
      <c r="F23" s="56"/>
      <c r="G23" s="56"/>
      <c r="H23" s="54"/>
      <c r="I23" s="55"/>
      <c r="J23" s="98">
        <f t="shared" si="0"/>
        <v>0</v>
      </c>
      <c r="K23" s="47"/>
      <c r="L23" s="10"/>
      <c r="M23" s="27"/>
    </row>
    <row r="24" spans="1:13" ht="30" customHeight="1">
      <c r="A24" s="12">
        <v>17</v>
      </c>
      <c r="B24" s="33"/>
      <c r="C24" s="51"/>
      <c r="D24" s="54"/>
      <c r="E24" s="52"/>
      <c r="F24" s="52"/>
      <c r="G24" s="52"/>
      <c r="H24" s="53"/>
      <c r="I24" s="55"/>
      <c r="J24" s="98">
        <f t="shared" si="0"/>
        <v>0</v>
      </c>
      <c r="K24" s="48"/>
      <c r="L24" s="7"/>
      <c r="M24" s="28"/>
    </row>
    <row r="25" spans="1:13" ht="30" customHeight="1">
      <c r="A25" s="11">
        <v>18</v>
      </c>
      <c r="B25" s="34"/>
      <c r="C25" s="51"/>
      <c r="D25" s="54"/>
      <c r="E25" s="56"/>
      <c r="F25" s="56"/>
      <c r="G25" s="56"/>
      <c r="H25" s="57"/>
      <c r="I25" s="55"/>
      <c r="J25" s="98">
        <f>(I25*B25)</f>
        <v>0</v>
      </c>
      <c r="K25" s="47"/>
      <c r="L25" s="10"/>
      <c r="M25" s="27"/>
    </row>
    <row r="26" spans="1:13" ht="30" customHeight="1">
      <c r="A26" s="12">
        <v>19</v>
      </c>
      <c r="B26" s="33"/>
      <c r="C26" s="51"/>
      <c r="D26" s="54"/>
      <c r="E26" s="52"/>
      <c r="F26" s="52"/>
      <c r="G26" s="52"/>
      <c r="H26" s="53"/>
      <c r="I26" s="55"/>
      <c r="J26" s="98">
        <f t="shared" si="0"/>
        <v>0</v>
      </c>
      <c r="K26" s="48"/>
      <c r="L26" s="7"/>
      <c r="M26" s="28"/>
    </row>
    <row r="27" spans="1:13" ht="30" customHeight="1">
      <c r="A27" s="11">
        <v>20</v>
      </c>
      <c r="B27" s="34"/>
      <c r="C27" s="54"/>
      <c r="D27" s="54"/>
      <c r="E27" s="56"/>
      <c r="F27" s="56"/>
      <c r="G27" s="56"/>
      <c r="H27" s="57"/>
      <c r="I27" s="55"/>
      <c r="J27" s="98">
        <f t="shared" si="0"/>
        <v>0</v>
      </c>
      <c r="K27" s="47"/>
      <c r="L27" s="10"/>
      <c r="M27" s="27"/>
    </row>
    <row r="28" spans="1:13" ht="30" customHeight="1">
      <c r="A28" s="12">
        <v>21</v>
      </c>
      <c r="B28" s="33"/>
      <c r="C28" s="52"/>
      <c r="D28" s="52"/>
      <c r="E28" s="52"/>
      <c r="F28" s="52"/>
      <c r="G28" s="52"/>
      <c r="H28" s="53"/>
      <c r="I28" s="100"/>
      <c r="J28" s="98">
        <f t="shared" si="0"/>
        <v>0</v>
      </c>
      <c r="K28" s="48"/>
      <c r="L28" s="7"/>
      <c r="M28" s="28"/>
    </row>
    <row r="29" spans="1:13" ht="30" customHeight="1">
      <c r="A29" s="11">
        <v>22</v>
      </c>
      <c r="B29" s="34"/>
      <c r="C29" s="56"/>
      <c r="D29" s="56"/>
      <c r="E29" s="56"/>
      <c r="F29" s="56"/>
      <c r="G29" s="56"/>
      <c r="H29" s="57"/>
      <c r="I29" s="99"/>
      <c r="J29" s="98">
        <f t="shared" si="0"/>
        <v>0</v>
      </c>
      <c r="K29" s="47"/>
      <c r="L29" s="10"/>
      <c r="M29" s="27"/>
    </row>
    <row r="30" spans="1:13" ht="30" customHeight="1">
      <c r="A30" s="12">
        <v>23</v>
      </c>
      <c r="B30" s="33"/>
      <c r="C30" s="52"/>
      <c r="D30" s="52"/>
      <c r="E30" s="52"/>
      <c r="F30" s="52"/>
      <c r="G30" s="52"/>
      <c r="H30" s="53"/>
      <c r="I30" s="100"/>
      <c r="J30" s="98">
        <f t="shared" si="0"/>
        <v>0</v>
      </c>
      <c r="K30" s="48"/>
      <c r="L30" s="7"/>
      <c r="M30" s="28"/>
    </row>
    <row r="31" spans="1:13" ht="30" customHeight="1">
      <c r="A31" s="11">
        <v>24</v>
      </c>
      <c r="B31" s="34"/>
      <c r="C31" s="56"/>
      <c r="D31" s="56"/>
      <c r="E31" s="56"/>
      <c r="F31" s="56"/>
      <c r="G31" s="56"/>
      <c r="H31" s="57"/>
      <c r="I31" s="99"/>
      <c r="J31" s="98">
        <f t="shared" si="0"/>
        <v>0</v>
      </c>
      <c r="K31" s="47"/>
      <c r="L31" s="10"/>
      <c r="M31" s="27"/>
    </row>
    <row r="32" spans="1:13" ht="30" customHeight="1">
      <c r="A32" s="12">
        <v>25</v>
      </c>
      <c r="B32" s="33"/>
      <c r="C32" s="52"/>
      <c r="D32" s="52"/>
      <c r="E32" s="52"/>
      <c r="F32" s="52"/>
      <c r="G32" s="52"/>
      <c r="H32" s="53"/>
      <c r="I32" s="100"/>
      <c r="J32" s="98">
        <f t="shared" si="0"/>
        <v>0</v>
      </c>
      <c r="K32" s="48"/>
      <c r="L32" s="7"/>
      <c r="M32" s="28"/>
    </row>
    <row r="33" spans="1:13" ht="30" customHeight="1">
      <c r="A33" s="11">
        <v>26</v>
      </c>
      <c r="B33" s="34"/>
      <c r="C33" s="56"/>
      <c r="D33" s="56"/>
      <c r="E33" s="56"/>
      <c r="F33" s="56"/>
      <c r="G33" s="56"/>
      <c r="H33" s="57"/>
      <c r="I33" s="99"/>
      <c r="J33" s="98">
        <f t="shared" si="0"/>
        <v>0</v>
      </c>
      <c r="K33" s="47"/>
      <c r="L33" s="10"/>
      <c r="M33" s="27"/>
    </row>
    <row r="34" spans="1:13" ht="30" customHeight="1">
      <c r="A34" s="12">
        <v>27</v>
      </c>
      <c r="B34" s="33"/>
      <c r="C34" s="52"/>
      <c r="D34" s="52"/>
      <c r="E34" s="52"/>
      <c r="F34" s="52"/>
      <c r="G34" s="52"/>
      <c r="H34" s="53"/>
      <c r="I34" s="100"/>
      <c r="J34" s="98">
        <f t="shared" si="0"/>
        <v>0</v>
      </c>
      <c r="K34" s="48"/>
      <c r="L34" s="7"/>
      <c r="M34" s="28"/>
    </row>
    <row r="35" spans="1:13" ht="30" customHeight="1">
      <c r="A35" s="11">
        <v>28</v>
      </c>
      <c r="B35" s="34"/>
      <c r="C35" s="56"/>
      <c r="D35" s="56"/>
      <c r="E35" s="56"/>
      <c r="F35" s="56"/>
      <c r="G35" s="56"/>
      <c r="H35" s="57"/>
      <c r="I35" s="99"/>
      <c r="J35" s="98">
        <f t="shared" si="0"/>
        <v>0</v>
      </c>
      <c r="K35" s="47"/>
      <c r="L35" s="10"/>
      <c r="M35" s="27"/>
    </row>
    <row r="36" spans="1:13" ht="30" customHeight="1">
      <c r="A36" s="12">
        <v>29</v>
      </c>
      <c r="B36" s="33"/>
      <c r="C36" s="52"/>
      <c r="D36" s="52"/>
      <c r="E36" s="52"/>
      <c r="F36" s="52"/>
      <c r="G36" s="52"/>
      <c r="H36" s="53"/>
      <c r="I36" s="100"/>
      <c r="J36" s="98">
        <f t="shared" si="0"/>
        <v>0</v>
      </c>
      <c r="K36" s="48"/>
      <c r="L36" s="7"/>
      <c r="M36" s="28"/>
    </row>
    <row r="37" spans="1:13" ht="30" customHeight="1">
      <c r="A37" s="11">
        <v>30</v>
      </c>
      <c r="B37" s="34"/>
      <c r="C37" s="56"/>
      <c r="D37" s="56"/>
      <c r="E37" s="56"/>
      <c r="F37" s="56"/>
      <c r="G37" s="56"/>
      <c r="H37" s="57"/>
      <c r="I37" s="99"/>
      <c r="J37" s="98">
        <f t="shared" si="0"/>
        <v>0</v>
      </c>
      <c r="K37" s="47"/>
      <c r="L37" s="10"/>
      <c r="M37" s="27"/>
    </row>
    <row r="38" spans="1:13" ht="30" customHeight="1">
      <c r="A38" s="12">
        <v>31</v>
      </c>
      <c r="B38" s="33"/>
      <c r="C38" s="52"/>
      <c r="D38" s="52"/>
      <c r="E38" s="52"/>
      <c r="F38" s="52"/>
      <c r="G38" s="52"/>
      <c r="H38" s="53"/>
      <c r="I38" s="100"/>
      <c r="J38" s="98">
        <f t="shared" si="0"/>
        <v>0</v>
      </c>
      <c r="K38" s="48"/>
      <c r="L38" s="7"/>
      <c r="M38" s="28"/>
    </row>
    <row r="39" spans="1:13" ht="30" customHeight="1">
      <c r="A39" s="11">
        <v>32</v>
      </c>
      <c r="B39" s="34"/>
      <c r="C39" s="56"/>
      <c r="D39" s="56"/>
      <c r="E39" s="56"/>
      <c r="F39" s="56"/>
      <c r="G39" s="56"/>
      <c r="H39" s="57"/>
      <c r="I39" s="99"/>
      <c r="J39" s="98">
        <f t="shared" si="0"/>
        <v>0</v>
      </c>
      <c r="K39" s="47"/>
      <c r="L39" s="10"/>
      <c r="M39" s="27"/>
    </row>
    <row r="40" spans="1:13" ht="30" customHeight="1">
      <c r="A40" s="12">
        <v>33</v>
      </c>
      <c r="B40" s="33"/>
      <c r="C40" s="52"/>
      <c r="D40" s="52"/>
      <c r="E40" s="52"/>
      <c r="F40" s="52"/>
      <c r="G40" s="52"/>
      <c r="H40" s="53"/>
      <c r="I40" s="100"/>
      <c r="J40" s="98">
        <f t="shared" si="0"/>
        <v>0</v>
      </c>
      <c r="K40" s="48"/>
      <c r="L40" s="7"/>
      <c r="M40" s="28"/>
    </row>
    <row r="41" spans="1:13" ht="30" customHeight="1">
      <c r="A41" s="11">
        <v>34</v>
      </c>
      <c r="B41" s="34"/>
      <c r="C41" s="56"/>
      <c r="D41" s="56"/>
      <c r="E41" s="56"/>
      <c r="F41" s="56"/>
      <c r="G41" s="56"/>
      <c r="H41" s="57"/>
      <c r="I41" s="99"/>
      <c r="J41" s="98">
        <f>(I41*B41)</f>
        <v>0</v>
      </c>
      <c r="K41" s="47"/>
      <c r="L41" s="10"/>
      <c r="M41" s="27"/>
    </row>
    <row r="42" spans="1:13" ht="30" customHeight="1">
      <c r="A42" s="12">
        <v>35</v>
      </c>
      <c r="B42" s="33"/>
      <c r="C42" s="52"/>
      <c r="D42" s="52"/>
      <c r="E42" s="52"/>
      <c r="F42" s="52"/>
      <c r="G42" s="52"/>
      <c r="H42" s="53"/>
      <c r="I42" s="100"/>
      <c r="J42" s="98">
        <f t="shared" si="0"/>
        <v>0</v>
      </c>
      <c r="K42" s="48"/>
      <c r="L42" s="7"/>
      <c r="M42" s="28"/>
    </row>
    <row r="43" spans="1:13" ht="30" customHeight="1">
      <c r="A43" s="11">
        <v>36</v>
      </c>
      <c r="B43" s="34"/>
      <c r="C43" s="56"/>
      <c r="D43" s="56"/>
      <c r="E43" s="56"/>
      <c r="F43" s="56"/>
      <c r="G43" s="56"/>
      <c r="H43" s="57"/>
      <c r="I43" s="99"/>
      <c r="J43" s="98">
        <f t="shared" si="0"/>
        <v>0</v>
      </c>
      <c r="K43" s="47"/>
      <c r="L43" s="10"/>
      <c r="M43" s="27"/>
    </row>
    <row r="44" spans="1:13" ht="30" customHeight="1">
      <c r="A44" s="12">
        <v>37</v>
      </c>
      <c r="B44" s="33"/>
      <c r="C44" s="52"/>
      <c r="D44" s="52"/>
      <c r="E44" s="52"/>
      <c r="F44" s="52"/>
      <c r="G44" s="52"/>
      <c r="H44" s="53"/>
      <c r="I44" s="100"/>
      <c r="J44" s="98">
        <f t="shared" si="0"/>
        <v>0</v>
      </c>
      <c r="K44" s="48"/>
      <c r="L44" s="7"/>
      <c r="M44" s="28"/>
    </row>
    <row r="45" spans="1:13" ht="30" customHeight="1">
      <c r="A45" s="11">
        <v>38</v>
      </c>
      <c r="B45" s="34"/>
      <c r="C45" s="56"/>
      <c r="D45" s="56"/>
      <c r="E45" s="56"/>
      <c r="F45" s="56"/>
      <c r="G45" s="56"/>
      <c r="H45" s="57"/>
      <c r="I45" s="99"/>
      <c r="J45" s="98">
        <f t="shared" si="0"/>
        <v>0</v>
      </c>
      <c r="K45" s="47"/>
      <c r="L45" s="10"/>
      <c r="M45" s="27"/>
    </row>
    <row r="46" spans="1:13" ht="30" customHeight="1">
      <c r="A46" s="12">
        <v>39</v>
      </c>
      <c r="B46" s="33"/>
      <c r="C46" s="52"/>
      <c r="D46" s="52"/>
      <c r="E46" s="52"/>
      <c r="F46" s="52"/>
      <c r="G46" s="52"/>
      <c r="H46" s="53"/>
      <c r="I46" s="100"/>
      <c r="J46" s="98">
        <f t="shared" si="0"/>
        <v>0</v>
      </c>
      <c r="K46" s="48"/>
      <c r="L46" s="7"/>
      <c r="M46" s="28"/>
    </row>
    <row r="47" spans="1:13" ht="30" customHeight="1">
      <c r="A47" s="11">
        <v>40</v>
      </c>
      <c r="B47" s="34"/>
      <c r="C47" s="56"/>
      <c r="D47" s="56"/>
      <c r="E47" s="56"/>
      <c r="F47" s="56"/>
      <c r="G47" s="56"/>
      <c r="H47" s="57"/>
      <c r="I47" s="99"/>
      <c r="J47" s="98">
        <f t="shared" si="0"/>
        <v>0</v>
      </c>
      <c r="K47" s="47"/>
      <c r="L47" s="10"/>
      <c r="M47" s="27"/>
    </row>
    <row r="48" spans="1:13" ht="30" customHeight="1">
      <c r="A48" s="12">
        <v>41</v>
      </c>
      <c r="B48" s="33"/>
      <c r="C48" s="52"/>
      <c r="D48" s="52"/>
      <c r="E48" s="52"/>
      <c r="F48" s="52"/>
      <c r="G48" s="52"/>
      <c r="H48" s="53"/>
      <c r="I48" s="100"/>
      <c r="J48" s="98">
        <f t="shared" si="0"/>
        <v>0</v>
      </c>
      <c r="K48" s="48"/>
      <c r="L48" s="7"/>
      <c r="M48" s="28"/>
    </row>
    <row r="49" spans="1:13" ht="30" customHeight="1">
      <c r="A49" s="11">
        <v>42</v>
      </c>
      <c r="B49" s="34"/>
      <c r="C49" s="56"/>
      <c r="D49" s="56"/>
      <c r="E49" s="56"/>
      <c r="F49" s="56"/>
      <c r="G49" s="56"/>
      <c r="H49" s="57"/>
      <c r="I49" s="99"/>
      <c r="J49" s="98">
        <f t="shared" si="0"/>
        <v>0</v>
      </c>
      <c r="K49" s="47"/>
      <c r="L49" s="10"/>
      <c r="M49" s="27"/>
    </row>
    <row r="50" spans="1:13" ht="30" customHeight="1">
      <c r="A50" s="12">
        <v>43</v>
      </c>
      <c r="B50" s="33"/>
      <c r="C50" s="52"/>
      <c r="D50" s="52"/>
      <c r="E50" s="52"/>
      <c r="F50" s="52"/>
      <c r="G50" s="52"/>
      <c r="H50" s="53"/>
      <c r="I50" s="100"/>
      <c r="J50" s="98">
        <f t="shared" si="0"/>
        <v>0</v>
      </c>
      <c r="K50" s="48"/>
      <c r="L50" s="7"/>
      <c r="M50" s="28"/>
    </row>
    <row r="51" spans="1:13" ht="30" customHeight="1">
      <c r="A51" s="11">
        <v>44</v>
      </c>
      <c r="B51" s="34"/>
      <c r="C51" s="56"/>
      <c r="D51" s="56"/>
      <c r="E51" s="56"/>
      <c r="F51" s="56"/>
      <c r="G51" s="56"/>
      <c r="H51" s="57"/>
      <c r="I51" s="99"/>
      <c r="J51" s="98">
        <f t="shared" si="0"/>
        <v>0</v>
      </c>
      <c r="K51" s="47"/>
      <c r="L51" s="10"/>
      <c r="M51" s="27"/>
    </row>
    <row r="52" spans="1:13" ht="30" customHeight="1">
      <c r="A52" s="12">
        <v>45</v>
      </c>
      <c r="B52" s="33"/>
      <c r="C52" s="52"/>
      <c r="D52" s="52"/>
      <c r="E52" s="52"/>
      <c r="F52" s="52"/>
      <c r="G52" s="52"/>
      <c r="H52" s="53"/>
      <c r="I52" s="100"/>
      <c r="J52" s="98">
        <f t="shared" si="0"/>
        <v>0</v>
      </c>
      <c r="K52" s="48"/>
      <c r="L52" s="7"/>
      <c r="M52" s="28"/>
    </row>
    <row r="53" spans="1:13" ht="30" customHeight="1">
      <c r="A53" s="11">
        <v>46</v>
      </c>
      <c r="B53" s="34"/>
      <c r="C53" s="56"/>
      <c r="D53" s="56"/>
      <c r="E53" s="56"/>
      <c r="F53" s="56"/>
      <c r="G53" s="56"/>
      <c r="H53" s="57"/>
      <c r="I53" s="99"/>
      <c r="J53" s="98">
        <f t="shared" si="0"/>
        <v>0</v>
      </c>
      <c r="K53" s="47"/>
      <c r="L53" s="10"/>
      <c r="M53" s="27"/>
    </row>
    <row r="54" spans="1:13" ht="30" customHeight="1">
      <c r="A54" s="12">
        <v>47</v>
      </c>
      <c r="B54" s="33"/>
      <c r="C54" s="52"/>
      <c r="D54" s="52"/>
      <c r="E54" s="52"/>
      <c r="F54" s="52"/>
      <c r="G54" s="52"/>
      <c r="H54" s="53"/>
      <c r="I54" s="100"/>
      <c r="J54" s="98">
        <f t="shared" si="0"/>
        <v>0</v>
      </c>
      <c r="K54" s="48"/>
      <c r="L54" s="7"/>
      <c r="M54" s="28"/>
    </row>
    <row r="55" spans="1:13" ht="30" customHeight="1">
      <c r="A55" s="11">
        <v>48</v>
      </c>
      <c r="B55" s="34"/>
      <c r="C55" s="56"/>
      <c r="D55" s="56"/>
      <c r="E55" s="56"/>
      <c r="F55" s="56"/>
      <c r="G55" s="56"/>
      <c r="H55" s="57"/>
      <c r="I55" s="99"/>
      <c r="J55" s="98">
        <f t="shared" si="0"/>
        <v>0</v>
      </c>
      <c r="K55" s="47"/>
      <c r="L55" s="10"/>
      <c r="M55" s="27"/>
    </row>
    <row r="56" spans="1:13" ht="30" customHeight="1">
      <c r="A56" s="12">
        <v>49</v>
      </c>
      <c r="B56" s="33"/>
      <c r="C56" s="52"/>
      <c r="D56" s="52"/>
      <c r="E56" s="52"/>
      <c r="F56" s="52"/>
      <c r="G56" s="52"/>
      <c r="H56" s="53"/>
      <c r="I56" s="100"/>
      <c r="J56" s="98">
        <f t="shared" si="0"/>
        <v>0</v>
      </c>
      <c r="K56" s="48"/>
      <c r="L56" s="7"/>
      <c r="M56" s="28"/>
    </row>
    <row r="57" spans="1:13" ht="30" customHeight="1" thickBot="1">
      <c r="A57" s="36">
        <v>50</v>
      </c>
      <c r="B57" s="37"/>
      <c r="C57" s="101"/>
      <c r="D57" s="101"/>
      <c r="E57" s="101"/>
      <c r="F57" s="101"/>
      <c r="G57" s="101"/>
      <c r="H57" s="102"/>
      <c r="I57" s="103"/>
      <c r="J57" s="98">
        <f t="shared" si="0"/>
        <v>0</v>
      </c>
      <c r="K57" s="49"/>
      <c r="L57" s="38"/>
      <c r="M57" s="39"/>
    </row>
    <row r="58" spans="1:13" ht="36" customHeight="1" thickBot="1">
      <c r="A58" s="19"/>
      <c r="B58" s="104"/>
      <c r="C58" s="104"/>
      <c r="D58" s="104"/>
      <c r="E58" s="104"/>
      <c r="F58" s="104"/>
      <c r="G58" s="104"/>
      <c r="H58" s="42" t="s">
        <v>217</v>
      </c>
      <c r="I58" s="41"/>
      <c r="J58" s="41" t="e">
        <f>SUM(J8:J57)</f>
        <v>#REF!</v>
      </c>
      <c r="K58" s="40"/>
      <c r="L58" s="20"/>
      <c r="M58" s="21"/>
    </row>
  </sheetData>
  <mergeCells count="7">
    <mergeCell ref="K6:M6"/>
    <mergeCell ref="I3:M3"/>
    <mergeCell ref="I4:M4"/>
    <mergeCell ref="B2:M2"/>
    <mergeCell ref="B3:C3"/>
    <mergeCell ref="B4:C4"/>
    <mergeCell ref="D3:E3"/>
  </mergeCells>
  <conditionalFormatting sqref="B8:B57">
    <cfRule type="cellIs" dxfId="0" priority="1" operator="greaterThan">
      <formula>0</formula>
    </cfRule>
  </conditionalFormatting>
  <printOptions horizontalCentered="1" verticalCentered="1" gridLines="1"/>
  <pageMargins left="0.2" right="0.2" top="0.25" bottom="0.25" header="0.3" footer="0.05"/>
  <pageSetup paperSize="5" scale="4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Gurbinder Dhade</dc:creator>
  <cp:keywords/>
  <dc:description/>
  <cp:lastModifiedBy>Tella Osler</cp:lastModifiedBy>
  <cp:revision/>
  <dcterms:created xsi:type="dcterms:W3CDTF">2012-10-11T21:38:32Z</dcterms:created>
  <dcterms:modified xsi:type="dcterms:W3CDTF">2024-10-01T05:44:02Z</dcterms:modified>
  <cp:category/>
  <cp:contentStatus/>
</cp:coreProperties>
</file>