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petal-v0_0/test-results/"/>
    </mc:Choice>
  </mc:AlternateContent>
  <xr:revisionPtr revIDLastSave="92" documentId="11_F25DC773A252ABDACC10489A291A57685BDE58EE" xr6:coauthVersionLast="47" xr6:coauthVersionMax="47" xr10:uidLastSave="{B6935542-3F4D-456C-9CBD-FF0C006A4082}"/>
  <bookViews>
    <workbookView xWindow="28680" yWindow="-120" windowWidth="29040" windowHeight="15720" activeTab="2" xr2:uid="{00000000-000D-0000-FFFF-FFFF00000000}"/>
  </bookViews>
  <sheets>
    <sheet name="Sheet1" sheetId="1" r:id="rId1"/>
    <sheet name="TPSM84203EAB (Hog)" sheetId="3" r:id="rId2"/>
    <sheet name="TPS62933P (Ours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4" l="1"/>
  <c r="N35" i="4"/>
  <c r="O35" i="4" s="1"/>
  <c r="N34" i="4"/>
  <c r="N33" i="4"/>
  <c r="O33" i="4" s="1"/>
  <c r="N32" i="4"/>
  <c r="N31" i="4"/>
  <c r="O31" i="4" s="1"/>
  <c r="N30" i="4"/>
  <c r="N29" i="4"/>
  <c r="O29" i="4" s="1"/>
  <c r="N21" i="4"/>
  <c r="N20" i="4"/>
  <c r="N19" i="4"/>
  <c r="N18" i="4"/>
  <c r="O18" i="4" s="1"/>
  <c r="N17" i="4"/>
  <c r="N16" i="4"/>
  <c r="O16" i="4" s="1"/>
  <c r="N15" i="4"/>
  <c r="N14" i="4"/>
  <c r="O14" i="4" s="1"/>
  <c r="O10" i="3"/>
  <c r="O9" i="3"/>
  <c r="P9" i="3" s="1"/>
  <c r="O8" i="3"/>
  <c r="O7" i="3"/>
  <c r="P7" i="3" s="1"/>
  <c r="O6" i="3"/>
  <c r="O5" i="3"/>
  <c r="P5" i="3" s="1"/>
  <c r="O4" i="3"/>
  <c r="O3" i="3"/>
  <c r="P3" i="3" s="1"/>
  <c r="J6" i="1"/>
  <c r="J7" i="1"/>
  <c r="J8" i="1"/>
  <c r="J9" i="1"/>
  <c r="J10" i="1"/>
  <c r="J11" i="1"/>
  <c r="J12" i="1"/>
  <c r="J5" i="1"/>
  <c r="O20" i="4" l="1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K11" i="1"/>
  <c r="K9" i="1"/>
  <c r="K7" i="1"/>
  <c r="K5" i="1"/>
</calcChain>
</file>

<file path=xl/sharedStrings.xml><?xml version="1.0" encoding="utf-8"?>
<sst xmlns="http://schemas.openxmlformats.org/spreadsheetml/2006/main" count="144" uniqueCount="45">
  <si>
    <t>Mode</t>
  </si>
  <si>
    <t>Supply voltage (V)</t>
  </si>
  <si>
    <t>Ripple Voltage (V)</t>
  </si>
  <si>
    <t>Output Voltage (V)</t>
  </si>
  <si>
    <t>Pass/Fail</t>
  </si>
  <si>
    <t>USB</t>
  </si>
  <si>
    <t>5V</t>
  </si>
  <si>
    <t>Load Current (mA)</t>
  </si>
  <si>
    <t>Correction time (us)</t>
  </si>
  <si>
    <t>Voltage Change (mV)</t>
  </si>
  <si>
    <t>Load Transient Response</t>
  </si>
  <si>
    <t>6V Li</t>
  </si>
  <si>
    <t>6.7V</t>
  </si>
  <si>
    <t>12V Pb/AGM</t>
  </si>
  <si>
    <t>12.6V</t>
  </si>
  <si>
    <t>12V Li</t>
  </si>
  <si>
    <t>13.5V</t>
  </si>
  <si>
    <t>Input Voltage [V]</t>
  </si>
  <si>
    <t>Output Voltage [V]</t>
  </si>
  <si>
    <t>Ripple [V]</t>
  </si>
  <si>
    <t>Percent Ripple [%]</t>
  </si>
  <si>
    <t>Load Current [A]</t>
  </si>
  <si>
    <t>Load Transient: 0.375A - 1.125A @ 1A/uS</t>
  </si>
  <si>
    <t>Result</t>
  </si>
  <si>
    <t>% Overshoot</t>
  </si>
  <si>
    <t>Settle time</t>
  </si>
  <si>
    <t>Load Transient: 0.5A - 2.5A @ 0.8A/uS</t>
  </si>
  <si>
    <t>Column1</t>
  </si>
  <si>
    <t>LifeP04 *2</t>
  </si>
  <si>
    <t>Operational</t>
  </si>
  <si>
    <t>pB/AGM</t>
  </si>
  <si>
    <t>Operational2</t>
  </si>
  <si>
    <t>12V lithium</t>
  </si>
  <si>
    <t>Operational3</t>
  </si>
  <si>
    <t>Disconnect Voltage</t>
  </si>
  <si>
    <t>Reconnect Voltage</t>
  </si>
  <si>
    <t>Low-High</t>
  </si>
  <si>
    <t>High-Low</t>
  </si>
  <si>
    <t>Average</t>
  </si>
  <si>
    <t>Line Regulation</t>
  </si>
  <si>
    <t>Load Regulation</t>
  </si>
  <si>
    <t>Ripple and transient</t>
  </si>
  <si>
    <t>REFERENCE CAPTURES</t>
  </si>
  <si>
    <t>EMI</t>
  </si>
  <si>
    <t>NO 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</si>
</sst>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Continuous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1"/>
    <xf numFmtId="0" fontId="1" fillId="0" borderId="0" xfId="1" applyAlignment="1">
      <alignment horizontal="center"/>
    </xf>
    <xf numFmtId="0" fontId="1" fillId="0" borderId="0" xfId="1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Normal" xfId="0" builtinId="0"/>
    <cellStyle name="Normal 2" xfId="1" xr:uid="{EBDB6C2E-12A1-4C86-8CDE-E3E47F1886C4}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AEECA-3442-4CAD-A398-34139F7F2D1E}" name="Table4" displayName="Table4" ref="A2:D27" totalsRowShown="0">
  <autoFilter ref="A2:D27" xr:uid="{C3C88D64-7C3B-FE45-820E-FB10BFC9C064}"/>
  <tableColumns count="4">
    <tableColumn id="1" xr3:uid="{02E4463D-24FC-456B-914D-670EA9506ED4}" name="Input Voltage [V]"/>
    <tableColumn id="2" xr3:uid="{689323C6-99C3-42F6-9565-BFA492A200C9}" name="Output Voltage [V]"/>
    <tableColumn id="3" xr3:uid="{96EA065B-37E0-4D6A-B53A-7627C730EC07}" name="Ripple [V]"/>
    <tableColumn id="4" xr3:uid="{F6EB8170-4903-488C-9DEE-7BA5B410C9D6}" name="Percent Ripple [%]">
      <calculatedColumnFormula>C3/B3*100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553DF1-4FBC-4877-AA49-74083E28CFDF}" name="Table5" displayName="Table5" ref="A29:D59" totalsRowShown="0">
  <autoFilter ref="A29:D59" xr:uid="{2FA87D3B-626E-254A-8B6B-9877E87B55EC}"/>
  <tableColumns count="4">
    <tableColumn id="1" xr3:uid="{1679BE1A-C4CC-435F-BDD5-D6E768F9E059}" name="Load Current [A]"/>
    <tableColumn id="2" xr3:uid="{F62E4B4D-964C-47F1-A44D-927A1436E119}" name="Output Voltage [V]"/>
    <tableColumn id="3" xr3:uid="{47CAF6DE-CABE-42ED-B725-B5A5E1C66C1C}" name="Ripple [V]"/>
    <tableColumn id="4" xr3:uid="{D657E867-25EC-4316-B6B7-680B771368F3}" name="Percent Ripple [%]">
      <calculatedColumnFormula>C30/B30*100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E434BB-C221-48EF-865D-B17828573A72}" name="Table6" displayName="Table6" ref="A64:B66" totalsRowShown="0">
  <autoFilter ref="A64:B66" xr:uid="{2F55ECD9-4895-3B46-9FEE-A8227659F950}"/>
  <tableColumns count="2">
    <tableColumn id="1" xr3:uid="{BF63E9E1-CF1D-4B8D-8943-717C227340E8}" name="Load Transient: 0.375A - 1.125A @ 1A/uS"/>
    <tableColumn id="2" xr3:uid="{AA5E593D-9934-4AE7-9072-41260C997CAA}" name="Result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FB80CE-4B91-4BE0-8C30-BD5A12FE01EF}" name="Table48" displayName="Table48" ref="A2:D30" totalsRowShown="0">
  <autoFilter ref="A2:D30" xr:uid="{9193A2E9-2BD4-CE4D-A99B-8524325DED29}"/>
  <tableColumns count="4">
    <tableColumn id="1" xr3:uid="{B39DC289-9062-483F-B1E5-85599094FAFF}" name="Input Voltage [V]"/>
    <tableColumn id="2" xr3:uid="{E51394A2-BED0-4828-9C38-E08738B227E1}" name="Output Voltage [V]"/>
    <tableColumn id="3" xr3:uid="{A4C20CF6-C968-4A8A-8335-6039542A767A}" name="Ripple [V]"/>
    <tableColumn id="4" xr3:uid="{92A7E180-EE9C-4711-8B7C-6E8F26FE56C3}" name="Percent Ripple [%]">
      <calculatedColumnFormula>C3/B3*100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553E99-FA32-4660-8C68-1EFD7E4109AE}" name="Table59" displayName="Table59" ref="A33:D60" totalsRowShown="0">
  <autoFilter ref="A33:D60" xr:uid="{490EC6C2-AA1E-F245-9E31-6D6FFCDE496A}"/>
  <tableColumns count="4">
    <tableColumn id="1" xr3:uid="{82B931A2-90B3-404C-BDB7-38D5885B14B8}" name="Load Current [A]"/>
    <tableColumn id="2" xr3:uid="{D6CA6B04-EEA7-4C85-AF4F-0F8DD6728006}" name="Output Voltage [V]"/>
    <tableColumn id="3" xr3:uid="{350E0FE1-1E23-469D-9E4A-168AE8B4772A}" name="Ripple [V]"/>
    <tableColumn id="4" xr3:uid="{2C2AE7B4-9D66-4E16-AAB8-85ACBBF46D5C}" name="Percent Ripple [%]">
      <calculatedColumnFormula>C34/B34*100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62BDC-2EE0-45F3-976F-873906419C4E}" name="Table610" displayName="Table610" ref="A62:B64" totalsRowShown="0">
  <autoFilter ref="A62:B64" xr:uid="{ECEBE083-14F7-6C43-BD06-863E490EC6C4}"/>
  <tableColumns count="2">
    <tableColumn id="1" xr3:uid="{A2D845D2-FA06-4063-A10A-9F3686695AAD}" name="Load Transient: 0.5A - 2.5A @ 0.8A/uS"/>
    <tableColumn id="2" xr3:uid="{D77D5600-B62F-47A7-9AA4-9F8EFED861C9}" name="Result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18A84D-7C3D-45C5-A5FF-64EB84216234}" name="Table11" displayName="Table11" ref="A67:G69" totalsRowShown="0">
  <autoFilter ref="A67:G69" xr:uid="{F6480987-2550-D541-945D-FAEC2FE958CC}"/>
  <tableColumns count="7">
    <tableColumn id="1" xr3:uid="{168A12DF-9B8A-4701-8ABE-DAC513F22FD1}" name="Column1"/>
    <tableColumn id="2" xr3:uid="{6552651F-372C-464C-BBA3-6DF63A5D3BD1}" name="LifeP04 *2"/>
    <tableColumn id="3" xr3:uid="{F7D85CD1-6A9C-4529-B1F4-4A4143ABD459}" name="Operational" dataDxfId="44"/>
    <tableColumn id="4" xr3:uid="{878284D4-7FB1-4C29-A430-21FCDA80A00E}" name="pB/AGM"/>
    <tableColumn id="5" xr3:uid="{25BBED05-C708-4B52-A7FE-6763773B9E79}" name="Operational2" dataDxfId="43"/>
    <tableColumn id="6" xr3:uid="{87A5319E-1B3F-4F3F-ADDE-F4370FD73B97}" name="12V lithium"/>
    <tableColumn id="7" xr3:uid="{B395B436-43C6-44C8-84D9-0DAD20200816}" name="Operational3" dataDxfId="4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12"/>
  <sheetViews>
    <sheetView workbookViewId="0">
      <selection activeCell="B4" sqref="B4:K12"/>
    </sheetView>
  </sheetViews>
  <sheetFormatPr defaultRowHeight="15" x14ac:dyDescent="0.25"/>
  <cols>
    <col min="3" max="4" width="16.85546875" customWidth="1"/>
    <col min="5" max="5" width="17.7109375" customWidth="1"/>
    <col min="6" max="6" width="20.85546875" customWidth="1"/>
    <col min="7" max="9" width="19.85546875" customWidth="1"/>
    <col min="10" max="10" width="14" customWidth="1"/>
  </cols>
  <sheetData>
    <row r="4" spans="2:11" x14ac:dyDescent="0.25">
      <c r="B4" s="1" t="s">
        <v>0</v>
      </c>
      <c r="C4" s="1" t="s">
        <v>1</v>
      </c>
      <c r="D4" s="1" t="s">
        <v>7</v>
      </c>
      <c r="E4" s="1" t="s">
        <v>3</v>
      </c>
      <c r="F4" s="1" t="s">
        <v>2</v>
      </c>
      <c r="G4" s="2" t="s">
        <v>10</v>
      </c>
      <c r="H4" s="2" t="s">
        <v>36</v>
      </c>
      <c r="I4" s="2" t="s">
        <v>37</v>
      </c>
      <c r="J4" s="2" t="s">
        <v>38</v>
      </c>
      <c r="K4" s="1" t="s">
        <v>4</v>
      </c>
    </row>
    <row r="5" spans="2:11" x14ac:dyDescent="0.25">
      <c r="B5" s="9" t="s">
        <v>5</v>
      </c>
      <c r="C5" s="9" t="s">
        <v>6</v>
      </c>
      <c r="D5" s="1">
        <v>10</v>
      </c>
      <c r="E5" s="1"/>
      <c r="F5" s="1"/>
      <c r="G5" s="1" t="s">
        <v>9</v>
      </c>
      <c r="H5" s="1">
        <v>0</v>
      </c>
      <c r="I5" s="1">
        <v>0</v>
      </c>
      <c r="J5" s="1">
        <f>AVERAGE(H5:I5)</f>
        <v>0</v>
      </c>
      <c r="K5" s="5" t="str">
        <f>IF(AND(J5&lt;200,J6&lt;50,F5&lt;80,F6&lt;20,AND(3.2&lt;E5,E5&lt;3.4),AND(3.2&lt;E6,E6&lt;3.4)),"PASS","FAIL")</f>
        <v>FAIL</v>
      </c>
    </row>
    <row r="6" spans="2:11" x14ac:dyDescent="0.25">
      <c r="B6" s="9"/>
      <c r="C6" s="9"/>
      <c r="D6" s="1">
        <v>650</v>
      </c>
      <c r="E6" s="1"/>
      <c r="F6" s="1"/>
      <c r="G6" s="1" t="s">
        <v>8</v>
      </c>
      <c r="H6" s="1">
        <v>0</v>
      </c>
      <c r="I6" s="1">
        <v>0</v>
      </c>
      <c r="J6" s="1">
        <f t="shared" ref="J6:J12" si="0">AVERAGE(H6:I6)</f>
        <v>0</v>
      </c>
      <c r="K6" s="6"/>
    </row>
    <row r="7" spans="2:11" x14ac:dyDescent="0.25">
      <c r="B7" s="4" t="s">
        <v>11</v>
      </c>
      <c r="C7" s="4" t="s">
        <v>12</v>
      </c>
      <c r="D7" s="3">
        <v>10</v>
      </c>
      <c r="E7" s="3"/>
      <c r="F7" s="3"/>
      <c r="G7" s="3" t="s">
        <v>9</v>
      </c>
      <c r="H7" s="1">
        <v>0</v>
      </c>
      <c r="I7" s="1">
        <v>0</v>
      </c>
      <c r="J7" s="1">
        <f t="shared" si="0"/>
        <v>0</v>
      </c>
      <c r="K7" s="7" t="str">
        <f>IF(AND(J7&lt;200,J8&lt;50,F7&lt;80,F8&lt;20,AND(3.2&lt;E7,E7&lt;3.4),AND(3.2&lt;E8,E8&lt;3.4)),"PASS","FAIL")</f>
        <v>FAIL</v>
      </c>
    </row>
    <row r="8" spans="2:11" x14ac:dyDescent="0.25">
      <c r="B8" s="4"/>
      <c r="C8" s="4"/>
      <c r="D8" s="3">
        <v>650</v>
      </c>
      <c r="E8" s="3"/>
      <c r="F8" s="3"/>
      <c r="G8" s="3" t="s">
        <v>8</v>
      </c>
      <c r="H8" s="1">
        <v>0</v>
      </c>
      <c r="I8" s="1">
        <v>0</v>
      </c>
      <c r="J8" s="1">
        <f t="shared" si="0"/>
        <v>0</v>
      </c>
      <c r="K8" s="8"/>
    </row>
    <row r="9" spans="2:11" x14ac:dyDescent="0.25">
      <c r="B9" s="10" t="s">
        <v>13</v>
      </c>
      <c r="C9" s="9" t="s">
        <v>14</v>
      </c>
      <c r="D9" s="1">
        <v>10</v>
      </c>
      <c r="E9" s="1"/>
      <c r="F9" s="1"/>
      <c r="G9" s="1" t="s">
        <v>9</v>
      </c>
      <c r="H9" s="1">
        <v>0</v>
      </c>
      <c r="I9" s="1">
        <v>0</v>
      </c>
      <c r="J9" s="1">
        <f t="shared" si="0"/>
        <v>0</v>
      </c>
      <c r="K9" s="5" t="str">
        <f>IF(AND(J9&lt;200,J10&lt;50,F9&lt;80,F10&lt;20,AND(3.2&lt;E9,E9&lt;3.4),AND(3.2&lt;E10,E10&lt;3.4)),"PASS","FAIL")</f>
        <v>FAIL</v>
      </c>
    </row>
    <row r="10" spans="2:11" x14ac:dyDescent="0.25">
      <c r="B10" s="10"/>
      <c r="C10" s="9"/>
      <c r="D10" s="1">
        <v>650</v>
      </c>
      <c r="E10" s="1"/>
      <c r="F10" s="1"/>
      <c r="G10" s="1" t="s">
        <v>8</v>
      </c>
      <c r="H10" s="1">
        <v>0</v>
      </c>
      <c r="I10" s="1">
        <v>0</v>
      </c>
      <c r="J10" s="1">
        <f t="shared" si="0"/>
        <v>0</v>
      </c>
      <c r="K10" s="6"/>
    </row>
    <row r="11" spans="2:11" x14ac:dyDescent="0.25">
      <c r="B11" s="4" t="s">
        <v>15</v>
      </c>
      <c r="C11" s="4" t="s">
        <v>16</v>
      </c>
      <c r="D11" s="3">
        <v>10</v>
      </c>
      <c r="E11" s="3"/>
      <c r="F11" s="3"/>
      <c r="G11" s="3" t="s">
        <v>9</v>
      </c>
      <c r="H11" s="1">
        <v>0</v>
      </c>
      <c r="I11" s="1">
        <v>0</v>
      </c>
      <c r="J11" s="1">
        <f t="shared" si="0"/>
        <v>0</v>
      </c>
      <c r="K11" s="7" t="str">
        <f>IF(AND(J11&lt;200,J12&lt;50,F11&lt;80,F12&lt;20,AND(3.2&lt;E11,E11&lt;3.4),AND(3.2&lt;E12,E12&lt;3.4)),"PASS","FAIL")</f>
        <v>FAIL</v>
      </c>
    </row>
    <row r="12" spans="2:11" x14ac:dyDescent="0.25">
      <c r="B12" s="4"/>
      <c r="C12" s="4"/>
      <c r="D12" s="3">
        <v>650</v>
      </c>
      <c r="E12" s="3"/>
      <c r="F12" s="3"/>
      <c r="G12" s="3" t="s">
        <v>8</v>
      </c>
      <c r="H12" s="1">
        <v>0</v>
      </c>
      <c r="I12" s="1">
        <v>0</v>
      </c>
      <c r="J12" s="1">
        <f t="shared" si="0"/>
        <v>0</v>
      </c>
      <c r="K12" s="8"/>
    </row>
  </sheetData>
  <mergeCells count="12">
    <mergeCell ref="B11:B12"/>
    <mergeCell ref="C11:C12"/>
    <mergeCell ref="K5:K6"/>
    <mergeCell ref="K7:K8"/>
    <mergeCell ref="K9:K10"/>
    <mergeCell ref="K11:K12"/>
    <mergeCell ref="B5:B6"/>
    <mergeCell ref="C5:C6"/>
    <mergeCell ref="B7:B8"/>
    <mergeCell ref="C7:C8"/>
    <mergeCell ref="B9:B10"/>
    <mergeCell ref="C9:C10"/>
  </mergeCells>
  <conditionalFormatting sqref="E5:E12">
    <cfRule type="cellIs" dxfId="41" priority="10" operator="notBetween">
      <formula>3.2</formula>
      <formula>3.4</formula>
    </cfRule>
    <cfRule type="cellIs" dxfId="40" priority="11" operator="between">
      <formula>3.2</formula>
      <formula>3.4</formula>
    </cfRule>
  </conditionalFormatting>
  <conditionalFormatting sqref="F5 F7 F9 F11">
    <cfRule type="cellIs" dxfId="39" priority="8" operator="lessThan">
      <formula>50</formula>
    </cfRule>
    <cfRule type="cellIs" dxfId="38" priority="9" operator="greaterThan">
      <formula>50</formula>
    </cfRule>
  </conditionalFormatting>
  <conditionalFormatting sqref="F6 F8 F10 F12">
    <cfRule type="cellIs" dxfId="37" priority="6" operator="lessThan">
      <formula>20</formula>
    </cfRule>
    <cfRule type="cellIs" dxfId="36" priority="7" operator="greaterThan">
      <formula>20</formula>
    </cfRule>
  </conditionalFormatting>
  <conditionalFormatting sqref="J5:J12">
    <cfRule type="cellIs" dxfId="35" priority="3" operator="lessThan">
      <formula>200</formula>
    </cfRule>
    <cfRule type="cellIs" dxfId="34" priority="5" operator="greaterThan">
      <formula>200</formula>
    </cfRule>
  </conditionalFormatting>
  <conditionalFormatting sqref="K5:K12">
    <cfRule type="containsText" dxfId="31" priority="12" operator="containsText" text="FAIL">
      <formula>NOT(ISERROR(SEARCH("FAIL",K5)))</formula>
    </cfRule>
    <cfRule type="containsText" dxfId="30" priority="13" operator="containsText" text="PASS">
      <formula>NOT(ISERROR(SEARCH("PASS",K5)))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8F63-3C8A-4D9D-873B-4AA0F8CAE0E7}">
  <dimension ref="A2:P66"/>
  <sheetViews>
    <sheetView workbookViewId="0">
      <selection activeCell="G2" sqref="G2:P10"/>
    </sheetView>
  </sheetViews>
  <sheetFormatPr defaultColWidth="12.5703125" defaultRowHeight="15.75" x14ac:dyDescent="0.25"/>
  <cols>
    <col min="1" max="1" width="45.5703125" style="11" customWidth="1"/>
    <col min="2" max="2" width="22.42578125" style="11" customWidth="1"/>
    <col min="3" max="3" width="16.140625" style="11" customWidth="1"/>
    <col min="4" max="4" width="22.85546875" style="11" customWidth="1"/>
    <col min="5" max="16384" width="12.5703125" style="11"/>
  </cols>
  <sheetData>
    <row r="2" spans="1:16" x14ac:dyDescent="0.25">
      <c r="A2" s="11" t="s">
        <v>17</v>
      </c>
      <c r="B2" s="11" t="s">
        <v>18</v>
      </c>
      <c r="C2" s="11" t="s">
        <v>19</v>
      </c>
      <c r="D2" s="11" t="s">
        <v>20</v>
      </c>
      <c r="G2" s="1" t="s">
        <v>0</v>
      </c>
      <c r="H2" s="1" t="s">
        <v>1</v>
      </c>
      <c r="I2" s="1" t="s">
        <v>7</v>
      </c>
      <c r="J2" s="1" t="s">
        <v>3</v>
      </c>
      <c r="K2" s="1" t="s">
        <v>2</v>
      </c>
      <c r="L2" s="2" t="s">
        <v>10</v>
      </c>
      <c r="M2" s="2" t="s">
        <v>36</v>
      </c>
      <c r="N2" s="2" t="s">
        <v>37</v>
      </c>
      <c r="O2" s="2" t="s">
        <v>38</v>
      </c>
      <c r="P2" s="1" t="s">
        <v>4</v>
      </c>
    </row>
    <row r="3" spans="1:16" x14ac:dyDescent="0.25">
      <c r="A3" s="11">
        <v>4.5</v>
      </c>
      <c r="D3" s="11" t="e">
        <f>C3/B3*100</f>
        <v>#DIV/0!</v>
      </c>
      <c r="G3" s="9" t="s">
        <v>5</v>
      </c>
      <c r="H3" s="9" t="s">
        <v>6</v>
      </c>
      <c r="I3" s="1">
        <v>10</v>
      </c>
      <c r="J3" s="1"/>
      <c r="K3" s="1"/>
      <c r="L3" s="1" t="s">
        <v>9</v>
      </c>
      <c r="M3" s="1">
        <v>0</v>
      </c>
      <c r="N3" s="1">
        <v>0</v>
      </c>
      <c r="O3" s="1">
        <f>AVERAGE(M3:N3)</f>
        <v>0</v>
      </c>
      <c r="P3" s="5" t="str">
        <f>IF(AND(O3&lt;200,O4&lt;50,K3&lt;80,K4&lt;20,AND(3.2&lt;J3,J3&lt;3.4),AND(3.2&lt;J4,J4&lt;3.4)),"PASS","FAIL")</f>
        <v>FAIL</v>
      </c>
    </row>
    <row r="4" spans="1:16" x14ac:dyDescent="0.25">
      <c r="A4" s="11">
        <v>5</v>
      </c>
      <c r="D4" s="11" t="e">
        <f t="shared" ref="D4:D27" si="0">C4/B4*100</f>
        <v>#DIV/0!</v>
      </c>
      <c r="G4" s="9"/>
      <c r="H4" s="9"/>
      <c r="I4" s="1">
        <v>650</v>
      </c>
      <c r="J4" s="1"/>
      <c r="K4" s="1"/>
      <c r="L4" s="1" t="s">
        <v>8</v>
      </c>
      <c r="M4" s="1">
        <v>0</v>
      </c>
      <c r="N4" s="1">
        <v>0</v>
      </c>
      <c r="O4" s="1">
        <f t="shared" ref="O4:O10" si="1">AVERAGE(M4:N4)</f>
        <v>0</v>
      </c>
      <c r="P4" s="6"/>
    </row>
    <row r="5" spans="1:16" x14ac:dyDescent="0.25">
      <c r="A5" s="11">
        <v>6</v>
      </c>
      <c r="D5" s="11" t="e">
        <f t="shared" si="0"/>
        <v>#DIV/0!</v>
      </c>
      <c r="G5" s="4" t="s">
        <v>11</v>
      </c>
      <c r="H5" s="4" t="s">
        <v>12</v>
      </c>
      <c r="I5" s="3">
        <v>10</v>
      </c>
      <c r="J5" s="3"/>
      <c r="K5" s="3"/>
      <c r="L5" s="3" t="s">
        <v>9</v>
      </c>
      <c r="M5" s="1">
        <v>0</v>
      </c>
      <c r="N5" s="1">
        <v>0</v>
      </c>
      <c r="O5" s="1">
        <f t="shared" si="1"/>
        <v>0</v>
      </c>
      <c r="P5" s="7" t="str">
        <f>IF(AND(O5&lt;200,O6&lt;50,K5&lt;80,K6&lt;20,AND(3.2&lt;J5,J5&lt;3.4),AND(3.2&lt;J6,J6&lt;3.4)),"PASS","FAIL")</f>
        <v>FAIL</v>
      </c>
    </row>
    <row r="6" spans="1:16" x14ac:dyDescent="0.25">
      <c r="A6" s="11">
        <v>7</v>
      </c>
      <c r="D6" s="11" t="e">
        <f t="shared" si="0"/>
        <v>#DIV/0!</v>
      </c>
      <c r="G6" s="4"/>
      <c r="H6" s="4"/>
      <c r="I6" s="3">
        <v>650</v>
      </c>
      <c r="J6" s="3"/>
      <c r="K6" s="3"/>
      <c r="L6" s="3" t="s">
        <v>8</v>
      </c>
      <c r="M6" s="1">
        <v>0</v>
      </c>
      <c r="N6" s="1">
        <v>0</v>
      </c>
      <c r="O6" s="1">
        <f t="shared" si="1"/>
        <v>0</v>
      </c>
      <c r="P6" s="8"/>
    </row>
    <row r="7" spans="1:16" x14ac:dyDescent="0.25">
      <c r="A7" s="11">
        <v>8</v>
      </c>
      <c r="D7" s="11" t="e">
        <f t="shared" si="0"/>
        <v>#DIV/0!</v>
      </c>
      <c r="G7" s="10" t="s">
        <v>13</v>
      </c>
      <c r="H7" s="9" t="s">
        <v>14</v>
      </c>
      <c r="I7" s="1">
        <v>10</v>
      </c>
      <c r="J7" s="1"/>
      <c r="K7" s="1"/>
      <c r="L7" s="1" t="s">
        <v>9</v>
      </c>
      <c r="M7" s="1">
        <v>0</v>
      </c>
      <c r="N7" s="1">
        <v>0</v>
      </c>
      <c r="O7" s="1">
        <f t="shared" si="1"/>
        <v>0</v>
      </c>
      <c r="P7" s="5" t="str">
        <f>IF(AND(O7&lt;200,O8&lt;50,K7&lt;80,K8&lt;20,AND(3.2&lt;J7,J7&lt;3.4),AND(3.2&lt;J8,J8&lt;3.4)),"PASS","FAIL")</f>
        <v>FAIL</v>
      </c>
    </row>
    <row r="8" spans="1:16" x14ac:dyDescent="0.25">
      <c r="A8" s="11">
        <v>9</v>
      </c>
      <c r="D8" s="11" t="e">
        <f t="shared" si="0"/>
        <v>#DIV/0!</v>
      </c>
      <c r="G8" s="10"/>
      <c r="H8" s="9"/>
      <c r="I8" s="1">
        <v>650</v>
      </c>
      <c r="J8" s="1"/>
      <c r="K8" s="1"/>
      <c r="L8" s="1" t="s">
        <v>8</v>
      </c>
      <c r="M8" s="1">
        <v>0</v>
      </c>
      <c r="N8" s="1">
        <v>0</v>
      </c>
      <c r="O8" s="1">
        <f t="shared" si="1"/>
        <v>0</v>
      </c>
      <c r="P8" s="6"/>
    </row>
    <row r="9" spans="1:16" x14ac:dyDescent="0.25">
      <c r="A9" s="11">
        <v>10</v>
      </c>
      <c r="D9" s="11" t="e">
        <f t="shared" si="0"/>
        <v>#DIV/0!</v>
      </c>
      <c r="G9" s="4" t="s">
        <v>15</v>
      </c>
      <c r="H9" s="4" t="s">
        <v>16</v>
      </c>
      <c r="I9" s="3">
        <v>10</v>
      </c>
      <c r="J9" s="3"/>
      <c r="K9" s="3"/>
      <c r="L9" s="3" t="s">
        <v>9</v>
      </c>
      <c r="M9" s="1">
        <v>0</v>
      </c>
      <c r="N9" s="1">
        <v>0</v>
      </c>
      <c r="O9" s="1">
        <f t="shared" si="1"/>
        <v>0</v>
      </c>
      <c r="P9" s="7" t="str">
        <f>IF(AND(O9&lt;200,O10&lt;50,K9&lt;80,K10&lt;20,AND(3.2&lt;J9,J9&lt;3.4),AND(3.2&lt;J10,J10&lt;3.4)),"PASS","FAIL")</f>
        <v>FAIL</v>
      </c>
    </row>
    <row r="10" spans="1:16" x14ac:dyDescent="0.25">
      <c r="A10" s="11">
        <v>11</v>
      </c>
      <c r="D10" s="11" t="e">
        <f t="shared" si="0"/>
        <v>#DIV/0!</v>
      </c>
      <c r="G10" s="4"/>
      <c r="H10" s="4"/>
      <c r="I10" s="3">
        <v>650</v>
      </c>
      <c r="J10" s="3"/>
      <c r="K10" s="3"/>
      <c r="L10" s="3" t="s">
        <v>8</v>
      </c>
      <c r="M10" s="1">
        <v>0</v>
      </c>
      <c r="N10" s="1">
        <v>0</v>
      </c>
      <c r="O10" s="1">
        <f t="shared" si="1"/>
        <v>0</v>
      </c>
      <c r="P10" s="8"/>
    </row>
    <row r="11" spans="1:16" x14ac:dyDescent="0.25">
      <c r="A11" s="11">
        <v>12</v>
      </c>
      <c r="D11" s="11" t="e">
        <f t="shared" si="0"/>
        <v>#DIV/0!</v>
      </c>
    </row>
    <row r="12" spans="1:16" x14ac:dyDescent="0.25">
      <c r="A12" s="11">
        <v>13</v>
      </c>
      <c r="D12" s="11" t="e">
        <f t="shared" si="0"/>
        <v>#DIV/0!</v>
      </c>
    </row>
    <row r="13" spans="1:16" x14ac:dyDescent="0.25">
      <c r="A13" s="11">
        <v>14</v>
      </c>
      <c r="D13" s="11" t="e">
        <f t="shared" si="0"/>
        <v>#DIV/0!</v>
      </c>
    </row>
    <row r="14" spans="1:16" x14ac:dyDescent="0.25">
      <c r="A14" s="11">
        <v>15</v>
      </c>
      <c r="D14" s="11" t="e">
        <f t="shared" si="0"/>
        <v>#DIV/0!</v>
      </c>
    </row>
    <row r="15" spans="1:16" x14ac:dyDescent="0.25">
      <c r="A15" s="11">
        <v>16</v>
      </c>
      <c r="D15" s="11" t="e">
        <f t="shared" si="0"/>
        <v>#DIV/0!</v>
      </c>
    </row>
    <row r="16" spans="1:16" x14ac:dyDescent="0.25">
      <c r="A16" s="11">
        <v>17</v>
      </c>
      <c r="D16" s="11" t="e">
        <f t="shared" si="0"/>
        <v>#DIV/0!</v>
      </c>
    </row>
    <row r="17" spans="1:4" x14ac:dyDescent="0.25">
      <c r="A17" s="11">
        <v>18</v>
      </c>
      <c r="D17" s="11" t="e">
        <f t="shared" si="0"/>
        <v>#DIV/0!</v>
      </c>
    </row>
    <row r="18" spans="1:4" x14ac:dyDescent="0.25">
      <c r="A18" s="11">
        <v>19</v>
      </c>
      <c r="D18" s="11" t="e">
        <f t="shared" si="0"/>
        <v>#DIV/0!</v>
      </c>
    </row>
    <row r="19" spans="1:4" x14ac:dyDescent="0.25">
      <c r="A19" s="11">
        <v>20</v>
      </c>
      <c r="D19" s="11" t="e">
        <f t="shared" si="0"/>
        <v>#DIV/0!</v>
      </c>
    </row>
    <row r="20" spans="1:4" x14ac:dyDescent="0.25">
      <c r="A20" s="11">
        <v>21</v>
      </c>
      <c r="D20" s="11" t="e">
        <f t="shared" si="0"/>
        <v>#DIV/0!</v>
      </c>
    </row>
    <row r="21" spans="1:4" x14ac:dyDescent="0.25">
      <c r="A21" s="11">
        <v>22</v>
      </c>
      <c r="D21" s="11" t="e">
        <f t="shared" si="0"/>
        <v>#DIV/0!</v>
      </c>
    </row>
    <row r="22" spans="1:4" x14ac:dyDescent="0.25">
      <c r="A22" s="11">
        <v>23</v>
      </c>
      <c r="D22" s="11" t="e">
        <f t="shared" si="0"/>
        <v>#DIV/0!</v>
      </c>
    </row>
    <row r="23" spans="1:4" x14ac:dyDescent="0.25">
      <c r="A23" s="11">
        <v>24</v>
      </c>
      <c r="D23" s="11" t="e">
        <f t="shared" si="0"/>
        <v>#DIV/0!</v>
      </c>
    </row>
    <row r="24" spans="1:4" x14ac:dyDescent="0.25">
      <c r="A24" s="11">
        <v>25</v>
      </c>
      <c r="D24" s="11" t="e">
        <f t="shared" si="0"/>
        <v>#DIV/0!</v>
      </c>
    </row>
    <row r="25" spans="1:4" x14ac:dyDescent="0.25">
      <c r="A25" s="11">
        <v>26</v>
      </c>
      <c r="D25" s="11" t="e">
        <f t="shared" si="0"/>
        <v>#DIV/0!</v>
      </c>
    </row>
    <row r="26" spans="1:4" x14ac:dyDescent="0.25">
      <c r="A26" s="11">
        <v>27</v>
      </c>
      <c r="D26" s="11" t="e">
        <f t="shared" si="0"/>
        <v>#DIV/0!</v>
      </c>
    </row>
    <row r="27" spans="1:4" x14ac:dyDescent="0.25">
      <c r="A27" s="11">
        <v>28</v>
      </c>
      <c r="D27" s="11" t="e">
        <f t="shared" si="0"/>
        <v>#DIV/0!</v>
      </c>
    </row>
    <row r="29" spans="1:4" x14ac:dyDescent="0.25">
      <c r="A29" s="11" t="s">
        <v>21</v>
      </c>
      <c r="B29" s="11" t="s">
        <v>18</v>
      </c>
      <c r="C29" s="11" t="s">
        <v>19</v>
      </c>
      <c r="D29" s="11" t="s">
        <v>20</v>
      </c>
    </row>
    <row r="30" spans="1:4" x14ac:dyDescent="0.25">
      <c r="A30" s="11">
        <v>0.05</v>
      </c>
      <c r="D30" s="11" t="e">
        <f>C30/B30*100</f>
        <v>#DIV/0!</v>
      </c>
    </row>
    <row r="31" spans="1:4" x14ac:dyDescent="0.25">
      <c r="A31" s="11">
        <v>0.1</v>
      </c>
      <c r="D31" s="11" t="e">
        <f t="shared" ref="D31:D59" si="2">C31/B31*100</f>
        <v>#DIV/0!</v>
      </c>
    </row>
    <row r="32" spans="1:4" x14ac:dyDescent="0.25">
      <c r="A32" s="11">
        <v>0.15</v>
      </c>
      <c r="D32" s="11" t="e">
        <f t="shared" si="2"/>
        <v>#DIV/0!</v>
      </c>
    </row>
    <row r="33" spans="1:4" x14ac:dyDescent="0.25">
      <c r="A33" s="11">
        <v>0.2</v>
      </c>
      <c r="D33" s="11" t="e">
        <f t="shared" si="2"/>
        <v>#DIV/0!</v>
      </c>
    </row>
    <row r="34" spans="1:4" x14ac:dyDescent="0.25">
      <c r="A34" s="11">
        <v>0.25</v>
      </c>
      <c r="D34" s="11" t="e">
        <f t="shared" si="2"/>
        <v>#DIV/0!</v>
      </c>
    </row>
    <row r="35" spans="1:4" x14ac:dyDescent="0.25">
      <c r="A35" s="11">
        <v>0.3</v>
      </c>
      <c r="D35" s="11" t="e">
        <f t="shared" si="2"/>
        <v>#DIV/0!</v>
      </c>
    </row>
    <row r="36" spans="1:4" x14ac:dyDescent="0.25">
      <c r="A36" s="11">
        <v>0.35</v>
      </c>
      <c r="D36" s="11" t="e">
        <f t="shared" si="2"/>
        <v>#DIV/0!</v>
      </c>
    </row>
    <row r="37" spans="1:4" x14ac:dyDescent="0.25">
      <c r="A37" s="11">
        <v>0.4</v>
      </c>
      <c r="D37" s="11" t="e">
        <f t="shared" si="2"/>
        <v>#DIV/0!</v>
      </c>
    </row>
    <row r="38" spans="1:4" x14ac:dyDescent="0.25">
      <c r="A38" s="11">
        <v>0.45</v>
      </c>
      <c r="D38" s="11" t="e">
        <f t="shared" si="2"/>
        <v>#DIV/0!</v>
      </c>
    </row>
    <row r="39" spans="1:4" x14ac:dyDescent="0.25">
      <c r="A39" s="11">
        <v>0.5</v>
      </c>
      <c r="D39" s="11" t="e">
        <f t="shared" si="2"/>
        <v>#DIV/0!</v>
      </c>
    </row>
    <row r="40" spans="1:4" x14ac:dyDescent="0.25">
      <c r="A40" s="11">
        <v>0.55000000000000004</v>
      </c>
      <c r="D40" s="11" t="e">
        <f t="shared" si="2"/>
        <v>#DIV/0!</v>
      </c>
    </row>
    <row r="41" spans="1:4" x14ac:dyDescent="0.25">
      <c r="A41" s="11">
        <v>0.6</v>
      </c>
      <c r="D41" s="11" t="e">
        <f t="shared" si="2"/>
        <v>#DIV/0!</v>
      </c>
    </row>
    <row r="42" spans="1:4" x14ac:dyDescent="0.25">
      <c r="A42" s="11">
        <v>0.65</v>
      </c>
      <c r="D42" s="11" t="e">
        <f t="shared" si="2"/>
        <v>#DIV/0!</v>
      </c>
    </row>
    <row r="43" spans="1:4" x14ac:dyDescent="0.25">
      <c r="A43" s="11">
        <v>0.7</v>
      </c>
      <c r="D43" s="11" t="e">
        <f t="shared" si="2"/>
        <v>#DIV/0!</v>
      </c>
    </row>
    <row r="44" spans="1:4" x14ac:dyDescent="0.25">
      <c r="A44" s="11">
        <v>0.75</v>
      </c>
      <c r="D44" s="11" t="e">
        <f t="shared" si="2"/>
        <v>#DIV/0!</v>
      </c>
    </row>
    <row r="45" spans="1:4" x14ac:dyDescent="0.25">
      <c r="A45" s="11">
        <v>0.8</v>
      </c>
      <c r="D45" s="11" t="e">
        <f t="shared" si="2"/>
        <v>#DIV/0!</v>
      </c>
    </row>
    <row r="46" spans="1:4" x14ac:dyDescent="0.25">
      <c r="A46" s="11">
        <v>0.85</v>
      </c>
      <c r="D46" s="11" t="e">
        <f t="shared" si="2"/>
        <v>#DIV/0!</v>
      </c>
    </row>
    <row r="47" spans="1:4" x14ac:dyDescent="0.25">
      <c r="A47" s="11">
        <v>0.9</v>
      </c>
      <c r="D47" s="11" t="e">
        <f t="shared" si="2"/>
        <v>#DIV/0!</v>
      </c>
    </row>
    <row r="48" spans="1:4" x14ac:dyDescent="0.25">
      <c r="A48" s="11">
        <v>0.95</v>
      </c>
      <c r="D48" s="11" t="e">
        <f t="shared" si="2"/>
        <v>#DIV/0!</v>
      </c>
    </row>
    <row r="49" spans="1:4" x14ac:dyDescent="0.25">
      <c r="A49" s="11">
        <v>1</v>
      </c>
      <c r="D49" s="11" t="e">
        <f t="shared" si="2"/>
        <v>#DIV/0!</v>
      </c>
    </row>
    <row r="50" spans="1:4" x14ac:dyDescent="0.25">
      <c r="A50" s="11">
        <v>1.05</v>
      </c>
      <c r="D50" s="11" t="e">
        <f t="shared" si="2"/>
        <v>#DIV/0!</v>
      </c>
    </row>
    <row r="51" spans="1:4" x14ac:dyDescent="0.25">
      <c r="A51" s="11">
        <v>1.1000000000000001</v>
      </c>
      <c r="D51" s="11" t="e">
        <f t="shared" si="2"/>
        <v>#DIV/0!</v>
      </c>
    </row>
    <row r="52" spans="1:4" x14ac:dyDescent="0.25">
      <c r="A52" s="11">
        <v>1.1499999999999999</v>
      </c>
      <c r="D52" s="11" t="e">
        <f t="shared" si="2"/>
        <v>#DIV/0!</v>
      </c>
    </row>
    <row r="53" spans="1:4" x14ac:dyDescent="0.25">
      <c r="A53" s="11">
        <v>1.2</v>
      </c>
      <c r="D53" s="11" t="e">
        <f t="shared" si="2"/>
        <v>#DIV/0!</v>
      </c>
    </row>
    <row r="54" spans="1:4" x14ac:dyDescent="0.25">
      <c r="A54" s="11">
        <v>1.25</v>
      </c>
      <c r="D54" s="11" t="e">
        <f t="shared" si="2"/>
        <v>#DIV/0!</v>
      </c>
    </row>
    <row r="55" spans="1:4" x14ac:dyDescent="0.25">
      <c r="A55" s="11">
        <v>1.3</v>
      </c>
      <c r="D55" s="11" t="e">
        <f t="shared" si="2"/>
        <v>#DIV/0!</v>
      </c>
    </row>
    <row r="56" spans="1:4" x14ac:dyDescent="0.25">
      <c r="A56" s="11">
        <v>1.35</v>
      </c>
      <c r="D56" s="11" t="e">
        <f t="shared" si="2"/>
        <v>#DIV/0!</v>
      </c>
    </row>
    <row r="57" spans="1:4" x14ac:dyDescent="0.25">
      <c r="A57" s="11">
        <v>1.4</v>
      </c>
      <c r="D57" s="11" t="e">
        <f t="shared" si="2"/>
        <v>#DIV/0!</v>
      </c>
    </row>
    <row r="58" spans="1:4" x14ac:dyDescent="0.25">
      <c r="A58" s="11">
        <v>1.45</v>
      </c>
      <c r="D58" s="11" t="e">
        <f t="shared" si="2"/>
        <v>#DIV/0!</v>
      </c>
    </row>
    <row r="59" spans="1:4" x14ac:dyDescent="0.25">
      <c r="A59" s="11">
        <v>1.5</v>
      </c>
      <c r="D59" s="11" t="e">
        <f t="shared" si="2"/>
        <v>#DIV/0!</v>
      </c>
    </row>
    <row r="62" spans="1:4" hidden="1" x14ac:dyDescent="0.25"/>
    <row r="63" spans="1:4" hidden="1" x14ac:dyDescent="0.25"/>
    <row r="64" spans="1:4" x14ac:dyDescent="0.25">
      <c r="A64" s="12" t="s">
        <v>22</v>
      </c>
      <c r="B64" s="11" t="s">
        <v>23</v>
      </c>
    </row>
    <row r="65" spans="1:1" x14ac:dyDescent="0.25">
      <c r="A65" s="11" t="s">
        <v>24</v>
      </c>
    </row>
    <row r="66" spans="1:1" x14ac:dyDescent="0.25">
      <c r="A66" s="11" t="s">
        <v>25</v>
      </c>
    </row>
  </sheetData>
  <mergeCells count="12">
    <mergeCell ref="G7:G8"/>
    <mergeCell ref="H7:H8"/>
    <mergeCell ref="P7:P8"/>
    <mergeCell ref="G9:G10"/>
    <mergeCell ref="H9:H10"/>
    <mergeCell ref="P9:P10"/>
    <mergeCell ref="G3:G4"/>
    <mergeCell ref="H3:H4"/>
    <mergeCell ref="P3:P4"/>
    <mergeCell ref="G5:G6"/>
    <mergeCell ref="H5:H6"/>
    <mergeCell ref="P5:P6"/>
  </mergeCells>
  <conditionalFormatting sqref="J3:J10">
    <cfRule type="cellIs" dxfId="29" priority="7" operator="notBetween">
      <formula>3.2</formula>
      <formula>3.4</formula>
    </cfRule>
    <cfRule type="cellIs" dxfId="28" priority="8" operator="between">
      <formula>3.2</formula>
      <formula>3.4</formula>
    </cfRule>
  </conditionalFormatting>
  <conditionalFormatting sqref="K3 K5 K7 K9">
    <cfRule type="cellIs" dxfId="27" priority="5" operator="lessThan">
      <formula>50</formula>
    </cfRule>
    <cfRule type="cellIs" dxfId="26" priority="6" operator="greaterThan">
      <formula>50</formula>
    </cfRule>
  </conditionalFormatting>
  <conditionalFormatting sqref="K4 K6 K8 K10">
    <cfRule type="cellIs" dxfId="25" priority="3" operator="lessThan">
      <formula>20</formula>
    </cfRule>
    <cfRule type="cellIs" dxfId="24" priority="4" operator="greaterThan">
      <formula>20</formula>
    </cfRule>
  </conditionalFormatting>
  <conditionalFormatting sqref="O3:O10">
    <cfRule type="cellIs" dxfId="23" priority="1" operator="lessThan">
      <formula>200</formula>
    </cfRule>
    <cfRule type="cellIs" dxfId="22" priority="2" operator="greaterThan">
      <formula>200</formula>
    </cfRule>
  </conditionalFormatting>
  <conditionalFormatting sqref="P3:P10">
    <cfRule type="containsText" dxfId="21" priority="9" operator="containsText" text="FAIL">
      <formula>NOT(ISERROR(SEARCH("FAIL",P3)))</formula>
    </cfRule>
    <cfRule type="containsText" dxfId="20" priority="10" operator="containsText" text="PASS">
      <formula>NOT(ISERROR(SEARCH("PASS",P3)))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D838-0DBD-4AE9-A420-9B3CC17226DD}">
  <dimension ref="A1:O69"/>
  <sheetViews>
    <sheetView tabSelected="1" workbookViewId="0">
      <selection activeCell="F39" sqref="F39"/>
    </sheetView>
  </sheetViews>
  <sheetFormatPr defaultColWidth="12.5703125" defaultRowHeight="15.75" x14ac:dyDescent="0.25"/>
  <cols>
    <col min="1" max="1" width="44.5703125" style="11" customWidth="1"/>
    <col min="2" max="2" width="19.42578125" style="11" customWidth="1"/>
    <col min="3" max="3" width="17.140625" style="11" customWidth="1"/>
    <col min="4" max="4" width="16.7109375" style="11" customWidth="1"/>
    <col min="5" max="5" width="17.85546875" style="11" customWidth="1"/>
    <col min="6" max="6" width="15.42578125" style="11" customWidth="1"/>
    <col min="7" max="7" width="18.28515625" style="11" customWidth="1"/>
    <col min="8" max="16384" width="12.5703125" style="11"/>
  </cols>
  <sheetData>
    <row r="1" spans="1:15" x14ac:dyDescent="0.25">
      <c r="A1" s="11" t="s">
        <v>39</v>
      </c>
    </row>
    <row r="2" spans="1:15" x14ac:dyDescent="0.25">
      <c r="A2" s="11" t="s">
        <v>17</v>
      </c>
      <c r="B2" s="11" t="s">
        <v>18</v>
      </c>
      <c r="C2" s="11" t="s">
        <v>19</v>
      </c>
      <c r="D2" s="11" t="s">
        <v>20</v>
      </c>
    </row>
    <row r="3" spans="1:15" x14ac:dyDescent="0.25">
      <c r="A3" s="11">
        <v>3.8</v>
      </c>
      <c r="D3" s="11" t="e">
        <f>C3/B3*100</f>
        <v>#DIV/0!</v>
      </c>
    </row>
    <row r="4" spans="1:15" x14ac:dyDescent="0.25">
      <c r="A4" s="11">
        <v>4.5</v>
      </c>
      <c r="D4" s="11" t="e">
        <f t="shared" ref="D4:D30" si="0">C4/B4*100</f>
        <v>#DIV/0!</v>
      </c>
    </row>
    <row r="5" spans="1:15" x14ac:dyDescent="0.25">
      <c r="A5" s="11">
        <v>5</v>
      </c>
      <c r="D5" s="11" t="e">
        <f t="shared" si="0"/>
        <v>#DIV/0!</v>
      </c>
    </row>
    <row r="6" spans="1:15" x14ac:dyDescent="0.25">
      <c r="A6" s="11">
        <v>6</v>
      </c>
      <c r="D6" s="11" t="e">
        <f t="shared" si="0"/>
        <v>#DIV/0!</v>
      </c>
    </row>
    <row r="7" spans="1:15" x14ac:dyDescent="0.25">
      <c r="A7" s="11">
        <v>7</v>
      </c>
      <c r="D7" s="11" t="e">
        <f t="shared" si="0"/>
        <v>#DIV/0!</v>
      </c>
    </row>
    <row r="8" spans="1:15" x14ac:dyDescent="0.25">
      <c r="A8" s="11">
        <v>8</v>
      </c>
      <c r="D8" s="11" t="e">
        <f t="shared" si="0"/>
        <v>#DIV/0!</v>
      </c>
    </row>
    <row r="9" spans="1:15" x14ac:dyDescent="0.25">
      <c r="A9" s="11">
        <v>9</v>
      </c>
      <c r="D9" s="11" t="e">
        <f t="shared" si="0"/>
        <v>#DIV/0!</v>
      </c>
    </row>
    <row r="10" spans="1:15" x14ac:dyDescent="0.25">
      <c r="A10" s="11">
        <v>10</v>
      </c>
      <c r="D10" s="11" t="e">
        <f t="shared" si="0"/>
        <v>#DIV/0!</v>
      </c>
      <c r="F10" s="11" t="s">
        <v>41</v>
      </c>
    </row>
    <row r="11" spans="1:15" x14ac:dyDescent="0.25">
      <c r="A11" s="11">
        <v>11</v>
      </c>
      <c r="D11" s="11" t="e">
        <f t="shared" si="0"/>
        <v>#DIV/0!</v>
      </c>
    </row>
    <row r="12" spans="1:15" x14ac:dyDescent="0.25">
      <c r="A12" s="11">
        <v>12</v>
      </c>
      <c r="D12" s="11" t="e">
        <f t="shared" si="0"/>
        <v>#DIV/0!</v>
      </c>
      <c r="F12" s="11" t="s">
        <v>43</v>
      </c>
    </row>
    <row r="13" spans="1:15" x14ac:dyDescent="0.25">
      <c r="A13" s="11">
        <v>13</v>
      </c>
      <c r="D13" s="11" t="e">
        <f t="shared" si="0"/>
        <v>#DIV/0!</v>
      </c>
      <c r="F13" s="1" t="s">
        <v>0</v>
      </c>
      <c r="G13" s="1" t="s">
        <v>1</v>
      </c>
      <c r="H13" s="1" t="s">
        <v>7</v>
      </c>
      <c r="I13" s="1" t="s">
        <v>3</v>
      </c>
      <c r="J13" s="1" t="s">
        <v>2</v>
      </c>
      <c r="K13" s="2" t="s">
        <v>10</v>
      </c>
      <c r="L13" s="2" t="s">
        <v>36</v>
      </c>
      <c r="M13" s="2" t="s">
        <v>37</v>
      </c>
      <c r="N13" s="2" t="s">
        <v>38</v>
      </c>
      <c r="O13" s="1" t="s">
        <v>4</v>
      </c>
    </row>
    <row r="14" spans="1:15" x14ac:dyDescent="0.25">
      <c r="A14" s="11">
        <v>14</v>
      </c>
      <c r="D14" s="11" t="e">
        <f t="shared" si="0"/>
        <v>#DIV/0!</v>
      </c>
      <c r="F14" s="9" t="s">
        <v>5</v>
      </c>
      <c r="G14" s="9" t="s">
        <v>6</v>
      </c>
      <c r="H14" s="1">
        <v>10</v>
      </c>
      <c r="I14" s="1"/>
      <c r="J14" s="1"/>
      <c r="K14" s="1" t="s">
        <v>9</v>
      </c>
      <c r="L14" s="1">
        <v>0</v>
      </c>
      <c r="M14" s="1">
        <v>0</v>
      </c>
      <c r="N14" s="1">
        <f>AVERAGE(L14:M14)</f>
        <v>0</v>
      </c>
      <c r="O14" s="5" t="str">
        <f>IF(AND(N14&lt;200,N15&lt;50,J14&lt;80,J15&lt;20,AND(3.2&lt;I14,I14&lt;3.4),AND(3.2&lt;I15,I15&lt;3.4)),"PASS","FAIL")</f>
        <v>FAIL</v>
      </c>
    </row>
    <row r="15" spans="1:15" x14ac:dyDescent="0.25">
      <c r="A15" s="11">
        <v>15</v>
      </c>
      <c r="D15" s="11" t="e">
        <f t="shared" si="0"/>
        <v>#DIV/0!</v>
      </c>
      <c r="F15" s="9"/>
      <c r="G15" s="9"/>
      <c r="H15" s="1">
        <v>650</v>
      </c>
      <c r="I15" s="1"/>
      <c r="J15" s="1"/>
      <c r="K15" s="1" t="s">
        <v>8</v>
      </c>
      <c r="L15" s="1">
        <v>0</v>
      </c>
      <c r="M15" s="1">
        <v>0</v>
      </c>
      <c r="N15" s="1">
        <f t="shared" ref="N15:N21" si="1">AVERAGE(L15:M15)</f>
        <v>0</v>
      </c>
      <c r="O15" s="6"/>
    </row>
    <row r="16" spans="1:15" x14ac:dyDescent="0.25">
      <c r="A16" s="11">
        <v>16</v>
      </c>
      <c r="D16" s="11" t="e">
        <f t="shared" si="0"/>
        <v>#DIV/0!</v>
      </c>
      <c r="F16" s="4" t="s">
        <v>11</v>
      </c>
      <c r="G16" s="4" t="s">
        <v>12</v>
      </c>
      <c r="H16" s="3">
        <v>10</v>
      </c>
      <c r="I16" s="3"/>
      <c r="J16" s="3"/>
      <c r="K16" s="3" t="s">
        <v>9</v>
      </c>
      <c r="L16" s="1">
        <v>0</v>
      </c>
      <c r="M16" s="1">
        <v>0</v>
      </c>
      <c r="N16" s="1">
        <f t="shared" si="1"/>
        <v>0</v>
      </c>
      <c r="O16" s="7" t="str">
        <f>IF(AND(N16&lt;200,N17&lt;50,J16&lt;80,J17&lt;20,AND(3.2&lt;I16,I16&lt;3.4),AND(3.2&lt;I17,I17&lt;3.4)),"PASS","FAIL")</f>
        <v>FAIL</v>
      </c>
    </row>
    <row r="17" spans="1:15" x14ac:dyDescent="0.25">
      <c r="A17" s="11">
        <v>17</v>
      </c>
      <c r="D17" s="11" t="e">
        <f t="shared" si="0"/>
        <v>#DIV/0!</v>
      </c>
      <c r="F17" s="4"/>
      <c r="G17" s="4"/>
      <c r="H17" s="3">
        <v>650</v>
      </c>
      <c r="I17" s="3"/>
      <c r="J17" s="3"/>
      <c r="K17" s="3" t="s">
        <v>8</v>
      </c>
      <c r="L17" s="1">
        <v>0</v>
      </c>
      <c r="M17" s="1">
        <v>0</v>
      </c>
      <c r="N17" s="1">
        <f t="shared" si="1"/>
        <v>0</v>
      </c>
      <c r="O17" s="8"/>
    </row>
    <row r="18" spans="1:15" x14ac:dyDescent="0.25">
      <c r="A18" s="11">
        <v>18</v>
      </c>
      <c r="D18" s="11" t="e">
        <f t="shared" si="0"/>
        <v>#DIV/0!</v>
      </c>
      <c r="F18" s="10" t="s">
        <v>13</v>
      </c>
      <c r="G18" s="9" t="s">
        <v>14</v>
      </c>
      <c r="H18" s="1">
        <v>10</v>
      </c>
      <c r="I18" s="1"/>
      <c r="J18" s="1"/>
      <c r="K18" s="1" t="s">
        <v>9</v>
      </c>
      <c r="L18" s="1">
        <v>0</v>
      </c>
      <c r="M18" s="1">
        <v>0</v>
      </c>
      <c r="N18" s="1">
        <f t="shared" si="1"/>
        <v>0</v>
      </c>
      <c r="O18" s="5" t="str">
        <f>IF(AND(N18&lt;200,N19&lt;50,J18&lt;80,J19&lt;20,AND(3.2&lt;I18,I18&lt;3.4),AND(3.2&lt;I19,I19&lt;3.4)),"PASS","FAIL")</f>
        <v>FAIL</v>
      </c>
    </row>
    <row r="19" spans="1:15" x14ac:dyDescent="0.25">
      <c r="A19" s="11">
        <v>19</v>
      </c>
      <c r="D19" s="11" t="e">
        <f t="shared" si="0"/>
        <v>#DIV/0!</v>
      </c>
      <c r="F19" s="10"/>
      <c r="G19" s="9"/>
      <c r="H19" s="1">
        <v>650</v>
      </c>
      <c r="I19" s="1"/>
      <c r="J19" s="1"/>
      <c r="K19" s="1" t="s">
        <v>8</v>
      </c>
      <c r="L19" s="1">
        <v>0</v>
      </c>
      <c r="M19" s="1">
        <v>0</v>
      </c>
      <c r="N19" s="1">
        <f t="shared" si="1"/>
        <v>0</v>
      </c>
      <c r="O19" s="6"/>
    </row>
    <row r="20" spans="1:15" x14ac:dyDescent="0.25">
      <c r="A20" s="11">
        <v>20</v>
      </c>
      <c r="D20" s="11" t="e">
        <f t="shared" si="0"/>
        <v>#DIV/0!</v>
      </c>
      <c r="F20" s="4" t="s">
        <v>15</v>
      </c>
      <c r="G20" s="4" t="s">
        <v>16</v>
      </c>
      <c r="H20" s="3">
        <v>10</v>
      </c>
      <c r="I20" s="3"/>
      <c r="J20" s="3"/>
      <c r="K20" s="3" t="s">
        <v>9</v>
      </c>
      <c r="L20" s="1">
        <v>0</v>
      </c>
      <c r="M20" s="1">
        <v>0</v>
      </c>
      <c r="N20" s="1">
        <f t="shared" si="1"/>
        <v>0</v>
      </c>
      <c r="O20" s="7" t="str">
        <f>IF(AND(N20&lt;200,N21&lt;50,J20&lt;80,J21&lt;20,AND(3.2&lt;I20,I20&lt;3.4),AND(3.2&lt;I21,I21&lt;3.4)),"PASS","FAIL")</f>
        <v>FAIL</v>
      </c>
    </row>
    <row r="21" spans="1:15" x14ac:dyDescent="0.25">
      <c r="A21" s="11">
        <v>21</v>
      </c>
      <c r="D21" s="11" t="e">
        <f t="shared" si="0"/>
        <v>#DIV/0!</v>
      </c>
      <c r="F21" s="4"/>
      <c r="G21" s="4"/>
      <c r="H21" s="3">
        <v>650</v>
      </c>
      <c r="I21" s="3"/>
      <c r="J21" s="3"/>
      <c r="K21" s="3" t="s">
        <v>8</v>
      </c>
      <c r="L21" s="1">
        <v>0</v>
      </c>
      <c r="M21" s="1">
        <v>0</v>
      </c>
      <c r="N21" s="1">
        <f t="shared" si="1"/>
        <v>0</v>
      </c>
      <c r="O21" s="8"/>
    </row>
    <row r="22" spans="1:15" x14ac:dyDescent="0.25">
      <c r="A22" s="11">
        <v>22</v>
      </c>
      <c r="D22" s="11" t="e">
        <f t="shared" si="0"/>
        <v>#DIV/0!</v>
      </c>
    </row>
    <row r="23" spans="1:15" x14ac:dyDescent="0.25">
      <c r="A23" s="11">
        <v>23</v>
      </c>
      <c r="D23" s="11" t="e">
        <f t="shared" si="0"/>
        <v>#DIV/0!</v>
      </c>
      <c r="F23" s="11" t="s">
        <v>42</v>
      </c>
    </row>
    <row r="24" spans="1:15" x14ac:dyDescent="0.25">
      <c r="A24" s="11">
        <v>24</v>
      </c>
      <c r="D24" s="11" t="e">
        <f t="shared" si="0"/>
        <v>#DIV/0!</v>
      </c>
    </row>
    <row r="25" spans="1:15" x14ac:dyDescent="0.25">
      <c r="A25" s="11">
        <v>25</v>
      </c>
      <c r="D25" s="11" t="e">
        <f t="shared" si="0"/>
        <v>#DIV/0!</v>
      </c>
    </row>
    <row r="26" spans="1:15" x14ac:dyDescent="0.25">
      <c r="A26" s="11">
        <v>26</v>
      </c>
      <c r="D26" s="11" t="e">
        <f t="shared" si="0"/>
        <v>#DIV/0!</v>
      </c>
    </row>
    <row r="27" spans="1:15" x14ac:dyDescent="0.25">
      <c r="A27" s="11">
        <v>27</v>
      </c>
      <c r="D27" s="11" t="e">
        <f t="shared" si="0"/>
        <v>#DIV/0!</v>
      </c>
      <c r="F27" s="11" t="s">
        <v>44</v>
      </c>
    </row>
    <row r="28" spans="1:15" x14ac:dyDescent="0.25">
      <c r="A28" s="11">
        <v>28</v>
      </c>
      <c r="D28" s="11" t="e">
        <f t="shared" si="0"/>
        <v>#DIV/0!</v>
      </c>
      <c r="F28" s="1" t="s">
        <v>0</v>
      </c>
      <c r="G28" s="1" t="s">
        <v>1</v>
      </c>
      <c r="H28" s="1" t="s">
        <v>7</v>
      </c>
      <c r="I28" s="1" t="s">
        <v>3</v>
      </c>
      <c r="J28" s="1" t="s">
        <v>2</v>
      </c>
      <c r="K28" s="2" t="s">
        <v>10</v>
      </c>
      <c r="L28" s="2" t="s">
        <v>36</v>
      </c>
      <c r="M28" s="2" t="s">
        <v>37</v>
      </c>
      <c r="N28" s="2" t="s">
        <v>38</v>
      </c>
      <c r="O28" s="1" t="s">
        <v>4</v>
      </c>
    </row>
    <row r="29" spans="1:15" x14ac:dyDescent="0.25">
      <c r="A29" s="11">
        <v>29</v>
      </c>
      <c r="D29" s="11" t="e">
        <f t="shared" si="0"/>
        <v>#DIV/0!</v>
      </c>
      <c r="F29" s="9" t="s">
        <v>5</v>
      </c>
      <c r="G29" s="9" t="s">
        <v>6</v>
      </c>
      <c r="H29" s="1">
        <v>10</v>
      </c>
      <c r="I29" s="1"/>
      <c r="J29" s="1"/>
      <c r="K29" s="1" t="s">
        <v>9</v>
      </c>
      <c r="L29" s="1">
        <v>0</v>
      </c>
      <c r="M29" s="1">
        <v>0</v>
      </c>
      <c r="N29" s="1">
        <f>AVERAGE(L29:M29)</f>
        <v>0</v>
      </c>
      <c r="O29" s="5" t="str">
        <f>IF(AND(N29&lt;200,N30&lt;50,J29&lt;80,J30&lt;20,AND(3.2&lt;I29,I29&lt;3.4),AND(3.2&lt;I30,I30&lt;3.4)),"PASS","FAIL")</f>
        <v>FAIL</v>
      </c>
    </row>
    <row r="30" spans="1:15" x14ac:dyDescent="0.25">
      <c r="A30" s="11">
        <v>30</v>
      </c>
      <c r="D30" s="11" t="e">
        <f t="shared" si="0"/>
        <v>#DIV/0!</v>
      </c>
      <c r="F30" s="9"/>
      <c r="G30" s="9"/>
      <c r="H30" s="1">
        <v>650</v>
      </c>
      <c r="I30" s="1"/>
      <c r="J30" s="1"/>
      <c r="K30" s="1" t="s">
        <v>8</v>
      </c>
      <c r="L30" s="1">
        <v>0</v>
      </c>
      <c r="M30" s="1">
        <v>0</v>
      </c>
      <c r="N30" s="1">
        <f t="shared" ref="N30:N36" si="2">AVERAGE(L30:M30)</f>
        <v>0</v>
      </c>
      <c r="O30" s="6"/>
    </row>
    <row r="31" spans="1:15" x14ac:dyDescent="0.25">
      <c r="F31" s="4" t="s">
        <v>11</v>
      </c>
      <c r="G31" s="4" t="s">
        <v>12</v>
      </c>
      <c r="H31" s="3">
        <v>10</v>
      </c>
      <c r="I31" s="3"/>
      <c r="J31" s="3"/>
      <c r="K31" s="3" t="s">
        <v>9</v>
      </c>
      <c r="L31" s="1">
        <v>0</v>
      </c>
      <c r="M31" s="1">
        <v>0</v>
      </c>
      <c r="N31" s="1">
        <f t="shared" si="2"/>
        <v>0</v>
      </c>
      <c r="O31" s="7" t="str">
        <f>IF(AND(N31&lt;200,N32&lt;50,J31&lt;80,J32&lt;20,AND(3.2&lt;I31,I31&lt;3.4),AND(3.2&lt;I32,I32&lt;3.4)),"PASS","FAIL")</f>
        <v>FAIL</v>
      </c>
    </row>
    <row r="32" spans="1:15" x14ac:dyDescent="0.25">
      <c r="A32" s="11" t="s">
        <v>40</v>
      </c>
      <c r="F32" s="4"/>
      <c r="G32" s="4"/>
      <c r="H32" s="3">
        <v>650</v>
      </c>
      <c r="I32" s="3"/>
      <c r="J32" s="3"/>
      <c r="K32" s="3" t="s">
        <v>8</v>
      </c>
      <c r="L32" s="1">
        <v>0</v>
      </c>
      <c r="M32" s="1">
        <v>0</v>
      </c>
      <c r="N32" s="1">
        <f t="shared" si="2"/>
        <v>0</v>
      </c>
      <c r="O32" s="8"/>
    </row>
    <row r="33" spans="1:15" x14ac:dyDescent="0.25">
      <c r="A33" s="11" t="s">
        <v>21</v>
      </c>
      <c r="B33" s="11" t="s">
        <v>18</v>
      </c>
      <c r="C33" s="11" t="s">
        <v>19</v>
      </c>
      <c r="D33" s="11" t="s">
        <v>20</v>
      </c>
      <c r="F33" s="10" t="s">
        <v>13</v>
      </c>
      <c r="G33" s="9" t="s">
        <v>14</v>
      </c>
      <c r="H33" s="1">
        <v>10</v>
      </c>
      <c r="I33" s="1"/>
      <c r="J33" s="1"/>
      <c r="K33" s="1" t="s">
        <v>9</v>
      </c>
      <c r="L33" s="1">
        <v>0</v>
      </c>
      <c r="M33" s="1">
        <v>0</v>
      </c>
      <c r="N33" s="1">
        <f t="shared" si="2"/>
        <v>0</v>
      </c>
      <c r="O33" s="5" t="str">
        <f>IF(AND(N33&lt;200,N34&lt;50,J33&lt;80,J34&lt;20,AND(3.2&lt;I33,I33&lt;3.4),AND(3.2&lt;I34,I34&lt;3.4)),"PASS","FAIL")</f>
        <v>FAIL</v>
      </c>
    </row>
    <row r="34" spans="1:15" x14ac:dyDescent="0.25">
      <c r="A34" s="11">
        <v>0.05</v>
      </c>
      <c r="D34" s="11" t="e">
        <f>C34/B34*100</f>
        <v>#DIV/0!</v>
      </c>
      <c r="F34" s="10"/>
      <c r="G34" s="9"/>
      <c r="H34" s="1">
        <v>650</v>
      </c>
      <c r="I34" s="1"/>
      <c r="J34" s="1"/>
      <c r="K34" s="1" t="s">
        <v>8</v>
      </c>
      <c r="L34" s="1">
        <v>0</v>
      </c>
      <c r="M34" s="1">
        <v>0</v>
      </c>
      <c r="N34" s="1">
        <f t="shared" si="2"/>
        <v>0</v>
      </c>
      <c r="O34" s="6"/>
    </row>
    <row r="35" spans="1:15" x14ac:dyDescent="0.25">
      <c r="A35" s="11">
        <v>0.1</v>
      </c>
      <c r="D35" s="11" t="e">
        <f t="shared" ref="D35:D60" si="3">C35/B35*100</f>
        <v>#DIV/0!</v>
      </c>
      <c r="F35" s="4" t="s">
        <v>15</v>
      </c>
      <c r="G35" s="4" t="s">
        <v>16</v>
      </c>
      <c r="H35" s="3">
        <v>10</v>
      </c>
      <c r="I35" s="3"/>
      <c r="J35" s="3"/>
      <c r="K35" s="3" t="s">
        <v>9</v>
      </c>
      <c r="L35" s="1">
        <v>0</v>
      </c>
      <c r="M35" s="1">
        <v>0</v>
      </c>
      <c r="N35" s="1">
        <f t="shared" si="2"/>
        <v>0</v>
      </c>
      <c r="O35" s="7" t="str">
        <f>IF(AND(N35&lt;200,N36&lt;50,J35&lt;80,J36&lt;20,AND(3.2&lt;I35,I35&lt;3.4),AND(3.2&lt;I36,I36&lt;3.4)),"PASS","FAIL")</f>
        <v>FAIL</v>
      </c>
    </row>
    <row r="36" spans="1:15" x14ac:dyDescent="0.25">
      <c r="A36" s="11">
        <v>0.15</v>
      </c>
      <c r="D36" s="11" t="e">
        <f t="shared" si="3"/>
        <v>#DIV/0!</v>
      </c>
      <c r="F36" s="4"/>
      <c r="G36" s="4"/>
      <c r="H36" s="3">
        <v>650</v>
      </c>
      <c r="I36" s="3"/>
      <c r="J36" s="3"/>
      <c r="K36" s="3" t="s">
        <v>8</v>
      </c>
      <c r="L36" s="1">
        <v>0</v>
      </c>
      <c r="M36" s="1">
        <v>0</v>
      </c>
      <c r="N36" s="1">
        <f t="shared" si="2"/>
        <v>0</v>
      </c>
      <c r="O36" s="8"/>
    </row>
    <row r="37" spans="1:15" x14ac:dyDescent="0.25">
      <c r="A37" s="11">
        <v>0.2</v>
      </c>
      <c r="D37" s="11" t="e">
        <f t="shared" si="3"/>
        <v>#DIV/0!</v>
      </c>
    </row>
    <row r="38" spans="1:15" x14ac:dyDescent="0.25">
      <c r="A38" s="11">
        <v>0.25</v>
      </c>
      <c r="D38" s="11" t="e">
        <f t="shared" si="3"/>
        <v>#DIV/0!</v>
      </c>
      <c r="F38" s="11" t="s">
        <v>42</v>
      </c>
    </row>
    <row r="39" spans="1:15" x14ac:dyDescent="0.25">
      <c r="A39" s="11">
        <v>0.3</v>
      </c>
      <c r="D39" s="11" t="e">
        <f t="shared" si="3"/>
        <v>#DIV/0!</v>
      </c>
    </row>
    <row r="40" spans="1:15" x14ac:dyDescent="0.25">
      <c r="A40" s="11">
        <v>0.35</v>
      </c>
      <c r="D40" s="11" t="e">
        <f t="shared" si="3"/>
        <v>#DIV/0!</v>
      </c>
    </row>
    <row r="41" spans="1:15" x14ac:dyDescent="0.25">
      <c r="A41" s="11">
        <v>0.4</v>
      </c>
      <c r="D41" s="11" t="e">
        <f t="shared" si="3"/>
        <v>#DIV/0!</v>
      </c>
    </row>
    <row r="42" spans="1:15" x14ac:dyDescent="0.25">
      <c r="A42" s="11">
        <v>0.45</v>
      </c>
      <c r="D42" s="11" t="e">
        <f t="shared" si="3"/>
        <v>#DIV/0!</v>
      </c>
    </row>
    <row r="43" spans="1:15" x14ac:dyDescent="0.25">
      <c r="A43" s="11">
        <v>0.5</v>
      </c>
      <c r="D43" s="11" t="e">
        <f t="shared" si="3"/>
        <v>#DIV/0!</v>
      </c>
    </row>
    <row r="44" spans="1:15" x14ac:dyDescent="0.25">
      <c r="A44" s="11">
        <v>0.55000000000000004</v>
      </c>
      <c r="D44" s="11" t="e">
        <f t="shared" si="3"/>
        <v>#DIV/0!</v>
      </c>
    </row>
    <row r="45" spans="1:15" x14ac:dyDescent="0.25">
      <c r="A45" s="11">
        <v>0.6</v>
      </c>
      <c r="D45" s="11" t="e">
        <f t="shared" si="3"/>
        <v>#DIV/0!</v>
      </c>
    </row>
    <row r="46" spans="1:15" x14ac:dyDescent="0.25">
      <c r="A46" s="11">
        <v>0.65</v>
      </c>
      <c r="D46" s="11" t="e">
        <f t="shared" si="3"/>
        <v>#DIV/0!</v>
      </c>
    </row>
    <row r="47" spans="1:15" x14ac:dyDescent="0.25">
      <c r="A47" s="11">
        <v>0.7</v>
      </c>
      <c r="D47" s="11" t="e">
        <f t="shared" si="3"/>
        <v>#DIV/0!</v>
      </c>
    </row>
    <row r="48" spans="1:15" x14ac:dyDescent="0.25">
      <c r="A48" s="11">
        <v>0.75</v>
      </c>
      <c r="D48" s="11" t="e">
        <f t="shared" si="3"/>
        <v>#DIV/0!</v>
      </c>
    </row>
    <row r="49" spans="1:4" x14ac:dyDescent="0.25">
      <c r="A49" s="11">
        <v>0.8</v>
      </c>
      <c r="D49" s="11" t="e">
        <f t="shared" si="3"/>
        <v>#DIV/0!</v>
      </c>
    </row>
    <row r="50" spans="1:4" x14ac:dyDescent="0.25">
      <c r="A50" s="11">
        <v>0.85</v>
      </c>
      <c r="D50" s="11" t="e">
        <f t="shared" si="3"/>
        <v>#DIV/0!</v>
      </c>
    </row>
    <row r="51" spans="1:4" x14ac:dyDescent="0.25">
      <c r="A51" s="11">
        <v>0.9</v>
      </c>
      <c r="D51" s="11" t="e">
        <f t="shared" si="3"/>
        <v>#DIV/0!</v>
      </c>
    </row>
    <row r="52" spans="1:4" x14ac:dyDescent="0.25">
      <c r="A52" s="11">
        <v>0.95</v>
      </c>
      <c r="D52" s="11" t="e">
        <f t="shared" si="3"/>
        <v>#DIV/0!</v>
      </c>
    </row>
    <row r="53" spans="1:4" x14ac:dyDescent="0.25">
      <c r="A53" s="11">
        <v>1</v>
      </c>
      <c r="D53" s="11" t="e">
        <f t="shared" si="3"/>
        <v>#DIV/0!</v>
      </c>
    </row>
    <row r="54" spans="1:4" x14ac:dyDescent="0.25">
      <c r="A54" s="11">
        <v>1.2</v>
      </c>
      <c r="D54" s="11" t="e">
        <f t="shared" si="3"/>
        <v>#DIV/0!</v>
      </c>
    </row>
    <row r="55" spans="1:4" x14ac:dyDescent="0.25">
      <c r="A55" s="11">
        <v>1.4</v>
      </c>
      <c r="D55" s="11" t="e">
        <f t="shared" si="3"/>
        <v>#DIV/0!</v>
      </c>
    </row>
    <row r="56" spans="1:4" x14ac:dyDescent="0.25">
      <c r="A56" s="11">
        <v>1.6</v>
      </c>
      <c r="D56" s="11" t="e">
        <f t="shared" si="3"/>
        <v>#DIV/0!</v>
      </c>
    </row>
    <row r="57" spans="1:4" x14ac:dyDescent="0.25">
      <c r="A57" s="11">
        <v>1.8</v>
      </c>
      <c r="D57" s="11" t="e">
        <f t="shared" si="3"/>
        <v>#DIV/0!</v>
      </c>
    </row>
    <row r="58" spans="1:4" x14ac:dyDescent="0.25">
      <c r="A58" s="11">
        <v>2</v>
      </c>
      <c r="D58" s="11" t="e">
        <f t="shared" si="3"/>
        <v>#DIV/0!</v>
      </c>
    </row>
    <row r="59" spans="1:4" x14ac:dyDescent="0.25">
      <c r="A59" s="11">
        <v>2.25</v>
      </c>
      <c r="D59" s="11" t="e">
        <f t="shared" si="3"/>
        <v>#DIV/0!</v>
      </c>
    </row>
    <row r="60" spans="1:4" x14ac:dyDescent="0.25">
      <c r="A60" s="11">
        <v>2.5</v>
      </c>
      <c r="D60" s="11" t="e">
        <f t="shared" si="3"/>
        <v>#DIV/0!</v>
      </c>
    </row>
    <row r="62" spans="1:4" x14ac:dyDescent="0.25">
      <c r="A62" s="12" t="s">
        <v>26</v>
      </c>
      <c r="B62" s="11" t="s">
        <v>23</v>
      </c>
    </row>
    <row r="63" spans="1:4" x14ac:dyDescent="0.25">
      <c r="A63" s="11" t="s">
        <v>24</v>
      </c>
    </row>
    <row r="64" spans="1:4" x14ac:dyDescent="0.25">
      <c r="A64" s="11" t="s">
        <v>25</v>
      </c>
    </row>
    <row r="67" spans="1:7" x14ac:dyDescent="0.25">
      <c r="A67" s="11" t="s">
        <v>27</v>
      </c>
      <c r="B67" s="11" t="s">
        <v>28</v>
      </c>
      <c r="C67" s="11" t="s">
        <v>29</v>
      </c>
      <c r="D67" s="11" t="s">
        <v>30</v>
      </c>
      <c r="E67" s="11" t="s">
        <v>31</v>
      </c>
      <c r="F67" s="11" t="s">
        <v>32</v>
      </c>
      <c r="G67" s="11" t="s">
        <v>33</v>
      </c>
    </row>
    <row r="68" spans="1:7" x14ac:dyDescent="0.25">
      <c r="A68" s="11" t="s">
        <v>34</v>
      </c>
      <c r="B68" s="11">
        <v>6</v>
      </c>
      <c r="C68" s="13" t="b">
        <v>0</v>
      </c>
      <c r="D68" s="11">
        <v>11.51</v>
      </c>
      <c r="E68" s="13" t="b">
        <v>0</v>
      </c>
      <c r="F68" s="11">
        <v>12</v>
      </c>
      <c r="G68" s="13" t="b">
        <v>0</v>
      </c>
    </row>
    <row r="69" spans="1:7" x14ac:dyDescent="0.25">
      <c r="A69" s="11" t="s">
        <v>35</v>
      </c>
      <c r="B69" s="11">
        <v>6.6</v>
      </c>
      <c r="C69" s="13" t="b">
        <v>0</v>
      </c>
      <c r="D69" s="11">
        <v>12.06</v>
      </c>
      <c r="E69" s="13" t="b">
        <v>0</v>
      </c>
      <c r="F69" s="11">
        <v>13</v>
      </c>
      <c r="G69" s="13" t="b">
        <v>0</v>
      </c>
    </row>
  </sheetData>
  <mergeCells count="24">
    <mergeCell ref="F33:F34"/>
    <mergeCell ref="G33:G34"/>
    <mergeCell ref="O33:O34"/>
    <mergeCell ref="F35:F36"/>
    <mergeCell ref="G35:G36"/>
    <mergeCell ref="O35:O36"/>
    <mergeCell ref="F29:F30"/>
    <mergeCell ref="G29:G30"/>
    <mergeCell ref="O29:O30"/>
    <mergeCell ref="F31:F32"/>
    <mergeCell ref="G31:G32"/>
    <mergeCell ref="O31:O32"/>
    <mergeCell ref="F18:F19"/>
    <mergeCell ref="G18:G19"/>
    <mergeCell ref="O18:O19"/>
    <mergeCell ref="F20:F21"/>
    <mergeCell ref="G20:G21"/>
    <mergeCell ref="O20:O21"/>
    <mergeCell ref="F14:F15"/>
    <mergeCell ref="G14:G15"/>
    <mergeCell ref="O14:O15"/>
    <mergeCell ref="F16:F17"/>
    <mergeCell ref="G16:G17"/>
    <mergeCell ref="O16:O17"/>
  </mergeCells>
  <conditionalFormatting sqref="I14:I21">
    <cfRule type="cellIs" dxfId="19" priority="17" operator="notBetween">
      <formula>3.2</formula>
      <formula>3.4</formula>
    </cfRule>
    <cfRule type="cellIs" dxfId="18" priority="18" operator="between">
      <formula>3.2</formula>
      <formula>3.4</formula>
    </cfRule>
  </conditionalFormatting>
  <conditionalFormatting sqref="J14 J16 J18 J20">
    <cfRule type="cellIs" dxfId="17" priority="15" operator="lessThan">
      <formula>50</formula>
    </cfRule>
    <cfRule type="cellIs" dxfId="16" priority="16" operator="greaterThan">
      <formula>50</formula>
    </cfRule>
  </conditionalFormatting>
  <conditionalFormatting sqref="J15 J17 J19 J21">
    <cfRule type="cellIs" dxfId="15" priority="13" operator="lessThan">
      <formula>20</formula>
    </cfRule>
    <cfRule type="cellIs" dxfId="14" priority="14" operator="greaterThan">
      <formula>20</formula>
    </cfRule>
  </conditionalFormatting>
  <conditionalFormatting sqref="N14:N21">
    <cfRule type="cellIs" dxfId="13" priority="11" operator="lessThan">
      <formula>200</formula>
    </cfRule>
    <cfRule type="cellIs" dxfId="12" priority="12" operator="greaterThan">
      <formula>200</formula>
    </cfRule>
  </conditionalFormatting>
  <conditionalFormatting sqref="O14:O21">
    <cfRule type="containsText" dxfId="11" priority="19" operator="containsText" text="FAIL">
      <formula>NOT(ISERROR(SEARCH("FAIL",O14)))</formula>
    </cfRule>
    <cfRule type="containsText" dxfId="10" priority="20" operator="containsText" text="PASS">
      <formula>NOT(ISERROR(SEARCH("PASS",O14)))</formula>
    </cfRule>
  </conditionalFormatting>
  <conditionalFormatting sqref="I29:I36">
    <cfRule type="cellIs" dxfId="9" priority="7" operator="notBetween">
      <formula>3.2</formula>
      <formula>3.4</formula>
    </cfRule>
    <cfRule type="cellIs" dxfId="8" priority="8" operator="between">
      <formula>3.2</formula>
      <formula>3.4</formula>
    </cfRule>
  </conditionalFormatting>
  <conditionalFormatting sqref="J29 J31 J33 J35">
    <cfRule type="cellIs" dxfId="7" priority="5" operator="lessThan">
      <formula>50</formula>
    </cfRule>
    <cfRule type="cellIs" dxfId="6" priority="6" operator="greaterThan">
      <formula>50</formula>
    </cfRule>
  </conditionalFormatting>
  <conditionalFormatting sqref="J30 J32 J34 J36">
    <cfRule type="cellIs" dxfId="5" priority="3" operator="lessThan">
      <formula>20</formula>
    </cfRule>
    <cfRule type="cellIs" dxfId="4" priority="4" operator="greaterThan">
      <formula>20</formula>
    </cfRule>
  </conditionalFormatting>
  <conditionalFormatting sqref="N29:N36">
    <cfRule type="cellIs" dxfId="3" priority="1" operator="lessThan">
      <formula>200</formula>
    </cfRule>
    <cfRule type="cellIs" dxfId="2" priority="2" operator="greaterThan">
      <formula>200</formula>
    </cfRule>
  </conditionalFormatting>
  <conditionalFormatting sqref="O29:O36">
    <cfRule type="containsText" dxfId="1" priority="9" operator="containsText" text="FAIL">
      <formula>NOT(ISERROR(SEARCH("FAIL",O29)))</formula>
    </cfRule>
    <cfRule type="containsText" dxfId="0" priority="10" operator="containsText" text="PASS">
      <formula>NOT(ISERROR(SEARCH("PASS",O29)))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TPSM84203EAB (Hog)</vt:lpstr>
      <vt:lpstr>TPS62933P (Ours)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Aaron Huinink</cp:lastModifiedBy>
  <dcterms:created xsi:type="dcterms:W3CDTF">2015-06-05T18:17:20Z</dcterms:created>
  <dcterms:modified xsi:type="dcterms:W3CDTF">2024-11-15T19:28:46Z</dcterms:modified>
</cp:coreProperties>
</file>