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E38704AC-2550-E14B-A55A-F346A9FBB099}" xr6:coauthVersionLast="47" xr6:coauthVersionMax="47" xr10:uidLastSave="{00000000-0000-0000-0000-000000000000}"/>
  <bookViews>
    <workbookView xWindow="7480" yWindow="500" windowWidth="19240" windowHeight="15880" activeTab="2" xr2:uid="{00000000-000D-0000-FFFF-FFFF00000000}"/>
  </bookViews>
  <sheets>
    <sheet name="EMDN" sheetId="9" r:id="rId1"/>
    <sheet name="A01-針" sheetId="6" r:id="rId2"/>
    <sheet name="A02-注射筒" sheetId="11" r:id="rId3"/>
    <sheet name="IVDR" sheetId="10" r:id="rId4"/>
  </sheets>
  <definedNames>
    <definedName name="_xlnm._FilterDatabase" localSheetId="1" hidden="1">'A01-針'!$A$3:$F$35</definedName>
    <definedName name="_xlnm._FilterDatabase" localSheetId="2" hidden="1">'A02-注射筒'!$A$3:$F$35</definedName>
    <definedName name="_xlnm._FilterDatabase" localSheetId="3" hidden="1">IVDR!$A$3:$K$39</definedName>
    <definedName name="A">EMDN!$A$3:$A$49</definedName>
    <definedName name="B">EMDN!$B$3:$B$50</definedName>
    <definedName name="C_">#REF!</definedName>
    <definedName name="C0">EMDN!$C$3:$C$50</definedName>
    <definedName name="Standards" localSheetId="2">'A02-注射筒'!$F$3:$F$50</definedName>
    <definedName name="Standards" localSheetId="3">IVDR!$K$3:$K$42</definedName>
    <definedName name="Standards">'A01-針'!$F$3:$F$50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1" l="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68" i="11"/>
  <c r="C168" i="11"/>
  <c r="D167" i="11"/>
  <c r="C167" i="11"/>
  <c r="D165" i="11"/>
  <c r="C165" i="11"/>
  <c r="D164" i="11"/>
  <c r="C164" i="11"/>
  <c r="D163" i="11"/>
  <c r="C163" i="11"/>
  <c r="D161" i="11"/>
  <c r="C161" i="11"/>
  <c r="D159" i="11"/>
  <c r="C159" i="11"/>
  <c r="D158" i="11"/>
  <c r="C158" i="11"/>
  <c r="D157" i="11"/>
  <c r="C157" i="11"/>
  <c r="D155" i="11"/>
  <c r="C155" i="11"/>
  <c r="D154" i="11"/>
  <c r="C154" i="11"/>
  <c r="D153" i="11"/>
  <c r="C153" i="11"/>
  <c r="D152" i="11"/>
  <c r="C152" i="11"/>
  <c r="D151" i="11"/>
  <c r="C151" i="11"/>
  <c r="D150" i="11"/>
  <c r="C150" i="11"/>
  <c r="D149" i="11"/>
  <c r="C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88" i="11"/>
  <c r="C88" i="11"/>
  <c r="D87" i="11"/>
  <c r="C87" i="11"/>
  <c r="D86" i="11"/>
  <c r="C86" i="11"/>
  <c r="D85" i="11"/>
  <c r="C85" i="11"/>
  <c r="D83" i="11"/>
  <c r="C83" i="11"/>
  <c r="D82" i="11"/>
  <c r="C82" i="11"/>
  <c r="D81" i="11"/>
  <c r="C81"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8" i="11"/>
  <c r="C58" i="11"/>
  <c r="D56" i="11"/>
  <c r="C56"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8" i="11"/>
  <c r="C18" i="11"/>
  <c r="D17" i="11"/>
  <c r="C17" i="11"/>
  <c r="D16" i="11"/>
  <c r="C16" i="11"/>
  <c r="D15" i="11"/>
  <c r="C15" i="11"/>
  <c r="D13" i="11"/>
  <c r="C13" i="11"/>
  <c r="D12" i="11"/>
  <c r="C12" i="11"/>
  <c r="D11" i="11"/>
  <c r="C11" i="11"/>
  <c r="D10" i="11"/>
  <c r="C10" i="11"/>
  <c r="D9" i="11"/>
  <c r="C9" i="11"/>
  <c r="D8" i="11"/>
  <c r="C8" i="11"/>
  <c r="D5" i="11"/>
  <c r="C5" i="11"/>
  <c r="D4" i="11"/>
  <c r="C4" i="11"/>
  <c r="D264" i="6"/>
  <c r="C264" i="6"/>
  <c r="C262" i="6"/>
  <c r="C261" i="6"/>
  <c r="D262" i="6"/>
  <c r="D261" i="6"/>
  <c r="D260" i="6"/>
  <c r="C260" i="6"/>
  <c r="D257" i="6"/>
  <c r="C257" i="6"/>
  <c r="D256" i="6"/>
  <c r="C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C180" i="6"/>
  <c r="D179" i="6"/>
  <c r="C179"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C100" i="6"/>
  <c r="D100" i="6"/>
  <c r="C99" i="6"/>
  <c r="C98" i="6"/>
  <c r="C96" i="6"/>
  <c r="C97" i="6"/>
  <c r="D99" i="6"/>
  <c r="D96" i="6"/>
  <c r="D97" i="6"/>
  <c r="D98" i="6"/>
  <c r="D94" i="6"/>
  <c r="C94" i="6"/>
  <c r="C95" i="6"/>
  <c r="D95" i="6"/>
  <c r="D93" i="6"/>
  <c r="D90" i="6"/>
  <c r="C93" i="6"/>
  <c r="D92" i="6"/>
  <c r="C92" i="6"/>
  <c r="C21" i="6"/>
  <c r="C22" i="6"/>
  <c r="C23" i="6"/>
  <c r="C35" i="6"/>
  <c r="C36" i="6"/>
  <c r="C37" i="6"/>
  <c r="C39" i="6"/>
  <c r="C43" i="6"/>
  <c r="C44" i="6"/>
  <c r="C45" i="6"/>
  <c r="C47" i="6"/>
  <c r="C51" i="6"/>
  <c r="C52" i="6"/>
  <c r="C53" i="6"/>
  <c r="C54"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5" i="6"/>
  <c r="C72" i="6"/>
  <c r="C73" i="6"/>
  <c r="D70" i="6"/>
  <c r="C70" i="6"/>
  <c r="C69" i="6"/>
  <c r="D69" i="6"/>
  <c r="D68" i="6"/>
  <c r="D67" i="6"/>
  <c r="D66" i="6"/>
  <c r="D65" i="6"/>
  <c r="C67" i="6"/>
  <c r="C68" i="6"/>
  <c r="C66" i="6"/>
  <c r="C65" i="6"/>
  <c r="D62" i="6"/>
  <c r="D60" i="6"/>
  <c r="D54" i="6"/>
  <c r="D53" i="6"/>
  <c r="D52" i="6"/>
  <c r="D51" i="6"/>
  <c r="D48" i="6"/>
  <c r="C48" i="6"/>
  <c r="C38" i="6"/>
  <c r="C33" i="6"/>
  <c r="D20" i="6"/>
  <c r="C20" i="6"/>
  <c r="D61" i="6"/>
  <c r="D25" i="6"/>
  <c r="D58" i="6"/>
  <c r="C58"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30"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<sst xmlns="http://schemas.openxmlformats.org/spreadsheetml/2006/main" count="1761" uniqueCount="936">
  <si>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</si>
  <si>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</si>
  <si>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</si>
  <si>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</si>
  <si>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</si>
  <si>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</si>
  <si>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</si>
  <si>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</si>
  <si>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</si>
  <si>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</si>
  <si>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</si>
  <si>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</si>
  <si>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</si>
  <si>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</si>
  <si>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</si>
  <si>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</si>
  <si>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</si>
  <si>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</si>
  <si>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</si>
  <si>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</si>
  <si>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</si>
  <si>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</si>
  <si>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</si>
  <si>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</si>
  <si>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</si>
  <si>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</si>
  <si>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</si>
  <si>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</si>
  <si>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</si>
  <si>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</si>
  <si>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</si>
  <si>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</si>
  <si>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</si>
  <si>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</si>
  <si>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</si>
  <si>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</si>
  <si>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</si>
  <si>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</si>
  <si>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</si>
  <si>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</si>
  <si>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</si>
  <si>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</si>
  <si>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</si>
  <si>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</si>
  <si>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</si>
  <si>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</si>
  <si>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</si>
  <si>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</si>
  <si>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</si>
  <si>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</si>
  <si>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</si>
  <si>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</si>
  <si>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</si>
  <si>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</si>
  <si>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</si>
  <si>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</si>
  <si>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</si>
  <si>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</si>
  <si>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</si>
  <si>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</si>
  <si>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</si>
  <si>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</si>
  <si>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</si>
  <si>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</si>
  <si>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</si>
  <si>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</si>
  <si>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</si>
  <si>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</si>
  <si>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</si>
  <si>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</si>
  <si>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</si>
  <si>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</si>
  <si>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</si>
  <si>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</si>
  <si>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</si>
  <si>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</si>
  <si>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</si>
  <si>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</si>
  <si>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</si>
  <si>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</si>
  <si>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</si>
  <si>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</si>
  <si>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</si>
  <si>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</si>
  <si>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</si>
  <si>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</si>
  <si>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</si>
  <si>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</si>
  <si>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</si>
  <si>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</si>
  <si>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</si>
  <si>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</si>
  <si>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</si>
  <si>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</si>
  <si>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</si>
  <si>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</si>
  <si>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</si>
  <si>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</si>
  <si>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</si>
  <si>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</si>
  <si>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</si>
  <si>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</si>
  <si>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</si>
  <si>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</si>
  <si>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</si>
  <si>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</si>
  <si>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</si>
  <si>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</si>
  <si>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</si>
  <si>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</si>
  <si>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</si>
  <si>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</si>
  <si>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</si>
  <si>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</si>
  <si>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</si>
  <si>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</si>
  <si>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</si>
  <si>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</si>
  <si>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</si>
  <si>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</si>
  <si>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</si>
  <si>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</si>
  <si>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</si>
  <si>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</si>
  <si>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</si>
  <si>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</si>
  <si>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</si>
  <si>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</si>
  <si>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</si>
  <si>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</si>
  <si>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</si>
  <si>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</si>
  <si>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</si>
  <si>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</si>
  <si>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</si>
  <si>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</si>
  <si>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</si>
  <si>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</si>
  <si>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</si>
  <si>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</si>
  <si>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</si>
  <si>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</si>
  <si>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</si>
  <si>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</si>
  <si>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</si>
  <si>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</si>
  <si>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</si>
  <si>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</si>
  <si>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</si>
  <si>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</si>
  <si>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</si>
  <si>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</si>
  <si>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</si>
  <si>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</si>
  <si>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</si>
  <si>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</si>
  <si>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</si>
  <si>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</si>
  <si>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</si>
  <si>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</si>
  <si>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</si>
  <si>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</si>
  <si>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</si>
  <si>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</si>
  <si>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</si>
  <si>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</si>
  <si>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</si>
  <si>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</si>
  <si>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</si>
  <si>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</si>
  <si>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</si>
  <si>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</si>
  <si>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</si>
  <si>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</si>
  <si>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</si>
  <si>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</si>
  <si>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</si>
  <si>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</si>
  <si>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</si>
  <si>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</si>
  <si>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</si>
  <si>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</si>
  <si>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</si>
  <si>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</si>
  <si>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</si>
  <si>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</si>
  <si>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</si>
  <si>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</si>
  <si>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</si>
  <si>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</si>
  <si>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</si>
  <si>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</si>
  <si>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</si>
  <si>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</si>
  <si>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</si>
  <si>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</si>
  <si>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</si>
  <si>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</si>
  <si>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</si>
  <si>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</si>
  <si>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</si>
  <si>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</si>
  <si>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</si>
  <si>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</si>
  <si>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</si>
  <si>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</si>
  <si>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</si>
  <si>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</si>
  <si>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</si>
  <si>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</si>
  <si>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</si>
  <si>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</si>
  <si>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</si>
  <si>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</si>
  <si>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</si>
  <si>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</si>
  <si>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</si>
  <si>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</si>
  <si>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</si>
  <si>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</si>
  <si>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</si>
  <si>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</si>
  <si>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</si>
  <si>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</si>
  <si>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</si>
  <si>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</si>
  <si>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</si>
  <si>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</si>
  <si>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</si>
  <si>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</si>
  <si>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</si>
  <si>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</si>
  <si>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</si>
  <si>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</si>
  <si>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</si>
  <si>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</si>
  <si>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</si>
  <si>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</si>
  <si>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</si>
  <si>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</si>
  <si>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</si>
  <si>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</si>
  <si>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</si>
  <si>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</si>
  <si>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</si>
  <si>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</si>
  <si>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</si>
  <si>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</si>
  <si>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</si>
  <si>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</si>
  <si>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</si>
  <si>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</si>
  <si>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</si>
  <si>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</si>
  <si>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</si>
  <si>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</si>
  <si>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</si>
  <si>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</si>
  <si>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</si>
  <si>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</si>
  <si>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</si>
  <si>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</si>
  <si>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</si>
  <si>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</si>
  <si>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</si>
  <si>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</si>
  <si>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</si>
  <si>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</si>
  <si>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</si>
  <si>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</si>
  <si>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</si>
  <si>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</si>
  <si>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</si>
  <si>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</si>
  <si>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</si>
  <si>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</si>
  <si>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</si>
  <si>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</si>
  <si>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</si>
  <si>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</si>
  <si>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</si>
  <si>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</si>
  <si>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</si>
  <si>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</si>
  <si>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</si>
  <si>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</si>
  <si>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</si>
  <si>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</si>
  <si>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</si>
  <si>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</si>
  <si>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</si>
  <si>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</si>
  <si>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</si>
  <si>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</si>
  <si>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</si>
  <si>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</si>
  <si>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</si>
  <si>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</si>
  <si>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</si>
  <si>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</si>
  <si>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</si>
  <si>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</si>
  <si>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</si>
  <si>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</si>
  <si>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</si>
  <si>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</si>
  <si>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</si>
  <si>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</si>
  <si>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</si>
  <si>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</si>
  <si>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</si>
  <si>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</si>
  <si>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</si>
  <si>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</si>
  <si>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</si>
  <si>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</si>
  <si>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</si>
  <si>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</si>
  <si>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</si>
  <si>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</si>
  <si>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</si>
  <si>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</si>
  <si>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</si>
  <si>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</si>
  <si>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</si>
  <si>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</si>
  <si>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</si>
  <si>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</si>
  <si>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</si>
  <si>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</si>
  <si>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</si>
  <si>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</si>
  <si>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</si>
  <si>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</si>
  <si>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</si>
  <si>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</si>
  <si>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</si>
  <si>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</si>
  <si>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</si>
  <si>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</si>
  <si>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</si>
  <si>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</si>
  <si>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</si>
  <si>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</si>
  <si>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</si>
  <si>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</si>
  <si>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</si>
  <si>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</si>
  <si>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</si>
  <si>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</si>
  <si>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</si>
  <si>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</si>
  <si>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</si>
  <si>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</si>
  <si>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</si>
  <si>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</si>
  <si>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</si>
  <si>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</si>
  <si>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</si>
  <si>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</si>
  <si>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</si>
  <si>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</si>
  <si>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</si>
  <si>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</si>
  <si>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</si>
  <si>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</si>
  <si>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</si>
  <si>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</si>
  <si>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</si>
  <si>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</si>
  <si>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</si>
  <si>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</si>
  <si>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</si>
  <si>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</si>
  <si>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</si>
  <si>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</si>
  <si>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</si>
  <si>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</si>
  <si>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</si>
  <si>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</si>
  <si>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</si>
  <si>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</si>
  <si>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</si>
  <si>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</si>
  <si>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</si>
  <si>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</si>
  <si>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</si>
  <si>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</si>
  <si>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</si>
  <si>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</si>
  <si>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</si>
  <si>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</si>
  <si>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</si>
  <si>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</si>
  <si>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</si>
  <si>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</si>
  <si>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</si>
  <si>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</si>
  <si>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</si>
  <si>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</si>
  <si>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</si>
  <si>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</si>
  <si>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</si>
  <si>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</si>
  <si>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</si>
  <si>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</si>
  <si>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</si>
  <si>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</si>
  <si>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</si>
  <si>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</si>
  <si>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</si>
  <si>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</si>
  <si>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</si>
  <si>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</si>
  <si>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</si>
  <si>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</si>
  <si>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</si>
  <si>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</si>
  <si>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</si>
  <si>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</si>
  <si>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</si>
  <si>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</si>
  <si>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</si>
  <si>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</si>
  <si>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</si>
  <si>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</si>
  <si>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</si>
  <si>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</si>
  <si>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</si>
  <si>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</si>
  <si>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</si>
  <si>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</si>
  <si>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</si>
  <si>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</si>
  <si>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</si>
  <si>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</si>
  <si>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</si>
  <si>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</si>
  <si>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</si>
  <si>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</si>
  <si>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</si>
  <si>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</si>
  <si>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</si>
  <si>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</si>
  <si>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</si>
  <si>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</si>
  <si>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</si>
  <si>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</si>
  <si>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</si>
  <si>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</si>
  <si>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</si>
  <si>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</si>
  <si>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</si>
  <si>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</si>
  <si>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</si>
  <si>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</si>
  <si>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</si>
  <si>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</si>
  <si>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</si>
  <si>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</si>
  <si>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</si>
  <si>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</si>
  <si>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</si>
  <si>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</si>
  <si>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</si>
  <si>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</si>
  <si>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</si>
  <si>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</si>
  <si>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</si>
  <si>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</si>
  <si>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</si>
  <si>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</si>
  <si>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</si>
  <si>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</si>
  <si>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</si>
  <si>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</si>
  <si>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</si>
  <si>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</si>
  <si>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</si>
  <si>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</si>
  <si>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</si>
  <si>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</si>
  <si>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</si>
  <si>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</si>
  <si>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</si>
  <si>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</si>
  <si>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</si>
  <si>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</si>
  <si>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</si>
  <si>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</si>
  <si>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</si>
  <si>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</si>
  <si>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</si>
  <si>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</si>
  <si>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</si>
  <si>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</si>
  <si>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</si>
  <si>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</si>
  <si>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</si>
  <si>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</si>
  <si>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</si>
  <si>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</si>
  <si>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</si>
  <si>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</si>
  <si>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</si>
  <si>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</si>
  <si>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</si>
  <si>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</si>
  <si>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</si>
  <si>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</si>
  <si>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</si>
  <si>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</si>
  <si>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</si>
  <si>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</si>
  <si>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</si>
  <si>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</si>
  <si>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</si>
  <si>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</si>
  <si>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</si>
  <si>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</si>
  <si>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</si>
  <si>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</si>
  <si>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</si>
  <si>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</si>
  <si>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</si>
  <si>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</si>
  <si>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</si>
  <si>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</si>
  <si>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</si>
  <si>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</si>
  <si>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</si>
  <si>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</si>
  <si>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</si>
  <si>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</si>
  <si>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</si>
  <si>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</si>
  <si>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</si>
  <si>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</si>
  <si>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</si>
  <si>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</si>
  <si>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</si>
  <si>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</si>
  <si>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</si>
  <si>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</si>
  <si>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</si>
  <si>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</si>
  <si>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</si>
  <si>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</si>
  <si>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</si>
  <si>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</si>
  <si>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</si>
  <si>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</si>
  <si>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</si>
  <si>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</si>
  <si>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</si>
  <si>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</si>
  <si>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</si>
  <si>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</si>
  <si>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</si>
  <si>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</si>
  <si>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</si>
  <si>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</si>
  <si>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</si>
  <si>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</si>
  <si>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</si>
  <si>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</si>
  <si>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</si>
  <si>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</si>
  <si>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</si>
  <si>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</si>
  <si>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</si>
  <si>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</si>
  <si>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</si>
  <si>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</si>
  <si>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</si>
  <si>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</si>
  <si>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</si>
  <si>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</si>
  <si>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</si>
  <si>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</si>
  <si>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</si>
  <si>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</si>
  <si>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</si>
  <si>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</si>
  <si>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</si>
  <si>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</si>
  <si>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</si>
  <si>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</si>
  <si>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</si>
  <si>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</si>
  <si>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</si>
  <si>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</si>
  <si>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</si>
  <si>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</si>
  <si>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</si>
  <si>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</si>
  <si>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</si>
  <si>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</si>
  <si>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</si>
  <si>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</si>
  <si>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</si>
  <si>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</si>
  <si>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</si>
  <si>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</si>
  <si>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</si>
  <si>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</si>
  <si>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</si>
  <si>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</si>
  <si>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</si>
  <si>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</si>
  <si>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</si>
  <si>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</si>
  <si>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</si>
  <si>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</si>
  <si>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</si>
  <si>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</si>
  <si>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</si>
  <si>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</si>
  <si>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</si>
  <si>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</si>
  <si>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</si>
  <si>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</si>
  <si>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</si>
  <si>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</si>
  <si>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</si>
  <si>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</si>
  <si>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</si>
  <si>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</si>
  <si>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</si>
  <si>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</si>
  <si>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</si>
  <si>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</si>
  <si>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</si>
  <si>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</si>
  <si>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</si>
  <si>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</si>
  <si>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</si>
  <si>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</si>
  <si>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</si>
  <si>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</si>
  <si>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</si>
  <si>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</si>
  <si>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</si>
  <si>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</si>
  <si>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</si>
  <si>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</si>
  <si>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</si>
  <si>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</si>
  <si>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</si>
  <si>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</si>
  <si>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</si>
  <si>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</si>
  <si>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</si>
  <si>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</si>
  <si>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</si>
  <si>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</si>
  <si>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</si>
  <si>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</si>
  <si>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</si>
  <si>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</si>
  <si>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</si>
  <si>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</si>
  <si>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</si>
  <si>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</si>
  <si>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</si>
  <si>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</si>
  <si>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</si>
  <si>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</si>
  <si>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</si>
  <si>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</si>
  <si>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</si>
  <si>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</si>
  <si>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</si>
  <si>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</si>
  <si>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</si>
  <si>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</si>
  <si>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</si>
  <si>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</si>
  <si>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</si>
  <si>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</si>
  <si>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</si>
  <si>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</si>
  <si>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</si>
  <si>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</si>
  <si>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</si>
  <si>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</si>
  <si>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</si>
  <si>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</si>
  <si>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</si>
  <si>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</si>
  <si>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</si>
  <si>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</si>
  <si>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</si>
  <si>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</si>
  <si>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</si>
  <si>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</si>
  <si>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</si>
  <si>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</si>
  <si>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</si>
  <si>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</si>
  <si>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</si>
  <si>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</si>
  <si>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</si>
  <si>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</si>
  <si>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</si>
  <si>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A01-針</t>
  </si>
  <si>
    <t>B01-血袋和套組</t>
  </si>
  <si>
    <t>C01-動靜脈系統器材</t>
  </si>
  <si>
    <t>D01-用於醫療器材消毒的乙醛</t>
  </si>
  <si>
    <t>F01-透析過濾器</t>
  </si>
  <si>
    <t>G01-Oro-食道管路</t>
  </si>
  <si>
    <t>H01-手術縫合線</t>
  </si>
  <si>
    <t>J01-心臟功能植入器材</t>
  </si>
  <si>
    <t>K01-內視鏡治療器材</t>
  </si>
  <si>
    <t>L01-鋒利裝置，可重複使用</t>
  </si>
  <si>
    <t>A02-注射器</t>
  </si>
  <si>
    <t>B02-血液過濾器</t>
  </si>
  <si>
    <t>C02-心律不整器材</t>
  </si>
  <si>
    <t>D02-用於醫療器材消毒的雙胍類</t>
  </si>
  <si>
    <t>F02-透析管路</t>
  </si>
  <si>
    <t>G02-胃腸管及組合</t>
  </si>
  <si>
    <t>H02-機械手術吻合器材</t>
  </si>
  <si>
    <t>J02-植入式神經刺激器</t>
  </si>
  <si>
    <t>K02-電燒手術器材，一次性使用</t>
  </si>
  <si>
    <t>A03-管狀器材</t>
  </si>
  <si>
    <t>B03-血液成分分離器材</t>
  </si>
  <si>
    <t>C03-心臟手術及心臟移植器材</t>
  </si>
  <si>
    <t>D03-用於醫療器材消毒的氯衍生物</t>
  </si>
  <si>
    <t>F03-透析套組</t>
  </si>
  <si>
    <t>G03-胃腸內視鏡器材</t>
  </si>
  <si>
    <t>H03-止血夾</t>
  </si>
  <si>
    <t>J03-聽覺主動-植入式器材</t>
  </si>
  <si>
    <t>K03-關節鏡器材，一次性使用</t>
  </si>
  <si>
    <t>A04-溶液過濾器</t>
  </si>
  <si>
    <t>B04-自體輸血器材</t>
  </si>
  <si>
    <t>C04-心血管導絲</t>
  </si>
  <si>
    <t>D05-用於醫療器材消毒的製氧機</t>
  </si>
  <si>
    <t>F04-透析濃縮溶液</t>
  </si>
  <si>
    <t>G04-口服管理胃腸道器材</t>
  </si>
  <si>
    <t>J04-植入式幫浦</t>
  </si>
  <si>
    <t>A05-機械輸液系統，一次性使用</t>
  </si>
  <si>
    <t>B05-局部使用血液成分製備器材</t>
  </si>
  <si>
    <t>C05-心血管導引鞘</t>
  </si>
  <si>
    <t>D06-用於醫療器材消毒的酚類</t>
  </si>
  <si>
    <t>F05-用於特定器官微透析的器材</t>
  </si>
  <si>
    <t>G05-局部肛門直腸給藥胃腸道系統器材</t>
  </si>
  <si>
    <t>J05-近距離放射治療植入器材</t>
  </si>
  <si>
    <t>A06-引流和液體收集器材</t>
  </si>
  <si>
    <t>B06-細胞或生物操控器材</t>
  </si>
  <si>
    <t>C06-心血管手術器材，一次性使用</t>
  </si>
  <si>
    <t>D07-用於醫療器材消毒的酒精</t>
  </si>
  <si>
    <t>J06-主動植入式血糖監測系統</t>
  </si>
  <si>
    <t>A07-調整器、連接器、坡道、旋塞閥、蓋子</t>
  </si>
  <si>
    <t>B07-血液和血液成分保存溶液</t>
  </si>
  <si>
    <t>D08-醫療器材用洗滌劑</t>
  </si>
  <si>
    <t>J07-眼科使用主動植入式器材</t>
  </si>
  <si>
    <t>A08-營養和輸液袋和容器，一次性使用</t>
  </si>
  <si>
    <t>D09-用於醫療器械消毒的銨鹽及其關聯物</t>
  </si>
  <si>
    <t>A09-器官容器</t>
  </si>
  <si>
    <t>A10-腹部造口器材</t>
  </si>
  <si>
    <t>A11-樣本採集拭子</t>
  </si>
  <si>
    <t>A12-樣本採集刮勺</t>
  </si>
  <si>
    <t>J - 主動 - 植入式醫材</t>
  </si>
  <si>
    <t>L02-縫合裝置，可重複使用</t>
  </si>
  <si>
    <t>L06-泌尿科裝置，可重複使用</t>
  </si>
  <si>
    <t>L07-心血管手術工具，可重複使用</t>
  </si>
  <si>
    <t>L05-婦科和產科工具，可重複使用</t>
  </si>
  <si>
    <t>L04-L04-腹部手術工具，可重複使用</t>
  </si>
  <si>
    <t>L03-普通手術工具，可重複使用</t>
  </si>
  <si>
    <t>L09-骨科和創傷手術工具，可重複使用</t>
  </si>
  <si>
    <t>L10-顯微外科手術工具，可重複使用</t>
  </si>
  <si>
    <t>L12-腹腔鏡及胸腔鏡手術工具，可重複使用</t>
  </si>
  <si>
    <t>L08-胸腔外科裝置，可重複使用</t>
  </si>
  <si>
    <t>L11-神經外科和脊椎外科裝置，可重複使用</t>
  </si>
  <si>
    <t>L13-機器人手術工具，可重複使用</t>
  </si>
  <si>
    <t>L14-耳鼻喉科裝置，可重複使用</t>
  </si>
  <si>
    <t>L15-牙齒口腔醫學裝置，可重複使用</t>
  </si>
  <si>
    <t>L16-診斷儀器，可重複使用</t>
  </si>
  <si>
    <t>L17-眼科儀器，可重複使用</t>
  </si>
  <si>
    <t>L18-電鏡手術工具，可重複使用</t>
  </si>
  <si>
    <t>L19-關節鏡手術工具，可重複使用</t>
  </si>
  <si>
    <t>L20-甲狀腺手術工具，可重複使用</t>
  </si>
  <si>
    <t>L21-夾子移除手術鉗，可重複使用</t>
  </si>
  <si>
    <t>L22-植入組織的手持抓取鉗，可重複使用</t>
  </si>
  <si>
    <t>L23-手術隧道鉗，可重複使用</t>
  </si>
  <si>
    <t>L24-皮膚科手術工具，可重複使用</t>
  </si>
  <si>
    <t>L25-整形手術工具，可重複使用</t>
  </si>
  <si>
    <t>L26-手術螺絲刀，可重複使用</t>
  </si>
  <si>
    <t>M - 用於一般和專業敷料的器材</t>
  </si>
  <si>
    <t>M01-棉質和合成填料</t>
  </si>
  <si>
    <t>M02-紗布</t>
  </si>
  <si>
    <t>M03-繃帶</t>
  </si>
  <si>
    <t>M04-特殊敷料</t>
  </si>
  <si>
    <t>M05-膏藥</t>
  </si>
  <si>
    <t>N - 神經和髓質系統醫材</t>
  </si>
  <si>
    <t>N01-顱內和周邊神經系統器材</t>
  </si>
  <si>
    <t>N02-脊椎髓質系統器材</t>
  </si>
  <si>
    <t>P - 植入式義肢和接骨醫材</t>
  </si>
  <si>
    <t>P01-臉部和牙科假體</t>
  </si>
  <si>
    <t>P02-耳鼻喉假體</t>
  </si>
  <si>
    <t>P03-眼睛假體</t>
  </si>
  <si>
    <t>P05-食道和胃腸假體</t>
  </si>
  <si>
    <t>P06-乳房假體</t>
  </si>
  <si>
    <t>P07-血管和心臟假體</t>
  </si>
  <si>
    <t>P08-泌尿生殖假體</t>
  </si>
  <si>
    <t>P09-矯形義肢、接骨裝置、肌腱和韌帶合成裝置</t>
  </si>
  <si>
    <t>P10-血管外支撐假體</t>
  </si>
  <si>
    <t>Q - 牙科、眼科和耳鼻喉科醫材</t>
  </si>
  <si>
    <t>Q01-牙科器材</t>
  </si>
  <si>
    <t>Q02-眼科器材</t>
  </si>
  <si>
    <t>Q03-耳鼻喉科器材</t>
  </si>
  <si>
    <t>R01-插管器材</t>
  </si>
  <si>
    <t>R02-呼吸迴路和導管支架</t>
  </si>
  <si>
    <t>R03-呼吸面罩和氣球，一次性和可重複使用</t>
  </si>
  <si>
    <t>R04-呼吸過濾器</t>
  </si>
  <si>
    <t>R05-呼吸系統抽吸與擴張系統</t>
  </si>
  <si>
    <t>R06-霧化和加濕系統</t>
  </si>
  <si>
    <t>R07-支氣管肺內視鏡裝置，一次性使用</t>
  </si>
  <si>
    <t>R - 呼吸和麻醉醫材</t>
  </si>
  <si>
    <t>S - 滅菌醫材 (不含 CAT.D - Z)</t>
  </si>
  <si>
    <t>T01-手套 (不含個人防護裝備-PPE)</t>
  </si>
  <si>
    <t>T - 患者防護裝備和失禁輔助器具 (不包括個人防護裝備 - PPE)</t>
  </si>
  <si>
    <t>T02-防護衣和防護布 (不包括個人防護裝備-PPE)</t>
  </si>
  <si>
    <t>T03-防護 (不包括個人防護裝備-PPE)</t>
  </si>
  <si>
    <t>T04-失禁器材</t>
  </si>
  <si>
    <t>U - 泌尿生殖系統醫材</t>
  </si>
  <si>
    <t>U01-尿道、前列腺和膀胱導管</t>
  </si>
  <si>
    <t>U02-輸尿管導管和支架</t>
  </si>
  <si>
    <t>U03-器材用於尿道、輸尿管及腎造口擴張</t>
  </si>
  <si>
    <t>S01-器材用於滅菌和包裝 (不含 CAT.D-Z)</t>
  </si>
  <si>
    <t>U04-器材用於經皮尿路引流和腎造口導管</t>
  </si>
  <si>
    <t>U05-尿動力學器材</t>
  </si>
  <si>
    <t>U06-泌尿科導絲</t>
  </si>
  <si>
    <t>U07-器材用於治療失禁</t>
  </si>
  <si>
    <t>U08-婦科器材</t>
  </si>
  <si>
    <t>U09-泌尿生殖內視鏡器材</t>
  </si>
  <si>
    <t>U10-避孕器材</t>
  </si>
  <si>
    <t>U12-泌尿生殖系統一次性器材（非內視鏡）</t>
  </si>
  <si>
    <t>U13-溶液和套組用於膀胱沖洗和灌注</t>
  </si>
  <si>
    <t>V - 各種醫療器材</t>
  </si>
  <si>
    <t>V01-切割器材，一次性使用</t>
  </si>
  <si>
    <t>V02-新生兒和兒科器材</t>
  </si>
  <si>
    <t>V03-量測器材</t>
  </si>
  <si>
    <t>V04-臨床使用容器 (非 IVD)</t>
  </si>
  <si>
    <t>V05-不包含在其他類別中的臨床程序套組</t>
  </si>
  <si>
    <t>V06-臨床手術模擬裝置</t>
  </si>
  <si>
    <t>V07-醫療器材清潔裝置，未另行分類</t>
  </si>
  <si>
    <t>V08-保健活動支援設備和輔助器具</t>
  </si>
  <si>
    <t>V09-液體/氣體用於臨床/治療使用</t>
  </si>
  <si>
    <t>W - 體外診斷醫療器材</t>
  </si>
  <si>
    <t>W01-試劑</t>
  </si>
  <si>
    <t>W02-體外診斷裝置</t>
  </si>
  <si>
    <t>W05-體外診斷醫材通用耗材</t>
  </si>
  <si>
    <t>Y - 不屬於其他類別的殘障醫材</t>
  </si>
  <si>
    <t>Y05-能力學習訓練器材</t>
  </si>
  <si>
    <t>Y06-外部義肢和矯正器</t>
  </si>
  <si>
    <t>Y09-個人護理用品</t>
  </si>
  <si>
    <t>Y12-個人行動裝置</t>
  </si>
  <si>
    <t>Y15-家庭活動輔助用品</t>
  </si>
  <si>
    <t>Y18-對於殘疾人士的輔助器具、家具和家庭輔助器具</t>
  </si>
  <si>
    <t>Y21-通訊與資訊管理輔助工具</t>
  </si>
  <si>
    <t>Y24-物件操控器材</t>
  </si>
  <si>
    <t>Z - 醫療設備及相關配件、軟體及耗材</t>
  </si>
  <si>
    <t>Z11-生物成像和放射治療儀器</t>
  </si>
  <si>
    <t>Z12-用於功能探索和介入治療的儀器</t>
  </si>
  <si>
    <t>Z13-診斷儀器的非專用耗材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</si>
  <si>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</si>
  <si>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</si>
  <si>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</si>
  <si>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</si>
  <si>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</si>
  <si>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</si>
  <si>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</si>
  <si>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</si>
  <si>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</si>
  <si>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醫療器材 — 製造商提供的信息</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</si>
  <si>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</si>
  <si>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</si>
  <si>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</si>
  <si>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</si>
  <si>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</si>
  <si>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</si>
  <si>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</si>
  <si>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</si>
  <si>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</si>
  <si>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</si>
  <si>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</si>
  <si>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</si>
  <si>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</si>
  <si>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</si>
  <si>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</si>
  <si>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</si>
  <si>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</si>
  <si>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</si>
  <si>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</si>
  <si>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</si>
  <si>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</si>
  <si>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</si>
  <si>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</si>
  <si>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</si>
  <si>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</si>
  <si>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</si>
  <si>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</si>
  <si>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</si>
  <si>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</si>
  <si>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</si>
  <si>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</si>
  <si>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</si>
  <si>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</si>
  <si>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</si>
  <si>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</si>
  <si>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</si>
  <si>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</si>
  <si>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</si>
  <si>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</si>
  <si>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</si>
  <si>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</si>
  <si>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</si>
  <si>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</si>
  <si>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</si>
  <si>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</si>
  <si>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</si>
  <si>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</si>
  <si>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</si>
  <si>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</si>
  <si>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</si>
  <si>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</si>
  <si>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</si>
  <si>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</si>
  <si>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</si>
  <si>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</si>
  <si>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</si>
  <si>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</si>
  <si>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</si>
  <si>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第2部分：與動力注射筒幫浦使用之注射筒</t>
  </si>
  <si>
    <t>單次使用無菌皮下注射器
第4部分：防止重複使用功能的注射筒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</si>
</sst>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9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2" xfId="0"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A5" sqref="A5"/>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762</v>
      </c>
      <c r="I3" s="8" t="s">
        <v>704</v>
      </c>
      <c r="J3" s="8" t="s">
        <v>703</v>
      </c>
      <c r="K3" s="8" t="s">
        <v>788</v>
      </c>
      <c r="L3" s="8" t="s">
        <v>794</v>
      </c>
      <c r="M3" s="8" t="s">
        <v>797</v>
      </c>
      <c r="N3" s="8" t="s">
        <v>807</v>
      </c>
      <c r="O3" s="8" t="s">
        <v>818</v>
      </c>
      <c r="P3" s="8" t="s">
        <v>819</v>
      </c>
      <c r="Q3" s="8" t="s">
        <v>821</v>
      </c>
      <c r="R3" s="8" t="s">
        <v>825</v>
      </c>
      <c r="S3" s="9" t="s">
        <v>839</v>
      </c>
      <c r="T3" s="9" t="s">
        <v>849</v>
      </c>
      <c r="U3" s="9" t="s">
        <v>853</v>
      </c>
      <c r="V3" s="9" t="s">
        <v>862</v>
      </c>
    </row>
    <row r="4" spans="1:22" ht="34" x14ac:dyDescent="0.2">
      <c r="A4" s="2" t="s">
        <v>705</v>
      </c>
      <c r="B4" s="2" t="s">
        <v>706</v>
      </c>
      <c r="C4" s="2" t="s">
        <v>707</v>
      </c>
      <c r="D4" s="2" t="s">
        <v>708</v>
      </c>
      <c r="E4" s="2" t="s">
        <v>709</v>
      </c>
      <c r="F4" s="2" t="s">
        <v>710</v>
      </c>
      <c r="G4" s="2" t="s">
        <v>711</v>
      </c>
      <c r="H4" s="2" t="s">
        <v>712</v>
      </c>
      <c r="I4" s="2" t="s">
        <v>713</v>
      </c>
      <c r="J4" s="2" t="s">
        <v>714</v>
      </c>
      <c r="K4" s="2" t="s">
        <v>789</v>
      </c>
      <c r="L4" s="2" t="s">
        <v>795</v>
      </c>
      <c r="M4" s="2" t="s">
        <v>798</v>
      </c>
      <c r="N4" s="2" t="s">
        <v>808</v>
      </c>
      <c r="O4" s="2" t="s">
        <v>811</v>
      </c>
      <c r="P4" s="2" t="s">
        <v>829</v>
      </c>
      <c r="Q4" s="2" t="s">
        <v>820</v>
      </c>
      <c r="R4" s="2" t="s">
        <v>826</v>
      </c>
      <c r="S4" s="2" t="s">
        <v>840</v>
      </c>
      <c r="T4" s="2" t="s">
        <v>850</v>
      </c>
      <c r="U4" s="2" t="s">
        <v>854</v>
      </c>
      <c r="V4" s="2" t="s">
        <v>863</v>
      </c>
    </row>
    <row r="5" spans="1:22" ht="17" x14ac:dyDescent="0.2">
      <c r="A5" s="2" t="s">
        <v>715</v>
      </c>
      <c r="B5" s="2" t="s">
        <v>716</v>
      </c>
      <c r="C5" s="2" t="s">
        <v>717</v>
      </c>
      <c r="D5" s="2" t="s">
        <v>718</v>
      </c>
      <c r="E5" s="2" t="s">
        <v>719</v>
      </c>
      <c r="F5" s="2" t="s">
        <v>720</v>
      </c>
      <c r="G5" s="2" t="s">
        <v>721</v>
      </c>
      <c r="H5" s="2" t="s">
        <v>722</v>
      </c>
      <c r="I5" s="2" t="s">
        <v>723</v>
      </c>
      <c r="J5" s="2" t="s">
        <v>763</v>
      </c>
      <c r="K5" s="2" t="s">
        <v>790</v>
      </c>
      <c r="L5" s="2" t="s">
        <v>796</v>
      </c>
      <c r="M5" s="2" t="s">
        <v>799</v>
      </c>
      <c r="N5" s="2" t="s">
        <v>809</v>
      </c>
      <c r="O5" s="2" t="s">
        <v>812</v>
      </c>
      <c r="Q5" s="2" t="s">
        <v>822</v>
      </c>
      <c r="R5" s="2" t="s">
        <v>827</v>
      </c>
      <c r="S5" s="2" t="s">
        <v>841</v>
      </c>
      <c r="T5" s="2" t="s">
        <v>851</v>
      </c>
      <c r="U5" s="2" t="s">
        <v>855</v>
      </c>
      <c r="V5" s="2" t="s">
        <v>864</v>
      </c>
    </row>
    <row r="6" spans="1:22" ht="51" x14ac:dyDescent="0.2">
      <c r="A6" s="2" t="s">
        <v>724</v>
      </c>
      <c r="B6" s="2" t="s">
        <v>725</v>
      </c>
      <c r="C6" s="2" t="s">
        <v>726</v>
      </c>
      <c r="D6" s="2" t="s">
        <v>727</v>
      </c>
      <c r="E6" s="2" t="s">
        <v>728</v>
      </c>
      <c r="F6" s="2" t="s">
        <v>729</v>
      </c>
      <c r="G6" s="2" t="s">
        <v>730</v>
      </c>
      <c r="H6" s="2" t="s">
        <v>731</v>
      </c>
      <c r="I6" s="2" t="s">
        <v>732</v>
      </c>
      <c r="J6" s="2" t="s">
        <v>768</v>
      </c>
      <c r="K6" s="2" t="s">
        <v>791</v>
      </c>
      <c r="M6" s="2" t="s">
        <v>800</v>
      </c>
      <c r="N6" s="2" t="s">
        <v>810</v>
      </c>
      <c r="O6" s="2" t="s">
        <v>813</v>
      </c>
      <c r="Q6" s="2" t="s">
        <v>823</v>
      </c>
      <c r="R6" s="2" t="s">
        <v>828</v>
      </c>
      <c r="S6" s="2" t="s">
        <v>842</v>
      </c>
      <c r="T6" s="2" t="s">
        <v>852</v>
      </c>
      <c r="U6" s="2" t="s">
        <v>856</v>
      </c>
      <c r="V6" s="2" t="s">
        <v>865</v>
      </c>
    </row>
    <row r="7" spans="1:22" ht="34" x14ac:dyDescent="0.2">
      <c r="A7" s="2" t="s">
        <v>733</v>
      </c>
      <c r="B7" s="2" t="s">
        <v>734</v>
      </c>
      <c r="C7" s="2" t="s">
        <v>735</v>
      </c>
      <c r="D7" s="2" t="s">
        <v>736</v>
      </c>
      <c r="E7" s="2" t="s">
        <v>737</v>
      </c>
      <c r="F7" s="2" t="s">
        <v>738</v>
      </c>
      <c r="H7" s="2" t="s">
        <v>739</v>
      </c>
      <c r="J7" s="2" t="s">
        <v>767</v>
      </c>
      <c r="K7" s="2" t="s">
        <v>792</v>
      </c>
      <c r="M7" s="2" t="s">
        <v>801</v>
      </c>
      <c r="O7" s="2" t="s">
        <v>814</v>
      </c>
      <c r="Q7" s="2" t="s">
        <v>824</v>
      </c>
      <c r="R7" s="2" t="s">
        <v>830</v>
      </c>
      <c r="S7" s="2" t="s">
        <v>843</v>
      </c>
      <c r="U7" s="2" t="s">
        <v>857</v>
      </c>
    </row>
    <row r="8" spans="1:22" ht="51" x14ac:dyDescent="0.2">
      <c r="A8" s="2" t="s">
        <v>740</v>
      </c>
      <c r="B8" s="2" t="s">
        <v>741</v>
      </c>
      <c r="C8" s="2" t="s">
        <v>742</v>
      </c>
      <c r="D8" s="2" t="s">
        <v>743</v>
      </c>
      <c r="E8" s="2" t="s">
        <v>744</v>
      </c>
      <c r="F8" s="2" t="s">
        <v>745</v>
      </c>
      <c r="H8" s="2" t="s">
        <v>746</v>
      </c>
      <c r="J8" s="2" t="s">
        <v>766</v>
      </c>
      <c r="K8" s="2" t="s">
        <v>793</v>
      </c>
      <c r="M8" s="2" t="s">
        <v>802</v>
      </c>
      <c r="O8" s="2" t="s">
        <v>815</v>
      </c>
      <c r="R8" s="2" t="s">
        <v>831</v>
      </c>
      <c r="S8" s="2" t="s">
        <v>844</v>
      </c>
      <c r="U8" s="2" t="s">
        <v>858</v>
      </c>
    </row>
    <row r="9" spans="1:22" ht="51" x14ac:dyDescent="0.2">
      <c r="A9" s="2" t="s">
        <v>747</v>
      </c>
      <c r="B9" s="2" t="s">
        <v>748</v>
      </c>
      <c r="C9" s="2" t="s">
        <v>749</v>
      </c>
      <c r="D9" s="2" t="s">
        <v>750</v>
      </c>
      <c r="H9" s="2" t="s">
        <v>751</v>
      </c>
      <c r="J9" s="2" t="s">
        <v>764</v>
      </c>
      <c r="M9" s="2" t="s">
        <v>803</v>
      </c>
      <c r="O9" s="2" t="s">
        <v>816</v>
      </c>
      <c r="R9" s="2" t="s">
        <v>832</v>
      </c>
      <c r="S9" s="2" t="s">
        <v>845</v>
      </c>
      <c r="U9" s="2" t="s">
        <v>859</v>
      </c>
    </row>
    <row r="10" spans="1:22" ht="34" x14ac:dyDescent="0.2">
      <c r="A10" s="2" t="s">
        <v>752</v>
      </c>
      <c r="B10" s="2" t="s">
        <v>753</v>
      </c>
      <c r="D10" s="2" t="s">
        <v>754</v>
      </c>
      <c r="H10" s="2" t="s">
        <v>755</v>
      </c>
      <c r="J10" s="2" t="s">
        <v>765</v>
      </c>
      <c r="M10" s="2" t="s">
        <v>804</v>
      </c>
      <c r="O10" s="2" t="s">
        <v>817</v>
      </c>
      <c r="R10" s="2" t="s">
        <v>833</v>
      </c>
      <c r="S10" s="2" t="s">
        <v>846</v>
      </c>
      <c r="U10" s="2" t="s">
        <v>860</v>
      </c>
    </row>
    <row r="11" spans="1:22" ht="51" x14ac:dyDescent="0.2">
      <c r="A11" s="2" t="s">
        <v>756</v>
      </c>
      <c r="D11" s="2" t="s">
        <v>757</v>
      </c>
      <c r="J11" s="2" t="s">
        <v>772</v>
      </c>
      <c r="M11" s="2" t="s">
        <v>805</v>
      </c>
      <c r="R11" s="2" t="s">
        <v>834</v>
      </c>
      <c r="S11" s="2" t="s">
        <v>847</v>
      </c>
      <c r="U11" s="2" t="s">
        <v>861</v>
      </c>
    </row>
    <row r="12" spans="1:22" ht="34" x14ac:dyDescent="0.2">
      <c r="A12" s="2" t="s">
        <v>758</v>
      </c>
      <c r="J12" s="2" t="s">
        <v>769</v>
      </c>
      <c r="M12" s="2" t="s">
        <v>806</v>
      </c>
      <c r="R12" s="2" t="s">
        <v>835</v>
      </c>
      <c r="S12" s="2" t="s">
        <v>848</v>
      </c>
    </row>
    <row r="13" spans="1:22" ht="17" x14ac:dyDescent="0.2">
      <c r="A13" s="2" t="s">
        <v>759</v>
      </c>
      <c r="J13" s="2" t="s">
        <v>770</v>
      </c>
      <c r="R13" s="2" t="s">
        <v>836</v>
      </c>
    </row>
    <row r="14" spans="1:22" ht="51" x14ac:dyDescent="0.2">
      <c r="A14" s="2" t="s">
        <v>760</v>
      </c>
      <c r="J14" s="2" t="s">
        <v>773</v>
      </c>
      <c r="R14" s="2" t="s">
        <v>837</v>
      </c>
    </row>
    <row r="15" spans="1:22" ht="51" x14ac:dyDescent="0.2">
      <c r="A15" s="2" t="s">
        <v>761</v>
      </c>
      <c r="J15" s="2" t="s">
        <v>771</v>
      </c>
      <c r="R15" s="2" t="s">
        <v>838</v>
      </c>
    </row>
    <row r="16" spans="1:22" ht="17" x14ac:dyDescent="0.2">
      <c r="J16" s="2" t="s">
        <v>774</v>
      </c>
    </row>
    <row r="17" spans="10:10" ht="17" x14ac:dyDescent="0.2">
      <c r="J17" s="2" t="s">
        <v>775</v>
      </c>
    </row>
    <row r="18" spans="10:10" ht="17" x14ac:dyDescent="0.2">
      <c r="J18" s="2" t="s">
        <v>776</v>
      </c>
    </row>
    <row r="19" spans="10:10" ht="17" x14ac:dyDescent="0.2">
      <c r="J19" s="2" t="s">
        <v>777</v>
      </c>
    </row>
    <row r="20" spans="10:10" ht="17" x14ac:dyDescent="0.2">
      <c r="J20" s="2" t="s">
        <v>778</v>
      </c>
    </row>
    <row r="21" spans="10:10" ht="17" x14ac:dyDescent="0.2">
      <c r="J21" s="2" t="s">
        <v>779</v>
      </c>
    </row>
    <row r="22" spans="10:10" ht="17" x14ac:dyDescent="0.2">
      <c r="J22" s="2" t="s">
        <v>780</v>
      </c>
    </row>
    <row r="23" spans="10:10" ht="17" x14ac:dyDescent="0.2">
      <c r="J23" s="2" t="s">
        <v>781</v>
      </c>
    </row>
    <row r="24" spans="10:10" ht="17" x14ac:dyDescent="0.2">
      <c r="J24" s="2" t="s">
        <v>782</v>
      </c>
    </row>
    <row r="25" spans="10:10" ht="34" x14ac:dyDescent="0.2">
      <c r="J25" s="2" t="s">
        <v>783</v>
      </c>
    </row>
    <row r="26" spans="10:10" ht="17" x14ac:dyDescent="0.2">
      <c r="J26" s="2" t="s">
        <v>784</v>
      </c>
    </row>
    <row r="27" spans="10:10" ht="17" x14ac:dyDescent="0.2">
      <c r="J27" s="2" t="s">
        <v>785</v>
      </c>
    </row>
    <row r="28" spans="10:10" ht="17" x14ac:dyDescent="0.2">
      <c r="J28" s="2" t="s">
        <v>786</v>
      </c>
    </row>
    <row r="29" spans="10:10" ht="17" x14ac:dyDescent="0.2">
      <c r="J29" s="2" t="s">
        <v>787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opLeftCell="C11" zoomScale="90" zoomScaleNormal="90" workbookViewId="0">
      <selection activeCell="F13" sqref="F13"/>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6384" width="10.83203125" style="35"/>
  </cols>
  <sheetData>
    <row r="1" spans="1:9" ht="17" x14ac:dyDescent="0.2">
      <c r="A1" s="47" t="s">
        <v>76</v>
      </c>
      <c r="F1" s="47" t="s">
        <v>68</v>
      </c>
      <c r="G1" s="35" t="s">
        <v>876</v>
      </c>
      <c r="I1" s="48" t="s">
        <v>116</v>
      </c>
    </row>
    <row r="2" spans="1:9" x14ac:dyDescent="0.2">
      <c r="A2" s="35"/>
    </row>
    <row r="3" spans="1:9" ht="34" x14ac:dyDescent="0.2">
      <c r="A3" s="49" t="s">
        <v>72</v>
      </c>
      <c r="B3" s="24" t="s">
        <v>39</v>
      </c>
      <c r="C3" s="49" t="s">
        <v>40</v>
      </c>
      <c r="D3" s="49" t="s">
        <v>116</v>
      </c>
      <c r="E3" s="5"/>
      <c r="F3" s="50" t="s">
        <v>68</v>
      </c>
      <c r="G3" s="50" t="s">
        <v>69</v>
      </c>
      <c r="I3" s="24" t="s">
        <v>116</v>
      </c>
    </row>
    <row r="4" spans="1:9"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37" t="s">
        <v>65</v>
      </c>
      <c r="G4" s="37" t="s">
        <v>866</v>
      </c>
      <c r="I4" s="37" t="s">
        <v>272</v>
      </c>
    </row>
    <row r="5" spans="1:9"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37" t="s">
        <v>66</v>
      </c>
      <c r="G5" s="37" t="s">
        <v>867</v>
      </c>
      <c r="I5" s="37" t="s">
        <v>270</v>
      </c>
    </row>
    <row r="6" spans="1:9" ht="34" x14ac:dyDescent="0.2">
      <c r="A6" s="58" t="s">
        <v>38</v>
      </c>
      <c r="B6" s="59"/>
      <c r="C6" s="59"/>
      <c r="D6" s="60"/>
      <c r="E6" s="37"/>
      <c r="F6" s="37" t="s">
        <v>49</v>
      </c>
      <c r="G6" s="37" t="s">
        <v>868</v>
      </c>
      <c r="I6" s="37" t="s">
        <v>271</v>
      </c>
    </row>
    <row r="7" spans="1:9" ht="34" x14ac:dyDescent="0.2">
      <c r="A7" s="58" t="s">
        <v>104</v>
      </c>
      <c r="B7" s="59"/>
      <c r="C7" s="59"/>
      <c r="D7" s="60"/>
      <c r="E7" s="37"/>
      <c r="F7" s="37" t="s">
        <v>55</v>
      </c>
      <c r="G7" s="37" t="s">
        <v>870</v>
      </c>
      <c r="I7" s="37" t="s">
        <v>273</v>
      </c>
    </row>
    <row r="8" spans="1:9"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37" t="s">
        <v>53</v>
      </c>
      <c r="G8" s="37" t="s">
        <v>869</v>
      </c>
      <c r="I8" s="37" t="s">
        <v>274</v>
      </c>
    </row>
    <row r="9" spans="1:9"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37" t="s">
        <v>51</v>
      </c>
      <c r="G9" s="37" t="s">
        <v>871</v>
      </c>
      <c r="I9" s="37" t="s">
        <v>275</v>
      </c>
    </row>
    <row r="10" spans="1:9"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37" t="s">
        <v>892</v>
      </c>
      <c r="G10" s="37" t="s">
        <v>893</v>
      </c>
      <c r="I10" s="37" t="s">
        <v>276</v>
      </c>
    </row>
    <row r="11" spans="1:9"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37" t="s">
        <v>59</v>
      </c>
      <c r="G11" s="37" t="s">
        <v>872</v>
      </c>
      <c r="I11" s="37" t="s">
        <v>277</v>
      </c>
    </row>
    <row r="12" spans="1:9"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37" t="s">
        <v>894</v>
      </c>
      <c r="G12" s="37" t="s">
        <v>895</v>
      </c>
      <c r="I12" s="37" t="s">
        <v>278</v>
      </c>
    </row>
    <row r="13" spans="1:9"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37" t="s">
        <v>61</v>
      </c>
      <c r="G13" s="37" t="s">
        <v>919</v>
      </c>
      <c r="I13" s="37" t="s">
        <v>279</v>
      </c>
    </row>
    <row r="14" spans="1:9" ht="64" customHeight="1" x14ac:dyDescent="0.2">
      <c r="A14" s="62" t="s">
        <v>109</v>
      </c>
      <c r="B14" s="62"/>
      <c r="C14" s="62"/>
      <c r="D14" s="62"/>
      <c r="F14" s="37" t="s">
        <v>57</v>
      </c>
      <c r="G14" s="37" t="s">
        <v>920</v>
      </c>
      <c r="I14" s="37" t="s">
        <v>280</v>
      </c>
    </row>
    <row r="15" spans="1:9"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7" t="s">
        <v>63</v>
      </c>
      <c r="G15" s="37" t="s">
        <v>873</v>
      </c>
      <c r="I15" s="37" t="s">
        <v>281</v>
      </c>
    </row>
    <row r="16" spans="1:9"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883</v>
      </c>
      <c r="G16" s="37" t="s">
        <v>921</v>
      </c>
      <c r="I16" s="37" t="s">
        <v>282</v>
      </c>
    </row>
    <row r="17" spans="1:9"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881</v>
      </c>
      <c r="G17" s="37" t="s">
        <v>882</v>
      </c>
      <c r="I17" s="37" t="s">
        <v>283</v>
      </c>
    </row>
    <row r="18" spans="1:9" ht="118"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898</v>
      </c>
      <c r="G18" s="37" t="s">
        <v>899</v>
      </c>
      <c r="I18" s="37" t="s">
        <v>284</v>
      </c>
    </row>
    <row r="19" spans="1:9" ht="17" x14ac:dyDescent="0.2">
      <c r="A19" s="61" t="s">
        <v>42</v>
      </c>
      <c r="B19" s="61"/>
      <c r="C19" s="61"/>
      <c r="D19" s="61"/>
      <c r="F19" s="35" t="s">
        <v>884</v>
      </c>
      <c r="G19" s="37" t="s">
        <v>885</v>
      </c>
      <c r="I19" s="37" t="s">
        <v>285</v>
      </c>
    </row>
    <row r="20" spans="1:9" ht="140"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887</v>
      </c>
      <c r="G20" s="37" t="s">
        <v>886</v>
      </c>
      <c r="I20" s="37" t="s">
        <v>286</v>
      </c>
    </row>
    <row r="21" spans="1:9"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900</v>
      </c>
      <c r="G21" s="37" t="s">
        <v>901</v>
      </c>
      <c r="I21" s="37" t="s">
        <v>287</v>
      </c>
    </row>
    <row r="22" spans="1:9" ht="356" customHeight="1" x14ac:dyDescent="0.2">
      <c r="A22" s="17" t="s">
        <v>112</v>
      </c>
      <c r="B22" s="21" t="s">
        <v>695</v>
      </c>
      <c r="C22" s="17" t="str">
        <f>F5&amp;CHAR(10)&amp;F19&amp;CHAR(10)&amp;F20&amp;CHAR(10)&amp;F21&amp;CHAR(10)&amp;F32</f>
        <v xml:space="preserve">ISO 14971
IEC 60601-1
IEC 60601-1-2
IEC 62366-1
</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888</v>
      </c>
      <c r="G22" s="37" t="s">
        <v>889</v>
      </c>
      <c r="I22" s="37" t="s">
        <v>288</v>
      </c>
    </row>
    <row r="23" spans="1:9" ht="174" customHeight="1" x14ac:dyDescent="0.2">
      <c r="A23" s="17" t="s">
        <v>113</v>
      </c>
      <c r="B23" s="21" t="s">
        <v>695</v>
      </c>
      <c r="C23" s="17" t="str">
        <f>F5&amp;CHAR(10)&amp;F19&amp;CHAR(10)&amp;F20&amp;CHAR(10)&amp;F21&amp;CHAR(10)&amp;F32</f>
        <v xml:space="preserve">ISO 14971
IEC 60601-1
IEC 60601-1-2
IEC 62366-1
</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877</v>
      </c>
      <c r="G23" s="37" t="s">
        <v>878</v>
      </c>
      <c r="I23" s="37" t="s">
        <v>289</v>
      </c>
    </row>
    <row r="24" spans="1:9" ht="190"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7" t="s">
        <v>890</v>
      </c>
      <c r="G24" s="37" t="s">
        <v>891</v>
      </c>
      <c r="I24" s="37" t="s">
        <v>290</v>
      </c>
    </row>
    <row r="25" spans="1:9" ht="168" customHeight="1" x14ac:dyDescent="0.2">
      <c r="A25" s="17" t="s">
        <v>114</v>
      </c>
      <c r="B25" s="21" t="s">
        <v>695</v>
      </c>
      <c r="C25" s="23" t="str">
        <f>$G$1</f>
        <v>N/A</v>
      </c>
      <c r="D25" s="23" t="str">
        <f>$G$1</f>
        <v>N/A</v>
      </c>
      <c r="F25" s="35" t="s">
        <v>879</v>
      </c>
      <c r="G25" s="37" t="s">
        <v>880</v>
      </c>
      <c r="I25" s="37" t="s">
        <v>291</v>
      </c>
    </row>
    <row r="26" spans="1:9" ht="32" customHeight="1" x14ac:dyDescent="0.2">
      <c r="F26" s="35" t="s">
        <v>896</v>
      </c>
      <c r="G26" s="37" t="s">
        <v>897</v>
      </c>
      <c r="I26" s="37" t="s">
        <v>292</v>
      </c>
    </row>
    <row r="27" spans="1:9" ht="34" x14ac:dyDescent="0.2">
      <c r="A27" s="49" t="s">
        <v>74</v>
      </c>
      <c r="B27" s="24" t="s">
        <v>39</v>
      </c>
      <c r="C27" s="49" t="s">
        <v>40</v>
      </c>
      <c r="D27" s="49" t="s">
        <v>116</v>
      </c>
      <c r="F27" s="35" t="s">
        <v>874</v>
      </c>
      <c r="G27" s="35" t="s">
        <v>875</v>
      </c>
      <c r="I27" s="37" t="s">
        <v>293</v>
      </c>
    </row>
    <row r="28" spans="1:9" x14ac:dyDescent="0.2">
      <c r="A28" s="63" t="s">
        <v>118</v>
      </c>
      <c r="B28" s="63"/>
      <c r="C28" s="63"/>
      <c r="D28" s="63"/>
      <c r="F28" s="35" t="s">
        <v>905</v>
      </c>
      <c r="G28" s="35" t="s">
        <v>906</v>
      </c>
    </row>
    <row r="29" spans="1:9" ht="16" customHeight="1" x14ac:dyDescent="0.2">
      <c r="A29" s="62" t="s">
        <v>117</v>
      </c>
      <c r="B29" s="62"/>
      <c r="C29" s="62"/>
      <c r="D29" s="62"/>
      <c r="G29" s="37"/>
    </row>
    <row r="30" spans="1:9" ht="65" customHeight="1" x14ac:dyDescent="0.2">
      <c r="A30" s="23" t="s">
        <v>137</v>
      </c>
      <c r="B30" s="21" t="s">
        <v>695</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9" ht="73"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2" spans="1:9"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62" customHeight="1" x14ac:dyDescent="0.2">
      <c r="A33" s="23" t="s">
        <v>134</v>
      </c>
      <c r="B33" s="21" t="s">
        <v>695</v>
      </c>
      <c r="C33" s="17" t="str">
        <f>_xlfn.TEXTJOIN(CHAR(10),TRUE,$F$13:$F$18)</f>
        <v>ISO 10555-5
ISO 7864
ISO 9626
ISO 23908
ISO 80369-1
ISO 80369-7</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902</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37"/>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903</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4" t="s">
        <v>121</v>
      </c>
      <c r="B40" s="54"/>
      <c r="C40" s="54"/>
      <c r="D40" s="54"/>
    </row>
    <row r="41" spans="1:7" ht="16" customHeight="1" x14ac:dyDescent="0.2">
      <c r="A41" s="54" t="s">
        <v>122</v>
      </c>
      <c r="B41" s="54"/>
      <c r="C41" s="54"/>
      <c r="D41" s="54"/>
    </row>
    <row r="42" spans="1:7" ht="29" customHeight="1" x14ac:dyDescent="0.2">
      <c r="A42" s="62" t="s">
        <v>123</v>
      </c>
      <c r="B42" s="62"/>
      <c r="C42" s="62"/>
      <c r="D42" s="62"/>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62" t="s">
        <v>127</v>
      </c>
      <c r="B46" s="62"/>
      <c r="C46" s="62"/>
      <c r="D46" s="62"/>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902</v>
      </c>
      <c r="C48" s="23" t="str">
        <f>$G$1</f>
        <v>N/A</v>
      </c>
      <c r="D48" s="23" t="str">
        <f>$G$1</f>
        <v>N/A</v>
      </c>
    </row>
    <row r="49" spans="1:4" x14ac:dyDescent="0.2">
      <c r="A49" s="63" t="s">
        <v>154</v>
      </c>
      <c r="B49" s="63"/>
      <c r="C49" s="63"/>
      <c r="D49" s="63"/>
    </row>
    <row r="50" spans="1:4" x14ac:dyDescent="0.2">
      <c r="A50" s="62" t="s">
        <v>128</v>
      </c>
      <c r="B50" s="62"/>
      <c r="C50" s="62"/>
      <c r="D50" s="62"/>
    </row>
    <row r="51" spans="1:4" ht="76" customHeight="1" x14ac:dyDescent="0.2">
      <c r="A51" s="23" t="s">
        <v>130</v>
      </c>
      <c r="B51" s="21" t="s">
        <v>695</v>
      </c>
      <c r="C51" s="17" t="str">
        <f>$F$5&amp;CHAR(10)&amp;$F$28</f>
        <v>ISO 14971
IEC 63000</v>
      </c>
      <c r="D51"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2" spans="1:4" ht="96" customHeight="1" x14ac:dyDescent="0.2">
      <c r="A52" s="17" t="s">
        <v>129</v>
      </c>
      <c r="B52" s="21" t="s">
        <v>695</v>
      </c>
      <c r="C52" s="17" t="str">
        <f>$F$5&amp;CHAR(10)&amp;$F$28</f>
        <v>ISO 14971
IEC 63000</v>
      </c>
      <c r="D52"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3" spans="1:4" ht="74" customHeight="1" x14ac:dyDescent="0.2">
      <c r="A53" s="17" t="s">
        <v>170</v>
      </c>
      <c r="B53" s="21" t="s">
        <v>695</v>
      </c>
      <c r="C53" s="17" t="str">
        <f>$F$5&amp;CHAR(10)&amp;$F$28</f>
        <v>ISO 14971
IEC 63000</v>
      </c>
      <c r="D53"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4" spans="1:4" ht="83" customHeight="1" x14ac:dyDescent="0.2">
      <c r="A54" s="23" t="s">
        <v>158</v>
      </c>
      <c r="B54" s="21" t="s">
        <v>695</v>
      </c>
      <c r="C54" s="17" t="str">
        <f>$F$5&amp;CHAR(10)&amp;$F$28</f>
        <v>ISO 14971
IEC 63000</v>
      </c>
      <c r="D54"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55" spans="1:4" ht="17" customHeight="1" x14ac:dyDescent="0.2">
      <c r="A55" s="54" t="s">
        <v>138</v>
      </c>
      <c r="B55" s="54"/>
      <c r="C55" s="54"/>
      <c r="D55" s="54"/>
    </row>
    <row r="56" spans="1:4" ht="85" x14ac:dyDescent="0.2">
      <c r="A56" s="17" t="s">
        <v>157</v>
      </c>
      <c r="B56" s="21" t="s">
        <v>902</v>
      </c>
      <c r="C56" s="23" t="str">
        <f>$G$1</f>
        <v>N/A</v>
      </c>
      <c r="D56" s="23" t="str">
        <f>$G$1</f>
        <v>N/A</v>
      </c>
    </row>
    <row r="57" spans="1:4" ht="17" customHeight="1" x14ac:dyDescent="0.2">
      <c r="A57" s="54" t="s">
        <v>139</v>
      </c>
      <c r="B57" s="54"/>
      <c r="C57" s="54"/>
      <c r="D57" s="54"/>
    </row>
    <row r="58" spans="1:4" ht="17" x14ac:dyDescent="0.2">
      <c r="A58" s="17" t="s">
        <v>912</v>
      </c>
      <c r="B58" s="21" t="s">
        <v>902</v>
      </c>
      <c r="C58" s="23" t="str">
        <f>$G$1</f>
        <v>N/A</v>
      </c>
      <c r="D58" s="23" t="str">
        <f>$G$1</f>
        <v>N/A</v>
      </c>
    </row>
    <row r="59" spans="1:4" ht="17" customHeight="1" x14ac:dyDescent="0.2">
      <c r="A59" s="54" t="s">
        <v>140</v>
      </c>
      <c r="B59" s="54"/>
      <c r="C59" s="54"/>
      <c r="D59" s="54"/>
    </row>
    <row r="60" spans="1:4" ht="160" customHeight="1" x14ac:dyDescent="0.2">
      <c r="A60" s="17" t="s">
        <v>907</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904</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63" t="s">
        <v>142</v>
      </c>
      <c r="B63" s="63"/>
      <c r="C63" s="63"/>
      <c r="D63" s="63"/>
    </row>
    <row r="64" spans="1:4" x14ac:dyDescent="0.2">
      <c r="A64" s="61" t="s">
        <v>348</v>
      </c>
      <c r="B64" s="61"/>
      <c r="C64" s="61"/>
      <c r="D64" s="61"/>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11135
ISO 10993-7</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902</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11135
ISO 10993-7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11135
ISO 10993-7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_xlfn.TEXTJOIN(CHAR(10),TRUE,$F$23:$F$27)</f>
        <v>ISO 11135
ISO 10993-7
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61" t="s">
        <v>152</v>
      </c>
      <c r="B76" s="61"/>
      <c r="C76" s="61"/>
      <c r="D76" s="61"/>
    </row>
    <row r="77" spans="1:4" ht="51" x14ac:dyDescent="0.2">
      <c r="A77" s="17" t="s">
        <v>257</v>
      </c>
      <c r="B77" s="21" t="s">
        <v>902</v>
      </c>
      <c r="C77" s="23" t="str">
        <f>$G$1</f>
        <v>N/A</v>
      </c>
      <c r="D77" s="23" t="str">
        <f>$G$1</f>
        <v>N/A</v>
      </c>
    </row>
    <row r="78" spans="1:4" ht="85" x14ac:dyDescent="0.2">
      <c r="A78" s="17" t="s">
        <v>258</v>
      </c>
      <c r="B78" s="21" t="s">
        <v>902</v>
      </c>
      <c r="C78" s="23" t="str">
        <f>$G$1</f>
        <v>N/A</v>
      </c>
      <c r="D78" s="23" t="str">
        <f>$G$1</f>
        <v>N/A</v>
      </c>
    </row>
    <row r="79" spans="1:4" ht="16" customHeight="1" x14ac:dyDescent="0.2">
      <c r="A79" s="54" t="s">
        <v>153</v>
      </c>
      <c r="B79" s="54"/>
      <c r="C79" s="54"/>
      <c r="D79" s="54"/>
    </row>
    <row r="80" spans="1:4" x14ac:dyDescent="0.2">
      <c r="A80" s="62" t="s">
        <v>911</v>
      </c>
      <c r="B80" s="62"/>
      <c r="C80" s="62"/>
      <c r="D80" s="62"/>
    </row>
    <row r="81" spans="1:4" x14ac:dyDescent="0.2">
      <c r="A81" s="23" t="s">
        <v>169</v>
      </c>
      <c r="B81" s="21" t="s">
        <v>902</v>
      </c>
      <c r="C81" s="23" t="str">
        <f t="shared" ref="C81:D83" si="2">$G$1</f>
        <v>N/A</v>
      </c>
      <c r="D81" s="23" t="str">
        <f t="shared" si="2"/>
        <v>N/A</v>
      </c>
    </row>
    <row r="82" spans="1:4" ht="51" x14ac:dyDescent="0.2">
      <c r="A82" s="17" t="s">
        <v>159</v>
      </c>
      <c r="B82" s="21" t="s">
        <v>902</v>
      </c>
      <c r="C82" s="23" t="str">
        <f t="shared" si="2"/>
        <v>N/A</v>
      </c>
      <c r="D82" s="23" t="str">
        <f t="shared" si="2"/>
        <v>N/A</v>
      </c>
    </row>
    <row r="83" spans="1:4" ht="17" x14ac:dyDescent="0.2">
      <c r="A83" s="17" t="s">
        <v>259</v>
      </c>
      <c r="B83" s="21" t="s">
        <v>902</v>
      </c>
      <c r="C83" s="23" t="str">
        <f t="shared" si="2"/>
        <v>N/A</v>
      </c>
      <c r="D83" s="23" t="str">
        <f t="shared" si="2"/>
        <v>N/A</v>
      </c>
    </row>
    <row r="84" spans="1:4" x14ac:dyDescent="0.2">
      <c r="A84" s="61" t="s">
        <v>160</v>
      </c>
      <c r="B84" s="61"/>
      <c r="C84" s="61"/>
      <c r="D84" s="61"/>
    </row>
    <row r="85" spans="1:4" ht="51" x14ac:dyDescent="0.2">
      <c r="A85" s="17" t="s">
        <v>161</v>
      </c>
      <c r="B85" s="21" t="s">
        <v>902</v>
      </c>
      <c r="C85" s="23" t="str">
        <f t="shared" ref="C85:D88" si="3">$G$1</f>
        <v>N/A</v>
      </c>
      <c r="D85" s="23" t="str">
        <f t="shared" si="3"/>
        <v>N/A</v>
      </c>
    </row>
    <row r="86" spans="1:4" ht="68" x14ac:dyDescent="0.2">
      <c r="A86" s="17" t="s">
        <v>168</v>
      </c>
      <c r="B86" s="21" t="s">
        <v>902</v>
      </c>
      <c r="C86" s="23" t="str">
        <f t="shared" si="3"/>
        <v>N/A</v>
      </c>
      <c r="D86" s="23" t="str">
        <f t="shared" si="3"/>
        <v>N/A</v>
      </c>
    </row>
    <row r="87" spans="1:4" x14ac:dyDescent="0.2">
      <c r="A87" s="23" t="s">
        <v>162</v>
      </c>
      <c r="B87" s="21" t="s">
        <v>902</v>
      </c>
      <c r="C87" s="23" t="str">
        <f t="shared" si="3"/>
        <v>N/A</v>
      </c>
      <c r="D87" s="23" t="str">
        <f t="shared" si="3"/>
        <v>N/A</v>
      </c>
    </row>
    <row r="88" spans="1:4" ht="68" x14ac:dyDescent="0.2">
      <c r="A88" s="17" t="s">
        <v>910</v>
      </c>
      <c r="B88" s="21" t="s">
        <v>902</v>
      </c>
      <c r="C88" s="23" t="str">
        <f t="shared" si="3"/>
        <v>N/A</v>
      </c>
      <c r="D88" s="23" t="str">
        <f t="shared" si="3"/>
        <v>N/A</v>
      </c>
    </row>
    <row r="89" spans="1:4" x14ac:dyDescent="0.2">
      <c r="A89" s="54" t="s">
        <v>163</v>
      </c>
      <c r="B89" s="54"/>
      <c r="C89" s="54"/>
      <c r="D89" s="54"/>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61" t="s">
        <v>165</v>
      </c>
      <c r="B91" s="61"/>
      <c r="C91" s="61"/>
      <c r="D91" s="61"/>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_xlfn.TEXTJOIN(CHAR(10),TRUE,$F$19:$F$21)</f>
        <v>IEC 60601-1
IEC 60601-1-2
IEC 62366-1</v>
      </c>
      <c r="D9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909</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$F$5&amp;CHAR(10)&amp;$F$21</f>
        <v>ISO 14971
IEC 62366-1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$F$5&amp;CHAR(10)&amp;$F$21</f>
        <v>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902</v>
      </c>
      <c r="C102" s="23" t="str">
        <f>$G$1</f>
        <v>N/A</v>
      </c>
      <c r="D102" s="23" t="str">
        <f>$G$1</f>
        <v>N/A</v>
      </c>
    </row>
    <row r="103" spans="1:4" ht="148" customHeight="1" x14ac:dyDescent="0.2">
      <c r="A103" s="17" t="s">
        <v>908</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4" t="s">
        <v>180</v>
      </c>
      <c r="B104" s="54"/>
      <c r="C104" s="54"/>
      <c r="D104" s="54"/>
    </row>
    <row r="105" spans="1:4" ht="51" x14ac:dyDescent="0.2">
      <c r="A105" s="17" t="s">
        <v>181</v>
      </c>
      <c r="B105" s="21" t="s">
        <v>902</v>
      </c>
      <c r="C105" s="23" t="str">
        <f>$G$1</f>
        <v>N/A</v>
      </c>
      <c r="D105" s="23" t="str">
        <f>$G$1</f>
        <v>N/A</v>
      </c>
    </row>
    <row r="106" spans="1:4" x14ac:dyDescent="0.2">
      <c r="A106" s="23" t="s">
        <v>182</v>
      </c>
      <c r="B106" s="21" t="s">
        <v>902</v>
      </c>
      <c r="C106" s="23" t="str">
        <f>$G$1</f>
        <v>N/A</v>
      </c>
      <c r="D106" s="23" t="str">
        <f>$G$1</f>
        <v>N/A</v>
      </c>
    </row>
    <row r="107" spans="1:4" x14ac:dyDescent="0.2">
      <c r="A107" s="54" t="s">
        <v>183</v>
      </c>
      <c r="B107" s="54"/>
      <c r="C107" s="54"/>
      <c r="D107" s="54"/>
    </row>
    <row r="108" spans="1:4" x14ac:dyDescent="0.2">
      <c r="A108" s="54" t="s">
        <v>184</v>
      </c>
      <c r="B108" s="54"/>
      <c r="C108" s="54"/>
      <c r="D108" s="54"/>
    </row>
    <row r="109" spans="1:4" ht="51" x14ac:dyDescent="0.2">
      <c r="A109" s="17" t="s">
        <v>185</v>
      </c>
      <c r="B109" s="21" t="s">
        <v>902</v>
      </c>
      <c r="C109" s="23" t="str">
        <f>$G$1</f>
        <v>N/A</v>
      </c>
      <c r="D109" s="23" t="str">
        <f>$G$1</f>
        <v>N/A</v>
      </c>
    </row>
    <row r="110" spans="1:4" ht="51" x14ac:dyDescent="0.2">
      <c r="A110" s="17" t="s">
        <v>186</v>
      </c>
      <c r="B110" s="21" t="s">
        <v>902</v>
      </c>
      <c r="C110" s="23" t="str">
        <f>$G$1</f>
        <v>N/A</v>
      </c>
      <c r="D110" s="23" t="str">
        <f>$G$1</f>
        <v>N/A</v>
      </c>
    </row>
    <row r="111" spans="1:4" x14ac:dyDescent="0.2">
      <c r="A111" s="54" t="s">
        <v>187</v>
      </c>
      <c r="B111" s="54"/>
      <c r="C111" s="54"/>
      <c r="D111" s="54"/>
    </row>
    <row r="112" spans="1:4" ht="51" x14ac:dyDescent="0.2">
      <c r="A112" s="17" t="s">
        <v>188</v>
      </c>
      <c r="B112" s="21" t="s">
        <v>902</v>
      </c>
      <c r="C112" s="23" t="str">
        <f t="shared" ref="C112:D114" si="4">$G$1</f>
        <v>N/A</v>
      </c>
      <c r="D112" s="23" t="str">
        <f t="shared" si="4"/>
        <v>N/A</v>
      </c>
    </row>
    <row r="113" spans="1:4" x14ac:dyDescent="0.2">
      <c r="A113" s="23" t="s">
        <v>189</v>
      </c>
      <c r="B113" s="21" t="s">
        <v>902</v>
      </c>
      <c r="C113" s="23" t="str">
        <f t="shared" si="4"/>
        <v>N/A</v>
      </c>
      <c r="D113" s="23" t="str">
        <f t="shared" si="4"/>
        <v>N/A</v>
      </c>
    </row>
    <row r="114" spans="1:4" ht="51" x14ac:dyDescent="0.2">
      <c r="A114" s="17" t="s">
        <v>190</v>
      </c>
      <c r="B114" s="21" t="s">
        <v>902</v>
      </c>
      <c r="C114" s="23" t="str">
        <f t="shared" si="4"/>
        <v>N/A</v>
      </c>
      <c r="D114" s="23" t="str">
        <f t="shared" si="4"/>
        <v>N/A</v>
      </c>
    </row>
    <row r="115" spans="1:4" x14ac:dyDescent="0.2">
      <c r="A115" s="54" t="s">
        <v>191</v>
      </c>
      <c r="B115" s="54"/>
      <c r="C115" s="54"/>
      <c r="D115" s="54"/>
    </row>
    <row r="116" spans="1:4" ht="34" x14ac:dyDescent="0.2">
      <c r="A116" s="17" t="s">
        <v>192</v>
      </c>
      <c r="B116" s="21" t="s">
        <v>902</v>
      </c>
      <c r="C116" s="23" t="str">
        <f t="shared" ref="C116:D119" si="5">$G$1</f>
        <v>N/A</v>
      </c>
      <c r="D116" s="23" t="str">
        <f t="shared" si="5"/>
        <v>N/A</v>
      </c>
    </row>
    <row r="117" spans="1:4" ht="51" x14ac:dyDescent="0.2">
      <c r="A117" s="17" t="s">
        <v>195</v>
      </c>
      <c r="B117" s="21" t="s">
        <v>902</v>
      </c>
      <c r="C117" s="23" t="str">
        <f t="shared" si="5"/>
        <v>N/A</v>
      </c>
      <c r="D117" s="23" t="str">
        <f t="shared" si="5"/>
        <v>N/A</v>
      </c>
    </row>
    <row r="118" spans="1:4" ht="51" x14ac:dyDescent="0.2">
      <c r="A118" s="17" t="s">
        <v>193</v>
      </c>
      <c r="B118" s="21" t="s">
        <v>902</v>
      </c>
      <c r="C118" s="23" t="str">
        <f t="shared" si="5"/>
        <v>N/A</v>
      </c>
      <c r="D118" s="23" t="str">
        <f t="shared" si="5"/>
        <v>N/A</v>
      </c>
    </row>
    <row r="119" spans="1:4" ht="51" x14ac:dyDescent="0.2">
      <c r="A119" s="17" t="s">
        <v>194</v>
      </c>
      <c r="B119" s="21" t="s">
        <v>902</v>
      </c>
      <c r="C119" s="23" t="str">
        <f t="shared" si="5"/>
        <v>N/A</v>
      </c>
      <c r="D119" s="23" t="str">
        <f t="shared" si="5"/>
        <v>N/A</v>
      </c>
    </row>
    <row r="120" spans="1:4" x14ac:dyDescent="0.2">
      <c r="A120" s="55" t="s">
        <v>196</v>
      </c>
      <c r="B120" s="56"/>
      <c r="C120" s="56"/>
      <c r="D120" s="57"/>
    </row>
    <row r="121" spans="1:4" ht="51" x14ac:dyDescent="0.2">
      <c r="A121" s="17" t="s">
        <v>336</v>
      </c>
      <c r="B121" s="21" t="s">
        <v>902</v>
      </c>
      <c r="C121" s="23" t="str">
        <f t="shared" ref="C121:D124" si="6">$G$1</f>
        <v>N/A</v>
      </c>
      <c r="D121" s="23" t="str">
        <f t="shared" si="6"/>
        <v>N/A</v>
      </c>
    </row>
    <row r="122" spans="1:4" ht="51" x14ac:dyDescent="0.2">
      <c r="A122" s="17" t="s">
        <v>197</v>
      </c>
      <c r="B122" s="21" t="s">
        <v>902</v>
      </c>
      <c r="C122" s="23" t="str">
        <f t="shared" si="6"/>
        <v>N/A</v>
      </c>
      <c r="D122" s="23" t="str">
        <f t="shared" si="6"/>
        <v>N/A</v>
      </c>
    </row>
    <row r="123" spans="1:4" ht="51" x14ac:dyDescent="0.2">
      <c r="A123" s="17" t="s">
        <v>337</v>
      </c>
      <c r="B123" s="21" t="s">
        <v>902</v>
      </c>
      <c r="C123" s="23" t="str">
        <f t="shared" si="6"/>
        <v>N/A</v>
      </c>
      <c r="D123" s="23" t="str">
        <f t="shared" si="6"/>
        <v>N/A</v>
      </c>
    </row>
    <row r="124" spans="1:4" ht="17" x14ac:dyDescent="0.2">
      <c r="A124" s="17" t="s">
        <v>198</v>
      </c>
      <c r="B124" s="21" t="s">
        <v>902</v>
      </c>
      <c r="C124" s="23" t="str">
        <f t="shared" si="6"/>
        <v>N/A</v>
      </c>
      <c r="D124" s="23" t="str">
        <f t="shared" si="6"/>
        <v>N/A</v>
      </c>
    </row>
    <row r="125" spans="1:4" x14ac:dyDescent="0.2">
      <c r="A125" s="55" t="s">
        <v>199</v>
      </c>
      <c r="B125" s="56"/>
      <c r="C125" s="56"/>
      <c r="D125" s="57"/>
    </row>
    <row r="126" spans="1:4" x14ac:dyDescent="0.2">
      <c r="A126" s="23" t="s">
        <v>200</v>
      </c>
      <c r="B126" s="21" t="s">
        <v>902</v>
      </c>
      <c r="C126" s="23" t="str">
        <f t="shared" ref="C126:D133" si="7">$G$1</f>
        <v>N/A</v>
      </c>
      <c r="D126" s="23" t="str">
        <f t="shared" si="7"/>
        <v>N/A</v>
      </c>
    </row>
    <row r="127" spans="1:4" ht="51" x14ac:dyDescent="0.2">
      <c r="A127" s="17" t="s">
        <v>201</v>
      </c>
      <c r="B127" s="21" t="s">
        <v>902</v>
      </c>
      <c r="C127" s="23" t="str">
        <f t="shared" si="7"/>
        <v>N/A</v>
      </c>
      <c r="D127" s="23" t="str">
        <f t="shared" si="7"/>
        <v>N/A</v>
      </c>
    </row>
    <row r="128" spans="1:4" x14ac:dyDescent="0.2">
      <c r="A128" s="23" t="s">
        <v>202</v>
      </c>
      <c r="B128" s="21" t="s">
        <v>902</v>
      </c>
      <c r="C128" s="23" t="str">
        <f t="shared" si="7"/>
        <v>N/A</v>
      </c>
      <c r="D128" s="23" t="str">
        <f t="shared" si="7"/>
        <v>N/A</v>
      </c>
    </row>
    <row r="129" spans="1:4" ht="51" x14ac:dyDescent="0.2">
      <c r="A129" s="17" t="s">
        <v>203</v>
      </c>
      <c r="B129" s="21" t="s">
        <v>902</v>
      </c>
      <c r="C129" s="23" t="str">
        <f t="shared" si="7"/>
        <v>N/A</v>
      </c>
      <c r="D129" s="23" t="str">
        <f t="shared" si="7"/>
        <v>N/A</v>
      </c>
    </row>
    <row r="130" spans="1:4" ht="17" x14ac:dyDescent="0.2">
      <c r="A130" s="17" t="s">
        <v>204</v>
      </c>
      <c r="B130" s="21" t="s">
        <v>902</v>
      </c>
      <c r="C130" s="23" t="str">
        <f t="shared" si="7"/>
        <v>N/A</v>
      </c>
      <c r="D130" s="23" t="str">
        <f t="shared" si="7"/>
        <v>N/A</v>
      </c>
    </row>
    <row r="131" spans="1:4" x14ac:dyDescent="0.2">
      <c r="A131" s="23" t="s">
        <v>205</v>
      </c>
      <c r="B131" s="21" t="s">
        <v>902</v>
      </c>
      <c r="C131" s="23" t="str">
        <f t="shared" si="7"/>
        <v>N/A</v>
      </c>
      <c r="D131" s="23" t="str">
        <f t="shared" si="7"/>
        <v>N/A</v>
      </c>
    </row>
    <row r="132" spans="1:4" ht="51" x14ac:dyDescent="0.2">
      <c r="A132" s="17" t="s">
        <v>206</v>
      </c>
      <c r="B132" s="21" t="s">
        <v>902</v>
      </c>
      <c r="C132" s="23" t="str">
        <f t="shared" si="7"/>
        <v>N/A</v>
      </c>
      <c r="D132" s="23" t="str">
        <f t="shared" si="7"/>
        <v>N/A</v>
      </c>
    </row>
    <row r="133" spans="1:4" x14ac:dyDescent="0.2">
      <c r="A133" s="23" t="s">
        <v>207</v>
      </c>
      <c r="B133" s="21" t="s">
        <v>902</v>
      </c>
      <c r="C133" s="23" t="str">
        <f t="shared" si="7"/>
        <v>N/A</v>
      </c>
      <c r="D133" s="23" t="str">
        <f t="shared" si="7"/>
        <v>N/A</v>
      </c>
    </row>
    <row r="134" spans="1:4" x14ac:dyDescent="0.2">
      <c r="A134" s="55" t="s">
        <v>208</v>
      </c>
      <c r="B134" s="56"/>
      <c r="C134" s="56"/>
      <c r="D134" s="57"/>
    </row>
    <row r="135" spans="1:4" x14ac:dyDescent="0.2">
      <c r="A135" s="51" t="s">
        <v>209</v>
      </c>
      <c r="B135" s="52"/>
      <c r="C135" s="52"/>
      <c r="D135" s="53"/>
    </row>
    <row r="136" spans="1:4" x14ac:dyDescent="0.2">
      <c r="A136" s="23" t="s">
        <v>210</v>
      </c>
      <c r="B136" s="21" t="s">
        <v>902</v>
      </c>
      <c r="C136" s="23" t="str">
        <f>$G$1</f>
        <v>N/A</v>
      </c>
      <c r="D136" s="23" t="str">
        <f>$G$1</f>
        <v>N/A</v>
      </c>
    </row>
    <row r="137" spans="1:4" x14ac:dyDescent="0.2">
      <c r="A137" s="23" t="s">
        <v>211</v>
      </c>
      <c r="B137" s="21" t="s">
        <v>902</v>
      </c>
      <c r="C137" s="23" t="str">
        <f>$G$1</f>
        <v>N/A</v>
      </c>
      <c r="D137" s="23" t="str">
        <f>$G$1</f>
        <v>N/A</v>
      </c>
    </row>
    <row r="138" spans="1:4" x14ac:dyDescent="0.2">
      <c r="A138" s="51" t="s">
        <v>212</v>
      </c>
      <c r="B138" s="52"/>
      <c r="C138" s="52"/>
      <c r="D138" s="53"/>
    </row>
    <row r="139" spans="1:4" x14ac:dyDescent="0.2">
      <c r="A139" s="23" t="s">
        <v>647</v>
      </c>
      <c r="B139" s="21" t="s">
        <v>902</v>
      </c>
      <c r="C139" s="23" t="str">
        <f t="shared" ref="C139:D142" si="8">$G$1</f>
        <v>N/A</v>
      </c>
      <c r="D139" s="23" t="str">
        <f t="shared" si="8"/>
        <v>N/A</v>
      </c>
    </row>
    <row r="140" spans="1:4" x14ac:dyDescent="0.2">
      <c r="A140" s="23" t="s">
        <v>648</v>
      </c>
      <c r="B140" s="21" t="s">
        <v>902</v>
      </c>
      <c r="C140" s="23" t="str">
        <f t="shared" si="8"/>
        <v>N/A</v>
      </c>
      <c r="D140" s="23" t="str">
        <f t="shared" si="8"/>
        <v>N/A</v>
      </c>
    </row>
    <row r="141" spans="1:4" x14ac:dyDescent="0.2">
      <c r="A141" s="23" t="s">
        <v>649</v>
      </c>
      <c r="B141" s="21" t="s">
        <v>902</v>
      </c>
      <c r="C141" s="23" t="str">
        <f t="shared" si="8"/>
        <v>N/A</v>
      </c>
      <c r="D141" s="23" t="str">
        <f t="shared" si="8"/>
        <v>N/A</v>
      </c>
    </row>
    <row r="142" spans="1:4" x14ac:dyDescent="0.2">
      <c r="A142" s="23" t="s">
        <v>650</v>
      </c>
      <c r="B142" s="21" t="s">
        <v>902</v>
      </c>
      <c r="C142" s="23" t="str">
        <f t="shared" si="8"/>
        <v>N/A</v>
      </c>
      <c r="D142" s="23" t="str">
        <f t="shared" si="8"/>
        <v>N/A</v>
      </c>
    </row>
    <row r="143" spans="1:4" x14ac:dyDescent="0.2">
      <c r="A143" s="51" t="s">
        <v>213</v>
      </c>
      <c r="B143" s="52"/>
      <c r="C143" s="52"/>
      <c r="D143" s="53"/>
    </row>
    <row r="144" spans="1:4" x14ac:dyDescent="0.2">
      <c r="A144" s="23" t="s">
        <v>214</v>
      </c>
      <c r="B144" s="21" t="s">
        <v>902</v>
      </c>
      <c r="C144" s="23" t="str">
        <f t="shared" ref="C144:D147" si="9">$G$1</f>
        <v>N/A</v>
      </c>
      <c r="D144" s="23" t="str">
        <f t="shared" si="9"/>
        <v>N/A</v>
      </c>
    </row>
    <row r="145" spans="1:4" x14ac:dyDescent="0.2">
      <c r="A145" s="23" t="s">
        <v>215</v>
      </c>
      <c r="B145" s="21" t="s">
        <v>902</v>
      </c>
      <c r="C145" s="23" t="str">
        <f t="shared" si="9"/>
        <v>N/A</v>
      </c>
      <c r="D145" s="23" t="str">
        <f t="shared" si="9"/>
        <v>N/A</v>
      </c>
    </row>
    <row r="146" spans="1:4" ht="17" x14ac:dyDescent="0.2">
      <c r="A146" s="17" t="s">
        <v>216</v>
      </c>
      <c r="B146" s="21" t="s">
        <v>902</v>
      </c>
      <c r="C146" s="23" t="str">
        <f t="shared" si="9"/>
        <v>N/A</v>
      </c>
      <c r="D146" s="23" t="str">
        <f t="shared" si="9"/>
        <v>N/A</v>
      </c>
    </row>
    <row r="147" spans="1:4" ht="51" x14ac:dyDescent="0.2">
      <c r="A147" s="17" t="s">
        <v>217</v>
      </c>
      <c r="B147" s="21" t="s">
        <v>902</v>
      </c>
      <c r="C147" s="23" t="str">
        <f t="shared" si="9"/>
        <v>N/A</v>
      </c>
      <c r="D147" s="23" t="str">
        <f t="shared" si="9"/>
        <v>N/A</v>
      </c>
    </row>
    <row r="148" spans="1:4" x14ac:dyDescent="0.2">
      <c r="A148" s="55" t="s">
        <v>218</v>
      </c>
      <c r="B148" s="56"/>
      <c r="C148" s="56"/>
      <c r="D148" s="57"/>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902</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55" t="s">
        <v>224</v>
      </c>
      <c r="B156" s="56"/>
      <c r="C156" s="56"/>
      <c r="D156" s="57"/>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55" t="s">
        <v>228</v>
      </c>
      <c r="B160" s="56"/>
      <c r="C160" s="56"/>
      <c r="D160" s="57"/>
    </row>
    <row r="161" spans="1:4" ht="51" x14ac:dyDescent="0.2">
      <c r="A161" s="17" t="s">
        <v>229</v>
      </c>
      <c r="B161" s="21" t="s">
        <v>902</v>
      </c>
      <c r="C161" s="23" t="str">
        <f>$G$1</f>
        <v>N/A</v>
      </c>
      <c r="D161" s="23" t="str">
        <f>$G$1</f>
        <v>N/A</v>
      </c>
    </row>
    <row r="162" spans="1:4" x14ac:dyDescent="0.2">
      <c r="A162" s="51" t="s">
        <v>230</v>
      </c>
      <c r="B162" s="52"/>
      <c r="C162" s="52"/>
      <c r="D162" s="53"/>
    </row>
    <row r="163" spans="1:4" x14ac:dyDescent="0.2">
      <c r="A163" s="23" t="s">
        <v>231</v>
      </c>
      <c r="B163" s="21" t="s">
        <v>902</v>
      </c>
      <c r="C163" s="23" t="str">
        <f t="shared" ref="C163:D165" si="10">$G$1</f>
        <v>N/A</v>
      </c>
      <c r="D163" s="23" t="str">
        <f t="shared" si="10"/>
        <v>N/A</v>
      </c>
    </row>
    <row r="164" spans="1:4" x14ac:dyDescent="0.2">
      <c r="A164" s="23" t="s">
        <v>232</v>
      </c>
      <c r="B164" s="21" t="s">
        <v>902</v>
      </c>
      <c r="C164" s="23" t="str">
        <f t="shared" si="10"/>
        <v>N/A</v>
      </c>
      <c r="D164" s="23" t="str">
        <f t="shared" si="10"/>
        <v>N/A</v>
      </c>
    </row>
    <row r="165" spans="1:4" x14ac:dyDescent="0.2">
      <c r="A165" s="23" t="s">
        <v>233</v>
      </c>
      <c r="B165" s="21" t="s">
        <v>902</v>
      </c>
      <c r="C165" s="23" t="str">
        <f t="shared" si="10"/>
        <v>N/A</v>
      </c>
      <c r="D165" s="23" t="str">
        <f t="shared" si="10"/>
        <v>N/A</v>
      </c>
    </row>
    <row r="166" spans="1:4" x14ac:dyDescent="0.2">
      <c r="A166" s="51" t="s">
        <v>234</v>
      </c>
      <c r="B166" s="52"/>
      <c r="C166" s="52"/>
      <c r="D166" s="53"/>
    </row>
    <row r="167" spans="1:4" x14ac:dyDescent="0.2">
      <c r="A167" s="23" t="s">
        <v>235</v>
      </c>
      <c r="B167" s="21" t="s">
        <v>902</v>
      </c>
      <c r="C167" s="23" t="str">
        <f>$G$1</f>
        <v>N/A</v>
      </c>
      <c r="D167" s="23" t="str">
        <f>$G$1</f>
        <v>N/A</v>
      </c>
    </row>
    <row r="168" spans="1:4" x14ac:dyDescent="0.2">
      <c r="A168" s="23" t="s">
        <v>236</v>
      </c>
      <c r="B168" s="21" t="s">
        <v>902</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55" t="s">
        <v>239</v>
      </c>
      <c r="B171" s="56"/>
      <c r="C171" s="56"/>
      <c r="D171" s="57"/>
    </row>
    <row r="172" spans="1:4" x14ac:dyDescent="0.2">
      <c r="A172" s="55" t="s">
        <v>237</v>
      </c>
      <c r="B172" s="56"/>
      <c r="C172" s="56"/>
      <c r="D172" s="57"/>
    </row>
    <row r="173" spans="1:4" ht="68" customHeight="1" x14ac:dyDescent="0.2">
      <c r="A173" s="58" t="s">
        <v>238</v>
      </c>
      <c r="B173" s="59"/>
      <c r="C173" s="59"/>
      <c r="D173" s="60"/>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902</v>
      </c>
      <c r="C177" s="23" t="str">
        <f>$G$1</f>
        <v>N/A</v>
      </c>
      <c r="D177" s="23" t="str">
        <f>$G$1</f>
        <v>N/A</v>
      </c>
    </row>
    <row r="178" spans="1:4" ht="51" x14ac:dyDescent="0.2">
      <c r="A178" s="17" t="s">
        <v>244</v>
      </c>
      <c r="B178" s="21" t="s">
        <v>902</v>
      </c>
      <c r="C178" s="23" t="str">
        <f>$G$1</f>
        <v>N/A</v>
      </c>
      <c r="D178" s="23" t="str">
        <f>$G$1</f>
        <v>N/A</v>
      </c>
    </row>
    <row r="179" spans="1:4" ht="120" customHeight="1" x14ac:dyDescent="0.2">
      <c r="A179" s="17" t="s">
        <v>254</v>
      </c>
      <c r="B179" s="21" t="s">
        <v>695</v>
      </c>
      <c r="C179" s="17" t="str">
        <f>$F$27</f>
        <v>ISO 20417</v>
      </c>
      <c r="D17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0" spans="1:4" ht="85" customHeight="1" x14ac:dyDescent="0.2">
      <c r="A180" s="17" t="s">
        <v>245</v>
      </c>
      <c r="B180" s="21" t="s">
        <v>695</v>
      </c>
      <c r="C180" s="17" t="str">
        <f>$F$27</f>
        <v>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55" t="s">
        <v>247</v>
      </c>
      <c r="B182" s="56"/>
      <c r="C182" s="56"/>
      <c r="D182" s="57"/>
    </row>
    <row r="183" spans="1:4" ht="16" customHeight="1" x14ac:dyDescent="0.2">
      <c r="A183" s="51" t="s">
        <v>248</v>
      </c>
      <c r="B183" s="52"/>
      <c r="C183" s="52"/>
      <c r="D183" s="53"/>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1" t="s">
        <v>253</v>
      </c>
      <c r="B188" s="52"/>
      <c r="C188" s="52"/>
      <c r="D188" s="53"/>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902</v>
      </c>
      <c r="C191" s="23" t="str">
        <f>$G$1</f>
        <v>N/A</v>
      </c>
      <c r="D191" s="23" t="str">
        <f>$G$1</f>
        <v>N/A</v>
      </c>
    </row>
    <row r="192" spans="1:4" ht="50" customHeight="1" x14ac:dyDescent="0.2">
      <c r="A192" s="23" t="s">
        <v>260</v>
      </c>
      <c r="B192" s="21" t="s">
        <v>695</v>
      </c>
      <c r="C192" s="17" t="str">
        <f t="shared" ref="C192:C197" si="11">$F$27</f>
        <v>ISO 20417</v>
      </c>
      <c r="D192" s="17"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1"/>
        <v>ISO 20417</v>
      </c>
      <c r="D19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1"/>
        <v>ISO 20417</v>
      </c>
      <c r="D19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1"/>
        <v>ISO 20417</v>
      </c>
      <c r="D195"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1"/>
        <v>ISO 20417</v>
      </c>
      <c r="D196"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1"/>
        <v>ISO 20417</v>
      </c>
      <c r="D197"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902</v>
      </c>
      <c r="C205" s="23" t="str">
        <f>$G$1</f>
        <v>N/A</v>
      </c>
      <c r="D205" s="23" t="str">
        <f>$G$1</f>
        <v>N/A</v>
      </c>
    </row>
    <row r="206" spans="1:4" ht="16" customHeight="1" x14ac:dyDescent="0.2">
      <c r="A206" s="55" t="s">
        <v>298</v>
      </c>
      <c r="B206" s="56"/>
      <c r="C206" s="56"/>
      <c r="D206" s="57"/>
    </row>
    <row r="207" spans="1:4" ht="17" customHeight="1" x14ac:dyDescent="0.2">
      <c r="A207" s="51" t="s">
        <v>299</v>
      </c>
      <c r="B207" s="52"/>
      <c r="C207" s="52"/>
      <c r="D207" s="53"/>
    </row>
    <row r="208" spans="1:4" ht="71" customHeight="1" x14ac:dyDescent="0.2">
      <c r="A208" s="23" t="s">
        <v>300</v>
      </c>
      <c r="B208" s="21" t="s">
        <v>695</v>
      </c>
      <c r="C208" s="17" t="str">
        <f>_xlfn.TEXTJOIN(CHAR(10),TRUE,$F$25:$F$27)</f>
        <v>ISO 11607-1
ISO 11607-2
ISO 20417</v>
      </c>
      <c r="D208" s="17"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11135
ISO 10993-7
ISO 11607-1
ISO 11607-2
ISO 20417</v>
      </c>
      <c r="D21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55" t="s">
        <v>306</v>
      </c>
      <c r="B218" s="56"/>
      <c r="C218" s="56"/>
      <c r="D218" s="57"/>
    </row>
    <row r="219" spans="1:4" ht="17" customHeight="1" x14ac:dyDescent="0.2">
      <c r="A219" s="51" t="s">
        <v>307</v>
      </c>
      <c r="B219" s="52"/>
      <c r="C219" s="52"/>
      <c r="D219" s="53"/>
    </row>
    <row r="220" spans="1:4" ht="75" customHeight="1" x14ac:dyDescent="0.2">
      <c r="A220" s="23" t="s">
        <v>308</v>
      </c>
      <c r="B220" s="21" t="s">
        <v>695</v>
      </c>
      <c r="C220" s="17" t="str">
        <f t="shared" ref="C220:C229" si="14">$F$27</f>
        <v>ISO 20417</v>
      </c>
      <c r="D220" s="17"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4"/>
        <v>ISO 20417</v>
      </c>
      <c r="D221"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4"/>
        <v>ISO 20417</v>
      </c>
      <c r="D222"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4"/>
        <v>ISO 20417</v>
      </c>
      <c r="D223"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4"/>
        <v>ISO 20417</v>
      </c>
      <c r="D224"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4"/>
        <v>ISO 20417</v>
      </c>
      <c r="D225"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4"/>
        <v>ISO 20417</v>
      </c>
      <c r="D226"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4"/>
        <v>ISO 20417</v>
      </c>
      <c r="D227"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4"/>
        <v>ISO 20417</v>
      </c>
      <c r="D228"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4"/>
        <v>ISO 20417</v>
      </c>
      <c r="D229" s="17"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1" t="s">
        <v>318</v>
      </c>
      <c r="B230" s="52"/>
      <c r="C230" s="52"/>
      <c r="D230" s="53"/>
    </row>
    <row r="231" spans="1:4" ht="91" customHeight="1" x14ac:dyDescent="0.2">
      <c r="A231" s="17" t="s">
        <v>654</v>
      </c>
      <c r="B231" s="21" t="s">
        <v>695</v>
      </c>
      <c r="C231" s="17" t="str">
        <f>$F$27</f>
        <v>ISO 20417</v>
      </c>
      <c r="D231" s="17" t="str">
        <f t="shared" ref="D231: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2" spans="1:4" ht="73" customHeight="1" x14ac:dyDescent="0.2">
      <c r="A232" s="17" t="s">
        <v>655</v>
      </c>
      <c r="B232" s="21" t="s">
        <v>695</v>
      </c>
      <c r="C232" s="17" t="str">
        <f>$F$27</f>
        <v>ISO 20417</v>
      </c>
      <c r="D23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3" spans="1:4" ht="47" customHeight="1" x14ac:dyDescent="0.2">
      <c r="A233" s="17" t="s">
        <v>656</v>
      </c>
      <c r="B233" s="21" t="s">
        <v>695</v>
      </c>
      <c r="C233" s="17" t="str">
        <f>$F$27</f>
        <v>ISO 20417</v>
      </c>
      <c r="D23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4" spans="1:4" ht="137" customHeight="1" x14ac:dyDescent="0.2">
      <c r="A234" s="17" t="s">
        <v>657</v>
      </c>
      <c r="B234" s="21" t="s">
        <v>695</v>
      </c>
      <c r="C234" s="17" t="str">
        <f>$F$27</f>
        <v>ISO 20417</v>
      </c>
      <c r="D23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5" spans="1:4" ht="171" customHeight="1" x14ac:dyDescent="0.2">
      <c r="A235" s="23" t="s">
        <v>321</v>
      </c>
      <c r="B235" s="21" t="s">
        <v>695</v>
      </c>
      <c r="C235" s="17" t="str">
        <f>_xlfn.TEXTJOIN(CHAR(10),TRUE,$F$25:$F$27)</f>
        <v>ISO 11607-1
ISO 11607-2
ISO 20417</v>
      </c>
      <c r="D23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_xlfn.TEXTJOIN(CHAR(10),TRUE,$F$25:$F$27)</f>
        <v>ISO 11607-1
ISO 11607-2
ISO 20417</v>
      </c>
      <c r="D23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_xlfn.TEXTJOIN(CHAR(10),TRUE,$F$25:$F$27)</f>
        <v>ISO 11607-1
ISO 11607-2
ISO 20417</v>
      </c>
      <c r="D23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902</v>
      </c>
      <c r="C238" s="23" t="str">
        <f>$G$1</f>
        <v>N/A</v>
      </c>
      <c r="D238" s="23" t="str">
        <f>$G$1</f>
        <v>N/A</v>
      </c>
    </row>
    <row r="239" spans="1:4" ht="200" customHeight="1" x14ac:dyDescent="0.2">
      <c r="A239" s="17" t="s">
        <v>913</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1" t="s">
        <v>323</v>
      </c>
      <c r="B240" s="52"/>
      <c r="C240" s="52"/>
      <c r="D240" s="53"/>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51" t="s">
        <v>324</v>
      </c>
      <c r="B243" s="52"/>
      <c r="C243" s="52"/>
      <c r="D243" s="53"/>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58" t="s">
        <v>325</v>
      </c>
      <c r="B246" s="59"/>
      <c r="C246" s="59"/>
      <c r="D246" s="60"/>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902</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ISO 10993-1
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$F$6&amp;CHAR(10)&amp;$F$27</f>
        <v>ISO 10993-1
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902</v>
      </c>
      <c r="C258" s="23" t="str">
        <f t="shared" ref="C258:D260" si="17">$G$1</f>
        <v>N/A</v>
      </c>
      <c r="D258" s="23" t="str">
        <f t="shared" si="17"/>
        <v>N/A</v>
      </c>
    </row>
    <row r="259" spans="1:4" x14ac:dyDescent="0.2">
      <c r="A259" s="23" t="s">
        <v>330</v>
      </c>
      <c r="B259" s="21" t="s">
        <v>902</v>
      </c>
      <c r="C259" s="23" t="str">
        <f t="shared" si="17"/>
        <v>N/A</v>
      </c>
      <c r="D259" s="23" t="str">
        <f t="shared" si="17"/>
        <v>N/A</v>
      </c>
    </row>
    <row r="260" spans="1:4" x14ac:dyDescent="0.2">
      <c r="A260" s="23" t="s">
        <v>331</v>
      </c>
      <c r="B260" s="21" t="s">
        <v>902</v>
      </c>
      <c r="C260" s="23" t="str">
        <f t="shared" si="17"/>
        <v>N/A</v>
      </c>
      <c r="D260" s="23" t="str">
        <f t="shared" si="17"/>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902</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4">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A6:D6"/>
    <mergeCell ref="A7:D7"/>
    <mergeCell ref="A14:D14"/>
    <mergeCell ref="A19:D19"/>
    <mergeCell ref="A28:D28"/>
    <mergeCell ref="A50:D50"/>
    <mergeCell ref="A55:D55"/>
    <mergeCell ref="A57:D57"/>
    <mergeCell ref="A59:D59"/>
    <mergeCell ref="A111:D111"/>
    <mergeCell ref="A160:D160"/>
    <mergeCell ref="A76:D76"/>
    <mergeCell ref="A79:D79"/>
    <mergeCell ref="A80:D80"/>
    <mergeCell ref="A84:D84"/>
    <mergeCell ref="A89:D89"/>
    <mergeCell ref="A148:D148"/>
    <mergeCell ref="A156:D156"/>
    <mergeCell ref="A143:D143"/>
    <mergeCell ref="A107:D107"/>
    <mergeCell ref="A108:D108"/>
    <mergeCell ref="A135:D135"/>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I264"/>
  <sheetViews>
    <sheetView tabSelected="1" topLeftCell="C22" zoomScale="90" zoomScaleNormal="90" workbookViewId="0">
      <selection activeCell="F24" sqref="F24"/>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6384" width="10.83203125" style="35"/>
  </cols>
  <sheetData>
    <row r="1" spans="1:9" ht="17" x14ac:dyDescent="0.2">
      <c r="A1" s="47" t="s">
        <v>76</v>
      </c>
      <c r="F1" s="47" t="s">
        <v>68</v>
      </c>
      <c r="G1" s="35" t="s">
        <v>876</v>
      </c>
      <c r="I1" s="48" t="s">
        <v>116</v>
      </c>
    </row>
    <row r="2" spans="1:9" x14ac:dyDescent="0.2">
      <c r="A2" s="35"/>
    </row>
    <row r="3" spans="1:9" ht="34" x14ac:dyDescent="0.2">
      <c r="A3" s="49" t="s">
        <v>72</v>
      </c>
      <c r="B3" s="24" t="s">
        <v>39</v>
      </c>
      <c r="C3" s="49" t="s">
        <v>40</v>
      </c>
      <c r="D3" s="49" t="s">
        <v>116</v>
      </c>
      <c r="E3" s="5"/>
      <c r="F3" s="50" t="s">
        <v>68</v>
      </c>
      <c r="G3" s="50" t="s">
        <v>69</v>
      </c>
      <c r="I3" s="24" t="s">
        <v>116</v>
      </c>
    </row>
    <row r="4" spans="1:9" ht="148" customHeight="1" x14ac:dyDescent="0.2">
      <c r="A4" s="17" t="s">
        <v>103</v>
      </c>
      <c r="B4" s="21" t="s">
        <v>695</v>
      </c>
      <c r="C4" s="17" t="str">
        <f>_xlfn.TEXTJOIN(CHAR(10),TRUE,$F$4:$F$22)</f>
        <v>ISO 13485
ISO 14971
ISO 10993-1
ISO 10993-4
ISO 10993-5
ISO 10993-10
ISO 10993-11
ISO 10993-23
ISO 23908
ISO 7864
ISO 7886-1
ISO 7886-2
ISO 7886-4
ISO 80369-7
ISO 8537
ISO 9626
ISO 11135
ISO 10993-7
ISO 11607-1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37" t="s">
        <v>65</v>
      </c>
      <c r="G4" s="37" t="s">
        <v>866</v>
      </c>
      <c r="I4" s="2" t="s">
        <v>916</v>
      </c>
    </row>
    <row r="5" spans="1:9"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37" t="s">
        <v>66</v>
      </c>
      <c r="G5" s="37" t="s">
        <v>867</v>
      </c>
      <c r="I5" s="2" t="s">
        <v>927</v>
      </c>
    </row>
    <row r="6" spans="1:9" ht="34" x14ac:dyDescent="0.2">
      <c r="A6" s="58" t="s">
        <v>38</v>
      </c>
      <c r="B6" s="59"/>
      <c r="C6" s="59"/>
      <c r="D6" s="60"/>
      <c r="E6" s="37"/>
      <c r="F6" s="37" t="s">
        <v>49</v>
      </c>
      <c r="G6" s="37" t="s">
        <v>868</v>
      </c>
      <c r="I6" s="2" t="s">
        <v>917</v>
      </c>
    </row>
    <row r="7" spans="1:9" ht="51" x14ac:dyDescent="0.2">
      <c r="A7" s="58" t="s">
        <v>104</v>
      </c>
      <c r="B7" s="59"/>
      <c r="C7" s="59"/>
      <c r="D7" s="60"/>
      <c r="E7" s="37"/>
      <c r="F7" s="37" t="s">
        <v>55</v>
      </c>
      <c r="G7" s="37" t="s">
        <v>870</v>
      </c>
      <c r="I7" s="2" t="s">
        <v>922</v>
      </c>
    </row>
    <row r="8" spans="1:9"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37" t="s">
        <v>53</v>
      </c>
      <c r="G8" s="37" t="s">
        <v>869</v>
      </c>
      <c r="I8" s="2" t="s">
        <v>923</v>
      </c>
    </row>
    <row r="9" spans="1:9"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37" t="s">
        <v>51</v>
      </c>
      <c r="G9" s="37" t="s">
        <v>871</v>
      </c>
      <c r="I9" s="2" t="s">
        <v>924</v>
      </c>
    </row>
    <row r="10" spans="1:9"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37" t="s">
        <v>892</v>
      </c>
      <c r="G10" s="37" t="s">
        <v>893</v>
      </c>
      <c r="I10" s="2" t="s">
        <v>925</v>
      </c>
    </row>
    <row r="11" spans="1:9"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37" t="s">
        <v>894</v>
      </c>
      <c r="G11" s="37" t="s">
        <v>895</v>
      </c>
      <c r="I11" s="2" t="s">
        <v>926</v>
      </c>
    </row>
    <row r="12" spans="1:9"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35" t="s">
        <v>883</v>
      </c>
      <c r="G12" s="37" t="s">
        <v>921</v>
      </c>
      <c r="I12" s="2" t="s">
        <v>928</v>
      </c>
    </row>
    <row r="13" spans="1:9"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37" t="s">
        <v>57</v>
      </c>
      <c r="G13" s="37" t="s">
        <v>920</v>
      </c>
      <c r="I13" s="2" t="s">
        <v>929</v>
      </c>
    </row>
    <row r="14" spans="1:9" ht="64" customHeight="1" x14ac:dyDescent="0.2">
      <c r="A14" s="62" t="s">
        <v>109</v>
      </c>
      <c r="B14" s="62"/>
      <c r="C14" s="62"/>
      <c r="D14" s="62"/>
      <c r="F14" s="37" t="s">
        <v>914</v>
      </c>
      <c r="G14" s="37" t="s">
        <v>918</v>
      </c>
      <c r="I14" s="2" t="s">
        <v>930</v>
      </c>
    </row>
    <row r="15" spans="1:9" ht="50"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7" t="s">
        <v>915</v>
      </c>
      <c r="G15" s="37" t="s">
        <v>934</v>
      </c>
    </row>
    <row r="16" spans="1:9" ht="82" customHeight="1" x14ac:dyDescent="0.2">
      <c r="A16" s="17" t="s">
        <v>110</v>
      </c>
      <c r="B16" s="21" t="s">
        <v>695</v>
      </c>
      <c r="C16" s="17" t="str">
        <f>$F$5</f>
        <v>ISO 14971</v>
      </c>
      <c r="D1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933</v>
      </c>
      <c r="G16" s="37" t="s">
        <v>935</v>
      </c>
    </row>
    <row r="17" spans="1:7"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898</v>
      </c>
      <c r="G17" s="37" t="s">
        <v>899</v>
      </c>
    </row>
    <row r="18" spans="1:7"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7" t="s">
        <v>931</v>
      </c>
      <c r="G18" s="37" t="s">
        <v>932</v>
      </c>
    </row>
    <row r="19" spans="1:7" ht="17" x14ac:dyDescent="0.2">
      <c r="A19" s="61" t="s">
        <v>42</v>
      </c>
      <c r="B19" s="61"/>
      <c r="C19" s="61"/>
      <c r="D19" s="61"/>
      <c r="F19" s="37" t="s">
        <v>63</v>
      </c>
      <c r="G19" s="37" t="s">
        <v>873</v>
      </c>
    </row>
    <row r="20" spans="1:7" ht="140" customHeight="1" x14ac:dyDescent="0.2">
      <c r="A20" s="17" t="s">
        <v>43</v>
      </c>
      <c r="B20" s="21" t="s">
        <v>695</v>
      </c>
      <c r="C20" s="17" t="str">
        <f>$F$5&amp;CHAR(10)&amp;$F$21</f>
        <v>ISO 14971
ISO 10993-7</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877</v>
      </c>
      <c r="G20" s="37" t="s">
        <v>878</v>
      </c>
    </row>
    <row r="21" spans="1:7" ht="84" customHeight="1" x14ac:dyDescent="0.2">
      <c r="A21" s="17" t="s">
        <v>44</v>
      </c>
      <c r="B21" s="21" t="s">
        <v>695</v>
      </c>
      <c r="C21" s="17" t="str">
        <f>$F$5&amp;CHAR(10)&amp;$F$21</f>
        <v>ISO 14971
ISO 10993-7</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7" t="s">
        <v>890</v>
      </c>
      <c r="G21" s="37" t="s">
        <v>891</v>
      </c>
    </row>
    <row r="22" spans="1:7" ht="356" customHeight="1" x14ac:dyDescent="0.2">
      <c r="A22" s="17" t="s">
        <v>112</v>
      </c>
      <c r="B22" s="21" t="s">
        <v>695</v>
      </c>
      <c r="C22" s="17" t="str">
        <f>F5&amp;CHAR(10)&amp;F19&amp;CHAR(10)&amp;F20&amp;CHAR(10)&amp;F21&amp;CHAR(10)&amp;F32</f>
        <v xml:space="preserve">ISO 14971
ISO 9626
ISO 11135
ISO 10993-7
</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879</v>
      </c>
      <c r="G22" s="37" t="s">
        <v>880</v>
      </c>
    </row>
    <row r="23" spans="1:7" ht="174" customHeight="1" x14ac:dyDescent="0.2">
      <c r="A23" s="17" t="s">
        <v>113</v>
      </c>
      <c r="B23" s="21" t="s">
        <v>695</v>
      </c>
      <c r="C23" s="17" t="str">
        <f>F5&amp;CHAR(10)&amp;F19&amp;CHAR(10)&amp;F20&amp;CHAR(10)&amp;F21&amp;CHAR(10)&amp;F32</f>
        <v xml:space="preserve">ISO 14971
ISO 9626
ISO 11135
ISO 10993-7
</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896</v>
      </c>
      <c r="G23" s="37" t="s">
        <v>897</v>
      </c>
    </row>
    <row r="24" spans="1:7" ht="190"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874</v>
      </c>
      <c r="G24" s="35" t="s">
        <v>875</v>
      </c>
    </row>
    <row r="25" spans="1:7" ht="168" customHeight="1" x14ac:dyDescent="0.2">
      <c r="A25" s="17" t="s">
        <v>114</v>
      </c>
      <c r="B25" s="21" t="s">
        <v>695</v>
      </c>
      <c r="C25" s="23" t="str">
        <f>$G$1</f>
        <v>N/A</v>
      </c>
      <c r="D25" s="23" t="str">
        <f>$G$1</f>
        <v>N/A</v>
      </c>
      <c r="G25" s="37"/>
    </row>
    <row r="26" spans="1:7" ht="32" customHeight="1" x14ac:dyDescent="0.2">
      <c r="G26" s="37"/>
    </row>
    <row r="27" spans="1:7" ht="34" x14ac:dyDescent="0.2">
      <c r="A27" s="49" t="s">
        <v>74</v>
      </c>
      <c r="B27" s="24" t="s">
        <v>39</v>
      </c>
      <c r="C27" s="49" t="s">
        <v>40</v>
      </c>
      <c r="D27" s="49" t="s">
        <v>116</v>
      </c>
    </row>
    <row r="28" spans="1:7" x14ac:dyDescent="0.2">
      <c r="A28" s="63" t="s">
        <v>118</v>
      </c>
      <c r="B28" s="63"/>
      <c r="C28" s="63"/>
      <c r="D28" s="63"/>
    </row>
    <row r="29" spans="1:7" ht="16" customHeight="1" x14ac:dyDescent="0.2">
      <c r="A29" s="62" t="s">
        <v>117</v>
      </c>
      <c r="B29" s="62"/>
      <c r="C29" s="62"/>
      <c r="D29" s="62"/>
      <c r="G29" s="37"/>
    </row>
    <row r="30" spans="1:7" ht="65" customHeight="1" x14ac:dyDescent="0.2">
      <c r="A30" s="23" t="s">
        <v>137</v>
      </c>
      <c r="B30" s="21" t="s">
        <v>695</v>
      </c>
      <c r="C30" s="17" t="str">
        <f>_xlfn.TEXTJOIN(CHAR(10),TRUE,$F$4:$F$22)</f>
        <v>ISO 13485
ISO 14971
ISO 10993-1
ISO 10993-4
ISO 10993-5
ISO 10993-10
ISO 10993-11
ISO 10993-23
ISO 23908
ISO 7864
ISO 7886-1
ISO 7886-2
ISO 7886-4
ISO 80369-7
ISO 8537
ISO 9626
ISO 11135
ISO 10993-7
ISO 11607-1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7" ht="73" customHeight="1" x14ac:dyDescent="0.2">
      <c r="A31" s="17" t="s">
        <v>136</v>
      </c>
      <c r="B31" s="21" t="s">
        <v>695</v>
      </c>
      <c r="C31" s="17" t="str">
        <f>_xlfn.TEXTJOIN(CHAR(10),TRUE,$F$6:$F$12)</f>
        <v>ISO 10993-1
ISO 10993-4
ISO 10993-5
ISO 10993-10
ISO 10993-11
ISO 10993-23
ISO 23908</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7" ht="110" customHeight="1" x14ac:dyDescent="0.2">
      <c r="A32" s="23" t="s">
        <v>135</v>
      </c>
      <c r="B32" s="21" t="s">
        <v>695</v>
      </c>
      <c r="C32" s="17" t="str">
        <f>_xlfn.TEXTJOIN(CHAR(10),TRUE,$F$6:$F$12)</f>
        <v>ISO 10993-1
ISO 10993-4
ISO 10993-5
ISO 10993-10
ISO 10993-11
ISO 10993-23
ISO 23908</v>
      </c>
      <c r="D3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2" s="37"/>
      <c r="G32" s="37"/>
    </row>
    <row r="33" spans="1:7" ht="62" customHeight="1" x14ac:dyDescent="0.2">
      <c r="A33" s="23" t="s">
        <v>134</v>
      </c>
      <c r="B33" s="21" t="s">
        <v>695</v>
      </c>
      <c r="C33" s="17" t="str">
        <f>_xlfn.TEXTJOIN(CHAR(10),TRUE,$F$13:$F$18)</f>
        <v>ISO 7864
ISO 7886-1
ISO 7886-2
ISO 7886-4
ISO 80369-7
ISO 8537</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902</v>
      </c>
      <c r="C34" s="23" t="str">
        <f>$G$1</f>
        <v>N/A</v>
      </c>
      <c r="D34" s="23" t="str">
        <f>$G$1</f>
        <v>N/A</v>
      </c>
    </row>
    <row r="35" spans="1:7" ht="73" customHeight="1" x14ac:dyDescent="0.2">
      <c r="A35" s="23" t="s">
        <v>132</v>
      </c>
      <c r="B35" s="21" t="s">
        <v>695</v>
      </c>
      <c r="C35" s="17" t="str">
        <f>_xlfn.TEXTJOIN(CHAR(10),TRUE,$F$13:$F$18)&amp;CHAR(10)&amp;F22</f>
        <v>ISO 7864
ISO 7886-1
ISO 7886-2
ISO 7886-4
ISO 80369-7
ISO 8537
ISO 11607-1</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79" customHeight="1" x14ac:dyDescent="0.2">
      <c r="A36" s="23" t="s">
        <v>131</v>
      </c>
      <c r="B36" s="21" t="s">
        <v>695</v>
      </c>
      <c r="C36" s="17" t="str">
        <f>_xlfn.TEXTJOIN(CHAR(10),TRUE,$F$13:$F$18)&amp;CHAR(10)&amp;F22</f>
        <v>ISO 7864
ISO 7886-1
ISO 7886-2
ISO 7886-4
ISO 80369-7
ISO 8537
ISO 11607-1</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F21&amp;CHAR(10)&amp;_xlfn.TEXTJOIN(CHAR(10),TRUE,$F$13:$F$18)&amp;CHAR(10)&amp;F22</f>
        <v>ISO 10993-7
ISO 7864
ISO 7886-1
ISO 7886-2
ISO 7886-4
ISO 80369-7
ISO 8537
ISO 11607-1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F5&amp;CHAR(10)&amp;_xlfn.TEXTJOIN(CHAR(10),TRUE,$F$25:$F$27)</f>
        <v xml:space="preserve">ISO 14971
</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903</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54" t="s">
        <v>121</v>
      </c>
      <c r="B40" s="54"/>
      <c r="C40" s="54"/>
      <c r="D40" s="54"/>
      <c r="F40" s="37"/>
      <c r="G40" s="37"/>
    </row>
    <row r="41" spans="1:7" ht="16" customHeight="1" x14ac:dyDescent="0.2">
      <c r="A41" s="54" t="s">
        <v>122</v>
      </c>
      <c r="B41" s="54"/>
      <c r="C41" s="54"/>
      <c r="D41" s="54"/>
      <c r="G41" s="37"/>
    </row>
    <row r="42" spans="1:7" ht="29" customHeight="1" x14ac:dyDescent="0.2">
      <c r="A42" s="62" t="s">
        <v>123</v>
      </c>
      <c r="B42" s="62"/>
      <c r="C42" s="62"/>
      <c r="D42" s="62"/>
      <c r="F42" s="37"/>
      <c r="G42" s="37"/>
    </row>
    <row r="43" spans="1:7" ht="72" customHeight="1" x14ac:dyDescent="0.2">
      <c r="A43" s="22" t="s">
        <v>124</v>
      </c>
      <c r="B43" s="21" t="s">
        <v>695</v>
      </c>
      <c r="C43" s="17" t="str">
        <f>$F$5&amp;CHAR(10)&amp;_xlfn.TEXTJOIN(CHAR(10),TRUE,$F$13:$F$18)&amp;CHAR(10)&amp;F22</f>
        <v>ISO 14971
ISO 7864
ISO 7886-1
ISO 7886-2
ISO 7886-4
ISO 80369-7
ISO 8537
ISO 11607-1</v>
      </c>
      <c r="D4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43" s="37"/>
      <c r="G43" s="37"/>
    </row>
    <row r="44" spans="1:7" ht="83" customHeight="1" x14ac:dyDescent="0.2">
      <c r="A44" s="23" t="s">
        <v>125</v>
      </c>
      <c r="B44" s="21" t="s">
        <v>695</v>
      </c>
      <c r="C44" s="17" t="str">
        <f>$F$5&amp;CHAR(10)&amp;_xlfn.TEXTJOIN(CHAR(10),TRUE,$F$13:$F$18)&amp;CHAR(10)&amp;F22</f>
        <v>ISO 14971
ISO 7864
ISO 7886-1
ISO 7886-2
ISO 7886-4
ISO 80369-7
ISO 8537
ISO 11607-1</v>
      </c>
      <c r="D4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5" spans="1:7" ht="91" customHeight="1" x14ac:dyDescent="0.2">
      <c r="A45" s="22" t="s">
        <v>126</v>
      </c>
      <c r="B45" s="21" t="s">
        <v>695</v>
      </c>
      <c r="C45" s="17" t="str">
        <f>$F$5&amp;CHAR(10)&amp;_xlfn.TEXTJOIN(CHAR(10),TRUE,$F$13:$F$18)&amp;CHAR(10)&amp;F22</f>
        <v>ISO 14971
ISO 7864
ISO 7886-1
ISO 7886-2
ISO 7886-4
ISO 80369-7
ISO 8537
ISO 11607-1</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62" t="s">
        <v>127</v>
      </c>
      <c r="B46" s="62"/>
      <c r="C46" s="62"/>
      <c r="D46" s="62"/>
    </row>
    <row r="47" spans="1:7" ht="121" customHeight="1" x14ac:dyDescent="0.2">
      <c r="A47" s="17" t="s">
        <v>255</v>
      </c>
      <c r="B47" s="21" t="s">
        <v>695</v>
      </c>
      <c r="C47" s="17" t="str">
        <f>$F$5&amp;CHAR(10)&amp;$F$28</f>
        <v xml:space="preserve">ISO 14971
</v>
      </c>
      <c r="D4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48" spans="1:7" ht="51" x14ac:dyDescent="0.2">
      <c r="A48" s="17" t="s">
        <v>256</v>
      </c>
      <c r="B48" s="21" t="s">
        <v>902</v>
      </c>
      <c r="C48" s="23" t="str">
        <f>$G$1</f>
        <v>N/A</v>
      </c>
      <c r="D48" s="23" t="str">
        <f>$G$1</f>
        <v>N/A</v>
      </c>
    </row>
    <row r="49" spans="1:4" x14ac:dyDescent="0.2">
      <c r="A49" s="63" t="s">
        <v>154</v>
      </c>
      <c r="B49" s="63"/>
      <c r="C49" s="63"/>
      <c r="D49" s="63"/>
    </row>
    <row r="50" spans="1:4" x14ac:dyDescent="0.2">
      <c r="A50" s="62" t="s">
        <v>128</v>
      </c>
      <c r="B50" s="62"/>
      <c r="C50" s="62"/>
      <c r="D50" s="62"/>
    </row>
    <row r="51" spans="1:4" ht="76" customHeight="1" x14ac:dyDescent="0.2">
      <c r="A51" s="23" t="s">
        <v>130</v>
      </c>
      <c r="B51" s="21" t="s">
        <v>695</v>
      </c>
      <c r="C51" s="17" t="str">
        <f>$F$5&amp;CHAR(10)&amp;$F$28</f>
        <v xml:space="preserve">ISO 14971
</v>
      </c>
      <c r="D51" s="17" t="str">
        <f>_xlfn.TEXTJOIN(CHAR(10),TRUE,$I$9:$I$27)</f>
        <v>A020107 - 預填充式注射筒
A020108 - 腸道灌食注射筒
A020109 - 單次結核菌素注射筒
A020201 - 可重複使用的輸液注射筒
A020202 - 可重複使用的灌洗注射筒
A020203 - 卡式瓶注射筒</v>
      </c>
    </row>
    <row r="52" spans="1:4" ht="96" customHeight="1" x14ac:dyDescent="0.2">
      <c r="A52" s="17" t="s">
        <v>129</v>
      </c>
      <c r="B52" s="21" t="s">
        <v>695</v>
      </c>
      <c r="C52" s="17" t="str">
        <f>$F$5&amp;CHAR(10)&amp;$F$28</f>
        <v xml:space="preserve">ISO 14971
</v>
      </c>
      <c r="D52" s="17" t="str">
        <f>_xlfn.TEXTJOIN(CHAR(10),TRUE,$I$9:$I$27)</f>
        <v>A020107 - 預填充式注射筒
A020108 - 腸道灌食注射筒
A020109 - 單次結核菌素注射筒
A020201 - 可重複使用的輸液注射筒
A020202 - 可重複使用的灌洗注射筒
A020203 - 卡式瓶注射筒</v>
      </c>
    </row>
    <row r="53" spans="1:4" ht="74" customHeight="1" x14ac:dyDescent="0.2">
      <c r="A53" s="17" t="s">
        <v>170</v>
      </c>
      <c r="B53" s="21" t="s">
        <v>695</v>
      </c>
      <c r="C53" s="17" t="str">
        <f>$F$5&amp;CHAR(10)&amp;$F$28</f>
        <v xml:space="preserve">ISO 14971
</v>
      </c>
      <c r="D53" s="17" t="str">
        <f>_xlfn.TEXTJOIN(CHAR(10),TRUE,$I$9:$I$27)</f>
        <v>A020107 - 預填充式注射筒
A020108 - 腸道灌食注射筒
A020109 - 單次結核菌素注射筒
A020201 - 可重複使用的輸液注射筒
A020202 - 可重複使用的灌洗注射筒
A020203 - 卡式瓶注射筒</v>
      </c>
    </row>
    <row r="54" spans="1:4" ht="83" customHeight="1" x14ac:dyDescent="0.2">
      <c r="A54" s="23" t="s">
        <v>158</v>
      </c>
      <c r="B54" s="21" t="s">
        <v>695</v>
      </c>
      <c r="C54" s="17" t="str">
        <f>$F$5&amp;CHAR(10)&amp;$F$28</f>
        <v xml:space="preserve">ISO 14971
</v>
      </c>
      <c r="D54" s="17" t="str">
        <f>_xlfn.TEXTJOIN(CHAR(10),TRUE,$I$9:$I$27)</f>
        <v>A020107 - 預填充式注射筒
A020108 - 腸道灌食注射筒
A020109 - 單次結核菌素注射筒
A020201 - 可重複使用的輸液注射筒
A020202 - 可重複使用的灌洗注射筒
A020203 - 卡式瓶注射筒</v>
      </c>
    </row>
    <row r="55" spans="1:4" ht="17" customHeight="1" x14ac:dyDescent="0.2">
      <c r="A55" s="54" t="s">
        <v>138</v>
      </c>
      <c r="B55" s="54"/>
      <c r="C55" s="54"/>
      <c r="D55" s="54"/>
    </row>
    <row r="56" spans="1:4" ht="85" x14ac:dyDescent="0.2">
      <c r="A56" s="17" t="s">
        <v>157</v>
      </c>
      <c r="B56" s="21" t="s">
        <v>902</v>
      </c>
      <c r="C56" s="23" t="str">
        <f>$G$1</f>
        <v>N/A</v>
      </c>
      <c r="D56" s="23" t="str">
        <f>$G$1</f>
        <v>N/A</v>
      </c>
    </row>
    <row r="57" spans="1:4" ht="17" customHeight="1" x14ac:dyDescent="0.2">
      <c r="A57" s="54" t="s">
        <v>139</v>
      </c>
      <c r="B57" s="54"/>
      <c r="C57" s="54"/>
      <c r="D57" s="54"/>
    </row>
    <row r="58" spans="1:4" ht="17" x14ac:dyDescent="0.2">
      <c r="A58" s="17" t="s">
        <v>912</v>
      </c>
      <c r="B58" s="21" t="s">
        <v>902</v>
      </c>
      <c r="C58" s="23" t="str">
        <f>$G$1</f>
        <v>N/A</v>
      </c>
      <c r="D58" s="23" t="str">
        <f>$G$1</f>
        <v>N/A</v>
      </c>
    </row>
    <row r="59" spans="1:4" ht="17" customHeight="1" x14ac:dyDescent="0.2">
      <c r="A59" s="54" t="s">
        <v>140</v>
      </c>
      <c r="B59" s="54"/>
      <c r="C59" s="54"/>
      <c r="D59" s="54"/>
    </row>
    <row r="60" spans="1:4" ht="160" customHeight="1" x14ac:dyDescent="0.2">
      <c r="A60" s="17" t="s">
        <v>907</v>
      </c>
      <c r="B60" s="21" t="s">
        <v>695</v>
      </c>
      <c r="C60" s="17" t="str">
        <f>$F$5&amp;CHAR(10)&amp;$F$28</f>
        <v xml:space="preserve">ISO 14971
</v>
      </c>
      <c r="D60" s="17" t="str">
        <f>_xlfn.TEXTJOIN(CHAR(10),TRUE,$I$9:$I$27)</f>
        <v>A020107 - 預填充式注射筒
A020108 - 腸道灌食注射筒
A020109 - 單次結核菌素注射筒
A020201 - 可重複使用的輸液注射筒
A020202 - 可重複使用的灌洗注射筒
A020203 - 卡式瓶注射筒</v>
      </c>
    </row>
    <row r="61" spans="1:4" ht="140" customHeight="1" x14ac:dyDescent="0.2">
      <c r="A61" s="17" t="s">
        <v>904</v>
      </c>
      <c r="B61" s="21" t="s">
        <v>695</v>
      </c>
      <c r="C61" s="17" t="str">
        <f>F5&amp;CHAR(10)&amp;_xlfn.TEXTJOIN(CHAR(10),TRUE,$F$13:$F$18)&amp;CHAR(10)&amp;F22</f>
        <v>ISO 14971
ISO 7864
ISO 7886-1
ISO 7886-2
ISO 7886-4
ISO 80369-7
ISO 8537
ISO 11607-1</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43" customHeight="1" x14ac:dyDescent="0.2">
      <c r="A62" s="17" t="s">
        <v>141</v>
      </c>
      <c r="B62" s="21" t="s">
        <v>695</v>
      </c>
      <c r="C62" s="17" t="str">
        <f>F5&amp;CHAR(10)&amp;_xlfn.TEXTJOIN(CHAR(10),TRUE,$F$13:$F$18)&amp;CHAR(10)&amp;F22</f>
        <v>ISO 14971
ISO 7864
ISO 7886-1
ISO 7886-2
ISO 7886-4
ISO 80369-7
ISO 8537
ISO 11607-1</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3" t="s">
        <v>142</v>
      </c>
      <c r="B63" s="63"/>
      <c r="C63" s="63"/>
      <c r="D63" s="63"/>
    </row>
    <row r="64" spans="1:4" x14ac:dyDescent="0.2">
      <c r="A64" s="61" t="s">
        <v>348</v>
      </c>
      <c r="B64" s="61"/>
      <c r="C64" s="61"/>
      <c r="D64" s="61"/>
    </row>
    <row r="65" spans="1:4" ht="173"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71"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_xlfn.TEXTJOIN(CHAR(10),TRUE,$F$23:$F$24)</f>
        <v>ISO 11607-2
ISO 20417</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7" t="s">
        <v>147</v>
      </c>
      <c r="B70" s="21" t="s">
        <v>902</v>
      </c>
      <c r="C70" s="23" t="str">
        <f>$G$1</f>
        <v>N/A</v>
      </c>
      <c r="D70" s="23" t="str">
        <f>$G$1</f>
        <v>N/A</v>
      </c>
    </row>
    <row r="71" spans="1:4" ht="185" customHeight="1" x14ac:dyDescent="0.2">
      <c r="A71" s="17" t="s">
        <v>148</v>
      </c>
      <c r="B71" s="21" t="s">
        <v>695</v>
      </c>
      <c r="C71" s="17" t="str">
        <f>F4&amp;CHAR(10)&amp;F5&amp;CHAR(10)&amp;F25&amp;CHAR(10)&amp;F26</f>
        <v xml:space="preserve">ISO 13485
ISO 14971
</v>
      </c>
      <c r="D71" s="17" t="str">
        <f>_xlfn.TEXTJOIN(CHAR(10),TRUE,$I$4:$I$24)&amp;CHAR(10)&amp;I26</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2" spans="1:4" ht="141" customHeight="1" x14ac:dyDescent="0.2">
      <c r="A72" s="23" t="s">
        <v>149</v>
      </c>
      <c r="B72" s="21" t="s">
        <v>695</v>
      </c>
      <c r="C72" s="17" t="str">
        <f>_xlfn.TEXTJOIN(CHAR(10),TRUE,$F$23:$F$26)</f>
        <v>ISO 11607-2
ISO 20417</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_xlfn.TEXTJOIN(CHAR(10),TRUE,$F$23:$F$26)</f>
        <v>ISO 11607-2
ISO 20417</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56" customHeight="1" x14ac:dyDescent="0.2">
      <c r="A74" s="17" t="s">
        <v>598</v>
      </c>
      <c r="B74" s="21" t="s">
        <v>695</v>
      </c>
      <c r="C74" s="17" t="str">
        <f>F4&amp;CHAR(10)&amp;F5&amp;CHAR(10)&amp;F27</f>
        <v xml:space="preserve">ISO 13485
ISO 14971
</v>
      </c>
      <c r="D74" s="17" t="str">
        <f>I25&amp;CHAR(10)&amp;I27</f>
        <v xml:space="preserve">
</v>
      </c>
    </row>
    <row r="75" spans="1:4" ht="139" customHeight="1" x14ac:dyDescent="0.2">
      <c r="A75" s="23" t="s">
        <v>151</v>
      </c>
      <c r="B75" s="21" t="s">
        <v>695</v>
      </c>
      <c r="C75" s="17" t="str">
        <f>_xlfn.TEXTJOIN(CHAR(10),TRUE,$F$23:$F$27)</f>
        <v>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61" t="s">
        <v>152</v>
      </c>
      <c r="B76" s="61"/>
      <c r="C76" s="61"/>
      <c r="D76" s="61"/>
    </row>
    <row r="77" spans="1:4" ht="51" x14ac:dyDescent="0.2">
      <c r="A77" s="17" t="s">
        <v>257</v>
      </c>
      <c r="B77" s="21" t="s">
        <v>902</v>
      </c>
      <c r="C77" s="23" t="str">
        <f>$G$1</f>
        <v>N/A</v>
      </c>
      <c r="D77" s="23" t="str">
        <f>$G$1</f>
        <v>N/A</v>
      </c>
    </row>
    <row r="78" spans="1:4" ht="85" x14ac:dyDescent="0.2">
      <c r="A78" s="17" t="s">
        <v>258</v>
      </c>
      <c r="B78" s="21" t="s">
        <v>902</v>
      </c>
      <c r="C78" s="23" t="str">
        <f>$G$1</f>
        <v>N/A</v>
      </c>
      <c r="D78" s="23" t="str">
        <f>$G$1</f>
        <v>N/A</v>
      </c>
    </row>
    <row r="79" spans="1:4" ht="16" customHeight="1" x14ac:dyDescent="0.2">
      <c r="A79" s="54" t="s">
        <v>153</v>
      </c>
      <c r="B79" s="54"/>
      <c r="C79" s="54"/>
      <c r="D79" s="54"/>
    </row>
    <row r="80" spans="1:4" x14ac:dyDescent="0.2">
      <c r="A80" s="62" t="s">
        <v>911</v>
      </c>
      <c r="B80" s="62"/>
      <c r="C80" s="62"/>
      <c r="D80" s="62"/>
    </row>
    <row r="81" spans="1:4" x14ac:dyDescent="0.2">
      <c r="A81" s="23" t="s">
        <v>169</v>
      </c>
      <c r="B81" s="21" t="s">
        <v>902</v>
      </c>
      <c r="C81" s="23" t="str">
        <f t="shared" ref="C81:D83" si="2">$G$1</f>
        <v>N/A</v>
      </c>
      <c r="D81" s="23" t="str">
        <f t="shared" si="2"/>
        <v>N/A</v>
      </c>
    </row>
    <row r="82" spans="1:4" ht="51" x14ac:dyDescent="0.2">
      <c r="A82" s="17" t="s">
        <v>159</v>
      </c>
      <c r="B82" s="21" t="s">
        <v>902</v>
      </c>
      <c r="C82" s="23" t="str">
        <f t="shared" si="2"/>
        <v>N/A</v>
      </c>
      <c r="D82" s="23" t="str">
        <f t="shared" si="2"/>
        <v>N/A</v>
      </c>
    </row>
    <row r="83" spans="1:4" ht="17" x14ac:dyDescent="0.2">
      <c r="A83" s="17" t="s">
        <v>259</v>
      </c>
      <c r="B83" s="21" t="s">
        <v>902</v>
      </c>
      <c r="C83" s="23" t="str">
        <f t="shared" si="2"/>
        <v>N/A</v>
      </c>
      <c r="D83" s="23" t="str">
        <f t="shared" si="2"/>
        <v>N/A</v>
      </c>
    </row>
    <row r="84" spans="1:4" x14ac:dyDescent="0.2">
      <c r="A84" s="61" t="s">
        <v>160</v>
      </c>
      <c r="B84" s="61"/>
      <c r="C84" s="61"/>
      <c r="D84" s="61"/>
    </row>
    <row r="85" spans="1:4" ht="51" x14ac:dyDescent="0.2">
      <c r="A85" s="17" t="s">
        <v>161</v>
      </c>
      <c r="B85" s="21" t="s">
        <v>902</v>
      </c>
      <c r="C85" s="23" t="str">
        <f t="shared" ref="C85:D88" si="3">$G$1</f>
        <v>N/A</v>
      </c>
      <c r="D85" s="23" t="str">
        <f t="shared" si="3"/>
        <v>N/A</v>
      </c>
    </row>
    <row r="86" spans="1:4" ht="68" x14ac:dyDescent="0.2">
      <c r="A86" s="17" t="s">
        <v>168</v>
      </c>
      <c r="B86" s="21" t="s">
        <v>902</v>
      </c>
      <c r="C86" s="23" t="str">
        <f t="shared" si="3"/>
        <v>N/A</v>
      </c>
      <c r="D86" s="23" t="str">
        <f t="shared" si="3"/>
        <v>N/A</v>
      </c>
    </row>
    <row r="87" spans="1:4" x14ac:dyDescent="0.2">
      <c r="A87" s="23" t="s">
        <v>162</v>
      </c>
      <c r="B87" s="21" t="s">
        <v>902</v>
      </c>
      <c r="C87" s="23" t="str">
        <f t="shared" si="3"/>
        <v>N/A</v>
      </c>
      <c r="D87" s="23" t="str">
        <f t="shared" si="3"/>
        <v>N/A</v>
      </c>
    </row>
    <row r="88" spans="1:4" ht="68" x14ac:dyDescent="0.2">
      <c r="A88" s="17" t="s">
        <v>910</v>
      </c>
      <c r="B88" s="21" t="s">
        <v>902</v>
      </c>
      <c r="C88" s="23" t="str">
        <f t="shared" si="3"/>
        <v>N/A</v>
      </c>
      <c r="D88" s="23" t="str">
        <f t="shared" si="3"/>
        <v>N/A</v>
      </c>
    </row>
    <row r="89" spans="1:4" x14ac:dyDescent="0.2">
      <c r="A89" s="54" t="s">
        <v>163</v>
      </c>
      <c r="B89" s="54"/>
      <c r="C89" s="54"/>
      <c r="D89" s="54"/>
    </row>
    <row r="90" spans="1:4" ht="223" customHeight="1" x14ac:dyDescent="0.2">
      <c r="A90" s="17" t="s">
        <v>164</v>
      </c>
      <c r="B90" s="21" t="s">
        <v>695</v>
      </c>
      <c r="C90" s="17" t="str">
        <f>F5&amp;CHAR(10)&amp;_xlfn.TEXTJOIN(CHAR(10),TRUE,$F$17:$F$21)</f>
        <v>ISO 14971
ISO 80369-7
ISO 8537
ISO 9626
ISO 11135
ISO 10993-7</v>
      </c>
      <c r="D9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1" spans="1:4" x14ac:dyDescent="0.2">
      <c r="A91" s="61" t="s">
        <v>165</v>
      </c>
      <c r="B91" s="61"/>
      <c r="C91" s="61"/>
      <c r="D91" s="61"/>
    </row>
    <row r="92" spans="1:4" ht="167" customHeight="1" x14ac:dyDescent="0.2">
      <c r="A92" s="23" t="s">
        <v>167</v>
      </c>
      <c r="B92" s="21" t="s">
        <v>695</v>
      </c>
      <c r="C92" s="17" t="str">
        <f>F5&amp;CHAR(10)&amp;_xlfn.TEXTJOIN(CHAR(10),TRUE,$F$13:$F$18)&amp;CHAR(10)&amp;F22</f>
        <v>ISO 14971
ISO 7864
ISO 7886-1
ISO 7886-2
ISO 7886-4
ISO 80369-7
ISO 8537
ISO 11607-1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_xlfn.TEXTJOIN(CHAR(10),TRUE,$F$19:$F$21)</f>
        <v>ISO 9626
ISO 11135
ISO 10993-7</v>
      </c>
      <c r="D9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81" customHeight="1" x14ac:dyDescent="0.2">
      <c r="A95" s="23" t="s">
        <v>909</v>
      </c>
      <c r="B95" s="21" t="s">
        <v>695</v>
      </c>
      <c r="C95" s="17" t="str">
        <f>F5&amp;CHAR(10)&amp;_xlfn.TEXTJOIN(CHAR(10),TRUE,$F$19:$F$21)</f>
        <v>ISO 14971
ISO 9626
ISO 11135
ISO 10993-7</v>
      </c>
      <c r="D9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6" spans="1:4" ht="116" customHeight="1" x14ac:dyDescent="0.2">
      <c r="A96" s="23" t="s">
        <v>174</v>
      </c>
      <c r="B96" s="21" t="s">
        <v>695</v>
      </c>
      <c r="C96" s="17" t="str">
        <f>$F$5&amp;CHAR(10)&amp;$F$21</f>
        <v>ISO 14971
ISO 10993-7</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$F$5&amp;CHAR(10)&amp;$F$21</f>
        <v>ISO 14971
ISO 10993-7</v>
      </c>
      <c r="D97"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8" spans="1:4" ht="68" customHeight="1" x14ac:dyDescent="0.2">
      <c r="A98" s="23" t="s">
        <v>175</v>
      </c>
      <c r="B98" s="21" t="s">
        <v>695</v>
      </c>
      <c r="C98" s="17" t="str">
        <f>$F$5&amp;CHAR(10)&amp;$F$21</f>
        <v>ISO 14971
ISO 10993-7</v>
      </c>
      <c r="D9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99" spans="1:4" ht="103" customHeight="1" x14ac:dyDescent="0.2">
      <c r="A99" s="17" t="s">
        <v>176</v>
      </c>
      <c r="B99" s="21" t="s">
        <v>695</v>
      </c>
      <c r="C99" s="17" t="str">
        <f>F4&amp;CHAR(10)&amp;$F$5&amp;CHAR(10)&amp;$F$21</f>
        <v>ISO 13485
ISO 14971
ISO 10993-7</v>
      </c>
      <c r="D9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0" spans="1:4" ht="107" customHeight="1" x14ac:dyDescent="0.2">
      <c r="A100" s="23" t="s">
        <v>177</v>
      </c>
      <c r="B100" s="21" t="s">
        <v>695</v>
      </c>
      <c r="C100" s="17" t="str">
        <f>$F$5&amp;CHAR(10)&amp;$F$21</f>
        <v>ISO 14971
ISO 10993-7</v>
      </c>
      <c r="D100"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1" spans="1:4" ht="89" customHeight="1" x14ac:dyDescent="0.2">
      <c r="A101" s="23" t="s">
        <v>178</v>
      </c>
      <c r="B101" s="21" t="s">
        <v>695</v>
      </c>
      <c r="C101" s="17" t="str">
        <f>$F$5&amp;CHAR(10)&amp;$F$6&amp;CHAR(10)&amp;$F$21</f>
        <v>ISO 14971
ISO 10993-1
ISO 10993-7</v>
      </c>
      <c r="D10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02" spans="1:4" x14ac:dyDescent="0.2">
      <c r="A102" s="23" t="s">
        <v>179</v>
      </c>
      <c r="B102" s="21" t="s">
        <v>902</v>
      </c>
      <c r="C102" s="23" t="str">
        <f>$G$1</f>
        <v>N/A</v>
      </c>
      <c r="D102" s="23" t="str">
        <f>$G$1</f>
        <v>N/A</v>
      </c>
    </row>
    <row r="103" spans="1:4" ht="148" customHeight="1" x14ac:dyDescent="0.2">
      <c r="A103" s="17" t="s">
        <v>908</v>
      </c>
      <c r="B103" s="21" t="s">
        <v>695</v>
      </c>
      <c r="C103" s="17" t="str">
        <f>F4&amp;CHAR(10)&amp;$F$5&amp;CHAR(10)&amp;$F$27</f>
        <v xml:space="preserve">ISO 13485
ISO 14971
</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4" t="s">
        <v>180</v>
      </c>
      <c r="B104" s="54"/>
      <c r="C104" s="54"/>
      <c r="D104" s="54"/>
    </row>
    <row r="105" spans="1:4" ht="51" x14ac:dyDescent="0.2">
      <c r="A105" s="17" t="s">
        <v>181</v>
      </c>
      <c r="B105" s="21" t="s">
        <v>902</v>
      </c>
      <c r="C105" s="23" t="str">
        <f>$G$1</f>
        <v>N/A</v>
      </c>
      <c r="D105" s="23" t="str">
        <f>$G$1</f>
        <v>N/A</v>
      </c>
    </row>
    <row r="106" spans="1:4" x14ac:dyDescent="0.2">
      <c r="A106" s="23" t="s">
        <v>182</v>
      </c>
      <c r="B106" s="21" t="s">
        <v>902</v>
      </c>
      <c r="C106" s="23" t="str">
        <f>$G$1</f>
        <v>N/A</v>
      </c>
      <c r="D106" s="23" t="str">
        <f>$G$1</f>
        <v>N/A</v>
      </c>
    </row>
    <row r="107" spans="1:4" x14ac:dyDescent="0.2">
      <c r="A107" s="54" t="s">
        <v>183</v>
      </c>
      <c r="B107" s="54"/>
      <c r="C107" s="54"/>
      <c r="D107" s="54"/>
    </row>
    <row r="108" spans="1:4" x14ac:dyDescent="0.2">
      <c r="A108" s="54" t="s">
        <v>184</v>
      </c>
      <c r="B108" s="54"/>
      <c r="C108" s="54"/>
      <c r="D108" s="54"/>
    </row>
    <row r="109" spans="1:4" ht="51" x14ac:dyDescent="0.2">
      <c r="A109" s="17" t="s">
        <v>185</v>
      </c>
      <c r="B109" s="21" t="s">
        <v>902</v>
      </c>
      <c r="C109" s="23" t="str">
        <f>$G$1</f>
        <v>N/A</v>
      </c>
      <c r="D109" s="23" t="str">
        <f>$G$1</f>
        <v>N/A</v>
      </c>
    </row>
    <row r="110" spans="1:4" ht="51" x14ac:dyDescent="0.2">
      <c r="A110" s="17" t="s">
        <v>186</v>
      </c>
      <c r="B110" s="21" t="s">
        <v>902</v>
      </c>
      <c r="C110" s="23" t="str">
        <f>$G$1</f>
        <v>N/A</v>
      </c>
      <c r="D110" s="23" t="str">
        <f>$G$1</f>
        <v>N/A</v>
      </c>
    </row>
    <row r="111" spans="1:4" x14ac:dyDescent="0.2">
      <c r="A111" s="54" t="s">
        <v>187</v>
      </c>
      <c r="B111" s="54"/>
      <c r="C111" s="54"/>
      <c r="D111" s="54"/>
    </row>
    <row r="112" spans="1:4" ht="51" x14ac:dyDescent="0.2">
      <c r="A112" s="17" t="s">
        <v>188</v>
      </c>
      <c r="B112" s="21" t="s">
        <v>902</v>
      </c>
      <c r="C112" s="23" t="str">
        <f t="shared" ref="C112:D114" si="4">$G$1</f>
        <v>N/A</v>
      </c>
      <c r="D112" s="23" t="str">
        <f t="shared" si="4"/>
        <v>N/A</v>
      </c>
    </row>
    <row r="113" spans="1:4" x14ac:dyDescent="0.2">
      <c r="A113" s="23" t="s">
        <v>189</v>
      </c>
      <c r="B113" s="21" t="s">
        <v>902</v>
      </c>
      <c r="C113" s="23" t="str">
        <f t="shared" si="4"/>
        <v>N/A</v>
      </c>
      <c r="D113" s="23" t="str">
        <f t="shared" si="4"/>
        <v>N/A</v>
      </c>
    </row>
    <row r="114" spans="1:4" ht="51" x14ac:dyDescent="0.2">
      <c r="A114" s="17" t="s">
        <v>190</v>
      </c>
      <c r="B114" s="21" t="s">
        <v>902</v>
      </c>
      <c r="C114" s="23" t="str">
        <f t="shared" si="4"/>
        <v>N/A</v>
      </c>
      <c r="D114" s="23" t="str">
        <f t="shared" si="4"/>
        <v>N/A</v>
      </c>
    </row>
    <row r="115" spans="1:4" x14ac:dyDescent="0.2">
      <c r="A115" s="54" t="s">
        <v>191</v>
      </c>
      <c r="B115" s="54"/>
      <c r="C115" s="54"/>
      <c r="D115" s="54"/>
    </row>
    <row r="116" spans="1:4" ht="34" x14ac:dyDescent="0.2">
      <c r="A116" s="17" t="s">
        <v>192</v>
      </c>
      <c r="B116" s="21" t="s">
        <v>902</v>
      </c>
      <c r="C116" s="23" t="str">
        <f t="shared" ref="C116:D119" si="5">$G$1</f>
        <v>N/A</v>
      </c>
      <c r="D116" s="23" t="str">
        <f t="shared" si="5"/>
        <v>N/A</v>
      </c>
    </row>
    <row r="117" spans="1:4" ht="51" x14ac:dyDescent="0.2">
      <c r="A117" s="17" t="s">
        <v>195</v>
      </c>
      <c r="B117" s="21" t="s">
        <v>902</v>
      </c>
      <c r="C117" s="23" t="str">
        <f t="shared" si="5"/>
        <v>N/A</v>
      </c>
      <c r="D117" s="23" t="str">
        <f t="shared" si="5"/>
        <v>N/A</v>
      </c>
    </row>
    <row r="118" spans="1:4" ht="51" x14ac:dyDescent="0.2">
      <c r="A118" s="17" t="s">
        <v>193</v>
      </c>
      <c r="B118" s="21" t="s">
        <v>902</v>
      </c>
      <c r="C118" s="23" t="str">
        <f t="shared" si="5"/>
        <v>N/A</v>
      </c>
      <c r="D118" s="23" t="str">
        <f t="shared" si="5"/>
        <v>N/A</v>
      </c>
    </row>
    <row r="119" spans="1:4" ht="51" x14ac:dyDescent="0.2">
      <c r="A119" s="17" t="s">
        <v>194</v>
      </c>
      <c r="B119" s="21" t="s">
        <v>902</v>
      </c>
      <c r="C119" s="23" t="str">
        <f t="shared" si="5"/>
        <v>N/A</v>
      </c>
      <c r="D119" s="23" t="str">
        <f t="shared" si="5"/>
        <v>N/A</v>
      </c>
    </row>
    <row r="120" spans="1:4" x14ac:dyDescent="0.2">
      <c r="A120" s="55" t="s">
        <v>196</v>
      </c>
      <c r="B120" s="56"/>
      <c r="C120" s="56"/>
      <c r="D120" s="57"/>
    </row>
    <row r="121" spans="1:4" ht="51" x14ac:dyDescent="0.2">
      <c r="A121" s="17" t="s">
        <v>336</v>
      </c>
      <c r="B121" s="21" t="s">
        <v>902</v>
      </c>
      <c r="C121" s="23" t="str">
        <f t="shared" ref="C121:D124" si="6">$G$1</f>
        <v>N/A</v>
      </c>
      <c r="D121" s="23" t="str">
        <f t="shared" si="6"/>
        <v>N/A</v>
      </c>
    </row>
    <row r="122" spans="1:4" ht="51" x14ac:dyDescent="0.2">
      <c r="A122" s="17" t="s">
        <v>197</v>
      </c>
      <c r="B122" s="21" t="s">
        <v>902</v>
      </c>
      <c r="C122" s="23" t="str">
        <f t="shared" si="6"/>
        <v>N/A</v>
      </c>
      <c r="D122" s="23" t="str">
        <f t="shared" si="6"/>
        <v>N/A</v>
      </c>
    </row>
    <row r="123" spans="1:4" ht="51" x14ac:dyDescent="0.2">
      <c r="A123" s="17" t="s">
        <v>337</v>
      </c>
      <c r="B123" s="21" t="s">
        <v>902</v>
      </c>
      <c r="C123" s="23" t="str">
        <f t="shared" si="6"/>
        <v>N/A</v>
      </c>
      <c r="D123" s="23" t="str">
        <f t="shared" si="6"/>
        <v>N/A</v>
      </c>
    </row>
    <row r="124" spans="1:4" ht="17" x14ac:dyDescent="0.2">
      <c r="A124" s="17" t="s">
        <v>198</v>
      </c>
      <c r="B124" s="21" t="s">
        <v>902</v>
      </c>
      <c r="C124" s="23" t="str">
        <f t="shared" si="6"/>
        <v>N/A</v>
      </c>
      <c r="D124" s="23" t="str">
        <f t="shared" si="6"/>
        <v>N/A</v>
      </c>
    </row>
    <row r="125" spans="1:4" x14ac:dyDescent="0.2">
      <c r="A125" s="55" t="s">
        <v>199</v>
      </c>
      <c r="B125" s="56"/>
      <c r="C125" s="56"/>
      <c r="D125" s="57"/>
    </row>
    <row r="126" spans="1:4" x14ac:dyDescent="0.2">
      <c r="A126" s="23" t="s">
        <v>200</v>
      </c>
      <c r="B126" s="21" t="s">
        <v>902</v>
      </c>
      <c r="C126" s="23" t="str">
        <f t="shared" ref="C126:D133" si="7">$G$1</f>
        <v>N/A</v>
      </c>
      <c r="D126" s="23" t="str">
        <f t="shared" si="7"/>
        <v>N/A</v>
      </c>
    </row>
    <row r="127" spans="1:4" ht="51" x14ac:dyDescent="0.2">
      <c r="A127" s="17" t="s">
        <v>201</v>
      </c>
      <c r="B127" s="21" t="s">
        <v>902</v>
      </c>
      <c r="C127" s="23" t="str">
        <f t="shared" si="7"/>
        <v>N/A</v>
      </c>
      <c r="D127" s="23" t="str">
        <f t="shared" si="7"/>
        <v>N/A</v>
      </c>
    </row>
    <row r="128" spans="1:4" x14ac:dyDescent="0.2">
      <c r="A128" s="23" t="s">
        <v>202</v>
      </c>
      <c r="B128" s="21" t="s">
        <v>902</v>
      </c>
      <c r="C128" s="23" t="str">
        <f t="shared" si="7"/>
        <v>N/A</v>
      </c>
      <c r="D128" s="23" t="str">
        <f t="shared" si="7"/>
        <v>N/A</v>
      </c>
    </row>
    <row r="129" spans="1:4" ht="51" x14ac:dyDescent="0.2">
      <c r="A129" s="17" t="s">
        <v>203</v>
      </c>
      <c r="B129" s="21" t="s">
        <v>902</v>
      </c>
      <c r="C129" s="23" t="str">
        <f t="shared" si="7"/>
        <v>N/A</v>
      </c>
      <c r="D129" s="23" t="str">
        <f t="shared" si="7"/>
        <v>N/A</v>
      </c>
    </row>
    <row r="130" spans="1:4" ht="17" x14ac:dyDescent="0.2">
      <c r="A130" s="17" t="s">
        <v>204</v>
      </c>
      <c r="B130" s="21" t="s">
        <v>902</v>
      </c>
      <c r="C130" s="23" t="str">
        <f t="shared" si="7"/>
        <v>N/A</v>
      </c>
      <c r="D130" s="23" t="str">
        <f t="shared" si="7"/>
        <v>N/A</v>
      </c>
    </row>
    <row r="131" spans="1:4" x14ac:dyDescent="0.2">
      <c r="A131" s="23" t="s">
        <v>205</v>
      </c>
      <c r="B131" s="21" t="s">
        <v>902</v>
      </c>
      <c r="C131" s="23" t="str">
        <f t="shared" si="7"/>
        <v>N/A</v>
      </c>
      <c r="D131" s="23" t="str">
        <f t="shared" si="7"/>
        <v>N/A</v>
      </c>
    </row>
    <row r="132" spans="1:4" ht="51" x14ac:dyDescent="0.2">
      <c r="A132" s="17" t="s">
        <v>206</v>
      </c>
      <c r="B132" s="21" t="s">
        <v>902</v>
      </c>
      <c r="C132" s="23" t="str">
        <f t="shared" si="7"/>
        <v>N/A</v>
      </c>
      <c r="D132" s="23" t="str">
        <f t="shared" si="7"/>
        <v>N/A</v>
      </c>
    </row>
    <row r="133" spans="1:4" x14ac:dyDescent="0.2">
      <c r="A133" s="23" t="s">
        <v>207</v>
      </c>
      <c r="B133" s="21" t="s">
        <v>902</v>
      </c>
      <c r="C133" s="23" t="str">
        <f t="shared" si="7"/>
        <v>N/A</v>
      </c>
      <c r="D133" s="23" t="str">
        <f t="shared" si="7"/>
        <v>N/A</v>
      </c>
    </row>
    <row r="134" spans="1:4" x14ac:dyDescent="0.2">
      <c r="A134" s="55" t="s">
        <v>208</v>
      </c>
      <c r="B134" s="56"/>
      <c r="C134" s="56"/>
      <c r="D134" s="57"/>
    </row>
    <row r="135" spans="1:4" x14ac:dyDescent="0.2">
      <c r="A135" s="51" t="s">
        <v>209</v>
      </c>
      <c r="B135" s="52"/>
      <c r="C135" s="52"/>
      <c r="D135" s="53"/>
    </row>
    <row r="136" spans="1:4" x14ac:dyDescent="0.2">
      <c r="A136" s="23" t="s">
        <v>210</v>
      </c>
      <c r="B136" s="21" t="s">
        <v>902</v>
      </c>
      <c r="C136" s="23" t="str">
        <f>$G$1</f>
        <v>N/A</v>
      </c>
      <c r="D136" s="23" t="str">
        <f>$G$1</f>
        <v>N/A</v>
      </c>
    </row>
    <row r="137" spans="1:4" x14ac:dyDescent="0.2">
      <c r="A137" s="23" t="s">
        <v>211</v>
      </c>
      <c r="B137" s="21" t="s">
        <v>902</v>
      </c>
      <c r="C137" s="23" t="str">
        <f>$G$1</f>
        <v>N/A</v>
      </c>
      <c r="D137" s="23" t="str">
        <f>$G$1</f>
        <v>N/A</v>
      </c>
    </row>
    <row r="138" spans="1:4" x14ac:dyDescent="0.2">
      <c r="A138" s="51" t="s">
        <v>212</v>
      </c>
      <c r="B138" s="52"/>
      <c r="C138" s="52"/>
      <c r="D138" s="53"/>
    </row>
    <row r="139" spans="1:4" x14ac:dyDescent="0.2">
      <c r="A139" s="23" t="s">
        <v>647</v>
      </c>
      <c r="B139" s="21" t="s">
        <v>902</v>
      </c>
      <c r="C139" s="23" t="str">
        <f t="shared" ref="C139:D142" si="8">$G$1</f>
        <v>N/A</v>
      </c>
      <c r="D139" s="23" t="str">
        <f t="shared" si="8"/>
        <v>N/A</v>
      </c>
    </row>
    <row r="140" spans="1:4" x14ac:dyDescent="0.2">
      <c r="A140" s="23" t="s">
        <v>648</v>
      </c>
      <c r="B140" s="21" t="s">
        <v>902</v>
      </c>
      <c r="C140" s="23" t="str">
        <f t="shared" si="8"/>
        <v>N/A</v>
      </c>
      <c r="D140" s="23" t="str">
        <f t="shared" si="8"/>
        <v>N/A</v>
      </c>
    </row>
    <row r="141" spans="1:4" x14ac:dyDescent="0.2">
      <c r="A141" s="23" t="s">
        <v>649</v>
      </c>
      <c r="B141" s="21" t="s">
        <v>902</v>
      </c>
      <c r="C141" s="23" t="str">
        <f t="shared" si="8"/>
        <v>N/A</v>
      </c>
      <c r="D141" s="23" t="str">
        <f t="shared" si="8"/>
        <v>N/A</v>
      </c>
    </row>
    <row r="142" spans="1:4" x14ac:dyDescent="0.2">
      <c r="A142" s="23" t="s">
        <v>650</v>
      </c>
      <c r="B142" s="21" t="s">
        <v>902</v>
      </c>
      <c r="C142" s="23" t="str">
        <f t="shared" si="8"/>
        <v>N/A</v>
      </c>
      <c r="D142" s="23" t="str">
        <f t="shared" si="8"/>
        <v>N/A</v>
      </c>
    </row>
    <row r="143" spans="1:4" x14ac:dyDescent="0.2">
      <c r="A143" s="51" t="s">
        <v>213</v>
      </c>
      <c r="B143" s="52"/>
      <c r="C143" s="52"/>
      <c r="D143" s="53"/>
    </row>
    <row r="144" spans="1:4" x14ac:dyDescent="0.2">
      <c r="A144" s="23" t="s">
        <v>214</v>
      </c>
      <c r="B144" s="21" t="s">
        <v>902</v>
      </c>
      <c r="C144" s="23" t="str">
        <f t="shared" ref="C144:D147" si="9">$G$1</f>
        <v>N/A</v>
      </c>
      <c r="D144" s="23" t="str">
        <f t="shared" si="9"/>
        <v>N/A</v>
      </c>
    </row>
    <row r="145" spans="1:4" x14ac:dyDescent="0.2">
      <c r="A145" s="23" t="s">
        <v>215</v>
      </c>
      <c r="B145" s="21" t="s">
        <v>902</v>
      </c>
      <c r="C145" s="23" t="str">
        <f t="shared" si="9"/>
        <v>N/A</v>
      </c>
      <c r="D145" s="23" t="str">
        <f t="shared" si="9"/>
        <v>N/A</v>
      </c>
    </row>
    <row r="146" spans="1:4" ht="17" x14ac:dyDescent="0.2">
      <c r="A146" s="17" t="s">
        <v>216</v>
      </c>
      <c r="B146" s="21" t="s">
        <v>902</v>
      </c>
      <c r="C146" s="23" t="str">
        <f t="shared" si="9"/>
        <v>N/A</v>
      </c>
      <c r="D146" s="23" t="str">
        <f t="shared" si="9"/>
        <v>N/A</v>
      </c>
    </row>
    <row r="147" spans="1:4" ht="51" x14ac:dyDescent="0.2">
      <c r="A147" s="17" t="s">
        <v>217</v>
      </c>
      <c r="B147" s="21" t="s">
        <v>902</v>
      </c>
      <c r="C147" s="23" t="str">
        <f t="shared" si="9"/>
        <v>N/A</v>
      </c>
      <c r="D147" s="23" t="str">
        <f t="shared" si="9"/>
        <v>N/A</v>
      </c>
    </row>
    <row r="148" spans="1:4" x14ac:dyDescent="0.2">
      <c r="A148" s="55" t="s">
        <v>218</v>
      </c>
      <c r="B148" s="56"/>
      <c r="C148" s="56"/>
      <c r="D148" s="57"/>
    </row>
    <row r="149" spans="1:4" ht="130" customHeight="1" x14ac:dyDescent="0.2">
      <c r="A149" s="23" t="s">
        <v>219</v>
      </c>
      <c r="B149" s="21" t="s">
        <v>695</v>
      </c>
      <c r="C149" s="17" t="str">
        <f>$F$5&amp;CHAR(10)&amp;$F$21</f>
        <v>ISO 14971
ISO 10993-7</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14" customHeight="1" x14ac:dyDescent="0.2">
      <c r="A150" s="17" t="s">
        <v>220</v>
      </c>
      <c r="B150" s="21" t="s">
        <v>695</v>
      </c>
      <c r="C150" s="17" t="str">
        <f>$F$5&amp;CHAR(10)&amp;$F$21</f>
        <v>ISO 14971
ISO 10993-7</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902</v>
      </c>
      <c r="C151" s="23" t="str">
        <f>$G$1</f>
        <v>N/A</v>
      </c>
      <c r="D151" s="23" t="str">
        <f>$G$1</f>
        <v>N/A</v>
      </c>
    </row>
    <row r="152" spans="1:4" ht="153" x14ac:dyDescent="0.2">
      <c r="A152" s="17" t="s">
        <v>222</v>
      </c>
      <c r="B152" s="21" t="s">
        <v>695</v>
      </c>
      <c r="C152" s="17" t="str">
        <f>$F$5&amp;CHAR(10)&amp;_xlfn.TEXTJOIN(CHAR(10),TRUE,$F$19:$F$21)</f>
        <v>ISO 14971
ISO 9626
ISO 11135
ISO 10993-7</v>
      </c>
      <c r="D1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3" spans="1:4" ht="79" customHeight="1" x14ac:dyDescent="0.2">
      <c r="A153" s="17" t="s">
        <v>425</v>
      </c>
      <c r="B153" s="21" t="s">
        <v>695</v>
      </c>
      <c r="C153" s="17" t="str">
        <f>$F$5&amp;CHAR(10)&amp;$F$27</f>
        <v xml:space="preserve">ISO 14971
</v>
      </c>
      <c r="D153"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4" spans="1:4" ht="145" customHeight="1" x14ac:dyDescent="0.2">
      <c r="A154" s="17" t="s">
        <v>426</v>
      </c>
      <c r="B154" s="21" t="s">
        <v>695</v>
      </c>
      <c r="C154" s="17" t="str">
        <f>$F$5&amp;CHAR(10)&amp;$F$27</f>
        <v xml:space="preserve">ISO 14971
</v>
      </c>
      <c r="D15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155" spans="1:4" ht="181" customHeight="1" x14ac:dyDescent="0.2">
      <c r="A155" s="17" t="s">
        <v>223</v>
      </c>
      <c r="B155" s="21" t="s">
        <v>695</v>
      </c>
      <c r="C155" s="17" t="str">
        <f>$F$5&amp;CHAR(10)&amp;$F$21</f>
        <v>ISO 14971
ISO 10993-7</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55" t="s">
        <v>224</v>
      </c>
      <c r="B156" s="56"/>
      <c r="C156" s="56"/>
      <c r="D156" s="57"/>
    </row>
    <row r="157" spans="1:4" ht="120" customHeight="1" x14ac:dyDescent="0.2">
      <c r="A157" s="23" t="s">
        <v>225</v>
      </c>
      <c r="B157" s="21" t="s">
        <v>695</v>
      </c>
      <c r="C157" s="17" t="str">
        <f>$F$13&amp;CHAR(10)&amp;$F$14&amp;CHAR(10)&amp;$F$17&amp;CHAR(10)&amp;$F$18&amp;CHAR(10)&amp;$F$22</f>
        <v>ISO 7864
ISO 7886-1
ISO 80369-7
ISO 8537
ISO 11607-1</v>
      </c>
      <c r="D157"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A020101 - 阻力減退注射筒
A020102 - 單次輸液和灌洗注射筒
A020105 - 血液氣體分析、帶針頭的注射筒和套件
A020106 - 單次胰島素注射筒
</v>
      </c>
    </row>
    <row r="159" spans="1:4" ht="199" customHeight="1" x14ac:dyDescent="0.2">
      <c r="A159" s="17" t="s">
        <v>227</v>
      </c>
      <c r="B159" s="21" t="s">
        <v>695</v>
      </c>
      <c r="C159" s="17" t="str">
        <f>$F$21&amp;CHAR(10)&amp;$F$27</f>
        <v xml:space="preserve">ISO 10993-7
</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55" t="s">
        <v>228</v>
      </c>
      <c r="B160" s="56"/>
      <c r="C160" s="56"/>
      <c r="D160" s="57"/>
    </row>
    <row r="161" spans="1:4" ht="51" x14ac:dyDescent="0.2">
      <c r="A161" s="17" t="s">
        <v>229</v>
      </c>
      <c r="B161" s="21" t="s">
        <v>902</v>
      </c>
      <c r="C161" s="23" t="str">
        <f>$G$1</f>
        <v>N/A</v>
      </c>
      <c r="D161" s="23" t="str">
        <f>$G$1</f>
        <v>N/A</v>
      </c>
    </row>
    <row r="162" spans="1:4" x14ac:dyDescent="0.2">
      <c r="A162" s="51" t="s">
        <v>230</v>
      </c>
      <c r="B162" s="52"/>
      <c r="C162" s="52"/>
      <c r="D162" s="53"/>
    </row>
    <row r="163" spans="1:4" x14ac:dyDescent="0.2">
      <c r="A163" s="23" t="s">
        <v>231</v>
      </c>
      <c r="B163" s="21" t="s">
        <v>902</v>
      </c>
      <c r="C163" s="23" t="str">
        <f t="shared" ref="C163:D165" si="10">$G$1</f>
        <v>N/A</v>
      </c>
      <c r="D163" s="23" t="str">
        <f t="shared" si="10"/>
        <v>N/A</v>
      </c>
    </row>
    <row r="164" spans="1:4" x14ac:dyDescent="0.2">
      <c r="A164" s="23" t="s">
        <v>232</v>
      </c>
      <c r="B164" s="21" t="s">
        <v>902</v>
      </c>
      <c r="C164" s="23" t="str">
        <f t="shared" si="10"/>
        <v>N/A</v>
      </c>
      <c r="D164" s="23" t="str">
        <f t="shared" si="10"/>
        <v>N/A</v>
      </c>
    </row>
    <row r="165" spans="1:4" x14ac:dyDescent="0.2">
      <c r="A165" s="23" t="s">
        <v>233</v>
      </c>
      <c r="B165" s="21" t="s">
        <v>902</v>
      </c>
      <c r="C165" s="23" t="str">
        <f t="shared" si="10"/>
        <v>N/A</v>
      </c>
      <c r="D165" s="23" t="str">
        <f t="shared" si="10"/>
        <v>N/A</v>
      </c>
    </row>
    <row r="166" spans="1:4" x14ac:dyDescent="0.2">
      <c r="A166" s="51" t="s">
        <v>234</v>
      </c>
      <c r="B166" s="52"/>
      <c r="C166" s="52"/>
      <c r="D166" s="53"/>
    </row>
    <row r="167" spans="1:4" x14ac:dyDescent="0.2">
      <c r="A167" s="23" t="s">
        <v>235</v>
      </c>
      <c r="B167" s="21" t="s">
        <v>902</v>
      </c>
      <c r="C167" s="23" t="str">
        <f>$G$1</f>
        <v>N/A</v>
      </c>
      <c r="D167" s="23" t="str">
        <f>$G$1</f>
        <v>N/A</v>
      </c>
    </row>
    <row r="168" spans="1:4" x14ac:dyDescent="0.2">
      <c r="A168" s="23" t="s">
        <v>236</v>
      </c>
      <c r="B168" s="21" t="s">
        <v>902</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55" t="s">
        <v>239</v>
      </c>
      <c r="B171" s="56"/>
      <c r="C171" s="56"/>
      <c r="D171" s="57"/>
    </row>
    <row r="172" spans="1:4" x14ac:dyDescent="0.2">
      <c r="A172" s="55" t="s">
        <v>237</v>
      </c>
      <c r="B172" s="56"/>
      <c r="C172" s="56"/>
      <c r="D172" s="57"/>
    </row>
    <row r="173" spans="1:4" ht="68" customHeight="1" x14ac:dyDescent="0.2">
      <c r="A173" s="58" t="s">
        <v>238</v>
      </c>
      <c r="B173" s="59"/>
      <c r="C173" s="59"/>
      <c r="D173" s="60"/>
    </row>
    <row r="174" spans="1:4" ht="125" customHeight="1" x14ac:dyDescent="0.2">
      <c r="A174" s="17" t="s">
        <v>240</v>
      </c>
      <c r="B174" s="21" t="s">
        <v>695</v>
      </c>
      <c r="C174" s="17" t="str">
        <f>$F$21&amp;CHAR(10)&amp;$F$27</f>
        <v xml:space="preserve">ISO 10993-7
</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f>$F$27</f>
        <v>0</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f>$F$27</f>
        <v>0</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902</v>
      </c>
      <c r="C177" s="23" t="str">
        <f>$G$1</f>
        <v>N/A</v>
      </c>
      <c r="D177" s="23" t="str">
        <f>$G$1</f>
        <v>N/A</v>
      </c>
    </row>
    <row r="178" spans="1:4" ht="51" x14ac:dyDescent="0.2">
      <c r="A178" s="17" t="s">
        <v>244</v>
      </c>
      <c r="B178" s="21" t="s">
        <v>902</v>
      </c>
      <c r="C178" s="23" t="str">
        <f>$G$1</f>
        <v>N/A</v>
      </c>
      <c r="D178" s="23" t="str">
        <f>$G$1</f>
        <v>N/A</v>
      </c>
    </row>
    <row r="179" spans="1:4" ht="120" customHeight="1" x14ac:dyDescent="0.2">
      <c r="A179" s="17" t="s">
        <v>254</v>
      </c>
      <c r="B179" s="21" t="s">
        <v>695</v>
      </c>
      <c r="C179" s="17">
        <f>$F$27</f>
        <v>0</v>
      </c>
      <c r="D17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0" spans="1:4" ht="85" customHeight="1" x14ac:dyDescent="0.2">
      <c r="A180" s="17" t="s">
        <v>245</v>
      </c>
      <c r="B180" s="21" t="s">
        <v>695</v>
      </c>
      <c r="C180" s="17">
        <f>$F$27</f>
        <v>0</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f>$F$27</f>
        <v>0</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55" t="s">
        <v>247</v>
      </c>
      <c r="B182" s="56"/>
      <c r="C182" s="56"/>
      <c r="D182" s="57"/>
    </row>
    <row r="183" spans="1:4" ht="16" customHeight="1" x14ac:dyDescent="0.2">
      <c r="A183" s="51" t="s">
        <v>248</v>
      </c>
      <c r="B183" s="52"/>
      <c r="C183" s="52"/>
      <c r="D183" s="53"/>
    </row>
    <row r="184" spans="1:4" ht="61" customHeight="1" x14ac:dyDescent="0.2">
      <c r="A184" s="23" t="s">
        <v>250</v>
      </c>
      <c r="B184" s="21" t="s">
        <v>695</v>
      </c>
      <c r="C184" s="17">
        <f>$F$27</f>
        <v>0</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f>$F$27</f>
        <v>0</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f>$F$27</f>
        <v>0</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f>$F$27</f>
        <v>0</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1" t="s">
        <v>253</v>
      </c>
      <c r="B188" s="52"/>
      <c r="C188" s="52"/>
      <c r="D188" s="53"/>
    </row>
    <row r="189" spans="1:4" ht="106" customHeight="1" x14ac:dyDescent="0.2">
      <c r="A189" s="23" t="s">
        <v>651</v>
      </c>
      <c r="B189" s="21" t="s">
        <v>695</v>
      </c>
      <c r="C189" s="17">
        <f>$F$27</f>
        <v>0</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43" customHeight="1" x14ac:dyDescent="0.2">
      <c r="A190" s="23" t="s">
        <v>652</v>
      </c>
      <c r="B190" s="21" t="s">
        <v>695</v>
      </c>
      <c r="C190" s="17">
        <f>$F$27</f>
        <v>0</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902</v>
      </c>
      <c r="C191" s="23" t="str">
        <f>$G$1</f>
        <v>N/A</v>
      </c>
      <c r="D191" s="23" t="str">
        <f>$G$1</f>
        <v>N/A</v>
      </c>
    </row>
    <row r="192" spans="1:4" ht="50" customHeight="1" x14ac:dyDescent="0.2">
      <c r="A192" s="23" t="s">
        <v>260</v>
      </c>
      <c r="B192" s="21" t="s">
        <v>695</v>
      </c>
      <c r="C192" s="17">
        <f t="shared" ref="C192:C197" si="11">$F$27</f>
        <v>0</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f t="shared" si="11"/>
        <v>0</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f t="shared" si="11"/>
        <v>0</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f t="shared" si="11"/>
        <v>0</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f t="shared" si="11"/>
        <v>0</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f t="shared" si="11"/>
        <v>0</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_xlfn.TEXTJOIN(CHAR(10),TRUE,$F$25:$F$27)</f>
        <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f>$F$27</f>
        <v>0</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_xlfn.TEXTJOIN(CHAR(10),TRUE,$F$25:$F$27)</f>
        <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_xlfn.TEXTJOIN(CHAR(10),TRUE,$F$25:$F$27)</f>
        <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$F$21&amp;CHAR(10)&amp;$F$27</f>
        <v xml:space="preserve">ISO 10993-7
</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f>$F$27</f>
        <v>0</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$F$21&amp;CHAR(10)&amp;$F$27</f>
        <v xml:space="preserve">ISO 10993-7
</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902</v>
      </c>
      <c r="C205" s="23" t="str">
        <f>$G$1</f>
        <v>N/A</v>
      </c>
      <c r="D205" s="23" t="str">
        <f>$G$1</f>
        <v>N/A</v>
      </c>
    </row>
    <row r="206" spans="1:4" ht="16" customHeight="1" x14ac:dyDescent="0.2">
      <c r="A206" s="55" t="s">
        <v>298</v>
      </c>
      <c r="B206" s="56"/>
      <c r="C206" s="56"/>
      <c r="D206" s="57"/>
    </row>
    <row r="207" spans="1:4" ht="17" customHeight="1" x14ac:dyDescent="0.2">
      <c r="A207" s="51" t="s">
        <v>299</v>
      </c>
      <c r="B207" s="52"/>
      <c r="C207" s="52"/>
      <c r="D207" s="53"/>
    </row>
    <row r="208" spans="1:4" ht="71" customHeight="1" x14ac:dyDescent="0.2">
      <c r="A208" s="23" t="s">
        <v>300</v>
      </c>
      <c r="B208" s="21" t="s">
        <v>695</v>
      </c>
      <c r="C208" s="17" t="str">
        <f>_xlfn.TEXTJOIN(CHAR(10),TRUE,$F$25:$F$27)</f>
        <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_xlfn.TEXTJOIN(CHAR(10),TRUE,$F$25:$F$27)</f>
        <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_xlfn.TEXTJOIN(CHAR(10),TRUE,$F$23:$F$27)</f>
        <v>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_xlfn.TEXTJOIN(CHAR(10),TRUE,$F$25:$F$27)</f>
        <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_xlfn.TEXTJOIN(CHAR(10),TRUE,$F$25:$F$27)</f>
        <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f>$F$27</f>
        <v>0</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f>$F$27</f>
        <v>0</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f>$F$27</f>
        <v>0</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f>$F$27</f>
        <v>0</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_xlfn.TEXTJOIN(CHAR(10),TRUE,$F$25:$F$27)</f>
        <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55" t="s">
        <v>306</v>
      </c>
      <c r="B218" s="56"/>
      <c r="C218" s="56"/>
      <c r="D218" s="57"/>
    </row>
    <row r="219" spans="1:4" ht="17" customHeight="1" x14ac:dyDescent="0.2">
      <c r="A219" s="51" t="s">
        <v>307</v>
      </c>
      <c r="B219" s="52"/>
      <c r="C219" s="52"/>
      <c r="D219" s="53"/>
    </row>
    <row r="220" spans="1:4" ht="75" customHeight="1" x14ac:dyDescent="0.2">
      <c r="A220" s="23" t="s">
        <v>308</v>
      </c>
      <c r="B220" s="21" t="s">
        <v>695</v>
      </c>
      <c r="C220" s="17">
        <f t="shared" ref="C220:C229" si="14">$F$27</f>
        <v>0</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f t="shared" si="14"/>
        <v>0</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f t="shared" si="14"/>
        <v>0</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f t="shared" si="14"/>
        <v>0</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f t="shared" si="14"/>
        <v>0</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f t="shared" si="14"/>
        <v>0</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f t="shared" si="14"/>
        <v>0</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f t="shared" si="14"/>
        <v>0</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f t="shared" si="14"/>
        <v>0</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f t="shared" si="14"/>
        <v>0</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1" t="s">
        <v>318</v>
      </c>
      <c r="B230" s="52"/>
      <c r="C230" s="52"/>
      <c r="D230" s="53"/>
    </row>
    <row r="231" spans="1:4" ht="91" customHeight="1" x14ac:dyDescent="0.2">
      <c r="A231" s="17" t="s">
        <v>654</v>
      </c>
      <c r="B231" s="21" t="s">
        <v>695</v>
      </c>
      <c r="C231" s="17">
        <f>$F$27</f>
        <v>0</v>
      </c>
      <c r="D231" s="17" t="str">
        <f t="shared" ref="D231:D237"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2" spans="1:4" ht="73" customHeight="1" x14ac:dyDescent="0.2">
      <c r="A232" s="17" t="s">
        <v>655</v>
      </c>
      <c r="B232" s="21" t="s">
        <v>695</v>
      </c>
      <c r="C232" s="17">
        <f>$F$27</f>
        <v>0</v>
      </c>
      <c r="D232"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3" spans="1:4" ht="47" customHeight="1" x14ac:dyDescent="0.2">
      <c r="A233" s="17" t="s">
        <v>656</v>
      </c>
      <c r="B233" s="21" t="s">
        <v>695</v>
      </c>
      <c r="C233" s="17">
        <f>$F$27</f>
        <v>0</v>
      </c>
      <c r="D233"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4" spans="1:4" ht="137" customHeight="1" x14ac:dyDescent="0.2">
      <c r="A234" s="17" t="s">
        <v>657</v>
      </c>
      <c r="B234" s="21" t="s">
        <v>695</v>
      </c>
      <c r="C234" s="17">
        <f>$F$27</f>
        <v>0</v>
      </c>
      <c r="D234"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5" spans="1:4" ht="171" customHeight="1" x14ac:dyDescent="0.2">
      <c r="A235" s="23" t="s">
        <v>321</v>
      </c>
      <c r="B235" s="21" t="s">
        <v>695</v>
      </c>
      <c r="C235" s="17" t="str">
        <f>_xlfn.TEXTJOIN(CHAR(10),TRUE,$F$25:$F$27)</f>
        <v/>
      </c>
      <c r="D235"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184" customHeight="1" x14ac:dyDescent="0.2">
      <c r="A236" s="23" t="s">
        <v>320</v>
      </c>
      <c r="B236" s="21" t="s">
        <v>695</v>
      </c>
      <c r="C236" s="17" t="str">
        <f>_xlfn.TEXTJOIN(CHAR(10),TRUE,$F$25:$F$27)</f>
        <v/>
      </c>
      <c r="D236"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7" spans="1:4" ht="205" customHeight="1" x14ac:dyDescent="0.2">
      <c r="A237" s="17" t="s">
        <v>680</v>
      </c>
      <c r="B237" s="21" t="s">
        <v>695</v>
      </c>
      <c r="C237" s="17" t="str">
        <f>_xlfn.TEXTJOIN(CHAR(10),TRUE,$F$25:$F$27)</f>
        <v/>
      </c>
      <c r="D237" s="17"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8" spans="1:4" ht="73" customHeight="1" x14ac:dyDescent="0.2">
      <c r="A238" s="23" t="s">
        <v>322</v>
      </c>
      <c r="B238" s="21" t="s">
        <v>902</v>
      </c>
      <c r="C238" s="23" t="str">
        <f>$G$1</f>
        <v>N/A</v>
      </c>
      <c r="D238" s="23" t="str">
        <f>$G$1</f>
        <v>N/A</v>
      </c>
    </row>
    <row r="239" spans="1:4" ht="200" customHeight="1" x14ac:dyDescent="0.2">
      <c r="A239" s="17" t="s">
        <v>913</v>
      </c>
      <c r="B239" s="21" t="s">
        <v>695</v>
      </c>
      <c r="C239" s="17" t="str">
        <f>$F$5&amp;CHAR(10)&amp;_xlfn.TEXTJOIN(CHAR(10),TRUE,$F$25:$F$27)</f>
        <v xml:space="preserve">ISO 14971
</v>
      </c>
      <c r="D2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0" spans="1:4" ht="17" customHeight="1" x14ac:dyDescent="0.2">
      <c r="A240" s="51" t="s">
        <v>323</v>
      </c>
      <c r="B240" s="52"/>
      <c r="C240" s="52"/>
      <c r="D240" s="53"/>
    </row>
    <row r="241" spans="1:4" ht="153" x14ac:dyDescent="0.2">
      <c r="A241" s="17" t="s">
        <v>658</v>
      </c>
      <c r="B241" s="21" t="s">
        <v>695</v>
      </c>
      <c r="C241" s="17" t="str">
        <f>$F$21&amp;CHAR(10)&amp;$F$27</f>
        <v xml:space="preserve">ISO 10993-7
</v>
      </c>
      <c r="D241"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2" spans="1:4" ht="153" x14ac:dyDescent="0.2">
      <c r="A242" s="17" t="s">
        <v>659</v>
      </c>
      <c r="B242" s="21" t="s">
        <v>695</v>
      </c>
      <c r="C242" s="17" t="str">
        <f>$F$21&amp;CHAR(10)&amp;$F$27</f>
        <v xml:space="preserve">ISO 10993-7
</v>
      </c>
      <c r="D24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3" spans="1:4" x14ac:dyDescent="0.2">
      <c r="A243" s="51" t="s">
        <v>324</v>
      </c>
      <c r="B243" s="52"/>
      <c r="C243" s="52"/>
      <c r="D243" s="53"/>
    </row>
    <row r="244" spans="1:4" ht="111" customHeight="1" x14ac:dyDescent="0.2">
      <c r="A244" s="17" t="s">
        <v>660</v>
      </c>
      <c r="B244" s="21" t="s">
        <v>695</v>
      </c>
      <c r="C244" s="17" t="str">
        <f>$F$27&amp;CHAR(10)&amp;$F$28</f>
        <v xml:space="preserve">
</v>
      </c>
      <c r="D244"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5" spans="1:4" ht="100" customHeight="1" x14ac:dyDescent="0.2">
      <c r="A245" s="17" t="s">
        <v>661</v>
      </c>
      <c r="B245" s="21" t="s">
        <v>695</v>
      </c>
      <c r="C245" s="17" t="str">
        <f>$F$27&amp;CHAR(10)&amp;$F$28</f>
        <v xml:space="preserve">
</v>
      </c>
      <c r="D245"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6" spans="1:4" ht="46" customHeight="1" x14ac:dyDescent="0.2">
      <c r="A246" s="58" t="s">
        <v>325</v>
      </c>
      <c r="B246" s="59"/>
      <c r="C246" s="59"/>
      <c r="D246" s="60"/>
    </row>
    <row r="247" spans="1:4" ht="78" customHeight="1" x14ac:dyDescent="0.2">
      <c r="A247" s="23" t="s">
        <v>662</v>
      </c>
      <c r="B247" s="21" t="s">
        <v>695</v>
      </c>
      <c r="C247" s="17">
        <f>$F$27</f>
        <v>0</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92" customHeight="1" x14ac:dyDescent="0.2">
      <c r="A248" s="17" t="s">
        <v>663</v>
      </c>
      <c r="B248" s="21" t="s">
        <v>695</v>
      </c>
      <c r="C248" s="17" t="str">
        <f>$F$27&amp;CHAR(10)&amp;$F$28</f>
        <v xml:space="preserve">
</v>
      </c>
      <c r="D248"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49" spans="1:4" ht="121" customHeight="1" x14ac:dyDescent="0.2">
      <c r="A249" s="17" t="s">
        <v>664</v>
      </c>
      <c r="B249" s="21" t="s">
        <v>695</v>
      </c>
      <c r="C249" s="17" t="str">
        <f>$F$27&amp;CHAR(10)&amp;$F$28</f>
        <v xml:space="preserve">
</v>
      </c>
      <c r="D249"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0" spans="1:4" ht="83" customHeight="1" x14ac:dyDescent="0.2">
      <c r="A250" s="17" t="s">
        <v>665</v>
      </c>
      <c r="B250" s="21" t="s">
        <v>695</v>
      </c>
      <c r="C250" s="17" t="str">
        <f>$F$6&amp;CHAR(10)&amp;$F$27</f>
        <v xml:space="preserve">ISO 10993-1
</v>
      </c>
      <c r="D2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1" spans="1:4" ht="102" customHeight="1" x14ac:dyDescent="0.2">
      <c r="A251" s="23" t="s">
        <v>666</v>
      </c>
      <c r="B251" s="21" t="s">
        <v>695</v>
      </c>
      <c r="C251" s="17" t="str">
        <f>$F$6&amp;CHAR(10)&amp;$F$27</f>
        <v xml:space="preserve">ISO 10993-1
</v>
      </c>
      <c r="D25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2" spans="1:4" ht="139" customHeight="1" x14ac:dyDescent="0.2">
      <c r="A252" s="17" t="s">
        <v>667</v>
      </c>
      <c r="B252" s="21" t="s">
        <v>695</v>
      </c>
      <c r="C252" s="17" t="str">
        <f>$F$5&amp;CHAR(10)&amp;$F$28</f>
        <v xml:space="preserve">ISO 14971
</v>
      </c>
      <c r="D252" s="17" t="str">
        <f>$I$6&amp;CHAR(10)&amp;_xlfn.TEXTJOIN(CHAR(10),TRUE,$I$9:$I$18)&amp;CHAR(10)&amp;$I$25&amp;CHAR(10)&amp;$I$27</f>
        <v xml:space="preserve">A020104 - 單次注射器專用注射筒
A020107 - 預填充式注射筒
A020108 - 腸道灌食注射筒
A020109 - 單次結核菌素注射筒
A020201 - 可重複使用的輸液注射筒
A020202 - 可重複使用的灌洗注射筒
A020203 - 卡式瓶注射筒
</v>
      </c>
    </row>
    <row r="253" spans="1:4" ht="168" customHeight="1" x14ac:dyDescent="0.2">
      <c r="A253" s="17" t="s">
        <v>326</v>
      </c>
      <c r="B253" s="21" t="s">
        <v>695</v>
      </c>
      <c r="C253" s="17" t="str">
        <f>$F$6&amp;CHAR(10)&amp;$F$27</f>
        <v xml:space="preserve">ISO 10993-1
</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902</v>
      </c>
      <c r="C254" s="23" t="str">
        <f>$G$1</f>
        <v>N/A</v>
      </c>
      <c r="D254" s="23" t="str">
        <f>$G$1</f>
        <v>N/A</v>
      </c>
    </row>
    <row r="255" spans="1:4" x14ac:dyDescent="0.2">
      <c r="A255" s="51" t="s">
        <v>328</v>
      </c>
      <c r="B255" s="52"/>
      <c r="C255" s="52"/>
      <c r="D255" s="53"/>
    </row>
    <row r="256" spans="1:4" ht="132" customHeight="1" x14ac:dyDescent="0.2">
      <c r="A256" s="23" t="s">
        <v>668</v>
      </c>
      <c r="B256" s="21" t="s">
        <v>695</v>
      </c>
      <c r="C256" s="17" t="str">
        <f>$F$6&amp;CHAR(10)&amp;$F$27</f>
        <v xml:space="preserve">ISO 10993-1
</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$F$6&amp;CHAR(10)&amp;$F$27</f>
        <v xml:space="preserve">ISO 10993-1
</v>
      </c>
      <c r="D2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8" spans="1:4" x14ac:dyDescent="0.2">
      <c r="A258" s="23" t="s">
        <v>329</v>
      </c>
      <c r="B258" s="21" t="s">
        <v>902</v>
      </c>
      <c r="C258" s="23" t="str">
        <f t="shared" ref="C258:D260" si="17">$G$1</f>
        <v>N/A</v>
      </c>
      <c r="D258" s="23" t="str">
        <f t="shared" si="17"/>
        <v>N/A</v>
      </c>
    </row>
    <row r="259" spans="1:4" x14ac:dyDescent="0.2">
      <c r="A259" s="23" t="s">
        <v>330</v>
      </c>
      <c r="B259" s="21" t="s">
        <v>902</v>
      </c>
      <c r="C259" s="23" t="str">
        <f t="shared" si="17"/>
        <v>N/A</v>
      </c>
      <c r="D259" s="23" t="str">
        <f t="shared" si="17"/>
        <v>N/A</v>
      </c>
    </row>
    <row r="260" spans="1:4" x14ac:dyDescent="0.2">
      <c r="A260" s="23" t="s">
        <v>331</v>
      </c>
      <c r="B260" s="21" t="s">
        <v>902</v>
      </c>
      <c r="C260" s="23" t="str">
        <f t="shared" si="17"/>
        <v>N/A</v>
      </c>
      <c r="D260" s="23" t="str">
        <f t="shared" si="17"/>
        <v>N/A</v>
      </c>
    </row>
    <row r="261" spans="1:4" ht="106" customHeight="1" x14ac:dyDescent="0.2">
      <c r="A261" s="23" t="s">
        <v>332</v>
      </c>
      <c r="B261" s="21" t="s">
        <v>695</v>
      </c>
      <c r="C261" s="17">
        <f>$F$27</f>
        <v>0</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f>$F$27</f>
        <v>0</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902</v>
      </c>
      <c r="C263" s="23" t="str">
        <f>$G$1</f>
        <v>N/A</v>
      </c>
      <c r="D263" s="23" t="str">
        <f>$G$1</f>
        <v>N/A</v>
      </c>
    </row>
    <row r="264" spans="1:4" ht="154" customHeight="1" x14ac:dyDescent="0.2">
      <c r="A264" s="17" t="s">
        <v>335</v>
      </c>
      <c r="B264" s="21" t="s">
        <v>695</v>
      </c>
      <c r="C264" s="17">
        <f>$F$27</f>
        <v>0</v>
      </c>
      <c r="D26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30:B39 B43:B45 B47:B48 B51:B54 B56 B58 B60:B62 B65:B75 B77:B78 B81:B83 B85:B88 B90 B116:B119 B92:B103 B105:B106 B109:B110 B112:B114 B121:B124 B126:B133 B136:B137 B139:B142 B144:B147 B149:B155 B157:B159 B163:B165 B161 B167:B168 B174:B181 B184:B187 B208:B217 B189:B205 B220:B229 B231:B239 B241:B242 B244:B245 B247:B254 B256:B26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62" t="s">
        <v>19</v>
      </c>
      <c r="B6" s="62"/>
      <c r="C6" s="62"/>
      <c r="D6" s="62"/>
      <c r="E6" s="2"/>
      <c r="F6" s="58" t="s">
        <v>38</v>
      </c>
      <c r="G6" s="59"/>
      <c r="H6" s="59"/>
      <c r="I6" s="60"/>
      <c r="J6" s="2"/>
      <c r="K6" s="2" t="s">
        <v>49</v>
      </c>
      <c r="L6" s="2" t="s">
        <v>50</v>
      </c>
      <c r="N6" s="2" t="str">
        <f t="shared" si="2"/>
        <v>ISO 10993-1</v>
      </c>
      <c r="O6" s="2"/>
    </row>
    <row r="7" spans="1:18" ht="34" x14ac:dyDescent="0.2">
      <c r="A7" s="62" t="s">
        <v>0</v>
      </c>
      <c r="B7" s="62"/>
      <c r="C7" s="62"/>
      <c r="D7" s="62"/>
      <c r="E7" s="2"/>
      <c r="F7" s="58" t="s">
        <v>104</v>
      </c>
      <c r="G7" s="59"/>
      <c r="H7" s="59"/>
      <c r="I7" s="60"/>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62" t="s">
        <v>25</v>
      </c>
      <c r="B14" s="62"/>
      <c r="C14" s="62"/>
      <c r="D14" s="62"/>
      <c r="F14" s="62" t="s">
        <v>109</v>
      </c>
      <c r="G14" s="62"/>
      <c r="H14" s="62"/>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61" t="s">
        <v>29</v>
      </c>
      <c r="B19" s="61"/>
      <c r="C19" s="61"/>
      <c r="D19" s="61"/>
      <c r="F19" s="61" t="s">
        <v>42</v>
      </c>
      <c r="G19" s="61"/>
      <c r="H19" s="61"/>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63" t="s">
        <v>340</v>
      </c>
      <c r="B28" s="63"/>
      <c r="C28" s="63"/>
      <c r="D28" s="63"/>
      <c r="F28" s="63" t="s">
        <v>594</v>
      </c>
      <c r="G28" s="63"/>
      <c r="H28" s="63"/>
      <c r="I28" s="63"/>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58" t="s">
        <v>600</v>
      </c>
      <c r="G34" s="59"/>
      <c r="H34" s="59"/>
      <c r="I34" s="60"/>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63" t="s">
        <v>77</v>
      </c>
      <c r="B37" s="63"/>
      <c r="C37" s="63"/>
      <c r="D37" s="63"/>
      <c r="F37" s="65" t="s">
        <v>118</v>
      </c>
      <c r="G37" s="65"/>
      <c r="H37" s="65"/>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87" t="s">
        <v>677</v>
      </c>
      <c r="B43" s="88"/>
      <c r="C43" s="88"/>
      <c r="D43" s="89"/>
      <c r="F43" s="90" t="s">
        <v>142</v>
      </c>
      <c r="G43" s="90"/>
      <c r="H43" s="90"/>
      <c r="I43" s="90"/>
      <c r="K43" s="73"/>
      <c r="L43" s="73"/>
      <c r="M43" s="73"/>
      <c r="N43" s="73"/>
      <c r="P43" s="71"/>
      <c r="Q43" s="71"/>
      <c r="R43" s="71"/>
      <c r="S43" s="71"/>
    </row>
    <row r="44" spans="1:19" ht="34" customHeight="1" x14ac:dyDescent="0.2">
      <c r="A44" s="58" t="s">
        <v>79</v>
      </c>
      <c r="B44" s="59"/>
      <c r="C44" s="59"/>
      <c r="D44" s="60"/>
      <c r="F44" s="66" t="s">
        <v>348</v>
      </c>
      <c r="G44" s="66"/>
      <c r="H44" s="66"/>
      <c r="I44" s="66"/>
      <c r="K44" s="72"/>
      <c r="L44" s="72"/>
      <c r="M44" s="72"/>
      <c r="N44" s="72"/>
      <c r="P44" s="64"/>
      <c r="Q44" s="64"/>
      <c r="R44" s="64"/>
      <c r="S44" s="64"/>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63" t="s">
        <v>359</v>
      </c>
      <c r="B53" s="63"/>
      <c r="C53" s="63"/>
      <c r="D53" s="63"/>
      <c r="F53" s="65" t="s">
        <v>358</v>
      </c>
      <c r="G53" s="65"/>
      <c r="H53" s="65"/>
      <c r="I53" s="65"/>
      <c r="K53" s="3"/>
      <c r="L53" s="12"/>
      <c r="M53" s="11"/>
      <c r="P53" s="11"/>
      <c r="Q53" s="34"/>
      <c r="R53" s="35"/>
    </row>
    <row r="54" spans="1:19" ht="51" x14ac:dyDescent="0.2">
      <c r="A54" s="18" t="s">
        <v>3</v>
      </c>
      <c r="B54" s="18"/>
      <c r="C54" s="18"/>
      <c r="D54" s="18"/>
      <c r="F54" s="15" t="s">
        <v>609</v>
      </c>
      <c r="G54" s="21" t="str">
        <f>IF(B54="Y","是","否")</f>
        <v>否</v>
      </c>
      <c r="H54" s="23">
        <f>C54</f>
        <v>0</v>
      </c>
      <c r="I54" s="20"/>
      <c r="K54" s="73"/>
      <c r="L54" s="73"/>
      <c r="M54" s="73"/>
      <c r="N54" s="73"/>
      <c r="P54" s="68"/>
      <c r="Q54" s="68"/>
      <c r="R54" s="68"/>
      <c r="S54" s="68"/>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54" t="s">
        <v>360</v>
      </c>
      <c r="B56" s="54"/>
      <c r="C56" s="54"/>
      <c r="D56" s="54"/>
      <c r="F56" s="65" t="s">
        <v>362</v>
      </c>
      <c r="G56" s="65"/>
      <c r="H56" s="65"/>
      <c r="I56" s="65"/>
      <c r="K56" s="3"/>
      <c r="L56" s="12"/>
      <c r="M56" s="11"/>
      <c r="P56" s="40"/>
      <c r="Q56" s="34"/>
      <c r="R56" s="35"/>
    </row>
    <row r="57" spans="1:19" ht="51" x14ac:dyDescent="0.2">
      <c r="A57" s="22" t="s">
        <v>361</v>
      </c>
      <c r="B57" s="16"/>
      <c r="C57" s="19"/>
      <c r="D57" s="20"/>
      <c r="F57" s="15" t="s">
        <v>363</v>
      </c>
      <c r="G57" s="21" t="str">
        <f>IF(B57="Y","是","否")</f>
        <v>否</v>
      </c>
      <c r="H57" s="23">
        <f>C57</f>
        <v>0</v>
      </c>
      <c r="I57" s="20"/>
      <c r="K57" s="67"/>
      <c r="L57" s="67"/>
      <c r="M57" s="67"/>
      <c r="N57" s="67"/>
      <c r="P57" s="68"/>
      <c r="Q57" s="68"/>
      <c r="R57" s="68"/>
      <c r="S57" s="68"/>
    </row>
    <row r="58" spans="1:19" x14ac:dyDescent="0.2">
      <c r="A58" s="70" t="s">
        <v>364</v>
      </c>
      <c r="B58" s="70"/>
      <c r="C58" s="70"/>
      <c r="D58" s="70"/>
      <c r="F58" s="66" t="s">
        <v>367</v>
      </c>
      <c r="G58" s="66"/>
      <c r="H58" s="66"/>
      <c r="I58" s="66"/>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69"/>
      <c r="L59" s="69"/>
      <c r="M59" s="69"/>
      <c r="N59" s="69"/>
      <c r="P59" s="64"/>
      <c r="Q59" s="64"/>
      <c r="R59" s="64"/>
      <c r="S59" s="64"/>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54" t="s">
        <v>378</v>
      </c>
      <c r="B71" s="54"/>
      <c r="C71" s="54"/>
      <c r="D71" s="54"/>
      <c r="F71" s="65" t="s">
        <v>379</v>
      </c>
      <c r="G71" s="65"/>
      <c r="H71" s="65"/>
      <c r="I71" s="65"/>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54" t="s">
        <v>391</v>
      </c>
      <c r="B74" s="54"/>
      <c r="C74" s="54"/>
      <c r="D74" s="54"/>
      <c r="F74" s="65" t="s">
        <v>394</v>
      </c>
      <c r="G74" s="65"/>
      <c r="H74" s="65"/>
      <c r="I74" s="65"/>
    </row>
    <row r="75" spans="1:18" s="35" customFormat="1" ht="51" x14ac:dyDescent="0.2">
      <c r="A75" s="17" t="s">
        <v>396</v>
      </c>
      <c r="B75" s="17"/>
      <c r="C75" s="17"/>
      <c r="D75" s="17"/>
      <c r="F75" s="19" t="s">
        <v>393</v>
      </c>
      <c r="G75" s="19"/>
      <c r="H75" s="19"/>
      <c r="I75" s="19"/>
      <c r="Q75" s="37"/>
      <c r="R75" s="37"/>
    </row>
    <row r="76" spans="1:18" x14ac:dyDescent="0.2">
      <c r="A76" s="82" t="s">
        <v>397</v>
      </c>
      <c r="B76" s="83"/>
      <c r="C76" s="83"/>
      <c r="D76" s="84"/>
      <c r="F76" s="78" t="s">
        <v>615</v>
      </c>
      <c r="G76" s="85"/>
      <c r="H76" s="85"/>
      <c r="I76" s="86"/>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54" t="s">
        <v>400</v>
      </c>
      <c r="B80" s="54"/>
      <c r="C80" s="54"/>
      <c r="D80" s="54"/>
      <c r="F80" s="79" t="s">
        <v>405</v>
      </c>
      <c r="G80" s="80"/>
      <c r="H80" s="80"/>
      <c r="I80" s="81"/>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54" t="s">
        <v>410</v>
      </c>
      <c r="B85" s="54"/>
      <c r="C85" s="54"/>
      <c r="D85" s="54"/>
      <c r="F85" s="79" t="s">
        <v>411</v>
      </c>
      <c r="G85" s="80"/>
      <c r="H85" s="80"/>
      <c r="I85" s="81"/>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54" t="s">
        <v>418</v>
      </c>
      <c r="B91" s="54"/>
      <c r="C91" s="54"/>
      <c r="D91" s="54"/>
      <c r="F91" s="79" t="s">
        <v>419</v>
      </c>
      <c r="G91" s="80"/>
      <c r="H91" s="80"/>
      <c r="I91" s="81"/>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79" t="s">
        <v>626</v>
      </c>
      <c r="G102" s="80"/>
      <c r="H102" s="80"/>
      <c r="I102" s="81"/>
    </row>
    <row r="103" spans="1:9" ht="119" x14ac:dyDescent="0.2">
      <c r="A103" s="18" t="s">
        <v>438</v>
      </c>
      <c r="B103" s="16"/>
      <c r="C103" s="19"/>
      <c r="D103" s="20"/>
      <c r="F103" s="15" t="s">
        <v>627</v>
      </c>
      <c r="G103" s="21" t="str">
        <f>IF(B103="Y","是","否")</f>
        <v>否</v>
      </c>
      <c r="H103" s="23">
        <f>C103</f>
        <v>0</v>
      </c>
      <c r="I103" s="20"/>
    </row>
    <row r="104" spans="1:9" x14ac:dyDescent="0.2">
      <c r="A104" s="70" t="s">
        <v>439</v>
      </c>
      <c r="B104" s="70"/>
      <c r="C104" s="70"/>
      <c r="D104" s="70"/>
      <c r="F104" s="75" t="s">
        <v>628</v>
      </c>
      <c r="G104" s="76"/>
      <c r="H104" s="76"/>
      <c r="I104" s="77"/>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70" t="s">
        <v>442</v>
      </c>
      <c r="B107" s="70"/>
      <c r="C107" s="70"/>
      <c r="D107" s="70"/>
      <c r="F107" s="75" t="s">
        <v>546</v>
      </c>
      <c r="G107" s="76"/>
      <c r="H107" s="76"/>
      <c r="I107" s="77"/>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54" t="s">
        <v>472</v>
      </c>
      <c r="B171" s="54"/>
      <c r="C171" s="54"/>
      <c r="D171" s="54"/>
      <c r="F171" s="79" t="s">
        <v>478</v>
      </c>
      <c r="G171" s="80"/>
      <c r="H171" s="80"/>
      <c r="I171" s="81"/>
    </row>
    <row r="172" spans="1:9" x14ac:dyDescent="0.2">
      <c r="A172" s="54" t="s">
        <v>473</v>
      </c>
      <c r="B172" s="54"/>
      <c r="C172" s="54"/>
      <c r="D172" s="54"/>
      <c r="F172" s="79" t="s">
        <v>479</v>
      </c>
      <c r="G172" s="80"/>
      <c r="H172" s="80"/>
      <c r="I172" s="81"/>
    </row>
    <row r="173" spans="1:9" ht="68" customHeight="1" x14ac:dyDescent="0.2">
      <c r="A173" s="74" t="s">
        <v>7</v>
      </c>
      <c r="B173" s="74"/>
      <c r="C173" s="74"/>
      <c r="D173" s="74"/>
      <c r="F173" s="78" t="s">
        <v>238</v>
      </c>
      <c r="G173" s="85"/>
      <c r="H173" s="85"/>
      <c r="I173" s="86"/>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63" t="s">
        <v>474</v>
      </c>
      <c r="B184" s="63"/>
      <c r="C184" s="63"/>
      <c r="D184" s="63"/>
      <c r="F184" s="79" t="s">
        <v>477</v>
      </c>
      <c r="G184" s="80"/>
      <c r="H184" s="80"/>
      <c r="I184" s="81"/>
    </row>
    <row r="185" spans="1:9" x14ac:dyDescent="0.2">
      <c r="A185" s="74" t="s">
        <v>8</v>
      </c>
      <c r="B185" s="74"/>
      <c r="C185" s="74"/>
      <c r="D185" s="74"/>
      <c r="F185" s="75" t="s">
        <v>248</v>
      </c>
      <c r="G185" s="76"/>
      <c r="H185" s="76"/>
      <c r="I185" s="77"/>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78" t="s">
        <v>459</v>
      </c>
      <c r="G190" s="76"/>
      <c r="H190" s="76"/>
      <c r="I190" s="77"/>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75" t="s">
        <v>486</v>
      </c>
      <c r="G206" s="76"/>
      <c r="H206" s="76"/>
      <c r="I206" s="77"/>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79" t="s">
        <v>476</v>
      </c>
      <c r="G211" s="80"/>
      <c r="H211" s="80"/>
      <c r="I211" s="81"/>
    </row>
    <row r="212" spans="1:9" ht="17" customHeight="1" x14ac:dyDescent="0.2">
      <c r="A212" s="15" t="s">
        <v>9</v>
      </c>
      <c r="B212" s="15"/>
      <c r="C212" s="15"/>
      <c r="D212" s="15"/>
      <c r="F212" s="75" t="s">
        <v>299</v>
      </c>
      <c r="G212" s="76"/>
      <c r="H212" s="76"/>
      <c r="I212" s="77"/>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79" t="s">
        <v>503</v>
      </c>
      <c r="G221" s="80"/>
      <c r="H221" s="80"/>
      <c r="I221" s="81"/>
    </row>
    <row r="222" spans="1:9" ht="17" customHeight="1" x14ac:dyDescent="0.2">
      <c r="A222" s="15" t="s">
        <v>504</v>
      </c>
      <c r="B222" s="15"/>
      <c r="C222" s="15"/>
      <c r="D222" s="15"/>
      <c r="F222" s="75" t="s">
        <v>505</v>
      </c>
      <c r="G222" s="76"/>
      <c r="H222" s="76"/>
      <c r="I222" s="77"/>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75" t="s">
        <v>515</v>
      </c>
      <c r="G228" s="76"/>
      <c r="H228" s="76"/>
      <c r="I228" s="77"/>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75" t="s">
        <v>673</v>
      </c>
      <c r="G252" s="76"/>
      <c r="H252" s="76"/>
      <c r="I252" s="77"/>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75" t="s">
        <v>686</v>
      </c>
      <c r="G263" s="76"/>
      <c r="H263" s="76"/>
      <c r="I263" s="77"/>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EMDN</vt:lpstr>
      <vt:lpstr>A01-針</vt:lpstr>
      <vt:lpstr>A02-注射筒</vt:lpstr>
      <vt:lpstr>IVDR</vt:lpstr>
      <vt:lpstr>A</vt:lpstr>
      <vt:lpstr>B</vt:lpstr>
      <vt:lpstr>C0</vt:lpstr>
      <vt:lpstr>'A02-注射筒'!Standards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2024-06-30T23:35:19Z</dcterms:modified>
</cp:coreProperties>
</file>