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6C5B3C9C-DFC9-324D-B53E-5A03A41CB387}" xr6:coauthVersionLast="47" xr6:coauthVersionMax="47" xr10:uidLastSave="{00000000-0000-0000-0000-000000000000}"/>
  <bookViews>
    <workbookView xWindow="5640" yWindow="500" windowWidth="19320" windowHeight="15880" activeTab="2" xr2:uid="{00000000-000D-0000-FFFF-FFFF00000000}"/>
  </bookViews>
  <sheets>
    <sheet name="EMDN" sheetId="9" r:id="rId1"/>
    <sheet name="A01-Needles" sheetId="6" r:id="rId2"/>
    <sheet name="A02-Syringes" sheetId="11" r:id="rId3"/>
    <sheet name="IVDR" sheetId="10" r:id="rId4"/>
  </sheets>
  <definedNames>
    <definedName name="_xlnm._FilterDatabase" localSheetId="1" hidden="1">'A01-Needles'!$A$3:$F$35</definedName>
    <definedName name="_xlnm._FilterDatabase" localSheetId="2" hidden="1">'A02-Syringes'!$A$3:$F$35</definedName>
    <definedName name="_xlnm._FilterDatabase" localSheetId="3" hidden="1">IVDR!$A$3:$K$39</definedName>
    <definedName name="A">EMDN!$A$3:$A$49</definedName>
    <definedName name="B">EMDN!$B$3:$B$50</definedName>
    <definedName name="C_">#REF!</definedName>
    <definedName name="C0">EMDN!$C$3:$C$50</definedName>
    <definedName name="Standards" localSheetId="2">'A02-Syringes'!$F$3:$F$50</definedName>
    <definedName name="Standards" localSheetId="3">IVDR!$K$3:$K$42</definedName>
    <definedName name="Standards">'A01-Needles'!$F$3:$F$50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4" i="11" l="1"/>
  <c r="C264" i="11"/>
  <c r="D263" i="11"/>
  <c r="C263" i="11"/>
  <c r="D262" i="11"/>
  <c r="C262" i="11"/>
  <c r="D261" i="11"/>
  <c r="C261" i="11"/>
  <c r="D260" i="11"/>
  <c r="C260" i="11"/>
  <c r="D259" i="11"/>
  <c r="C259" i="11"/>
  <c r="D258" i="11"/>
  <c r="C258" i="11"/>
  <c r="D257" i="11"/>
  <c r="C257" i="11"/>
  <c r="D256" i="11"/>
  <c r="C256" i="11"/>
  <c r="D254" i="11"/>
  <c r="C254" i="11"/>
  <c r="D253" i="11"/>
  <c r="C253" i="11"/>
  <c r="D252" i="11"/>
  <c r="C252" i="11"/>
  <c r="D251" i="11"/>
  <c r="C251" i="11"/>
  <c r="D250" i="11"/>
  <c r="C250" i="11"/>
  <c r="D249" i="11"/>
  <c r="C249" i="11"/>
  <c r="D248" i="11"/>
  <c r="C248" i="11"/>
  <c r="D247" i="11"/>
  <c r="C247" i="11"/>
  <c r="D245" i="11"/>
  <c r="C245" i="11"/>
  <c r="D244" i="11"/>
  <c r="C244" i="11"/>
  <c r="D242" i="11"/>
  <c r="C242" i="11"/>
  <c r="D241" i="11"/>
  <c r="C241" i="11"/>
  <c r="D239" i="11"/>
  <c r="C239" i="11"/>
  <c r="D238" i="11"/>
  <c r="C238" i="11"/>
  <c r="D237" i="11"/>
  <c r="C237" i="11"/>
  <c r="D236" i="11"/>
  <c r="C236" i="11"/>
  <c r="D235" i="11"/>
  <c r="C235" i="11"/>
  <c r="D234" i="11"/>
  <c r="C234" i="11"/>
  <c r="D233" i="11"/>
  <c r="C233" i="11"/>
  <c r="D232" i="11"/>
  <c r="C232" i="11"/>
  <c r="D231" i="11"/>
  <c r="C231" i="11"/>
  <c r="D229" i="11"/>
  <c r="C229" i="11"/>
  <c r="D228" i="11"/>
  <c r="C228" i="11"/>
  <c r="D227" i="11"/>
  <c r="C227" i="11"/>
  <c r="D226" i="11"/>
  <c r="C226" i="11"/>
  <c r="D225" i="11"/>
  <c r="C225" i="11"/>
  <c r="D224" i="11"/>
  <c r="C224" i="11"/>
  <c r="D223" i="11"/>
  <c r="C223" i="11"/>
  <c r="D222" i="11"/>
  <c r="C222" i="11"/>
  <c r="D221" i="11"/>
  <c r="C221" i="11"/>
  <c r="D220" i="11"/>
  <c r="C220" i="11"/>
  <c r="D217" i="11"/>
  <c r="C217" i="11"/>
  <c r="D216" i="11"/>
  <c r="C216" i="11"/>
  <c r="D215" i="11"/>
  <c r="C215" i="11"/>
  <c r="D214" i="11"/>
  <c r="C214" i="11"/>
  <c r="D213" i="11"/>
  <c r="C213" i="11"/>
  <c r="D212" i="11"/>
  <c r="C212" i="11"/>
  <c r="D211" i="11"/>
  <c r="C211" i="11"/>
  <c r="D210" i="11"/>
  <c r="C210" i="11"/>
  <c r="D209" i="11"/>
  <c r="C209" i="11"/>
  <c r="D208" i="11"/>
  <c r="C208" i="11"/>
  <c r="D205" i="11"/>
  <c r="C205" i="11"/>
  <c r="D204" i="11"/>
  <c r="C204" i="11"/>
  <c r="D203" i="11"/>
  <c r="C203" i="11"/>
  <c r="D202" i="11"/>
  <c r="C202" i="11"/>
  <c r="D201" i="11"/>
  <c r="C201" i="11"/>
  <c r="D200" i="11"/>
  <c r="C200" i="11"/>
  <c r="D199" i="11"/>
  <c r="C199" i="11"/>
  <c r="D198" i="11"/>
  <c r="C198" i="11"/>
  <c r="D197" i="11"/>
  <c r="C197" i="11"/>
  <c r="D196" i="11"/>
  <c r="C196" i="11"/>
  <c r="D195" i="11"/>
  <c r="C195" i="11"/>
  <c r="D194" i="11"/>
  <c r="C194" i="11"/>
  <c r="D193" i="11"/>
  <c r="C193" i="11"/>
  <c r="D192" i="11"/>
  <c r="C192" i="11"/>
  <c r="D191" i="11"/>
  <c r="C191" i="11"/>
  <c r="D190" i="11"/>
  <c r="C190" i="11"/>
  <c r="D189" i="11"/>
  <c r="C189" i="11"/>
  <c r="D187" i="11"/>
  <c r="C187" i="11"/>
  <c r="D186" i="11"/>
  <c r="C186" i="11"/>
  <c r="D185" i="11"/>
  <c r="C185" i="11"/>
  <c r="D184" i="11"/>
  <c r="C184" i="11"/>
  <c r="D181" i="11"/>
  <c r="C181" i="11"/>
  <c r="D180" i="11"/>
  <c r="C180" i="11"/>
  <c r="D179" i="11"/>
  <c r="C179" i="11"/>
  <c r="D178" i="11"/>
  <c r="C178" i="11"/>
  <c r="D177" i="11"/>
  <c r="C177" i="11"/>
  <c r="D176" i="11"/>
  <c r="C176" i="11"/>
  <c r="D175" i="11"/>
  <c r="C175" i="11"/>
  <c r="D174" i="11"/>
  <c r="C174" i="11"/>
  <c r="D168" i="11"/>
  <c r="C168" i="11"/>
  <c r="D167" i="11"/>
  <c r="C167" i="11"/>
  <c r="D165" i="11"/>
  <c r="C165" i="11"/>
  <c r="D164" i="11"/>
  <c r="C164" i="11"/>
  <c r="D163" i="11"/>
  <c r="C163" i="11"/>
  <c r="D161" i="11"/>
  <c r="C161" i="11"/>
  <c r="D159" i="11"/>
  <c r="C159" i="11"/>
  <c r="D158" i="11"/>
  <c r="C158" i="11"/>
  <c r="D157" i="11"/>
  <c r="C157" i="11"/>
  <c r="D155" i="11"/>
  <c r="C155" i="11"/>
  <c r="D154" i="11"/>
  <c r="C154" i="11"/>
  <c r="D153" i="11"/>
  <c r="C153" i="11"/>
  <c r="D152" i="11"/>
  <c r="C152" i="11"/>
  <c r="D151" i="11"/>
  <c r="C151" i="11"/>
  <c r="D150" i="11"/>
  <c r="C150" i="11"/>
  <c r="D149" i="11"/>
  <c r="C149"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06" i="11"/>
  <c r="C106" i="11"/>
  <c r="D105" i="11"/>
  <c r="C105" i="11"/>
  <c r="D103" i="11"/>
  <c r="C103" i="11"/>
  <c r="D102" i="11"/>
  <c r="C102" i="11"/>
  <c r="D101" i="11"/>
  <c r="C101" i="11"/>
  <c r="D100" i="11"/>
  <c r="C100" i="11"/>
  <c r="D99" i="11"/>
  <c r="C99" i="11"/>
  <c r="D98" i="11"/>
  <c r="C98" i="11"/>
  <c r="D97" i="11"/>
  <c r="C97" i="11"/>
  <c r="D96" i="11"/>
  <c r="C96" i="11"/>
  <c r="D95" i="11"/>
  <c r="C95" i="11"/>
  <c r="D94" i="11"/>
  <c r="C94" i="11"/>
  <c r="D93" i="11"/>
  <c r="C93" i="11"/>
  <c r="D92" i="11"/>
  <c r="C92" i="11"/>
  <c r="D90" i="11"/>
  <c r="C90" i="11"/>
  <c r="D88" i="11"/>
  <c r="C88" i="11"/>
  <c r="D87" i="11"/>
  <c r="C87" i="11"/>
  <c r="D86" i="11"/>
  <c r="C86" i="11"/>
  <c r="D85" i="11"/>
  <c r="C85" i="11"/>
  <c r="D83" i="11"/>
  <c r="C83" i="11"/>
  <c r="D82" i="11"/>
  <c r="C82" i="11"/>
  <c r="D81" i="11"/>
  <c r="C81" i="11"/>
  <c r="D78" i="11"/>
  <c r="C78" i="11"/>
  <c r="D77" i="11"/>
  <c r="C77" i="11"/>
  <c r="D75" i="11"/>
  <c r="C75" i="11"/>
  <c r="D74" i="11"/>
  <c r="C74" i="11"/>
  <c r="D73" i="11"/>
  <c r="C73" i="11"/>
  <c r="D72" i="11"/>
  <c r="C72" i="11"/>
  <c r="D71" i="11"/>
  <c r="C71" i="11"/>
  <c r="D70" i="11"/>
  <c r="C70" i="11"/>
  <c r="D69" i="11"/>
  <c r="C69" i="11"/>
  <c r="D68" i="11"/>
  <c r="C68" i="11"/>
  <c r="D67" i="11"/>
  <c r="C67" i="11"/>
  <c r="D66" i="11"/>
  <c r="C66" i="11"/>
  <c r="D65" i="11"/>
  <c r="C65" i="11"/>
  <c r="D62" i="11"/>
  <c r="C62" i="11"/>
  <c r="D61" i="11"/>
  <c r="C61" i="11"/>
  <c r="D60" i="11"/>
  <c r="C60" i="11"/>
  <c r="D58" i="11"/>
  <c r="C58" i="11"/>
  <c r="D56" i="11"/>
  <c r="C56" i="11"/>
  <c r="D54" i="11"/>
  <c r="C54" i="11"/>
  <c r="D53" i="11"/>
  <c r="C53" i="11"/>
  <c r="D52" i="11"/>
  <c r="C52" i="11"/>
  <c r="D51" i="11"/>
  <c r="C51" i="11"/>
  <c r="D48" i="11"/>
  <c r="C48" i="11"/>
  <c r="D47" i="11"/>
  <c r="C47" i="11"/>
  <c r="D45" i="11"/>
  <c r="C45" i="11"/>
  <c r="D44" i="11"/>
  <c r="C44" i="11"/>
  <c r="D43" i="11"/>
  <c r="C43" i="11"/>
  <c r="D39" i="11"/>
  <c r="C39" i="11"/>
  <c r="D38" i="11"/>
  <c r="C38" i="11"/>
  <c r="D37" i="11"/>
  <c r="C37" i="11"/>
  <c r="D36" i="11"/>
  <c r="C36" i="11"/>
  <c r="D35" i="11"/>
  <c r="C35" i="11"/>
  <c r="D34" i="11"/>
  <c r="C34" i="11"/>
  <c r="D33" i="11"/>
  <c r="C33" i="11"/>
  <c r="D32" i="11"/>
  <c r="C32" i="11"/>
  <c r="D31" i="11"/>
  <c r="C31" i="11"/>
  <c r="D30" i="11"/>
  <c r="C30" i="11"/>
  <c r="D25" i="11"/>
  <c r="C25" i="11"/>
  <c r="D24" i="11"/>
  <c r="C24" i="11"/>
  <c r="D23" i="11"/>
  <c r="C23" i="11"/>
  <c r="D22" i="11"/>
  <c r="C22" i="11"/>
  <c r="D21" i="11"/>
  <c r="C21" i="11"/>
  <c r="D20" i="11"/>
  <c r="C20" i="11"/>
  <c r="D18" i="11"/>
  <c r="C18" i="11"/>
  <c r="D17" i="11"/>
  <c r="C17" i="11"/>
  <c r="D16" i="11"/>
  <c r="C16" i="11"/>
  <c r="D15" i="11"/>
  <c r="C15" i="11"/>
  <c r="D13" i="11"/>
  <c r="C13" i="11"/>
  <c r="D12" i="11"/>
  <c r="C12" i="11"/>
  <c r="D11" i="11"/>
  <c r="C11" i="11"/>
  <c r="D10" i="11"/>
  <c r="C10" i="11"/>
  <c r="D9" i="11"/>
  <c r="C9" i="11"/>
  <c r="D8" i="11"/>
  <c r="C8" i="11"/>
  <c r="D5" i="11"/>
  <c r="C5" i="11"/>
  <c r="D4" i="11"/>
  <c r="C4" i="11"/>
  <c r="D264" i="6"/>
  <c r="C264" i="6"/>
  <c r="D263" i="6"/>
  <c r="C263" i="6"/>
  <c r="D262" i="6"/>
  <c r="C262" i="6"/>
  <c r="D261" i="6"/>
  <c r="C261" i="6"/>
  <c r="D260" i="6"/>
  <c r="C260" i="6"/>
  <c r="D259" i="6"/>
  <c r="C259" i="6"/>
  <c r="D258" i="6"/>
  <c r="C258" i="6"/>
  <c r="D257" i="6"/>
  <c r="C257" i="6"/>
  <c r="D256" i="6"/>
  <c r="C256" i="6"/>
  <c r="D254" i="6"/>
  <c r="C254" i="6"/>
  <c r="D253" i="6"/>
  <c r="C253" i="6"/>
  <c r="D252" i="6"/>
  <c r="C252" i="6"/>
  <c r="D251" i="6"/>
  <c r="C251" i="6"/>
  <c r="D250" i="6"/>
  <c r="C250" i="6"/>
  <c r="D249" i="6"/>
  <c r="C249" i="6"/>
  <c r="D248" i="6"/>
  <c r="C248" i="6"/>
  <c r="D247" i="6"/>
  <c r="C247" i="6"/>
  <c r="D245" i="6"/>
  <c r="C245" i="6"/>
  <c r="D244" i="6"/>
  <c r="C244" i="6"/>
  <c r="D242" i="6"/>
  <c r="C242" i="6"/>
  <c r="D241" i="6"/>
  <c r="C241" i="6"/>
  <c r="D239" i="6"/>
  <c r="C239" i="6"/>
  <c r="D238" i="6"/>
  <c r="C238" i="6"/>
  <c r="D237" i="6"/>
  <c r="C237" i="6"/>
  <c r="D236" i="6"/>
  <c r="C236" i="6"/>
  <c r="D235" i="6"/>
  <c r="C235" i="6"/>
  <c r="D234" i="6"/>
  <c r="C234" i="6"/>
  <c r="D233" i="6"/>
  <c r="C233" i="6"/>
  <c r="D232" i="6"/>
  <c r="C232" i="6"/>
  <c r="D231" i="6"/>
  <c r="C231" i="6"/>
  <c r="D229" i="6"/>
  <c r="C229" i="6"/>
  <c r="D228" i="6"/>
  <c r="C228" i="6"/>
  <c r="D227" i="6"/>
  <c r="C227" i="6"/>
  <c r="D226" i="6"/>
  <c r="C226" i="6"/>
  <c r="D225" i="6"/>
  <c r="C225" i="6"/>
  <c r="D224" i="6"/>
  <c r="C224" i="6"/>
  <c r="D223" i="6"/>
  <c r="C223" i="6"/>
  <c r="D222" i="6"/>
  <c r="C222" i="6"/>
  <c r="D221" i="6"/>
  <c r="C221" i="6"/>
  <c r="D220" i="6"/>
  <c r="C220" i="6"/>
  <c r="D217" i="6"/>
  <c r="C217" i="6"/>
  <c r="D216" i="6"/>
  <c r="C216" i="6"/>
  <c r="D215" i="6"/>
  <c r="C215" i="6"/>
  <c r="D214" i="6"/>
  <c r="C214" i="6"/>
  <c r="D213" i="6"/>
  <c r="C213" i="6"/>
  <c r="D212" i="6"/>
  <c r="C212" i="6"/>
  <c r="D211" i="6"/>
  <c r="C211" i="6"/>
  <c r="D210" i="6"/>
  <c r="C210" i="6"/>
  <c r="D209" i="6"/>
  <c r="C209" i="6"/>
  <c r="D208" i="6"/>
  <c r="C208"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91" i="6"/>
  <c r="C191" i="6"/>
  <c r="D190" i="6"/>
  <c r="C190" i="6"/>
  <c r="D189" i="6"/>
  <c r="C189" i="6"/>
  <c r="D187" i="6"/>
  <c r="C187" i="6"/>
  <c r="D186" i="6"/>
  <c r="C186" i="6"/>
  <c r="D185" i="6"/>
  <c r="C185" i="6"/>
  <c r="D184" i="6"/>
  <c r="C184" i="6"/>
  <c r="D181" i="6"/>
  <c r="C181" i="6"/>
  <c r="D180" i="6"/>
  <c r="C180" i="6"/>
  <c r="D179" i="6"/>
  <c r="C179" i="6"/>
  <c r="D178" i="6"/>
  <c r="C178" i="6"/>
  <c r="D177" i="6"/>
  <c r="C177" i="6"/>
  <c r="D176" i="6"/>
  <c r="C176" i="6"/>
  <c r="D175" i="6"/>
  <c r="C175" i="6"/>
  <c r="D174" i="6"/>
  <c r="C174" i="6"/>
  <c r="D168" i="6"/>
  <c r="C168" i="6"/>
  <c r="D167" i="6"/>
  <c r="C167" i="6"/>
  <c r="D165" i="6"/>
  <c r="C165" i="6"/>
  <c r="D164" i="6"/>
  <c r="C164" i="6"/>
  <c r="D163" i="6"/>
  <c r="C163" i="6"/>
  <c r="D159" i="6"/>
  <c r="C159" i="6"/>
  <c r="D158" i="6"/>
  <c r="C158" i="6"/>
  <c r="D157" i="6"/>
  <c r="C157" i="6"/>
  <c r="D155" i="6"/>
  <c r="C155" i="6"/>
  <c r="D154" i="6"/>
  <c r="C154" i="6"/>
  <c r="D153" i="6"/>
  <c r="C153" i="6"/>
  <c r="D152" i="6"/>
  <c r="C152" i="6"/>
  <c r="D151" i="6"/>
  <c r="C151" i="6"/>
  <c r="D150" i="6"/>
  <c r="C150" i="6"/>
  <c r="D149" i="6"/>
  <c r="C149" i="6"/>
  <c r="D103" i="6"/>
  <c r="C103" i="6"/>
  <c r="D102" i="6"/>
  <c r="C102" i="6"/>
  <c r="D101" i="6"/>
  <c r="C101" i="6"/>
  <c r="D100" i="6"/>
  <c r="C100" i="6"/>
  <c r="D99" i="6"/>
  <c r="C99" i="6"/>
  <c r="D98" i="6"/>
  <c r="C98" i="6"/>
  <c r="D97" i="6"/>
  <c r="C97" i="6"/>
  <c r="D96" i="6"/>
  <c r="C96" i="6"/>
  <c r="D95" i="6"/>
  <c r="C95" i="6"/>
  <c r="D94" i="6"/>
  <c r="C94" i="6"/>
  <c r="D93" i="6"/>
  <c r="C93" i="6"/>
  <c r="D92" i="6"/>
  <c r="C92" i="6"/>
  <c r="D90" i="6"/>
  <c r="C90" i="6"/>
  <c r="D75" i="6"/>
  <c r="C75" i="6"/>
  <c r="D74" i="6"/>
  <c r="C74" i="6"/>
  <c r="D73" i="6"/>
  <c r="C73" i="6"/>
  <c r="D72" i="6"/>
  <c r="C72" i="6"/>
  <c r="D71" i="6"/>
  <c r="C71" i="6"/>
  <c r="D70" i="6"/>
  <c r="C70" i="6"/>
  <c r="D69" i="6"/>
  <c r="C69" i="6"/>
  <c r="D68" i="6"/>
  <c r="C68" i="6"/>
  <c r="D67" i="6"/>
  <c r="C67" i="6"/>
  <c r="D66" i="6"/>
  <c r="C66" i="6"/>
  <c r="D65" i="6"/>
  <c r="C65" i="6"/>
  <c r="D62" i="6"/>
  <c r="C62" i="6"/>
  <c r="D61" i="6"/>
  <c r="C61" i="6"/>
  <c r="D60" i="6"/>
  <c r="C60" i="6"/>
  <c r="D54" i="6"/>
  <c r="C54" i="6"/>
  <c r="D53" i="6"/>
  <c r="C53" i="6"/>
  <c r="D52" i="6"/>
  <c r="C52" i="6"/>
  <c r="D51" i="6"/>
  <c r="C51" i="6"/>
  <c r="D48" i="6"/>
  <c r="C48" i="6"/>
  <c r="D47" i="6"/>
  <c r="C47" i="6"/>
  <c r="D45" i="6"/>
  <c r="C45" i="6"/>
  <c r="D44" i="6"/>
  <c r="C44" i="6"/>
  <c r="D43" i="6"/>
  <c r="C43" i="6"/>
  <c r="D39" i="6"/>
  <c r="C39" i="6"/>
  <c r="D38" i="6"/>
  <c r="C38" i="6"/>
  <c r="D37" i="6"/>
  <c r="C37" i="6"/>
  <c r="D36" i="6"/>
  <c r="C36" i="6"/>
  <c r="D35" i="6"/>
  <c r="C35" i="6"/>
  <c r="D34" i="6"/>
  <c r="C34" i="6"/>
  <c r="D33" i="6"/>
  <c r="C33" i="6"/>
  <c r="D32" i="6"/>
  <c r="C32" i="6"/>
  <c r="D31" i="6"/>
  <c r="C31" i="6"/>
  <c r="D30" i="6"/>
  <c r="C30" i="6"/>
  <c r="C24" i="6"/>
  <c r="C23" i="6"/>
  <c r="C18" i="6"/>
  <c r="C17" i="6"/>
  <c r="C16" i="6"/>
  <c r="C15" i="6"/>
  <c r="C13" i="6"/>
  <c r="C12" i="6"/>
  <c r="C11" i="6"/>
  <c r="C10" i="6"/>
  <c r="C9" i="6"/>
  <c r="C8" i="6"/>
  <c r="C5" i="6"/>
  <c r="D161" i="6"/>
  <c r="C161"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9" i="6"/>
  <c r="C119" i="6"/>
  <c r="D118" i="6"/>
  <c r="C118" i="6"/>
  <c r="D117" i="6"/>
  <c r="C117" i="6"/>
  <c r="D116" i="6"/>
  <c r="C116" i="6"/>
  <c r="D114" i="6"/>
  <c r="C114" i="6"/>
  <c r="D113" i="6"/>
  <c r="C113" i="6"/>
  <c r="D112" i="6"/>
  <c r="C112" i="6"/>
  <c r="D110" i="6"/>
  <c r="C110" i="6"/>
  <c r="D109" i="6"/>
  <c r="C109" i="6"/>
  <c r="D106" i="6"/>
  <c r="C106" i="6"/>
  <c r="D105" i="6"/>
  <c r="C105" i="6"/>
  <c r="D88" i="6"/>
  <c r="C88" i="6"/>
  <c r="D87" i="6"/>
  <c r="C87" i="6"/>
  <c r="D86" i="6"/>
  <c r="C86" i="6"/>
  <c r="D85" i="6"/>
  <c r="C85" i="6"/>
  <c r="D83" i="6"/>
  <c r="C83" i="6"/>
  <c r="D82" i="6"/>
  <c r="C82" i="6"/>
  <c r="D81" i="6"/>
  <c r="C81" i="6"/>
  <c r="D78" i="6"/>
  <c r="C78" i="6"/>
  <c r="D77" i="6"/>
  <c r="C77" i="6"/>
  <c r="D25" i="6"/>
  <c r="C25" i="6"/>
  <c r="D24" i="6"/>
  <c r="D23" i="6"/>
  <c r="D22" i="6"/>
  <c r="C22" i="6"/>
  <c r="D21" i="6"/>
  <c r="C21" i="6"/>
  <c r="D20" i="6"/>
  <c r="C20" i="6"/>
  <c r="D18" i="6"/>
  <c r="D17" i="6"/>
  <c r="D16" i="6"/>
  <c r="D15" i="6"/>
  <c r="D13" i="6"/>
  <c r="D12" i="6"/>
  <c r="D11" i="6"/>
  <c r="D10" i="6"/>
  <c r="D9" i="6"/>
  <c r="D8" i="6"/>
  <c r="D5" i="6"/>
  <c r="D4" i="6"/>
  <c r="C4" i="6"/>
  <c r="D58" i="6"/>
  <c r="C58" i="6"/>
  <c r="D56" i="6"/>
  <c r="C56" i="6"/>
  <c r="H38" i="10"/>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alcChain>
</file>

<file path=xl/sharedStrings.xml><?xml version="1.0" encoding="utf-8"?>
<sst xmlns="http://schemas.openxmlformats.org/spreadsheetml/2006/main" count="1775" uniqueCount="926">
  <si>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</si>
  <si>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</si>
  <si>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 are invasive and come into direct contact with the human body,</t>
  </si>
  <si>
    <t>— (re)administer medicines, body liquids or other substances, including gases, to/from the body, or</t>
  </si>
  <si>
    <t>— transport or store such medicines, body fluids or substances, including gases, to be (re)administered to the body,</t>
  </si>
  <si>
    <t>shall only contain the following substances in a concentration that is above 0,1 % weight by weight (w/w) where justified pursuant to Section 10.4.2:</t>
  </si>
  <si>
    <t>The justification for the presence of such substances shall be based upon:</t>
  </si>
  <si>
    <t>For the purposes of Section 10.4., the Commission shall, as soon as possible and by 26 May 2018, provide the relevant scientific committee with a mandate to prepare guidelines that shall be ready before 26 May 2020. The mandate for the committee shall encompass at least a benefit-risk assessment of the presence of phthalates which belong to either of the groups of substances referred to in points (a) and (b) of Section 10.4.1. The benefit-risk assessment shall take into account the intended purpose and context of the use of the device, as well as any available alternative substances and alternative materials, designs or medical treatments. When deemed appropriate on the basis of the latest scientific evidence, but at least every five years, the guidelines shall be updated.</t>
  </si>
  <si>
    <t>Where devices, parts thereof or materials used therein as referred to in Section 10.4.1.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If the intended use of such devices includes treatment of children or treatment of pregnant or breastfeeding women or treatment of other patient groups considered particularly vulnerable to such substances and/or materials, information on residual risks for those patient groups and, if applicable, on appropriate precautionary measures shall be given in the instructions for use.</t>
  </si>
  <si>
    <t>— if applicable, the compatibility of the devices with the substances they are intended to administer, and</t>
  </si>
  <si>
    <t>— the reliability of the source of energy.</t>
  </si>
  <si>
    <t>— ensure that the device can be used safely and accurately by the intended user at all stages of the procedure, if necessary after appropriate training and/or information,</t>
  </si>
  <si>
    <t>— reduce, as far as possible and appropriate, the risk from unintended cuts and pricks such as needle stick injuries, and</t>
  </si>
  <si>
    <t>— reduce as far as possible the risk of error by the intended user in the handling of the device and, if applicable, in the interpretation of the results.</t>
  </si>
  <si>
    <t>— can verify that, at the time of use, the device will perform as intended by the manufacturer, and</t>
  </si>
  <si>
    <t>— if applicable, is warned if the device has failed to provide a valid result.</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</si>
  <si>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</si>
  <si>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</si>
  <si>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</si>
  <si>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</si>
  <si>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</si>
  <si>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</si>
  <si>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</si>
  <si>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</si>
  <si>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instructions for use shall contain all of the following particulars:</t>
  </si>
  <si>
    <t>— tissues or cells of animal origin, or their derivatives, as referred to in Regulation (EU) No 722/2012;</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</si>
  <si>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</si>
  <si>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</si>
  <si>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</si>
  <si>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</si>
  <si>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</si>
  <si>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</si>
  <si>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</si>
  <si>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</si>
  <si>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</si>
  <si>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</si>
  <si>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</si>
  <si>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</si>
  <si>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</si>
  <si>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</si>
  <si>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</si>
  <si>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</si>
  <si>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</si>
  <si>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</si>
  <si>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</si>
  <si>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</si>
  <si>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</si>
  <si>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</si>
  <si>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</si>
  <si>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</si>
  <si>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</si>
  <si>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9. For the devices referred to in Annex XVI, the general safety requirements set out in Sections 1 and 8 shall be understood to mean that the device, when used under the conditions and for the purposes intended, does not present a risk at all or presents a risk that is no more than the maximum acceptable risk related to the product's use which is consistent with a high level of protection for the safety and health of persons.</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</si>
  <si>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</si>
  <si>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</si>
  <si>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</si>
  <si>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</si>
  <si>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</si>
  <si>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</si>
  <si>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</si>
  <si>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</si>
  <si>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</si>
  <si>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</si>
  <si>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</si>
  <si>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</si>
  <si>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</si>
  <si>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</si>
  <si>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</si>
  <si>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</si>
  <si>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</si>
  <si>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</si>
  <si>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</si>
  <si>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</si>
  <si>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</si>
  <si>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</si>
  <si>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</si>
  <si>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</si>
  <si>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</si>
  <si>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</si>
  <si>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</si>
  <si>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</si>
  <si>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</si>
  <si>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</si>
  <si>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</si>
  <si>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</si>
  <si>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</si>
  <si>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</si>
  <si>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</si>
  <si>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</si>
  <si>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</si>
  <si>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</si>
  <si>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</si>
  <si>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Chapter II — Requirements regarding design and manufacture</t>
  </si>
  <si>
    <t>Annex I — General safety and performance requirements (GSPR)</t>
  </si>
  <si>
    <t>附錄 I — 一般安全與性能要求 （GSPR）</t>
  </si>
  <si>
    <t>10. Chemical, physical and biological properties</t>
  </si>
  <si>
    <t>(a) the choice of materials and substances used, particularly as regards toxicity and, where relevant, flammability;</t>
  </si>
  <si>
    <t>(b) the compatibility between the materials and substances used and biological tissues, cells and body fluids, taking account of the intended purpose of the device and, where relevant, absorption, distribution, metabolism and excretion;</t>
  </si>
  <si>
    <t>(c) the compatibility between the different parts of a device which consists of more than one implantable part;</t>
  </si>
  <si>
    <t>(d) the impact of processes on material properties;</t>
  </si>
  <si>
    <t>(e) where appropriate, the results of biophysical or modelling research the validity of which has been demonstrated beforehand;</t>
  </si>
  <si>
    <t>(f) the mechanical properties of the materials used, reflecting, where appropriate, matters such as strength, ductility, fracture resistance, wear resistance and fatigue resistance;</t>
  </si>
  <si>
    <t>(g) surface properties; and</t>
  </si>
  <si>
    <t>(h) the confirmation that the device meets any defined chemical and/or physical specifications.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</si>
  <si>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</si>
  <si>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10.4. Substances</t>
  </si>
  <si>
    <t>10.3. Devices shall be designed and manufactured in such a way that they can be used safely with the materials and substances, including gases, with which they enter into contact during their intended use; if the devices are intended to administer medicinal products they shall be designed and manufactured in such a way as to be compatible with the medicinal products concerned in accordance with the provisions and restrictions governing those medicinal products and that the performance of both the medicinal products and of the devices is maintained in accordance with their respective indications and intended use.</t>
  </si>
  <si>
    <t>10.4.1. Design and manufacture of devices</t>
  </si>
  <si>
    <t>Devices shall be designed and manufactured in such a way as to reduce as far as possible the risks posed by substances or particles, including wear debris, degradation products and processing residues, that may be released from the device. Devices, or those parts thereof or those materials used therein that:</t>
  </si>
  <si>
    <t>10.4.2. Justification regarding the presence of CMR and/or endocrine-disrupting substances</t>
  </si>
  <si>
    <t>(a) an analysis and estimation of potential patient or user exposure to the substance;</t>
  </si>
  <si>
    <t>(b) an analysis of possible alternative substances, materials or designs, including, where available, information about independent research, peer-reviewed studies, scientific opinions from relevant scientific committees and an analysis of the availability of such alternatives;</t>
  </si>
  <si>
    <t>(c) argumentation as to why possible substance and/ or material substitutes, if available, or design changes, if feasible, are inappropriate in relation to maintaining the functionality, performance and the benefit-risk ratios of the product; including taking into account if the intended use of such devices includes treatment of children or treatment of pregnant or breastfeeding women or treatment of other patient groups considered particularly vulnerable to such substances and/or materials; and</t>
  </si>
  <si>
    <t>(d) where applicable and available, the latest relevant scientific committee guidelines in accordance with Sections 10.4.3. and 10.4.4.</t>
  </si>
  <si>
    <t>10.4.3. Guidelines on phthalates</t>
  </si>
  <si>
    <t>10.4.4. Guidelines on other CMR and endocrine-disrupting substances</t>
  </si>
  <si>
    <t>Subsequently, the Commission shall mandate the relevant scientific committee to prepare guidelines as referred to in Section 10.4.3. also for other substances referred to in points (a) and (b) of Section 10.4.1., where appropriate.</t>
  </si>
  <si>
    <t>10.4.5. Labelling</t>
  </si>
  <si>
    <t>10.5. Devices shall be designed and manufactured in such a way as to reduce as far as possible the risks posed by the unintentional ingress of substances into the device taking into account the device and the nature of the environment in which it is intended to be used.</t>
  </si>
  <si>
    <t>10.6. Devices shall be designed and manufactured in such a way as to reduce as far as possible the risks linked to the size and the properties of particles which are or can be released into the patient's or user's body, unless they come into contact with intact skin only. Special attention shall be given to nanomaterials.</t>
  </si>
  <si>
    <t>11. Infection and microbial contamination</t>
  </si>
  <si>
    <t>11.1. Devices and their manufacturing processes shall be designed in such a way as to eliminate or to reduce as far as possible the risk of infection to patients, users and, where applicable, other persons. The design shall:</t>
  </si>
  <si>
    <t>(a) reduce as far as possible and appropriate the risks from unintended cuts and pricks, such as needle stick injuries,</t>
  </si>
  <si>
    <t>(b) allow easy and safe handling,</t>
  </si>
  <si>
    <t>(c) reduce as far as possible any microbial leakage from the device and/or microbial exposure during use, and</t>
  </si>
  <si>
    <t>(d) prevent microbial contamination of the device or its content such as specimens or fluids.</t>
  </si>
  <si>
    <t>11.2. Where necessary devices shall be designed to facilitate their safe cleaning, disinfection, and/or re-sterilisation.</t>
  </si>
  <si>
    <t>11.3. Devices labelled as having a specific microbial state shall be designed, manufactured and packaged to ensure that they remain in that state when placed on the market and remain so under the transport and storage conditions specified by the manufacturer.</t>
  </si>
  <si>
    <t>11.4. Devices delivered in a sterile state shall be designed, manufactured and packaged in accordance with appropriate procedures, to ensure that they are sterile when placed on the market and that, unless the packaging which is intended to maintain their sterile condition is damaged, they remain sterile, under the transport and storage conditions specified by the manufacturer, until that packaging is opened at the point of use. It shall be ensured that the integrity of that packaging is clearly evident to the final user.</t>
  </si>
  <si>
    <t>11.5. Devices labelled as sterile shall be processed, manufactured, packaged and, sterilised by means of appropriate, validated methods.</t>
  </si>
  <si>
    <t>11.6. Devices intended to be sterilised shall be manufactured and packaged in appropriate and controlled conditions and facilities.</t>
  </si>
  <si>
    <t>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</si>
  <si>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11.8. The labelling of the device shall distinguish between identical or similar devices placed on the market in both a sterile and a non-sterile condition additional to the symbol used to indicate that devices are sterile.</t>
  </si>
  <si>
    <t>12. Devices incorporating a substance considered to be a medicinal product and devices that are composed of substances or of combinations of substances that are absorbed by or locally dispersed in the human body.</t>
  </si>
  <si>
    <t>12.1. In the case of devices referred to in the first subparagraph of Article 1(8), the quality, safety and usefulness of the substance which, if used separately, would be considered to be a medicinal product within the meaning of point (2) of Article 1 of Directive 2001/83/EC, shall be verified by analogy with the methods specified in Annex I to Directive 2001/83/EC, as required by the applicable conformity assessment procedure under this Regulation.</t>
  </si>
  <si>
    <t>12.2. Devices that are composed of substances or of combinations of substances that are intended to be introduced into the human body, and that are absorbed by or locally dispersed in the human body shall comply, where applicable and in a manner limited to the aspects not covered by this Regulation, with the relevant requirements laid down in Annex I to Directive 2001/83/EC for the evaluation of absorption, distribution, metabolism, excretion, local tolerance, toxicity, interaction with other devices, medicinal products or other substances and potential for adverse reactions, as required by the applicable conformity assessment procedure under this Regulation.</t>
  </si>
  <si>
    <t>13. Devices incorporating materials of biological origin</t>
  </si>
  <si>
    <t>(a) donation, procurement and testing of the tissues and cells shall be done in accordance with Directive 2004/23/EC;</t>
  </si>
  <si>
    <t>(b) processing, preservation and any other handling of those tissues and cells or their derivatives shall be carried out so as to provide safety for patients, users and, where applicable, other persons. In particular, safety with regard to viruses and other transmissible agents shall be addressed by appropriate methods of sourcing and by implementation of validated methods of elimination or inactivation in the course of the manufacturing process;</t>
  </si>
  <si>
    <t>(c) the traceability system for those devices shall be complementary and compatible with the traceability and data protection requirements laid down in Directive 2004/23/EC and in Directive 2002/98/EC.</t>
  </si>
  <si>
    <t>13.1. For devices manufactured utilising derivatives of tissues or cells of human origin which are non-viable or are rendered non-viable covered by this Regulation in accordance with point (g) of Article 1(6), the following shall apply:</t>
  </si>
  <si>
    <t>13.2. For devices manufactured utilising tissues or cells of animal origin, or their derivatives, which are non-viable or rendered non-viable the following shall apply:</t>
  </si>
  <si>
    <t>(a) where feasible taking into account the animal species, tissues and cells of animal origin, or their derivatives, shall originate from animals that have been subjected to veterinary controls that are adapted to the intended use of the tissues. Information on the geographical origin of the animals shall be retained by manufacturers;</t>
  </si>
  <si>
    <t>(b) sourcing, processing, preservation, testing and handling of tissues, cells and substances of animal origin, or their derivatives, shall be carried out so as to provide safety for patients, users and, where applicable, other persons. In particular safety with regard to viruses and other transmissible agents shall be addressed by implementation of validated methods of elimination or viral inactivation in the course of the manufacturing process, except when the use of such methods would lead to unacceptable degradation compromising the clinical benefit of the device;</t>
  </si>
  <si>
    <t>(c) in the case of devices manufactured utilising tissues or cells of animal origin, or their derivatives, as referred to in Regulation (EU) No 722/2012 the particular requirements laid down in that Regulation shall apply.</t>
  </si>
  <si>
    <t>13.3. For devices manufactured utilising non-viable biological substances other than those referred to in Sections 13.1 and 13.2, the processing, preservation, testing and handling of those substances shall be carried out so as to provide safety for patients, users and, where applicable, other persons, including in the waste disposal chain. In particular, safety with regard to viruses and other transmissible agents shall be addressed by appropriate methods of sourcing and by implementation of validated methods of elimination or inactivation in the course of the manufacturing process.</t>
  </si>
  <si>
    <t>14. Construction of devices and interaction with their environment</t>
  </si>
  <si>
    <t>14.1.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Connections which the user has to handle, such as fluid, gas transfer, electrical or mechanical coupling, shall be designed and constructed in such a way as to minimise all possible risks, such as misconnection.</t>
  </si>
  <si>
    <t>14.2. Devices shall be designed and manufactured in such a way as to remove or reduce as far as possible:</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</si>
  <si>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</si>
  <si>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</si>
  <si>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</si>
  <si>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</si>
  <si>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</si>
  <si>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(f) the risks of reciprocal interference with other devices normally used in the investigations or for the treatment given; and</t>
  </si>
  <si>
    <t>(g) risks arising where maintenance or calibration are not possible (as with implants), from ageing of materials used or loss of accuracy of any measuring or control mechanism.</t>
  </si>
  <si>
    <t>14.3.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</si>
  <si>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14.4. Devices shall be designed and manufactured in such a way that adjustment, calibration, and maintenance can be done safely and effectively.</t>
  </si>
  <si>
    <t>14.5. Devices that are intended to be operated together with other devices or products shall be designed and manufactured in such a way that the interoperability and compatibility are reliable and safe.</t>
  </si>
  <si>
    <t>14.6. Any measurement, monitoring or display scale shall be designed and manufactured in line with ergonomic principles, taking account of the intended purpose, users and the environmental conditions in which the devices are intended to be used.</t>
  </si>
  <si>
    <t>14.7.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</si>
  <si>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15. Devices with a diagnostic or measuring function</t>
  </si>
  <si>
    <t>15.1. Diagnostic devices and devices with a measuring function, shall be designed and manufactured in such a way as to provide sufficient accuracy, precision and stability for their intended purpose, based on appropriate scientific and technical methods. The limits of accuracy shall be indicated by the manufacturer.</t>
  </si>
  <si>
    <t>15.2. The measurements made by devices with a measuring function shall be expressed in legal units conforming to the provisions of Council Directive 80/181/EEC.</t>
  </si>
  <si>
    <t>16. Protection against radiation</t>
  </si>
  <si>
    <t>16.1. General</t>
  </si>
  <si>
    <t>(a) Devices shall be designed, manufactured and packaged in such a way that exposure of patients, users and other persons to radiation is reduced as far as possible, and in a manner that is compatible with the intended purpose, whilst not restricting the application of appropriate specified levels for therapeutic and diagnostic purposes.</t>
  </si>
  <si>
    <t>(b)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</si>
  <si>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16.3. Devices shall be designed and manufactured in such a way that exposure of patients, users and other persons to the emission of unintended, stray or scattered radiation is reduced as far as possible. Where possible and appropriate, methods shall be selected which reduce the exposure to radiation of patients, users and other persons who may be affected.</t>
  </si>
  <si>
    <t>16.4. Ionising radiation</t>
  </si>
  <si>
    <t>(a) Devices intended to emit ionizing radiation shall be designed and manufactured taking into account the requirements of the Directive 2013/59/Euratom laying down basic safety standards for protection against the dangers arising from exposure to ionising radiation.</t>
  </si>
  <si>
    <t>(b) Devices intended to emit ionising radiation shall be designed and manufactured in such a way as to ensure that, where possible, taking into account the intended use, the quantity, geometry and quality of the radiation emitted can be varied and controlled, and, if possible, monitored during treatment.</t>
  </si>
  <si>
    <t>(c) Devices emitting ionising radiation intended for diagnostic radiology shall be designed and manufactured in such a way as to achieve an image and/or output quality that are appropriate to the intended medical purpose whilst minimising radiation exposure of the patient and user.</t>
  </si>
  <si>
    <t>(d) Devices that emit ionising radiation and are intended for therapeutic radiology shall be designed and manufactured in such a way as to enable reliable monitoring and control of the delivered dose, the beam type, energy and, where appropriate, the quality of radiation.</t>
  </si>
  <si>
    <t>17. Electronic programmable systems — devices that incorporate electronic programmable systems and software that are devices in themselves</t>
  </si>
  <si>
    <t>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</si>
  <si>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</si>
  <si>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17.3.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</si>
  <si>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17.4. Manufacturers shall set out minimum requirements concerning hardware, IT networks characteristics and IT security measures, including protection against unauthorised access, necessary to run the software as intended.</t>
  </si>
  <si>
    <t>18. Active devices and devices connected to them</t>
  </si>
  <si>
    <t>18.1. For non-implantable active devices, in the event of a single fault condition, appropriate means shall be adopted to eliminate or reduce as far as possible consequent risks.</t>
  </si>
  <si>
    <t>18.2.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</si>
  <si>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18.3. Devices where the safety of the patient depends on an external power supply shall include an alarm system to signal any power failure.</t>
  </si>
  <si>
    <t>18.4. Devices intended to monitor one or more clinical parameters of a patient shall be equipped with appropriate alarm systems to alert the user of situations which could lead to death or severe deterioration of the patient's state of health.</t>
  </si>
  <si>
    <t>18.5. Devices shall be designed and manufactured in such a way as to reduce as far as possible the risks of creating electromagnetic interference which could impair the operation of the device in question or other devices or equipment in the intended environment.</t>
  </si>
  <si>
    <t>18.6. Devices shall be designed and manufactured in such a way as to provide a level of intrinsic immunity to electromagnetic interference such that is adequate to enable them to operate as intended.</t>
  </si>
  <si>
    <t>18.7. Devices shall be designed and manufactured in such a way as to avoid, as far as possible, the risk of accidental electric shocks to the patient, user or any other person, both during normal use of the device and in the event of a single fault condition in the device, provided the device is installed and maintained as indicated by the manufacturer.</t>
  </si>
  <si>
    <t>18.8. Devices shall be designed and manufactured in such a way as to protect, as far as possible, against unauthorised access that could hamper the device from functioning as intended.</t>
  </si>
  <si>
    <t>19. Particular requirements for active implantable devices</t>
  </si>
  <si>
    <t>19.1. Active implantable devices shall be designed and manufactured in such a way as to remove or minimize as far as possible:</t>
  </si>
  <si>
    <t>(a) risks connected with the use of energy sources with particular reference, where electricity is used, to insulation, leakage currents and overheating of the devices,</t>
  </si>
  <si>
    <t>(b) risks connected with medical treatment, in particular those resulting from the use of defibrillators or high-frequency surgical equipment, and</t>
  </si>
  <si>
    <t>(c) risks which may arise where maintenance and calibration are impossible, including:</t>
  </si>
  <si>
    <t>19.2. Active implantable devices shall be designed and manufactured in such a way as to ensure</t>
  </si>
  <si>
    <t>19.3. Active implantable devices and, if appropriate, their component parts shall be identifiable to allow any necessary measure to be taken following the discovery of a potential risk in connection with the devices or their component parts.</t>
  </si>
  <si>
    <t>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</si>
  <si>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20. Protection against mechanical and thermal risks</t>
  </si>
  <si>
    <t>20.1. Devices shall be designed and manufactured in such a way as to protect patients and users against mechanical risks connected with, for example, resistance to movement, instability and moving parts.</t>
  </si>
  <si>
    <t>20.2.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</si>
  <si>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20.3.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</si>
  <si>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20.4. Terminals and connectors to the electricity, gas or hydraulic and pneumatic energy supplies which the user or other person has to handle, shall be designed and constructed in such a way as to minimise all possible risks.</t>
  </si>
  <si>
    <t>20.6. Accessible parts of devices (excluding the parts or areas intended to supply heat or reach given temperatures) and their surroundings shall not attain potentially dangerous temperatures under normal conditions of use.</t>
  </si>
  <si>
    <t>21. Protection against the risks posed to the patient or user by devices supplying energy or substances</t>
  </si>
  <si>
    <t>21.1. Devices for supplying the patient with energy or substances shall be designed and constructed in such a way that the amount to be delivered can be set and maintained accurately enough to ensure the safety of the patient and of the user.</t>
  </si>
  <si>
    <t>21.2. Devices shall be fitted with the means of preventing and/or indicating any inadequacies in the amount of energy delivered or substances delivered which could pose a danger. Devices shall incorporate suitable means to prevent, as far as possible, the accidental release of dangerous levels of energy or substances from an energy and/or substance source.</t>
  </si>
  <si>
    <t>21.3. The function of the controls and indicators shall be clearly specified on the devices. Where a device bears instructions required for its operation or indicates operating or adjustment parameters by means of a visual system, such information shall be understandable to the user and, as appropriate, the patient.</t>
  </si>
  <si>
    <t>22. Protection against the risks posed by medical devices intended by the manufacturer for use by lay persons</t>
  </si>
  <si>
    <t>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t>
  </si>
  <si>
    <t>22.2. Devices for use by lay persons shall be designed and manufactured in such a way as to:</t>
  </si>
  <si>
    <t>22.3. Devices for use by lay persons shall, where appropriate, include a procedure by which the lay person:</t>
  </si>
  <si>
    <t>Chapter III — Requirements regarding the information supplied with the device</t>
  </si>
  <si>
    <t>第三章 — 與產品一同提供的資訊要求</t>
  </si>
  <si>
    <t>相關醫材</t>
  </si>
  <si>
    <t>23. Label and instructions for use</t>
  </si>
  <si>
    <t>23.1. General requirements regarding the information supplied by the manufacturer</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</si>
  <si>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</si>
  <si>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(b) The information required on the label shall be provided on the device itself. If this is not practicable or appropriate, some or all of the information may appear on the packaging for each unit, and/or on the packaging of multiple devices.</t>
  </si>
  <si>
    <t>(c) Labels shall be provided in a human-readable format and may be supplemented by machine-readable information, such as radio-frequency identification (‘RFID’) or bar codes.</t>
  </si>
  <si>
    <t>(d) Instructions for use shall be provided together with devices. By way of exception, instructions for use shall not be required for class I and class IIa devices if such devices can be used safely without any such instructions and unless otherwise provided for elsewhere in this Section.</t>
  </si>
  <si>
    <t>(e) where applicable, an indication that the device contains or incorporates:</t>
  </si>
  <si>
    <t>(e)  Where multiple devices are supplied to a single user and/or location, a single copy of the instructions for use may be provided if so agreed by the purchaser who in any case may request further copies to be provided free of charge.</t>
  </si>
  <si>
    <t>(f) Instructions for use may be provided to the user in non-paper format (e.g. electronic) to the extent, and only under the conditions, set out in Regulation (EU) No 207/2012 or in any subsequent implementing rules adopted pursuant to this Regulation.</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</si>
  <si>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</si>
  <si>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</si>
  <si>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23.2. Information on the label</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</si>
  <si>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</si>
  <si>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</si>
  <si>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</si>
  <si>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</si>
  <si>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 xml:space="preserve">— a medicinal substance, including a human blood or plasma derivative, or </t>
  </si>
  <si>
    <t xml:space="preserve">— tissues or cells, or their derivatives, of human origin, or </t>
  </si>
  <si>
    <t>(f) where applicable, information labelled in accordance with Section 10.4.5.;</t>
  </si>
  <si>
    <t>(g) the lot number or the serial number of the device preceded by the words LOT NUMBER or SERIAL NUMBER or an equivalent symbol, as appropriate;</t>
  </si>
  <si>
    <t>(h) the UDI carrier referred to in Article 27(4) and Part C of Annex VII;</t>
  </si>
  <si>
    <t>(i) an unambiguous indication of t the time limit for using or implanting the device safely, expressed at least in terms of year and month, where this is relevant;</t>
  </si>
  <si>
    <t>(j) where there is no indication of the date until when it may be used safely, the date of manufacture. This date of manufacture may be included as part of the lot number or serial number, provided the date is clearly identifiable;</t>
  </si>
  <si>
    <t>(k) an indication of any special storage and/or handling condition that applies;</t>
  </si>
  <si>
    <t>(l) if the device is supplied sterile, an indication of its sterile state and the sterilisation method;</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</si>
  <si>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</si>
  <si>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(n) if the device is intended for single use, an indication of that fact. A manufacturer's indication of single use shall be consistent across the Union;</t>
  </si>
  <si>
    <t>(o) if the device is a single-use device that has been reprocessed, an indication of that fact, the number of reprocessing cycles already performed, and any limitation as regards the number of reprocessing cycles;</t>
  </si>
  <si>
    <t>(p) if the device is custom-made, the words ‘custom-made device’;</t>
  </si>
  <si>
    <t>(q) an indication that the device is a medical device. If the device is intended for clinical investigation only, the words ‘exclusively for clinical investigation’;</t>
  </si>
  <si>
    <t>(r) in the case of devices that are composed of substances or of combinations of substances that are intended to be introduced into the human body via a body orifice or applied to the skin and that are absorbed by or locally dispersed in the human body, the overall qualitative composition of the device and quantitative information on the main constituent or constituents responsible for achieving the principal intended action;</t>
  </si>
  <si>
    <t>(s) for active implantable devices, the serial number, and for other implantable devices, the serial number or the lot number.</t>
  </si>
  <si>
    <t>23.3. Information on the packaging which maintains the sterile condition of a device (‘sterile packaging’)</t>
  </si>
  <si>
    <t>16.2. Intended radiation</t>
  </si>
  <si>
    <t>(a) Where devices are designed to emit hazardous, or potentially hazardous, levels of ionizing and/or non-ionizing radiation necessary for a specific medical purpose the benefit of which is considered to outweigh the risks inherent to the emission, it shall be possible for the user to control the emissions. Such devices shall be designed and manufactured to ensure reproducibility of relevant variable parameters within an acceptable tolerance.</t>
  </si>
  <si>
    <t>(b) Where devices are intended to emit hazardous, or potentially hazardous, ionizing and/or non-ionizing radiation, they shall be fitted, where possible, with visual displays and/or audible warnings of such emissions.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</si>
  <si>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</si>
  <si>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</si>
  <si>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</si>
  <si>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</si>
  <si>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</si>
  <si>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(f) if the device is intended for clinical investigations, the words ‘exclusively for clinical investigations’,</t>
  </si>
  <si>
    <t>(g) if the device is custom-made, the words ‘custom-made device’,</t>
  </si>
  <si>
    <t>(h) the month and year of manufacture,</t>
  </si>
  <si>
    <t>(i) an unambiguous indication of the time limit for using or implanting the device safely expressed at least in terms of year and month, and</t>
  </si>
  <si>
    <t>(j) an instruction to check the instructions for use for what to do if the sterile packaging is damaged or unintentionally opened before use.</t>
  </si>
  <si>
    <t>23.4. Information in the instructions for use</t>
  </si>
  <si>
    <t>(a) the particulars referred to in points (a), (c), (e), (f), (k), (l), (n) and (r) of Section 23.2;</t>
  </si>
  <si>
    <t>(b) the device's intended purpose with a clear specification of indications, contra-indications, the patient target group or groups, and of the intended users, as appropriate;</t>
  </si>
  <si>
    <t>(c) where applicable, a specification of the clinical benefits to be expected.</t>
  </si>
  <si>
    <t>(d) where applicable, links to the summary of safety and clinical performance referred to in Article 32;</t>
  </si>
  <si>
    <t>(e) the performance characteristics of the device;</t>
  </si>
  <si>
    <t>(f) where applicable, information allowing the healthcare professional to verify if the device is suitable and select the corresponding software and accessories;</t>
  </si>
  <si>
    <t>(g) any residual risks, contra-indications and any undesirable side-effects, including information to be conveyed to the patient in this regard;</t>
  </si>
  <si>
    <t>(h) specifications the user requires to use the device appropriately, e.g. if the device has a measuring function, the degree of accuracy claimed for it;</t>
  </si>
  <si>
    <t>(i)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t>
  </si>
  <si>
    <t>(j) any requirements for special facilities, or special training, or particular qualifications of the device user and/or other persons;</t>
  </si>
  <si>
    <t>(k) the information needed to verify whether the device is properly installed and is ready to perform safely and as intended by the manufacturer, together with, where relevant:</t>
  </si>
  <si>
    <t>(l) if the device is supplied sterile, instructions in the event of the sterile packaging being damaged or unintentionally opened before use;</t>
  </si>
  <si>
    <t>(m) if the device is supplied non-sterile with the intention that it is sterilised before use, the appropriate instructions for sterilisation;</t>
  </si>
  <si>
    <t>(n) if the device is reusable, information on the appropriate processes for allowing reuse, including cleaning, disinfection, packaging and, where appropriate, the validated method of re-sterilisation appropriate to the Member State or Member States in which the device has been placed on the market. Information shall be provided to identify when the device should no longer be reused, e.g. signs of material degradation or the maximum number of allowable reuses;</t>
  </si>
  <si>
    <t>(o) an indication, if appropriate, that a device can be reused only if it is reconditioned under the responsibility of the manufacturer to comply with the general safety and performance requirements;</t>
  </si>
  <si>
    <t>(p) if the device bears an indication that it is for single use, information on known characteristics and technical factors known to the manufacturer that could pose a risk if the device were to be re-used. This information shall be based on a specific section of the manufacturer's risk management documentation, where such characteristics and technical factors shall be addressed in detail. If in accordance with point (d) of Section 23.1. no instructions for use are required, this information shall be made available to the user upon request;</t>
  </si>
  <si>
    <t>(q) for devices intended for use together with other devices and/or general purpose equipment:</t>
  </si>
  <si>
    <t>(r) if the device emits radiation for medical purposes:</t>
  </si>
  <si>
    <t>(s)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t>
  </si>
  <si>
    <t>(t) in the case of devices that are composed of substances or of combinations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contra-indications, undesirable side-effects and risks relating to overdose;</t>
  </si>
  <si>
    <t>(u) in the case of implantable devices, the overall qualitative and quantitative information on the materials and substances to which patients can be exposed;</t>
  </si>
  <si>
    <t>(v) warnings or precautions to be taken in order to facilitate the safe disposal of the device, its accessories and the consumables used with it, if any. This information shall cover, where appropriate:</t>
  </si>
  <si>
    <t>If in accordance with the point (d) of Section 23.1 no instructions for use are required, this information shall be made available to the user upon request;</t>
  </si>
  <si>
    <t>(w) for devices intended for use by lay persons, the circumstances in which the user should consult a healthcare professional;</t>
  </si>
  <si>
    <t>(x) for the devices covered by this Regulation pursuant to Article 1(2), information regarding the absence of a clinical benefit and the risks related to use of the device;</t>
  </si>
  <si>
    <t>(y) date of issue of the instructions for use or, if they have been revised, date of issue and identifier of the latest revision of the instructions for use;</t>
  </si>
  <si>
    <t>(z) a notice to the user and/or patient that any serious incident that has occurred in relation to the device should be reported to the manufacturer and the competent authority of the Member State in which the user and/or patient is established;</t>
  </si>
  <si>
    <t>(aa) information to be supplied to the patient with an implanted device in accordance with Article 18;</t>
  </si>
  <si>
    <t>(ab)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</si>
  <si>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10.1. Devices shall be designed and manufactured in such a way as to ensure that the characteristics and performance requirements referred to in Chapter I are fulfilled. Particular attention shall be paid to:</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</si>
  <si>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</si>
  <si>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</si>
  <si>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</si>
  <si>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</si>
  <si>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</si>
  <si>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</si>
  <si>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</si>
  <si>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</si>
  <si>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</si>
  <si>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</si>
  <si>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</si>
  <si>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8. 當與正常使用條件下器材所達到的性能所帶來的對患者和/或用戶的評估益處進行權衡時，所有已知和可預見的風險以及任何不良副作用均應最小化並可接受。</t>
  </si>
  <si>
    <t>相關器材</t>
  </si>
  <si>
    <t>10. 化學、物理和生物學特性</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</si>
  <si>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</si>
  <si>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11. 感染和微生物污染</t>
  </si>
  <si>
    <t>(f) 根據 (e) 點所述資訊影響的 b 評估，必要時依第 4 節的要求修改控制措施。</t>
  </si>
  <si>
    <t>(d) 依第4節的要求消除或控制 (c) 點所述的這些風險；</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</si>
  <si>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</si>
  <si>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</si>
  <si>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(d) 與軟體和IT環境間的可能負相互作用相關的風險，器材在該IT環境內操作和相互作用；</t>
  </si>
  <si>
    <t>(c) 與此器材使用相關的風險，當其接觸材料、液體和物質時，包括其在正常使用條件下暴露接觸的氣體；</t>
  </si>
  <si>
    <t>(e) 物質意外進入器材的風險；</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</si>
  <si>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</si>
  <si>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</si>
  <si>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</si>
  <si>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</si>
  <si>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</si>
  <si>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</si>
  <si>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</si>
  <si>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</si>
  <si>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</si>
  <si>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(b) substances having endocrine-disrupting properties for which there is scientific evidence of probable serious effects to human health and which are identified either in accordance with the procedure set out in Article 59 of Regulation (EC) No 1907/2006 of the European Parliament and of the Council or, once a delegated act has been adopted by the Commission pursuant to the first subparagraph of Article 5(3) of Regulation (EU) No 528/2012 of the European Parliament and the Council, in accordance with the criteria that are relevant to human health amongst the criteria established therein.</t>
  </si>
  <si>
    <t>(a) substances which are carcinogenic, mutagenic or toxic to reproduction (‘CMR’), of category 1A or 1B, in accordance with Part 3 of Annex VI to Regulation (EC) No 1272/2008 of the European Parliament and of the Council, or</t>
  </si>
  <si>
    <t>(k) 指示任何適用的特殊儲存和/或處理條件；</t>
  </si>
  <si>
    <t>(m) 需要立即提請器材使用者和任何其他人注意的警告或預防措施。這些資訊可以保持在最低限度，在這種情況下，更詳細的資訊應出現在使用說明書中，同時考慮到目標使用者；</t>
  </si>
  <si>
    <t>Device(s)</t>
  </si>
  <si>
    <t>A010101 - Hypodermic needles</t>
  </si>
  <si>
    <t>A010102 - Butterfly needles</t>
  </si>
  <si>
    <t>A010103 - Needles and kits for implantable systems (port)</t>
  </si>
  <si>
    <t>A010101 - 皮下注射針</t>
  </si>
  <si>
    <t>A010104 - Needles for vial collection</t>
  </si>
  <si>
    <t>A - Devices for administration, withdrawal and collection</t>
  </si>
  <si>
    <t>B - Haematology and haemotransfusion devices</t>
  </si>
  <si>
    <t>C - Cardiocirculatory system devices</t>
  </si>
  <si>
    <t>D - Disinfectants, antiseptics, sterilising, agents and detergents for medical devices</t>
  </si>
  <si>
    <t>F - Dialysis devices</t>
  </si>
  <si>
    <t>G - Gastrointestinal devices</t>
  </si>
  <si>
    <t>H - Suture devices</t>
  </si>
  <si>
    <t>J - Active - implantable devices</t>
  </si>
  <si>
    <t xml:space="preserve">K - Endotherapy and electrosurgical devices </t>
  </si>
  <si>
    <t>L - Reusable surgical instruments</t>
  </si>
  <si>
    <t>M - Devices for general and specialist dressings</t>
  </si>
  <si>
    <t>N - Nervous and medullary systems devices</t>
  </si>
  <si>
    <t>P - Implantable prosthetic and osteosynthesis devices</t>
  </si>
  <si>
    <t>Q - Dental, ophthalmologic and ent devices</t>
  </si>
  <si>
    <t>R - Respiratory and anaesthesia devices</t>
  </si>
  <si>
    <t>S - Sterilisation devices (excluding CAT.D - Z)</t>
  </si>
  <si>
    <t>T - Patient protective equipment and incontinence aids (excluding personal protective equipment - PPE)</t>
  </si>
  <si>
    <t>U - Devices for urogenital system</t>
  </si>
  <si>
    <t>V - Various medical devices</t>
  </si>
  <si>
    <t>W - In vitro diagnostic medical devices</t>
  </si>
  <si>
    <t>Y - Devices for persons with disabilities not included in other categories</t>
  </si>
  <si>
    <t>Z - Medical equipment and related accessories, software and consumables</t>
  </si>
  <si>
    <t>A010106 - Needles and kits for reconstructive filling</t>
  </si>
  <si>
    <t>A010201 - Needles and kits - histological and cytological biopsy of soft tissues</t>
  </si>
  <si>
    <t>A010202 - Bone marrow biopsy needles and kits</t>
  </si>
  <si>
    <t>A010203 - Cutaneous biopsy needles and kits</t>
  </si>
  <si>
    <t>A010204 - Amniocentesis and villocentesis needles and kits</t>
  </si>
  <si>
    <t>A010205 - Perendoscopic biopsy needles and kits (non-gastrointestinal apparatus)</t>
  </si>
  <si>
    <t>A010206 - Cerebral biopsy needles and kits</t>
  </si>
  <si>
    <t>A010207 - Pulmonary biopsy needles and kits</t>
  </si>
  <si>
    <t>A010301 - Spinal and epidural anaesthesia needles and kits</t>
  </si>
  <si>
    <t>A010302 - Plexus block needles and kits</t>
  </si>
  <si>
    <t>A010401 - Arteriovenous fistula needles</t>
  </si>
  <si>
    <t>A010501 - Anterior eye chamber needles</t>
  </si>
  <si>
    <t>A010502 - Eye irrigation needles</t>
  </si>
  <si>
    <t>A010503 - Peribulbar needles</t>
  </si>
  <si>
    <t>A010504 - Retrobulbar needles</t>
  </si>
  <si>
    <t>A010505 - Endocular injection needles</t>
  </si>
  <si>
    <t>A010506 - Endocular aspiration cannula needles</t>
  </si>
  <si>
    <t>A010601 - Carpule needles</t>
  </si>
  <si>
    <t>A010602 - Dental irrigation needles</t>
  </si>
  <si>
    <t>無菌包裝上應註明以下細節：</t>
  </si>
  <si>
    <t>(a) 無菌包裝被識別為無菌包裝的指示，</t>
  </si>
  <si>
    <t>(b) 器材處於無菌狀態的聲明，</t>
  </si>
  <si>
    <t>(c) 滅菌方法，</t>
  </si>
  <si>
    <t>(d) 製造商的名稱和地址，</t>
  </si>
  <si>
    <t>(j) 檢查使用說明，了解如果無菌包裝在使用前被損壞或意外打開，該如何處理。</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</si>
  <si>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</si>
  <si>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</si>
  <si>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</si>
  <si>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</si>
  <si>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</si>
  <si>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</si>
  <si>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</si>
  <si>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</si>
  <si>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</si>
  <si>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</si>
  <si>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</si>
  <si>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</si>
  <si>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</si>
  <si>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</si>
  <si>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</si>
  <si>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</si>
  <si>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</si>
  <si>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</si>
  <si>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</si>
  <si>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</si>
  <si>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</si>
  <si>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</si>
  <si>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</si>
  <si>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</si>
  <si>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</si>
  <si>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</si>
  <si>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</si>
  <si>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</si>
  <si>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</si>
  <si>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</si>
  <si>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</si>
  <si>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</si>
  <si>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</si>
  <si>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</si>
  <si>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</si>
  <si>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</si>
  <si>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</si>
  <si>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</si>
  <si>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</si>
  <si>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</si>
  <si>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</si>
  <si>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</si>
  <si>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</si>
  <si>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</si>
  <si>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</si>
  <si>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</si>
  <si>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</si>
  <si>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</si>
  <si>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</si>
  <si>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</si>
  <si>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</si>
  <si>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</si>
  <si>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</si>
  <si>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</si>
  <si>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</si>
  <si>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</si>
  <si>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</si>
  <si>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</si>
  <si>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</si>
  <si>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</si>
  <si>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</si>
  <si>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</si>
  <si>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</si>
  <si>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</si>
  <si>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</si>
  <si>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</si>
  <si>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</si>
  <si>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</si>
  <si>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</si>
  <si>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</si>
  <si>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</si>
  <si>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</si>
  <si>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</si>
  <si>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</si>
  <si>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</si>
  <si>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</si>
  <si>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</si>
  <si>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</si>
  <si>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</si>
  <si>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</si>
  <si>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</si>
  <si>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</si>
  <si>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</si>
  <si>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</si>
  <si>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</si>
  <si>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</si>
  <si>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 xml:space="preserve">20.5. Errors likely to be made when fitting or refitting certain parts which could be a source of risk shall be made impossible by the design and construction of such parts or, failing this, by information given on the parts themselves and/or their housings. </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</si>
  <si>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</si>
  <si>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</si>
  <si>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</si>
  <si>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</si>
  <si>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</si>
  <si>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</si>
  <si>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</si>
  <si>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</si>
  <si>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</si>
  <si>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</si>
  <si>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</si>
  <si>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</si>
  <si>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</si>
  <si>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</si>
  <si>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</si>
  <si>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</si>
  <si>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</si>
  <si>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</si>
  <si>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</si>
  <si>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</si>
  <si>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</si>
  <si>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</si>
  <si>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</si>
  <si>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</si>
  <si>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</si>
  <si>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</si>
  <si>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</si>
  <si>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</si>
  <si>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</si>
  <si>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</si>
  <si>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</si>
  <si>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</si>
  <si>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</si>
  <si>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</si>
  <si>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</si>
  <si>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</si>
  <si>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</si>
  <si>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</si>
  <si>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</si>
  <si>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</si>
  <si>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</si>
  <si>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</si>
  <si>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</si>
  <si>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</si>
  <si>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</si>
  <si>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</si>
  <si>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</si>
  <si>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</si>
  <si>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</si>
  <si>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</si>
  <si>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</si>
  <si>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</si>
  <si>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</si>
  <si>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</si>
  <si>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</si>
  <si>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</si>
  <si>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</si>
  <si>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</si>
  <si>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</si>
  <si>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</si>
  <si>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</si>
  <si>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</si>
  <si>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</si>
  <si>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</si>
  <si>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</si>
  <si>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</si>
  <si>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</si>
  <si>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</si>
  <si>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</si>
  <si>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</si>
  <si>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</si>
  <si>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</si>
  <si>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</si>
  <si>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</si>
  <si>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</si>
  <si>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</si>
  <si>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</si>
  <si>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</si>
  <si>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</si>
  <si>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</si>
  <si>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</si>
  <si>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</si>
  <si>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</si>
  <si>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</si>
  <si>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</si>
  <si>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</si>
  <si>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</si>
  <si>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</si>
  <si>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</si>
  <si>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</si>
  <si>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</si>
  <si>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</si>
  <si>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</si>
  <si>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</si>
  <si>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</si>
  <si>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</si>
  <si>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</si>
  <si>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</si>
  <si>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</si>
  <si>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</si>
  <si>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</si>
  <si>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</si>
  <si>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</si>
  <si>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</si>
  <si>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</si>
  <si>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</si>
  <si>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</si>
  <si>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</si>
  <si>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</si>
  <si>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</si>
  <si>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</si>
  <si>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</si>
  <si>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</si>
  <si>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</si>
  <si>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</si>
  <si>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</si>
  <si>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</si>
  <si>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</si>
  <si>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</si>
  <si>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</si>
  <si>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</si>
  <si>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</si>
  <si>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</si>
  <si>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</si>
  <si>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</si>
  <si>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</si>
  <si>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</si>
  <si>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</si>
  <si>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</si>
  <si>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</si>
  <si>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</si>
  <si>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</si>
  <si>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</si>
  <si>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</si>
  <si>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</si>
  <si>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</si>
  <si>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</si>
  <si>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</si>
  <si>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</si>
  <si>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</si>
  <si>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</si>
  <si>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</si>
  <si>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</si>
  <si>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</si>
  <si>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</si>
  <si>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</si>
  <si>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</si>
  <si>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</si>
  <si>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</si>
  <si>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</si>
  <si>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</si>
  <si>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</si>
  <si>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</si>
  <si>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</si>
  <si>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</si>
  <si>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</si>
  <si>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</si>
  <si>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</si>
  <si>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</si>
  <si>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</si>
  <si>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</si>
  <si>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</si>
  <si>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</si>
  <si>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</si>
  <si>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</si>
  <si>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</si>
  <si>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</si>
  <si>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</si>
  <si>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</si>
  <si>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</si>
  <si>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</si>
  <si>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</si>
  <si>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</si>
  <si>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</si>
  <si>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</si>
  <si>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</si>
  <si>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</si>
  <si>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</si>
  <si>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</si>
  <si>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</si>
  <si>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</si>
  <si>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</si>
  <si>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</si>
  <si>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</si>
  <si>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</si>
  <si>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</si>
  <si>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</si>
  <si>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</si>
  <si>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</si>
  <si>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</si>
  <si>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</si>
  <si>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</si>
  <si>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</si>
  <si>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</si>
  <si>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</si>
  <si>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</si>
  <si>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</si>
  <si>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</si>
  <si>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</si>
  <si>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</si>
  <si>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</si>
  <si>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</si>
  <si>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</si>
  <si>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</si>
  <si>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</si>
  <si>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</si>
  <si>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</si>
  <si>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</si>
  <si>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</si>
  <si>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</si>
  <si>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</si>
  <si>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</si>
  <si>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devices</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</si>
  <si>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</si>
  <si>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</si>
  <si>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</si>
  <si>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</si>
  <si>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excessive increase of leakage currents,</t>
  </si>
  <si>
    <t xml:space="preserve">     — ageing of the materials used,</t>
  </si>
  <si>
    <t xml:space="preserve">     — excess heat generated by the device,</t>
  </si>
  <si>
    <t xml:space="preserve">     — decreased accuracy of any measuring or control mechanism.</t>
  </si>
  <si>
    <t xml:space="preserve">     — details of the nature, and frequency, of preventive and regular maintenance, and of any preparatory cleaning or disinfection,</t>
  </si>
  <si>
    <t xml:space="preserve">     — identification of any consumable components and how to replace them,</t>
  </si>
  <si>
    <t xml:space="preserve">     — information on any necessary calibration to ensure that the device operates properly and safely during its intended lifetime, and</t>
  </si>
  <si>
    <t xml:space="preserve">     — methods for eliminating the risks encountered by persons involved in installing, calibrating or servicing devices;</t>
  </si>
  <si>
    <t xml:space="preserve">     — information to identify such devices or equipment, in order to obtain a safe combination, and/or</t>
  </si>
  <si>
    <t xml:space="preserve">     — information on any known restrictions to combinations of devices and equipment;</t>
  </si>
  <si>
    <t xml:space="preserve">     — detailed information as to the nature, type and where appropriate, the intensity and distribution of the emitted radiation,</t>
  </si>
  <si>
    <t xml:space="preserve">     — the means of protecting the patient, user, or other person from unintended radiation during use of the device;</t>
  </si>
  <si>
    <t xml:space="preserve">     — warnings, precautions and/or measures to be taken in the event of malfunction of the device or changes in its performance that may affect safety,</t>
  </si>
  <si>
    <t xml:space="preserve">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</si>
  <si>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t>
  </si>
  <si>
    <t xml:space="preserve">     — if the device is intended to administer medicinal products, tissues or cells of human or animal origin, or their derivatives, or biological substances, any limitations or incompatibility in the choice of substances to be delivered,</t>
  </si>
  <si>
    <t xml:space="preserve">     — warnings, precautions and/or limitations related to the medicinal substance or biological material that is incorporated into the device as an integral part of the device; and</t>
  </si>
  <si>
    <t xml:space="preserve">     — precautions related to materials incorporated into the device that contain or consist of CMR substances or endocrine-disrupting substances, or that could result in sensitisation or an allergic reaction by the patient or user;</t>
  </si>
  <si>
    <t xml:space="preserve">     — infection or microbial hazards such as explants, needles or surgical equipment contaminated with potentially infectious substances of human origin, and</t>
  </si>
  <si>
    <t xml:space="preserve">     — physical hazards such as from sharps.</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</si>
  <si>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</si>
  <si>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</si>
  <si>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</si>
  <si>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</si>
  <si>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</si>
  <si>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</si>
  <si>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</si>
  <si>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</si>
  <si>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</si>
  <si>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</si>
  <si>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</si>
  <si>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</si>
  <si>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</si>
  <si>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</si>
  <si>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</si>
  <si>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</si>
  <si>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</si>
  <si>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</si>
  <si>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</si>
  <si>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</si>
  <si>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</si>
  <si>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</si>
  <si>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</si>
  <si>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</si>
  <si>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A01-Needles</t>
  </si>
  <si>
    <t>B01-Blood bags and kits</t>
  </si>
  <si>
    <t>C01-Arterio-venous system devices</t>
  </si>
  <si>
    <t>D01-Aldehydes for the disinfection of medical devices</t>
  </si>
  <si>
    <t>F01-Dialysis filters</t>
  </si>
  <si>
    <t>G01-Oro-oesophageal tubes</t>
  </si>
  <si>
    <t>H01-Surgical sutures</t>
  </si>
  <si>
    <t>J01-Cardiac functionality implantable devices</t>
  </si>
  <si>
    <t>K01-Endotherapy devices</t>
  </si>
  <si>
    <t>L01-Sharp instruments, reusable</t>
  </si>
  <si>
    <t>M01-Cotton and synthetic wadding</t>
  </si>
  <si>
    <t>N01-Encephalic and peripheral nervous system devices</t>
  </si>
  <si>
    <t>P01-Facial and odontological prostheses</t>
  </si>
  <si>
    <t>Q01-Dental devices</t>
  </si>
  <si>
    <t>R01-Intubation devices</t>
  </si>
  <si>
    <t>S01-Devices for sterilisation and packaging (excluding CAT.D-Z)</t>
  </si>
  <si>
    <t>T01-Gloves (excluding personal protective equipment-PPE)</t>
  </si>
  <si>
    <t>U01-Urethral, prostatic and bladder catheters</t>
  </si>
  <si>
    <t>V01-Cutting devices, single-use</t>
  </si>
  <si>
    <t>W01-Reagents</t>
  </si>
  <si>
    <t>Y05-Abilities learning and training devices</t>
  </si>
  <si>
    <t>Z11-Bioimaging and radiotherapy instruments</t>
  </si>
  <si>
    <t>A02-Syringes</t>
  </si>
  <si>
    <t>B02-Blood filters</t>
  </si>
  <si>
    <t>C02-Arrhythmology devices</t>
  </si>
  <si>
    <t>D02-Biguanides for the disinfection of medical devices</t>
  </si>
  <si>
    <t>F02-Dialysis lines</t>
  </si>
  <si>
    <t>G02-Gastrointestinal tubes and sets</t>
  </si>
  <si>
    <t>H02-Mechanical surgical staplers</t>
  </si>
  <si>
    <t>J02-Implantable neurostimulators</t>
  </si>
  <si>
    <t>K02-Electrosurgery devices, single-use</t>
  </si>
  <si>
    <t>L02-Suture instruments, reusable</t>
  </si>
  <si>
    <t>M02-Gauzes</t>
  </si>
  <si>
    <t>N02-Spinal medullar system devices</t>
  </si>
  <si>
    <t>P02-Ent prostheses</t>
  </si>
  <si>
    <t>Q02-Ophthalmic devices</t>
  </si>
  <si>
    <t>R02-Breathing circuits and catheter mounts</t>
  </si>
  <si>
    <t>T02-Protective clothing and drapes (excluding personal protective equipment-PPE)</t>
  </si>
  <si>
    <t>U02-Ureteral catheters and stents</t>
  </si>
  <si>
    <t>V02-Neonatology and paediatric devices</t>
  </si>
  <si>
    <t>W02-IVD instruments</t>
  </si>
  <si>
    <t>Y06-External prostheses and orthoses</t>
  </si>
  <si>
    <t>Z12-Instruments for functional explorations and therapeutic interventions</t>
  </si>
  <si>
    <t>A03-Tubular devices</t>
  </si>
  <si>
    <t>B03-Apheresis devices</t>
  </si>
  <si>
    <t>C03-Cardiac surgery and heart transplant devices</t>
  </si>
  <si>
    <t>D03-Chlorine derivatives for the disinfection of medical devices</t>
  </si>
  <si>
    <t>F03-Dialysis kits</t>
  </si>
  <si>
    <t>G03-Gastrointestinal endoscopy devices</t>
  </si>
  <si>
    <t>H03-Haemostasis clips</t>
  </si>
  <si>
    <t>J03-Auditory active-implantable devices</t>
  </si>
  <si>
    <t>K03-Arthroscopy devices, single-use</t>
  </si>
  <si>
    <t>L03-General surgery instruments, reusable</t>
  </si>
  <si>
    <t>M03-Bandages</t>
  </si>
  <si>
    <t>P03-Ocular prostheses</t>
  </si>
  <si>
    <t>Q03-Ent devices</t>
  </si>
  <si>
    <t>R03-Respiratory masks and balloons, single-use and reusable</t>
  </si>
  <si>
    <t>T03-Protections (excluding personal protective equipment PPE)</t>
  </si>
  <si>
    <t>U03-Devices for urethral, ureteral and nephrostomic dilation</t>
  </si>
  <si>
    <t>V03-Measurement devices</t>
  </si>
  <si>
    <t>W05-IVD generic use consumables</t>
  </si>
  <si>
    <t>Y09-Personal care aids</t>
  </si>
  <si>
    <t>Z13-Non-specific consumables for diagnostic instruments</t>
  </si>
  <si>
    <t>A04-Solution filters</t>
  </si>
  <si>
    <t>B04-Autotransfusion devices</t>
  </si>
  <si>
    <t>C04-Cardiovascular guidewires</t>
  </si>
  <si>
    <t>D05-Oxygen producers for disinfection of medical devices</t>
  </si>
  <si>
    <t>F04-Dialysis concentrates</t>
  </si>
  <si>
    <t>G04-Orally administered gastrointestinal devices</t>
  </si>
  <si>
    <t>J04-Implantable pumps</t>
  </si>
  <si>
    <t>L04-Abdominal surgery instruments, reusable</t>
  </si>
  <si>
    <t>M04-Special dressings</t>
  </si>
  <si>
    <t>P05-Oesophageal and gastrointestinal prostheses</t>
  </si>
  <si>
    <t>R04-Respiratory filters</t>
  </si>
  <si>
    <t>T04-Incontinence devices</t>
  </si>
  <si>
    <t>U04-Devices for percutaneous urinary drainage and nephrostomy catheters</t>
  </si>
  <si>
    <t>V04-Clinical use containers (non-IVD)</t>
  </si>
  <si>
    <t>Y12-Personal mobility devices</t>
  </si>
  <si>
    <t>A05-Mechanical infusion systems, single-use</t>
  </si>
  <si>
    <t>B05-Topical use blood components preparation devices</t>
  </si>
  <si>
    <t>C05-Cardiovascular introducer sheaths</t>
  </si>
  <si>
    <t>D06-Phenols for disinfection of medical devices</t>
  </si>
  <si>
    <t>F05-Devices for microdialysis of specific organs</t>
  </si>
  <si>
    <t>G05-Topical anorectal administered gastro-intestinal system devices</t>
  </si>
  <si>
    <t>J05-Brachytherapy implantable devices</t>
  </si>
  <si>
    <t>L05-Obstetrics and gynecology instruments, reusable</t>
  </si>
  <si>
    <t>M05-Plasters</t>
  </si>
  <si>
    <t>P06-Breast implants</t>
  </si>
  <si>
    <t>R05-Suction and dilatation systems for the respiratory system</t>
  </si>
  <si>
    <t>U05-Urodynamics devices</t>
  </si>
  <si>
    <t>V05-Clinical procedures kits not included in other classes</t>
  </si>
  <si>
    <t>Y15-Domestic activities aids</t>
  </si>
  <si>
    <t>A06-Drainage and fluids collection devices</t>
  </si>
  <si>
    <t>B06-Cellular or biological manipulation devices</t>
  </si>
  <si>
    <t>C06-Cardiovascular surgery instruments, single-use</t>
  </si>
  <si>
    <t>D07-Alcohols for the disinfection of medical devices</t>
  </si>
  <si>
    <t>J06-Active implantable glucose monitoring systems</t>
  </si>
  <si>
    <t>L06-Urology instruments, reusable</t>
  </si>
  <si>
    <t>P07-Vascular and cardiac prostheses</t>
  </si>
  <si>
    <t>R06-Nebulisation and humidification systems</t>
  </si>
  <si>
    <t>U06-Urological guidewires</t>
  </si>
  <si>
    <t>V06-Clinical procedure simulation devices</t>
  </si>
  <si>
    <t>Y18-Aids, furniture and home aids for persons with disabilities</t>
  </si>
  <si>
    <t>A07-Adapters, connectors , ramps, stopcocks, caps</t>
  </si>
  <si>
    <t>B07-Blood and blood components preservation solutions</t>
  </si>
  <si>
    <t>D08-Detergents for medical devices</t>
  </si>
  <si>
    <t>J07-Ophthalmological use active implantable devices</t>
  </si>
  <si>
    <t>L07-Cardiovascular surgery instruments, reusable</t>
  </si>
  <si>
    <t>P08-Urogenital prostheses</t>
  </si>
  <si>
    <t>R07-Bronchopulmonary endoscopy device, signal-use</t>
  </si>
  <si>
    <t>U07-Devices for the treatment of incontinence</t>
  </si>
  <si>
    <t>V07-Medical device cleaning devices, not otherwise classified</t>
  </si>
  <si>
    <t>Y21-Communication and information management aids</t>
  </si>
  <si>
    <t>A08-Nutrition and infusion bags and containers, signal-use</t>
  </si>
  <si>
    <t>D09-Ammonium salts and associates for the disinfection of medical devices</t>
  </si>
  <si>
    <t>L08-Thoracic surgery instruments, reusable</t>
  </si>
  <si>
    <t>P09-Orthopaedic prostheses, osteosynthesis device, devices for tendon and ligament synthesis</t>
  </si>
  <si>
    <t>U08-Gynagecological devices</t>
  </si>
  <si>
    <t>V08-Healthcare activities supportive equipment and aids</t>
  </si>
  <si>
    <t>Y24-Object manipulation devices</t>
  </si>
  <si>
    <t>A09-Organ containers</t>
  </si>
  <si>
    <t>L09-Orthopaedic and traumatological surgery instruments, reusable</t>
  </si>
  <si>
    <t>P10-Extra-vascular support prostheses</t>
  </si>
  <si>
    <t>U09-Urogenital endoscopic devices</t>
  </si>
  <si>
    <t>V09-Fluids/Gases for clinical/therapeutic use</t>
  </si>
  <si>
    <t>A10-Abdominal ostomy devices</t>
  </si>
  <si>
    <t>L10-Microsurgery instruments, reusable</t>
  </si>
  <si>
    <t>U10-Contraceptive devices</t>
  </si>
  <si>
    <t>A11-Sample collection swabs</t>
  </si>
  <si>
    <t>L11-Neurosurgery and spinal surgery instruments, reusable</t>
  </si>
  <si>
    <t>U12-Single-use instrumentation for urogenital system (non-endoscopic)</t>
  </si>
  <si>
    <t>A12-Sample collection spatulas</t>
  </si>
  <si>
    <t>L12-Laparoscopic and thoracoscopic surgery instruments, reusable</t>
  </si>
  <si>
    <t xml:space="preserve">U13-Solutions and kits for bladder washing and instillation </t>
  </si>
  <si>
    <t>L13-robotic surgery instruments, reusable</t>
  </si>
  <si>
    <t>L14-Ent instruments, reusable</t>
  </si>
  <si>
    <t>L15-Odontostomatology instruments, reusable</t>
  </si>
  <si>
    <t>L16-Diagnostic instruments, reusable</t>
  </si>
  <si>
    <t>L17-Ophthalmology instruments, reusable</t>
  </si>
  <si>
    <t>L18-Electroscopic surgery instruments, reusable</t>
  </si>
  <si>
    <t>L19-Arthroscopic surgery instruments, reusable</t>
  </si>
  <si>
    <t>L20-Thyroid surgery instruments, reusable</t>
  </si>
  <si>
    <t>L21-Clip removal surgical forceps, reusable</t>
  </si>
  <si>
    <t>L22-implantable tissues handing grasping forceps, reusable</t>
  </si>
  <si>
    <t>L23-Surgical tunnelization forceps, reusable</t>
  </si>
  <si>
    <t>L24-Dermatological surgery instruments, reusable</t>
  </si>
  <si>
    <t>L25-Plastic surgery instruments, reusable</t>
  </si>
  <si>
    <t>L26-Surgical screwdrivers, reusable</t>
  </si>
  <si>
    <t>ISO 20417</t>
  </si>
  <si>
    <t>Medical devices — Information to be supplied by the manufacturer</t>
  </si>
  <si>
    <t>N/A</t>
  </si>
  <si>
    <t>ISO 11135</t>
  </si>
  <si>
    <t>Sterilization of health-care products — Ethylene oxide — Requirements for the development, validation and routine control of a sterilization process for medical devices</t>
  </si>
  <si>
    <t>ISO 11607-1</t>
  </si>
  <si>
    <t>Packaging for terminally sterilized medical devices
Part 1: Requirements for materials, sterile barrier systems and packaging systems</t>
  </si>
  <si>
    <t>Small-bore connectors for liquids and gases in healthcare applications
Part 1: General requirements</t>
  </si>
  <si>
    <t>ISO 80369-1</t>
  </si>
  <si>
    <t>ISO 23908</t>
  </si>
  <si>
    <t>Sharps injury protection — Requirements and test methods — Sharps protection features for single-use hypodermic needles, introducers for catheters and needles used for blood sampling</t>
  </si>
  <si>
    <t>IEC 60601-1</t>
  </si>
  <si>
    <t>Medical electrical equipment - ALL PARTS</t>
  </si>
  <si>
    <t>Medical electrical equipment - Part 1-2: General requirements for basic safety and essential performance - Collateral Standard: Electromagnetic disturbances - Requirements and tests</t>
  </si>
  <si>
    <t>IEC 60601-1-2</t>
  </si>
  <si>
    <t>ISO 8536-4</t>
  </si>
  <si>
    <t>Infusion equipment for medical use
Part 4: Infusion sets for single use, gravity feed</t>
  </si>
  <si>
    <t>ISO 10993-7</t>
  </si>
  <si>
    <t xml:space="preserve">
Biological evaluation of medical devices
Part 7: Ethylene oxide sterilization residuals</t>
  </si>
  <si>
    <t>ISO 10993-11</t>
  </si>
  <si>
    <t>Biological evaluation of medical devices
Part 11: Tests for systemic toxicity</t>
  </si>
  <si>
    <t>ISO 10993-23</t>
  </si>
  <si>
    <t>Biological evaluation of medical devices
Part 23: Tests for irritation</t>
  </si>
  <si>
    <t>ISO 11607-2</t>
  </si>
  <si>
    <t>Packaging for terminally sterilized medical devices
Part 2: Validation requirements for forming, sealing and assembly processes</t>
  </si>
  <si>
    <t>ISO 80369-7</t>
  </si>
  <si>
    <t>Small-bore connectors for liquids and gases in healthcare applications
Part 7: Connectors for intravascular or hypodermic applications</t>
  </si>
  <si>
    <t>IEC 62366-1</t>
  </si>
  <si>
    <t>Medical devices
Part 1: Application of usability engineering to medical devices</t>
  </si>
  <si>
    <t>IEC 63000</t>
  </si>
  <si>
    <t>Amendment 1 - Technical documentation for the assessment of electrical and electronic products with respect to the restriction of hazardous substances</t>
  </si>
  <si>
    <t>A010105 - needles for collection under vacuum</t>
  </si>
  <si>
    <t>N</t>
  </si>
  <si>
    <t>A020101 - Loss-of-resistance syringes</t>
  </si>
  <si>
    <t>A020102 - Infusion and irrigation syringes, single-use</t>
  </si>
  <si>
    <t>A020104 - Syringes for injectors, single-use</t>
  </si>
  <si>
    <t>A020105 - Blood gas analysis, syringes with needles and kits</t>
  </si>
  <si>
    <t>A020106 - Insulin syringes, single-use</t>
  </si>
  <si>
    <t>A020107 - Prefilled syringes</t>
  </si>
  <si>
    <t>A020108 - Enteral feeding syringes</t>
  </si>
  <si>
    <t>A020109 - Tuberculin syringes, single-use</t>
  </si>
  <si>
    <t>A020201 - Reusable infusion syringes</t>
  </si>
  <si>
    <t>A020202 - Reusable irrigation syringes</t>
  </si>
  <si>
    <t>A020203 - Cartridge syringes</t>
  </si>
  <si>
    <t>ISO 7886-1</t>
  </si>
  <si>
    <t>Sterile hypodermic syringes for single use
Part 1: Syringes for manual use</t>
  </si>
  <si>
    <t>ISO 7886-2</t>
  </si>
  <si>
    <t>Sterile hypodermic syringes for single use
Part 2: Syringes for use with power-driven syringe pumps</t>
  </si>
  <si>
    <t>ISO 8537</t>
  </si>
  <si>
    <t>Sterile single-use syringes, with or without needle, for insulin</t>
  </si>
  <si>
    <t>ISO 7886-4</t>
  </si>
  <si>
    <t>Sterile hypodermic syringes for single use
Part 4: Syringes with re-use prevention feature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</si>
</sst>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s>
  <fills count="4">
    <fill>
      <patternFill patternType="none"/>
    </fill>
    <fill>
      <patternFill patternType="gray125"/>
    </fill>
    <fill>
      <patternFill patternType="solid">
        <fgColor theme="7" tint="-0.249977111117893"/>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s>
  <cellStyleXfs count="1">
    <xf numFmtId="0" fontId="0" fillId="0" borderId="0"/>
  </cellStyleXfs>
  <cellXfs count="84">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0" fillId="0" borderId="2" xfId="0" applyBorder="1" applyAlignment="1">
      <alignment horizontal="left" vertical="center" wrapText="1"/>
    </xf>
    <xf numFmtId="0" fontId="9" fillId="0" borderId="2" xfId="0" applyFont="1" applyBorder="1" applyAlignment="1">
      <alignment horizontal="left" vertical="center"/>
    </xf>
    <xf numFmtId="0" fontId="9" fillId="0" borderId="2" xfId="0" applyFont="1" applyBorder="1" applyAlignment="1">
      <alignment horizontal="left" vertical="center" wrapText="1"/>
    </xf>
    <xf numFmtId="0" fontId="0" fillId="0" borderId="2" xfId="0" applyBorder="1" applyAlignment="1">
      <alignment horizontal="left" vertical="center"/>
    </xf>
    <xf numFmtId="0" fontId="8" fillId="0" borderId="2" xfId="0" applyFont="1" applyBorder="1" applyAlignment="1">
      <alignment horizontal="left" vertical="center" wrapText="1"/>
    </xf>
    <xf numFmtId="0" fontId="8" fillId="0" borderId="2" xfId="0" applyFont="1" applyBorder="1" applyAlignment="1">
      <alignment horizontal="left" vertical="center"/>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6" fillId="0" borderId="0" xfId="0" applyFont="1" applyAlignment="1">
      <alignment horizontal="left" vertical="center"/>
    </xf>
    <xf numFmtId="0" fontId="10" fillId="0" borderId="2" xfId="0" applyFont="1" applyBorder="1" applyAlignment="1">
      <alignment horizontal="left" vertical="center"/>
    </xf>
    <xf numFmtId="0" fontId="6" fillId="0" borderId="2"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0" fillId="0" borderId="0" xfId="0" applyAlignment="1">
      <alignment horizontal="left" vertical="center"/>
    </xf>
    <xf numFmtId="0" fontId="10"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6" fillId="0" borderId="3" xfId="0" applyFont="1" applyBorder="1" applyAlignment="1">
      <alignment horizontal="left" vertical="center" wrapText="1"/>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10" fillId="0" borderId="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
  <sheetViews>
    <sheetView zoomScale="90" zoomScaleNormal="90" workbookViewId="0">
      <selection activeCell="B14" sqref="B14"/>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84</v>
      </c>
      <c r="B1" s="7"/>
    </row>
    <row r="3" spans="1:22" s="3" customFormat="1" ht="48" customHeight="1" x14ac:dyDescent="0.2">
      <c r="A3" s="8" t="s">
        <v>331</v>
      </c>
      <c r="B3" s="8" t="s">
        <v>332</v>
      </c>
      <c r="C3" s="8" t="s">
        <v>333</v>
      </c>
      <c r="D3" s="8" t="s">
        <v>334</v>
      </c>
      <c r="E3" s="8" t="s">
        <v>335</v>
      </c>
      <c r="F3" s="8" t="s">
        <v>336</v>
      </c>
      <c r="G3" s="8" t="s">
        <v>337</v>
      </c>
      <c r="H3" s="8" t="s">
        <v>338</v>
      </c>
      <c r="I3" s="8" t="s">
        <v>339</v>
      </c>
      <c r="J3" s="8" t="s">
        <v>340</v>
      </c>
      <c r="K3" s="8" t="s">
        <v>341</v>
      </c>
      <c r="L3" s="8" t="s">
        <v>342</v>
      </c>
      <c r="M3" s="8" t="s">
        <v>343</v>
      </c>
      <c r="N3" s="8" t="s">
        <v>344</v>
      </c>
      <c r="O3" s="8" t="s">
        <v>345</v>
      </c>
      <c r="P3" s="8" t="s">
        <v>346</v>
      </c>
      <c r="Q3" s="8" t="s">
        <v>347</v>
      </c>
      <c r="R3" s="8" t="s">
        <v>348</v>
      </c>
      <c r="S3" s="9" t="s">
        <v>349</v>
      </c>
      <c r="T3" s="9" t="s">
        <v>350</v>
      </c>
      <c r="U3" s="9" t="s">
        <v>351</v>
      </c>
      <c r="V3" s="9" t="s">
        <v>352</v>
      </c>
    </row>
    <row r="4" spans="1:22" ht="34" x14ac:dyDescent="0.2">
      <c r="A4" s="2" t="s">
        <v>726</v>
      </c>
      <c r="B4" s="2" t="s">
        <v>727</v>
      </c>
      <c r="C4" s="2" t="s">
        <v>728</v>
      </c>
      <c r="D4" s="2" t="s">
        <v>729</v>
      </c>
      <c r="E4" s="2" t="s">
        <v>730</v>
      </c>
      <c r="F4" s="2" t="s">
        <v>731</v>
      </c>
      <c r="G4" s="2" t="s">
        <v>732</v>
      </c>
      <c r="H4" s="2" t="s">
        <v>733</v>
      </c>
      <c r="I4" s="2" t="s">
        <v>734</v>
      </c>
      <c r="J4" s="2" t="s">
        <v>735</v>
      </c>
      <c r="K4" s="2" t="s">
        <v>736</v>
      </c>
      <c r="L4" s="2" t="s">
        <v>737</v>
      </c>
      <c r="M4" s="2" t="s">
        <v>738</v>
      </c>
      <c r="N4" s="2" t="s">
        <v>739</v>
      </c>
      <c r="O4" s="2" t="s">
        <v>740</v>
      </c>
      <c r="P4" s="2" t="s">
        <v>741</v>
      </c>
      <c r="Q4" s="2" t="s">
        <v>742</v>
      </c>
      <c r="R4" s="2" t="s">
        <v>743</v>
      </c>
      <c r="S4" s="2" t="s">
        <v>744</v>
      </c>
      <c r="T4" s="2" t="s">
        <v>745</v>
      </c>
      <c r="U4" s="2" t="s">
        <v>746</v>
      </c>
      <c r="V4" s="2" t="s">
        <v>747</v>
      </c>
    </row>
    <row r="5" spans="1:22" ht="34" x14ac:dyDescent="0.2">
      <c r="A5" s="2" t="s">
        <v>748</v>
      </c>
      <c r="B5" s="2" t="s">
        <v>749</v>
      </c>
      <c r="C5" s="2" t="s">
        <v>750</v>
      </c>
      <c r="D5" s="2" t="s">
        <v>751</v>
      </c>
      <c r="E5" s="2" t="s">
        <v>752</v>
      </c>
      <c r="F5" s="2" t="s">
        <v>753</v>
      </c>
      <c r="G5" s="2" t="s">
        <v>754</v>
      </c>
      <c r="H5" s="2" t="s">
        <v>755</v>
      </c>
      <c r="I5" s="2" t="s">
        <v>756</v>
      </c>
      <c r="J5" s="2" t="s">
        <v>757</v>
      </c>
      <c r="K5" s="2" t="s">
        <v>758</v>
      </c>
      <c r="L5" s="2" t="s">
        <v>759</v>
      </c>
      <c r="M5" s="2" t="s">
        <v>760</v>
      </c>
      <c r="N5" s="2" t="s">
        <v>761</v>
      </c>
      <c r="O5" s="2" t="s">
        <v>762</v>
      </c>
      <c r="Q5" s="2" t="s">
        <v>763</v>
      </c>
      <c r="R5" s="2" t="s">
        <v>764</v>
      </c>
      <c r="S5" s="2" t="s">
        <v>765</v>
      </c>
      <c r="T5" s="2" t="s">
        <v>766</v>
      </c>
      <c r="U5" s="2" t="s">
        <v>767</v>
      </c>
      <c r="V5" s="2" t="s">
        <v>768</v>
      </c>
    </row>
    <row r="6" spans="1:22" ht="34" x14ac:dyDescent="0.2">
      <c r="A6" s="2" t="s">
        <v>769</v>
      </c>
      <c r="B6" s="2" t="s">
        <v>770</v>
      </c>
      <c r="C6" s="2" t="s">
        <v>771</v>
      </c>
      <c r="D6" s="2" t="s">
        <v>772</v>
      </c>
      <c r="E6" s="2" t="s">
        <v>773</v>
      </c>
      <c r="F6" s="2" t="s">
        <v>774</v>
      </c>
      <c r="G6" s="2" t="s">
        <v>775</v>
      </c>
      <c r="H6" s="2" t="s">
        <v>776</v>
      </c>
      <c r="I6" s="2" t="s">
        <v>777</v>
      </c>
      <c r="J6" s="2" t="s">
        <v>778</v>
      </c>
      <c r="K6" s="2" t="s">
        <v>779</v>
      </c>
      <c r="M6" s="2" t="s">
        <v>780</v>
      </c>
      <c r="N6" s="2" t="s">
        <v>781</v>
      </c>
      <c r="O6" s="2" t="s">
        <v>782</v>
      </c>
      <c r="Q6" s="2" t="s">
        <v>783</v>
      </c>
      <c r="R6" s="2" t="s">
        <v>784</v>
      </c>
      <c r="S6" s="2" t="s">
        <v>785</v>
      </c>
      <c r="T6" s="2" t="s">
        <v>786</v>
      </c>
      <c r="U6" s="2" t="s">
        <v>787</v>
      </c>
      <c r="V6" s="2" t="s">
        <v>788</v>
      </c>
    </row>
    <row r="7" spans="1:22" ht="34" x14ac:dyDescent="0.2">
      <c r="A7" s="2" t="s">
        <v>789</v>
      </c>
      <c r="B7" s="2" t="s">
        <v>790</v>
      </c>
      <c r="C7" s="2" t="s">
        <v>791</v>
      </c>
      <c r="D7" s="2" t="s">
        <v>792</v>
      </c>
      <c r="E7" s="2" t="s">
        <v>793</v>
      </c>
      <c r="F7" s="2" t="s">
        <v>794</v>
      </c>
      <c r="H7" s="2" t="s">
        <v>795</v>
      </c>
      <c r="J7" s="2" t="s">
        <v>796</v>
      </c>
      <c r="K7" s="2" t="s">
        <v>797</v>
      </c>
      <c r="M7" s="2" t="s">
        <v>798</v>
      </c>
      <c r="O7" s="2" t="s">
        <v>799</v>
      </c>
      <c r="Q7" s="2" t="s">
        <v>800</v>
      </c>
      <c r="R7" s="2" t="s">
        <v>801</v>
      </c>
      <c r="S7" s="2" t="s">
        <v>802</v>
      </c>
      <c r="U7" s="2" t="s">
        <v>803</v>
      </c>
    </row>
    <row r="8" spans="1:22" ht="34" x14ac:dyDescent="0.2">
      <c r="A8" s="2" t="s">
        <v>804</v>
      </c>
      <c r="B8" s="2" t="s">
        <v>805</v>
      </c>
      <c r="C8" s="2" t="s">
        <v>806</v>
      </c>
      <c r="D8" s="2" t="s">
        <v>807</v>
      </c>
      <c r="E8" s="2" t="s">
        <v>808</v>
      </c>
      <c r="F8" s="2" t="s">
        <v>809</v>
      </c>
      <c r="H8" s="2" t="s">
        <v>810</v>
      </c>
      <c r="J8" s="2" t="s">
        <v>811</v>
      </c>
      <c r="K8" s="2" t="s">
        <v>812</v>
      </c>
      <c r="M8" s="2" t="s">
        <v>813</v>
      </c>
      <c r="O8" s="2" t="s">
        <v>814</v>
      </c>
      <c r="R8" s="2" t="s">
        <v>815</v>
      </c>
      <c r="S8" s="2" t="s">
        <v>816</v>
      </c>
      <c r="U8" s="2" t="s">
        <v>817</v>
      </c>
    </row>
    <row r="9" spans="1:22" ht="34" x14ac:dyDescent="0.2">
      <c r="A9" s="2" t="s">
        <v>818</v>
      </c>
      <c r="B9" s="2" t="s">
        <v>819</v>
      </c>
      <c r="C9" s="2" t="s">
        <v>820</v>
      </c>
      <c r="D9" s="2" t="s">
        <v>821</v>
      </c>
      <c r="H9" s="2" t="s">
        <v>822</v>
      </c>
      <c r="J9" s="2" t="s">
        <v>823</v>
      </c>
      <c r="M9" s="2" t="s">
        <v>824</v>
      </c>
      <c r="O9" s="2" t="s">
        <v>825</v>
      </c>
      <c r="R9" s="2" t="s">
        <v>826</v>
      </c>
      <c r="S9" s="2" t="s">
        <v>827</v>
      </c>
      <c r="U9" s="2" t="s">
        <v>828</v>
      </c>
    </row>
    <row r="10" spans="1:22" ht="34" x14ac:dyDescent="0.2">
      <c r="A10" s="2" t="s">
        <v>829</v>
      </c>
      <c r="B10" s="2" t="s">
        <v>830</v>
      </c>
      <c r="D10" s="2" t="s">
        <v>831</v>
      </c>
      <c r="H10" s="2" t="s">
        <v>832</v>
      </c>
      <c r="J10" s="2" t="s">
        <v>833</v>
      </c>
      <c r="M10" s="2" t="s">
        <v>834</v>
      </c>
      <c r="O10" s="2" t="s">
        <v>835</v>
      </c>
      <c r="R10" s="2" t="s">
        <v>836</v>
      </c>
      <c r="S10" s="2" t="s">
        <v>837</v>
      </c>
      <c r="U10" s="2" t="s">
        <v>838</v>
      </c>
    </row>
    <row r="11" spans="1:22" ht="51" x14ac:dyDescent="0.2">
      <c r="A11" s="2" t="s">
        <v>839</v>
      </c>
      <c r="D11" s="2" t="s">
        <v>840</v>
      </c>
      <c r="J11" s="2" t="s">
        <v>841</v>
      </c>
      <c r="M11" s="2" t="s">
        <v>842</v>
      </c>
      <c r="R11" s="2" t="s">
        <v>843</v>
      </c>
      <c r="S11" s="2" t="s">
        <v>844</v>
      </c>
      <c r="U11" s="2" t="s">
        <v>845</v>
      </c>
    </row>
    <row r="12" spans="1:22" ht="34" x14ac:dyDescent="0.2">
      <c r="A12" s="2" t="s">
        <v>846</v>
      </c>
      <c r="J12" s="2" t="s">
        <v>847</v>
      </c>
      <c r="M12" s="2" t="s">
        <v>848</v>
      </c>
      <c r="R12" s="2" t="s">
        <v>849</v>
      </c>
      <c r="S12" s="2" t="s">
        <v>850</v>
      </c>
    </row>
    <row r="13" spans="1:22" ht="17" x14ac:dyDescent="0.2">
      <c r="A13" s="2" t="s">
        <v>851</v>
      </c>
      <c r="J13" s="2" t="s">
        <v>852</v>
      </c>
      <c r="R13" s="2" t="s">
        <v>853</v>
      </c>
    </row>
    <row r="14" spans="1:22" ht="34" x14ac:dyDescent="0.2">
      <c r="A14" s="2" t="s">
        <v>854</v>
      </c>
      <c r="J14" s="2" t="s">
        <v>855</v>
      </c>
      <c r="R14" s="2" t="s">
        <v>856</v>
      </c>
    </row>
    <row r="15" spans="1:22" ht="34" x14ac:dyDescent="0.2">
      <c r="A15" s="2" t="s">
        <v>857</v>
      </c>
      <c r="J15" s="2" t="s">
        <v>858</v>
      </c>
      <c r="R15" s="2" t="s">
        <v>859</v>
      </c>
    </row>
    <row r="16" spans="1:22" ht="34" x14ac:dyDescent="0.2">
      <c r="J16" s="2" t="s">
        <v>860</v>
      </c>
    </row>
    <row r="17" spans="10:10" ht="17" x14ac:dyDescent="0.2">
      <c r="J17" s="2" t="s">
        <v>861</v>
      </c>
    </row>
    <row r="18" spans="10:10" ht="34" x14ac:dyDescent="0.2">
      <c r="J18" s="2" t="s">
        <v>862</v>
      </c>
    </row>
    <row r="19" spans="10:10" ht="17" x14ac:dyDescent="0.2">
      <c r="J19" s="2" t="s">
        <v>863</v>
      </c>
    </row>
    <row r="20" spans="10:10" ht="34" x14ac:dyDescent="0.2">
      <c r="J20" s="2" t="s">
        <v>864</v>
      </c>
    </row>
    <row r="21" spans="10:10" ht="34" x14ac:dyDescent="0.2">
      <c r="J21" s="2" t="s">
        <v>865</v>
      </c>
    </row>
    <row r="22" spans="10:10" ht="34" x14ac:dyDescent="0.2">
      <c r="J22" s="2" t="s">
        <v>866</v>
      </c>
    </row>
    <row r="23" spans="10:10" ht="34" x14ac:dyDescent="0.2">
      <c r="J23" s="2" t="s">
        <v>867</v>
      </c>
    </row>
    <row r="24" spans="10:10" ht="34" x14ac:dyDescent="0.2">
      <c r="J24" s="2" t="s">
        <v>868</v>
      </c>
    </row>
    <row r="25" spans="10:10" ht="34" x14ac:dyDescent="0.2">
      <c r="J25" s="2" t="s">
        <v>869</v>
      </c>
    </row>
    <row r="26" spans="10:10" ht="34" x14ac:dyDescent="0.2">
      <c r="J26" s="2" t="s">
        <v>870</v>
      </c>
    </row>
    <row r="27" spans="10:10" ht="34" x14ac:dyDescent="0.2">
      <c r="J27" s="2" t="s">
        <v>871</v>
      </c>
    </row>
    <row r="28" spans="10:10" ht="34" x14ac:dyDescent="0.2">
      <c r="J28" s="2" t="s">
        <v>872</v>
      </c>
    </row>
    <row r="29" spans="10:10" ht="17" x14ac:dyDescent="0.2">
      <c r="J29" s="2" t="s">
        <v>873</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I264"/>
  <sheetViews>
    <sheetView topLeftCell="D11" zoomScale="85" zoomScaleNormal="85" workbookViewId="0">
      <selection activeCell="F12" sqref="F12:G12"/>
    </sheetView>
  </sheetViews>
  <sheetFormatPr baseColWidth="10" defaultRowHeight="16" x14ac:dyDescent="0.2"/>
  <cols>
    <col min="1" max="1" width="100.83203125" style="26" customWidth="1"/>
    <col min="2" max="2" width="6.83203125" style="12" customWidth="1"/>
    <col min="3" max="3" width="19.33203125" style="11" customWidth="1"/>
    <col min="4" max="4" width="69.6640625" style="1" customWidth="1"/>
    <col min="5" max="5" width="6.6640625" style="1" customWidth="1"/>
    <col min="6" max="6" width="16.5" style="1" customWidth="1"/>
    <col min="7" max="7" width="49.1640625" style="1" customWidth="1"/>
    <col min="8" max="8" width="6.33203125" style="1" customWidth="1"/>
    <col min="9" max="9" width="34.83203125" style="2" customWidth="1"/>
    <col min="10" max="16384" width="10.83203125" style="1"/>
  </cols>
  <sheetData>
    <row r="1" spans="1:9" ht="23" x14ac:dyDescent="0.2">
      <c r="A1" s="25" t="s">
        <v>92</v>
      </c>
      <c r="F1" s="10" t="s">
        <v>62</v>
      </c>
      <c r="G1" s="1" t="s">
        <v>876</v>
      </c>
      <c r="I1" s="30" t="s">
        <v>325</v>
      </c>
    </row>
    <row r="3" spans="1:9" ht="32" x14ac:dyDescent="0.2">
      <c r="A3" s="24" t="s">
        <v>90</v>
      </c>
      <c r="B3" s="13" t="s">
        <v>52</v>
      </c>
      <c r="C3" s="14" t="s">
        <v>87</v>
      </c>
      <c r="D3" s="14" t="s">
        <v>677</v>
      </c>
      <c r="E3" s="5"/>
      <c r="F3" s="4" t="s">
        <v>62</v>
      </c>
      <c r="G3" s="4" t="s">
        <v>63</v>
      </c>
      <c r="I3" s="13" t="s">
        <v>88</v>
      </c>
    </row>
    <row r="4" spans="1:9" ht="189" customHeight="1" x14ac:dyDescent="0.2">
      <c r="A4" s="22" t="s">
        <v>33</v>
      </c>
      <c r="B4" s="21" t="s">
        <v>32</v>
      </c>
      <c r="C4" s="17" t="str">
        <f>_xlfn.TEXTJOIN(CHAR(10),TRUE,$F$4:$F$22)</f>
        <v>ISO 13485
ISO 14971
ISO 10993-1
ISO 10993-4
ISO 10993-5
ISO 10993-10
ISO 10993-11
ISO 10993-12
ISO 10993-23
ISO 10555-5
ISO 7864
ISO 9626
ISO 23908
ISO 80369-1
ISO 80369-7
IEC 60601-1
IEC 60601-1-2
IEC 62366-1
ISO 8536-4</v>
      </c>
      <c r="D4"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4" s="2"/>
      <c r="F4" s="2" t="s">
        <v>82</v>
      </c>
      <c r="G4" s="2" t="s">
        <v>65</v>
      </c>
      <c r="I4" s="2" t="s">
        <v>326</v>
      </c>
    </row>
    <row r="5" spans="1:9" ht="219" customHeight="1" x14ac:dyDescent="0.2">
      <c r="A5" s="22" t="s">
        <v>34</v>
      </c>
      <c r="B5" s="21" t="s">
        <v>32</v>
      </c>
      <c r="C5" s="17" t="str">
        <f>$F$5</f>
        <v>ISO 14971</v>
      </c>
      <c r="D5"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5" s="2"/>
      <c r="F5" s="2" t="s">
        <v>83</v>
      </c>
      <c r="G5" s="2" t="s">
        <v>64</v>
      </c>
      <c r="I5" s="2" t="s">
        <v>327</v>
      </c>
    </row>
    <row r="6" spans="1:9" ht="51" x14ac:dyDescent="0.2">
      <c r="A6" s="54" t="s">
        <v>35</v>
      </c>
      <c r="B6" s="54"/>
      <c r="C6" s="54"/>
      <c r="D6" s="54"/>
      <c r="E6" s="2"/>
      <c r="F6" s="2" t="s">
        <v>66</v>
      </c>
      <c r="G6" s="2" t="s">
        <v>67</v>
      </c>
      <c r="I6" s="2" t="s">
        <v>328</v>
      </c>
    </row>
    <row r="7" spans="1:9" ht="34" x14ac:dyDescent="0.2">
      <c r="A7" s="54" t="s">
        <v>0</v>
      </c>
      <c r="B7" s="54"/>
      <c r="C7" s="54"/>
      <c r="D7" s="54"/>
      <c r="E7" s="2"/>
      <c r="F7" s="2" t="s">
        <v>72</v>
      </c>
      <c r="G7" s="2" t="s">
        <v>73</v>
      </c>
      <c r="I7" s="2" t="s">
        <v>330</v>
      </c>
    </row>
    <row r="8" spans="1:9" ht="116" customHeight="1" x14ac:dyDescent="0.2">
      <c r="A8" s="22" t="s">
        <v>36</v>
      </c>
      <c r="B8" s="21" t="s">
        <v>32</v>
      </c>
      <c r="C8" s="17" t="str">
        <f t="shared" ref="C8:C13" si="0">$F$5</f>
        <v>ISO 14971</v>
      </c>
      <c r="D8"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8" s="2"/>
      <c r="F8" s="2" t="s">
        <v>70</v>
      </c>
      <c r="G8" s="2" t="s">
        <v>71</v>
      </c>
      <c r="I8" s="2" t="s">
        <v>905</v>
      </c>
    </row>
    <row r="9" spans="1:9" ht="113" customHeight="1" x14ac:dyDescent="0.2">
      <c r="A9" s="22" t="s">
        <v>37</v>
      </c>
      <c r="B9" s="21" t="s">
        <v>32</v>
      </c>
      <c r="C9" s="17" t="str">
        <f t="shared" si="0"/>
        <v>ISO 14971</v>
      </c>
      <c r="D9" s="18" t="str">
        <f t="shared" ref="D9:D13" si="1">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9" s="2"/>
      <c r="F9" s="2" t="s">
        <v>68</v>
      </c>
      <c r="G9" s="2" t="s">
        <v>69</v>
      </c>
      <c r="I9" s="2" t="s">
        <v>353</v>
      </c>
    </row>
    <row r="10" spans="1:9" ht="125" customHeight="1" x14ac:dyDescent="0.2">
      <c r="A10" s="22" t="s">
        <v>38</v>
      </c>
      <c r="B10" s="21" t="s">
        <v>32</v>
      </c>
      <c r="C10" s="17" t="str">
        <f t="shared" si="0"/>
        <v>ISO 14971</v>
      </c>
      <c r="D10"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0" s="2"/>
      <c r="F10" s="2" t="s">
        <v>893</v>
      </c>
      <c r="G10" s="2" t="s">
        <v>894</v>
      </c>
      <c r="I10" s="2" t="s">
        <v>354</v>
      </c>
    </row>
    <row r="11" spans="1:9" ht="128" customHeight="1" x14ac:dyDescent="0.2">
      <c r="A11" s="22" t="s">
        <v>39</v>
      </c>
      <c r="B11" s="21" t="s">
        <v>32</v>
      </c>
      <c r="C11" s="17" t="str">
        <f t="shared" si="0"/>
        <v>ISO 14971</v>
      </c>
      <c r="D11"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1" s="2"/>
      <c r="F11" s="2" t="s">
        <v>76</v>
      </c>
      <c r="G11" s="2" t="s">
        <v>77</v>
      </c>
      <c r="I11" s="2" t="s">
        <v>355</v>
      </c>
    </row>
    <row r="12" spans="1:9" ht="144" customHeight="1" x14ac:dyDescent="0.2">
      <c r="A12" s="22" t="s">
        <v>53</v>
      </c>
      <c r="B12" s="21" t="s">
        <v>32</v>
      </c>
      <c r="C12" s="17" t="str">
        <f t="shared" si="0"/>
        <v>ISO 14971</v>
      </c>
      <c r="D12"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2" s="2"/>
      <c r="F12" s="2" t="s">
        <v>895</v>
      </c>
      <c r="G12" s="2" t="s">
        <v>896</v>
      </c>
      <c r="I12" s="2" t="s">
        <v>356</v>
      </c>
    </row>
    <row r="13" spans="1:9" ht="128" customHeight="1" x14ac:dyDescent="0.2">
      <c r="A13" s="22" t="s">
        <v>40</v>
      </c>
      <c r="B13" s="21" t="s">
        <v>32</v>
      </c>
      <c r="C13" s="17" t="str">
        <f t="shared" si="0"/>
        <v>ISO 14971</v>
      </c>
      <c r="D13"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3" s="2"/>
      <c r="F13" s="2" t="s">
        <v>78</v>
      </c>
      <c r="G13" s="2" t="s">
        <v>79</v>
      </c>
      <c r="I13" s="2" t="s">
        <v>357</v>
      </c>
    </row>
    <row r="14" spans="1:9" ht="64" customHeight="1" x14ac:dyDescent="0.2">
      <c r="A14" s="54" t="s">
        <v>41</v>
      </c>
      <c r="B14" s="54"/>
      <c r="C14" s="54"/>
      <c r="D14" s="54"/>
      <c r="F14" s="2" t="s">
        <v>74</v>
      </c>
      <c r="G14" s="2" t="s">
        <v>75</v>
      </c>
      <c r="I14" s="2" t="s">
        <v>358</v>
      </c>
    </row>
    <row r="15" spans="1:9" ht="107" customHeight="1" x14ac:dyDescent="0.2">
      <c r="A15" s="22" t="s">
        <v>42</v>
      </c>
      <c r="B15" s="21" t="s">
        <v>32</v>
      </c>
      <c r="C15" s="17" t="str">
        <f>$F$5</f>
        <v>ISO 14971</v>
      </c>
      <c r="D15"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5" s="2" t="s">
        <v>80</v>
      </c>
      <c r="G15" s="2" t="s">
        <v>81</v>
      </c>
      <c r="I15" s="2" t="s">
        <v>359</v>
      </c>
    </row>
    <row r="16" spans="1:9" ht="145" customHeight="1" x14ac:dyDescent="0.2">
      <c r="A16" s="22" t="s">
        <v>43</v>
      </c>
      <c r="B16" s="21" t="s">
        <v>32</v>
      </c>
      <c r="C16" s="17" t="str">
        <f>$F$5</f>
        <v>ISO 14971</v>
      </c>
      <c r="D16"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6" s="1" t="s">
        <v>883</v>
      </c>
      <c r="G16" s="2" t="s">
        <v>884</v>
      </c>
      <c r="I16" s="2" t="s">
        <v>360</v>
      </c>
    </row>
    <row r="17" spans="1:9" ht="116" customHeight="1" x14ac:dyDescent="0.2">
      <c r="A17" s="22" t="s">
        <v>44</v>
      </c>
      <c r="B17" s="21" t="s">
        <v>32</v>
      </c>
      <c r="C17" s="17" t="str">
        <f>$F$5</f>
        <v>ISO 14971</v>
      </c>
      <c r="D17"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7" s="1" t="s">
        <v>882</v>
      </c>
      <c r="G17" s="2" t="s">
        <v>881</v>
      </c>
      <c r="I17" s="2" t="s">
        <v>361</v>
      </c>
    </row>
    <row r="18" spans="1:9" ht="121" customHeight="1" x14ac:dyDescent="0.2">
      <c r="A18" s="22" t="s">
        <v>1</v>
      </c>
      <c r="B18" s="21" t="s">
        <v>32</v>
      </c>
      <c r="C18" s="17" t="str">
        <f>$F$5</f>
        <v>ISO 14971</v>
      </c>
      <c r="D18"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8" s="1" t="s">
        <v>899</v>
      </c>
      <c r="G18" s="2" t="s">
        <v>900</v>
      </c>
      <c r="I18" s="2" t="s">
        <v>362</v>
      </c>
    </row>
    <row r="19" spans="1:9" ht="17" x14ac:dyDescent="0.2">
      <c r="A19" s="55" t="s">
        <v>45</v>
      </c>
      <c r="B19" s="55"/>
      <c r="C19" s="55"/>
      <c r="D19" s="55"/>
      <c r="F19" s="1" t="s">
        <v>885</v>
      </c>
      <c r="G19" s="2" t="s">
        <v>886</v>
      </c>
      <c r="I19" s="2" t="s">
        <v>363</v>
      </c>
    </row>
    <row r="20" spans="1:9" ht="62" customHeight="1" x14ac:dyDescent="0.2">
      <c r="A20" s="22" t="s">
        <v>46</v>
      </c>
      <c r="B20" s="21" t="s">
        <v>32</v>
      </c>
      <c r="C20" s="17" t="str">
        <f>$F$5&amp;CHAR(10)&amp;$F$21</f>
        <v>ISO 14971
IEC 62366-1</v>
      </c>
      <c r="D20"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0" s="1" t="s">
        <v>888</v>
      </c>
      <c r="G20" s="2" t="s">
        <v>887</v>
      </c>
      <c r="I20" s="2" t="s">
        <v>364</v>
      </c>
    </row>
    <row r="21" spans="1:9" ht="87" customHeight="1" x14ac:dyDescent="0.2">
      <c r="A21" s="22" t="s">
        <v>47</v>
      </c>
      <c r="B21" s="21" t="s">
        <v>32</v>
      </c>
      <c r="C21" s="17" t="str">
        <f>$F$5&amp;CHAR(10)&amp;$F$21</f>
        <v>ISO 14971
IEC 62366-1</v>
      </c>
      <c r="D21"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1" s="1" t="s">
        <v>901</v>
      </c>
      <c r="G21" s="2" t="s">
        <v>902</v>
      </c>
      <c r="I21" s="2" t="s">
        <v>365</v>
      </c>
    </row>
    <row r="22" spans="1:9" ht="86" customHeight="1" x14ac:dyDescent="0.2">
      <c r="A22" s="22" t="s">
        <v>48</v>
      </c>
      <c r="B22" s="21" t="s">
        <v>32</v>
      </c>
      <c r="C22" s="17" t="str">
        <f>F5&amp;CHAR(10)&amp;F19&amp;CHAR(10)&amp;F20&amp;CHAR(10)&amp;F21&amp;CHAR(10)&amp;F32</f>
        <v xml:space="preserve">ISO 14971
IEC 60601-1
IEC 60601-1-2
IEC 62366-1
</v>
      </c>
      <c r="D22"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2" s="1" t="s">
        <v>889</v>
      </c>
      <c r="G22" s="2" t="s">
        <v>890</v>
      </c>
      <c r="I22" s="2" t="s">
        <v>366</v>
      </c>
    </row>
    <row r="23" spans="1:9" ht="92" customHeight="1" x14ac:dyDescent="0.2">
      <c r="A23" s="22" t="s">
        <v>49</v>
      </c>
      <c r="B23" s="21" t="s">
        <v>32</v>
      </c>
      <c r="C23" s="17" t="str">
        <f>F5&amp;CHAR(10)&amp;F19&amp;CHAR(10)&amp;F20&amp;CHAR(10)&amp;F21&amp;CHAR(10)&amp;F32</f>
        <v xml:space="preserve">ISO 14971
IEC 60601-1
IEC 60601-1-2
IEC 62366-1
</v>
      </c>
      <c r="D23"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3" s="1" t="s">
        <v>877</v>
      </c>
      <c r="G23" s="2" t="s">
        <v>878</v>
      </c>
      <c r="I23" s="2" t="s">
        <v>367</v>
      </c>
    </row>
    <row r="24" spans="1:9" ht="102" customHeight="1" x14ac:dyDescent="0.2">
      <c r="A24" s="22" t="s">
        <v>50</v>
      </c>
      <c r="B24" s="21" t="s">
        <v>32</v>
      </c>
      <c r="C24" s="17" t="str">
        <f>$F$5</f>
        <v>ISO 14971</v>
      </c>
      <c r="D24"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4" s="2" t="s">
        <v>891</v>
      </c>
      <c r="G24" s="2" t="s">
        <v>892</v>
      </c>
      <c r="I24" s="2" t="s">
        <v>368</v>
      </c>
    </row>
    <row r="25" spans="1:9" ht="68" x14ac:dyDescent="0.2">
      <c r="A25" s="22" t="s">
        <v>51</v>
      </c>
      <c r="B25" s="21" t="s">
        <v>906</v>
      </c>
      <c r="C25" s="23" t="str">
        <f>$G$1</f>
        <v>N/A</v>
      </c>
      <c r="D25" s="23" t="str">
        <f>$G$1</f>
        <v>N/A</v>
      </c>
      <c r="F25" s="1" t="s">
        <v>879</v>
      </c>
      <c r="G25" s="2" t="s">
        <v>880</v>
      </c>
      <c r="I25" s="2" t="s">
        <v>369</v>
      </c>
    </row>
    <row r="26" spans="1:9" ht="32" customHeight="1" x14ac:dyDescent="0.2">
      <c r="F26" s="1" t="s">
        <v>897</v>
      </c>
      <c r="G26" s="2" t="s">
        <v>898</v>
      </c>
      <c r="I26" s="2" t="s">
        <v>370</v>
      </c>
    </row>
    <row r="27" spans="1:9" ht="34" x14ac:dyDescent="0.2">
      <c r="A27" s="24" t="s">
        <v>91</v>
      </c>
      <c r="B27" s="13" t="s">
        <v>52</v>
      </c>
      <c r="C27" s="14" t="s">
        <v>87</v>
      </c>
      <c r="D27" s="14" t="s">
        <v>88</v>
      </c>
      <c r="F27" s="1" t="s">
        <v>874</v>
      </c>
      <c r="G27" s="2" t="s">
        <v>875</v>
      </c>
      <c r="I27" s="2" t="s">
        <v>371</v>
      </c>
    </row>
    <row r="28" spans="1:9" ht="17" customHeight="1" x14ac:dyDescent="0.2">
      <c r="A28" s="52" t="s">
        <v>94</v>
      </c>
      <c r="B28" s="52"/>
      <c r="C28" s="52"/>
      <c r="D28" s="52"/>
      <c r="F28" s="1" t="s">
        <v>903</v>
      </c>
      <c r="G28" s="2" t="s">
        <v>904</v>
      </c>
    </row>
    <row r="29" spans="1:9" ht="16" customHeight="1" x14ac:dyDescent="0.2">
      <c r="A29" s="54" t="s">
        <v>288</v>
      </c>
      <c r="B29" s="54"/>
      <c r="C29" s="54"/>
      <c r="D29" s="54"/>
      <c r="G29" s="2"/>
    </row>
    <row r="30" spans="1:9" ht="81" customHeight="1" x14ac:dyDescent="0.2">
      <c r="A30" s="22" t="s">
        <v>95</v>
      </c>
      <c r="B30" s="21" t="s">
        <v>32</v>
      </c>
      <c r="C30" s="17" t="str">
        <f>_xlfn.TEXTJOIN(CHAR(10),TRUE,$F$4:$F$22)</f>
        <v>ISO 13485
ISO 14971
ISO 10993-1
ISO 10993-4
ISO 10993-5
ISO 10993-10
ISO 10993-11
ISO 10993-12
ISO 10993-23
ISO 10555-5
ISO 7864
ISO 9626
ISO 23908
ISO 80369-1
ISO 80369-7
IEC 60601-1
IEC 60601-1-2
IEC 62366-1
ISO 8536-4</v>
      </c>
      <c r="D3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0" s="2"/>
    </row>
    <row r="31" spans="1:9" ht="98" customHeight="1" x14ac:dyDescent="0.2">
      <c r="A31" s="22" t="s">
        <v>96</v>
      </c>
      <c r="B31" s="21" t="s">
        <v>32</v>
      </c>
      <c r="C31" s="17" t="str">
        <f>_xlfn.TEXTJOIN(CHAR(10),TRUE,$F$6:$F$12)</f>
        <v>ISO 10993-1
ISO 10993-4
ISO 10993-5
ISO 10993-10
ISO 10993-11
ISO 10993-12
ISO 10993-23</v>
      </c>
      <c r="D3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1" s="2"/>
    </row>
    <row r="32" spans="1:9" ht="90" customHeight="1" x14ac:dyDescent="0.2">
      <c r="A32" s="22" t="s">
        <v>97</v>
      </c>
      <c r="B32" s="21" t="s">
        <v>32</v>
      </c>
      <c r="C32" s="17" t="str">
        <f>_xlfn.TEXTJOIN(CHAR(10),TRUE,$F$6:$F$12)</f>
        <v>ISO 10993-1
ISO 10993-4
ISO 10993-5
ISO 10993-10
ISO 10993-11
ISO 10993-12
ISO 10993-23</v>
      </c>
      <c r="D3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2" s="2"/>
    </row>
    <row r="33" spans="1:7" ht="99" customHeight="1" x14ac:dyDescent="0.2">
      <c r="A33" s="22" t="s">
        <v>98</v>
      </c>
      <c r="B33" s="21" t="s">
        <v>32</v>
      </c>
      <c r="C33" s="17" t="str">
        <f>_xlfn.TEXTJOIN(CHAR(10),TRUE,$F$13:$F$18)</f>
        <v>ISO 10555-5
ISO 7864
ISO 9626
ISO 23908
ISO 80369-1
ISO 80369-7</v>
      </c>
      <c r="D3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3" s="2"/>
    </row>
    <row r="34" spans="1:7" ht="34" x14ac:dyDescent="0.2">
      <c r="A34" s="22" t="s">
        <v>99</v>
      </c>
      <c r="B34" s="21" t="s">
        <v>906</v>
      </c>
      <c r="C34" s="23" t="str">
        <f>$G$1</f>
        <v>N/A</v>
      </c>
      <c r="D34" s="23" t="str">
        <f>$G$1</f>
        <v>N/A</v>
      </c>
    </row>
    <row r="35" spans="1:7" ht="112" customHeight="1" x14ac:dyDescent="0.2">
      <c r="A35" s="22" t="s">
        <v>100</v>
      </c>
      <c r="B35" s="21" t="s">
        <v>32</v>
      </c>
      <c r="C35" s="17" t="str">
        <f>_xlfn.TEXTJOIN(CHAR(10),TRUE,$F$13:$F$18)&amp;CHAR(10)&amp;F22</f>
        <v>ISO 10555-5
ISO 7864
ISO 9626
ISO 23908
ISO 80369-1
ISO 80369-7
ISO 8536-4</v>
      </c>
      <c r="D3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5" s="2"/>
      <c r="G35" s="2"/>
    </row>
    <row r="36" spans="1:7" ht="56" customHeight="1" x14ac:dyDescent="0.2">
      <c r="A36" s="22" t="s">
        <v>101</v>
      </c>
      <c r="B36" s="21" t="s">
        <v>32</v>
      </c>
      <c r="C36" s="17" t="str">
        <f>_xlfn.TEXTJOIN(CHAR(10),TRUE,$F$13:$F$18)&amp;CHAR(10)&amp;F22</f>
        <v>ISO 10555-5
ISO 7864
ISO 9626
ISO 23908
ISO 80369-1
ISO 80369-7
ISO 8536-4</v>
      </c>
      <c r="D3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37" spans="1:7" ht="121" customHeight="1" x14ac:dyDescent="0.2">
      <c r="A37" s="22" t="s">
        <v>102</v>
      </c>
      <c r="B37" s="21" t="s">
        <v>32</v>
      </c>
      <c r="C37" s="17" t="str">
        <f>F21&amp;CHAR(10)&amp;_xlfn.TEXTJOIN(CHAR(10),TRUE,$F$13:$F$18)&amp;CHAR(10)&amp;F22</f>
        <v>IEC 62366-1
ISO 10555-5
ISO 7864
ISO 9626
ISO 23908
ISO 80369-1
ISO 80369-7
ISO 8536-4</v>
      </c>
      <c r="D3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38" spans="1:7" ht="124" customHeight="1" x14ac:dyDescent="0.2">
      <c r="A38" s="22" t="s">
        <v>103</v>
      </c>
      <c r="B38" s="21" t="s">
        <v>32</v>
      </c>
      <c r="C38" s="17" t="str">
        <f>F5&amp;CHAR(10)&amp;_xlfn.TEXTJOIN(CHAR(10),TRUE,$F$25:$F$27)</f>
        <v>ISO 14971
ISO 11607-1
ISO 11607-2
ISO 20417</v>
      </c>
      <c r="D38"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8" s="2"/>
      <c r="G38" s="2"/>
    </row>
    <row r="39" spans="1:7" ht="121" customHeight="1" x14ac:dyDescent="0.2">
      <c r="A39" s="22" t="s">
        <v>105</v>
      </c>
      <c r="B39" s="21" t="s">
        <v>32</v>
      </c>
      <c r="C39" s="17" t="str">
        <f>F4&amp;CHAR(10)&amp;F5</f>
        <v>ISO 13485
ISO 14971</v>
      </c>
      <c r="D3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0" spans="1:7" x14ac:dyDescent="0.2">
      <c r="A40" s="52" t="s">
        <v>104</v>
      </c>
      <c r="B40" s="52"/>
      <c r="C40" s="52"/>
      <c r="D40" s="52"/>
    </row>
    <row r="41" spans="1:7" x14ac:dyDescent="0.2">
      <c r="A41" s="52" t="s">
        <v>106</v>
      </c>
      <c r="B41" s="52"/>
      <c r="C41" s="52"/>
      <c r="D41" s="52"/>
    </row>
    <row r="42" spans="1:7" ht="50" customHeight="1" x14ac:dyDescent="0.2">
      <c r="A42" s="54" t="s">
        <v>107</v>
      </c>
      <c r="B42" s="54"/>
      <c r="C42" s="54"/>
      <c r="D42" s="54"/>
    </row>
    <row r="43" spans="1:7" ht="102" customHeight="1" x14ac:dyDescent="0.2">
      <c r="A43" s="22" t="s">
        <v>2</v>
      </c>
      <c r="B43" s="21" t="s">
        <v>32</v>
      </c>
      <c r="C43" s="17" t="str">
        <f>$F$5&amp;CHAR(10)&amp;_xlfn.TEXTJOIN(CHAR(10),TRUE,$F$13:$F$18)&amp;CHAR(10)&amp;F22</f>
        <v>ISO 14971
ISO 10555-5
ISO 7864
ISO 9626
ISO 23908
ISO 80369-1
ISO 80369-7
ISO 8536-4</v>
      </c>
      <c r="D4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4" spans="1:7" ht="111" customHeight="1" x14ac:dyDescent="0.2">
      <c r="A44" s="22" t="s">
        <v>3</v>
      </c>
      <c r="B44" s="21" t="s">
        <v>32</v>
      </c>
      <c r="C44" s="17" t="str">
        <f>$F$5&amp;CHAR(10)&amp;_xlfn.TEXTJOIN(CHAR(10),TRUE,$F$13:$F$18)&amp;CHAR(10)&amp;F22</f>
        <v>ISO 14971
ISO 10555-5
ISO 7864
ISO 9626
ISO 23908
ISO 80369-1
ISO 80369-7
ISO 8536-4</v>
      </c>
      <c r="D4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5" spans="1:7" ht="126" customHeight="1" x14ac:dyDescent="0.2">
      <c r="A45" s="22" t="s">
        <v>4</v>
      </c>
      <c r="B45" s="21" t="s">
        <v>32</v>
      </c>
      <c r="C45" s="17" t="str">
        <f>$F$5&amp;CHAR(10)&amp;_xlfn.TEXTJOIN(CHAR(10),TRUE,$F$13:$F$18)&amp;CHAR(10)&amp;F22</f>
        <v>ISO 14971
ISO 10555-5
ISO 7864
ISO 9626
ISO 23908
ISO 80369-1
ISO 80369-7
ISO 8536-4</v>
      </c>
      <c r="D4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6" spans="1:7" x14ac:dyDescent="0.2">
      <c r="A46" s="54" t="s">
        <v>5</v>
      </c>
      <c r="B46" s="54"/>
      <c r="C46" s="54"/>
      <c r="D46" s="54"/>
    </row>
    <row r="47" spans="1:7" ht="134" customHeight="1" x14ac:dyDescent="0.2">
      <c r="A47" s="22" t="s">
        <v>322</v>
      </c>
      <c r="B47" s="21" t="s">
        <v>32</v>
      </c>
      <c r="C47" s="17" t="str">
        <f>$F$5&amp;CHAR(10)&amp;$F$28</f>
        <v>ISO 14971
IEC 63000</v>
      </c>
      <c r="D47"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48" spans="1:7" ht="85" x14ac:dyDescent="0.2">
      <c r="A48" s="22" t="s">
        <v>321</v>
      </c>
      <c r="B48" s="21" t="s">
        <v>906</v>
      </c>
      <c r="C48" s="23" t="str">
        <f>$G$1</f>
        <v>N/A</v>
      </c>
      <c r="D48" s="23" t="str">
        <f>$G$1</f>
        <v>N/A</v>
      </c>
    </row>
    <row r="49" spans="1:4" x14ac:dyDescent="0.2">
      <c r="A49" s="52" t="s">
        <v>108</v>
      </c>
      <c r="B49" s="52"/>
      <c r="C49" s="52"/>
      <c r="D49" s="52"/>
    </row>
    <row r="50" spans="1:4" x14ac:dyDescent="0.2">
      <c r="A50" s="54" t="s">
        <v>6</v>
      </c>
      <c r="B50" s="54"/>
      <c r="C50" s="54"/>
      <c r="D50" s="54"/>
    </row>
    <row r="51" spans="1:4" ht="75" customHeight="1" x14ac:dyDescent="0.2">
      <c r="A51" s="22" t="s">
        <v>109</v>
      </c>
      <c r="B51" s="21" t="s">
        <v>32</v>
      </c>
      <c r="C51" s="17" t="str">
        <f>$F$5&amp;CHAR(10)&amp;$F$28</f>
        <v>ISO 14971
IEC 63000</v>
      </c>
      <c r="D51"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52" spans="1:4" ht="78" customHeight="1" x14ac:dyDescent="0.2">
      <c r="A52" s="22" t="s">
        <v>110</v>
      </c>
      <c r="B52" s="21" t="s">
        <v>32</v>
      </c>
      <c r="C52" s="17" t="str">
        <f>$F$5&amp;CHAR(10)&amp;$F$28</f>
        <v>ISO 14971
IEC 63000</v>
      </c>
      <c r="D52"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53" spans="1:4" ht="93" customHeight="1" x14ac:dyDescent="0.2">
      <c r="A53" s="22" t="s">
        <v>111</v>
      </c>
      <c r="B53" s="21" t="s">
        <v>32</v>
      </c>
      <c r="C53" s="17" t="str">
        <f>$F$5&amp;CHAR(10)&amp;$F$28</f>
        <v>ISO 14971
IEC 63000</v>
      </c>
      <c r="D53"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54" spans="1:4" ht="105" customHeight="1" x14ac:dyDescent="0.2">
      <c r="A54" s="22" t="s">
        <v>112</v>
      </c>
      <c r="B54" s="21" t="s">
        <v>32</v>
      </c>
      <c r="C54" s="17" t="str">
        <f>$F$5&amp;CHAR(10)&amp;$F$28</f>
        <v>ISO 14971
IEC 63000</v>
      </c>
      <c r="D54"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55" spans="1:4" ht="17" customHeight="1" x14ac:dyDescent="0.2">
      <c r="A55" s="52" t="s">
        <v>113</v>
      </c>
      <c r="B55" s="52"/>
      <c r="C55" s="52"/>
      <c r="D55" s="52"/>
    </row>
    <row r="56" spans="1:4" ht="119" x14ac:dyDescent="0.2">
      <c r="A56" s="22" t="s">
        <v>7</v>
      </c>
      <c r="B56" s="21" t="s">
        <v>906</v>
      </c>
      <c r="C56" s="23" t="str">
        <f>$G$1</f>
        <v>N/A</v>
      </c>
      <c r="D56" s="23" t="str">
        <f>$G$1</f>
        <v>N/A</v>
      </c>
    </row>
    <row r="57" spans="1:4" ht="17" customHeight="1" x14ac:dyDescent="0.2">
      <c r="A57" s="52" t="s">
        <v>114</v>
      </c>
      <c r="B57" s="52"/>
      <c r="C57" s="52"/>
      <c r="D57" s="52"/>
    </row>
    <row r="58" spans="1:4" ht="34" x14ac:dyDescent="0.2">
      <c r="A58" s="22" t="s">
        <v>115</v>
      </c>
      <c r="B58" s="21" t="s">
        <v>906</v>
      </c>
      <c r="C58" s="23" t="str">
        <f>$G$1</f>
        <v>N/A</v>
      </c>
      <c r="D58" s="23" t="str">
        <f>$G$1</f>
        <v>N/A</v>
      </c>
    </row>
    <row r="59" spans="1:4" ht="17" customHeight="1" x14ac:dyDescent="0.2">
      <c r="A59" s="52" t="s">
        <v>116</v>
      </c>
      <c r="B59" s="52"/>
      <c r="C59" s="52"/>
      <c r="D59" s="52"/>
    </row>
    <row r="60" spans="1:4" ht="143" customHeight="1" x14ac:dyDescent="0.2">
      <c r="A60" s="22" t="s">
        <v>8</v>
      </c>
      <c r="B60" s="21" t="s">
        <v>32</v>
      </c>
      <c r="C60" s="17" t="str">
        <f>$F$5&amp;CHAR(10)&amp;$F$28</f>
        <v>ISO 14971
IEC 63000</v>
      </c>
      <c r="D60"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1" spans="1:4" ht="181" customHeight="1" x14ac:dyDescent="0.2">
      <c r="A61" s="27" t="s">
        <v>117</v>
      </c>
      <c r="B61" s="21" t="s">
        <v>32</v>
      </c>
      <c r="C61" s="17" t="str">
        <f>F5&amp;CHAR(10)&amp;_xlfn.TEXTJOIN(CHAR(10),TRUE,$F$13:$F$18)&amp;CHAR(10)&amp;F22</f>
        <v>ISO 14971
ISO 10555-5
ISO 7864
ISO 9626
ISO 23908
ISO 80369-1
ISO 80369-7
ISO 8536-4</v>
      </c>
      <c r="D6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2" spans="1:4" ht="240" customHeight="1" x14ac:dyDescent="0.2">
      <c r="A62" s="27" t="s">
        <v>118</v>
      </c>
      <c r="B62" s="21" t="s">
        <v>32</v>
      </c>
      <c r="C62" s="17" t="str">
        <f>F5&amp;CHAR(10)&amp;_xlfn.TEXTJOIN(CHAR(10),TRUE,$F$13:$F$18)&amp;CHAR(10)&amp;F22</f>
        <v>ISO 14971
ISO 10555-5
ISO 7864
ISO 9626
ISO 23908
ISO 80369-1
ISO 80369-7
ISO 8536-4</v>
      </c>
      <c r="D6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3" spans="1:4" ht="17" customHeight="1" x14ac:dyDescent="0.2">
      <c r="A63" s="52" t="s">
        <v>119</v>
      </c>
      <c r="B63" s="52"/>
      <c r="C63" s="52"/>
      <c r="D63" s="52"/>
    </row>
    <row r="64" spans="1:4" ht="34" customHeight="1" x14ac:dyDescent="0.2">
      <c r="A64" s="54" t="s">
        <v>120</v>
      </c>
      <c r="B64" s="54"/>
      <c r="C64" s="54"/>
      <c r="D64" s="54"/>
    </row>
    <row r="65" spans="1:4" ht="91" customHeight="1" x14ac:dyDescent="0.2">
      <c r="A65" s="28" t="s">
        <v>121</v>
      </c>
      <c r="B65" s="21" t="s">
        <v>32</v>
      </c>
      <c r="C65" s="23" t="str">
        <f>$F$5</f>
        <v>ISO 14971</v>
      </c>
      <c r="D6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6" spans="1:4" ht="100" customHeight="1" x14ac:dyDescent="0.2">
      <c r="A66" s="28" t="s">
        <v>122</v>
      </c>
      <c r="B66" s="21" t="s">
        <v>32</v>
      </c>
      <c r="C66" s="23" t="str">
        <f>$F$5</f>
        <v>ISO 14971</v>
      </c>
      <c r="D6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7" spans="1:4" ht="134" customHeight="1" x14ac:dyDescent="0.2">
      <c r="A67" s="28" t="s">
        <v>123</v>
      </c>
      <c r="B67" s="21" t="s">
        <v>32</v>
      </c>
      <c r="C67" s="23" t="str">
        <f>$F$5</f>
        <v>ISO 14971</v>
      </c>
      <c r="D6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8" spans="1:4" ht="91" customHeight="1" x14ac:dyDescent="0.2">
      <c r="A68" s="28" t="s">
        <v>124</v>
      </c>
      <c r="B68" s="21" t="s">
        <v>32</v>
      </c>
      <c r="C68" s="23" t="str">
        <f>$F$5</f>
        <v>ISO 14971</v>
      </c>
      <c r="D68"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9" spans="1:4" ht="103" customHeight="1" x14ac:dyDescent="0.2">
      <c r="A69" s="27" t="s">
        <v>125</v>
      </c>
      <c r="B69" s="21" t="s">
        <v>32</v>
      </c>
      <c r="C69" s="17" t="str">
        <f>_xlfn.TEXTJOIN(CHAR(10),TRUE,$F$23:$F$24)</f>
        <v>ISO 11135
ISO 10993-7</v>
      </c>
      <c r="D6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0" spans="1:4" ht="51" x14ac:dyDescent="0.2">
      <c r="A70" s="27" t="s">
        <v>126</v>
      </c>
      <c r="B70" s="21" t="s">
        <v>906</v>
      </c>
      <c r="C70" s="23" t="str">
        <f>$G$1</f>
        <v>N/A</v>
      </c>
      <c r="D70" s="23" t="str">
        <f>$G$1</f>
        <v>N/A</v>
      </c>
    </row>
    <row r="71" spans="1:4" ht="77" customHeight="1" x14ac:dyDescent="0.2">
      <c r="A71" s="27" t="s">
        <v>127</v>
      </c>
      <c r="B71" s="21" t="s">
        <v>32</v>
      </c>
      <c r="C71" s="17" t="str">
        <f>F4&amp;CHAR(10)&amp;F5&amp;CHAR(10)&amp;F25&amp;CHAR(10)&amp;F26</f>
        <v>ISO 13485
ISO 14971
ISO 11607-1
ISO 11607-2</v>
      </c>
      <c r="D71" s="17" t="str">
        <f>_xlfn.TEXTJOIN(CHAR(10),TRUE,$I$4:$I$24)&amp;CHAR(10)&amp;I26</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A010601 - Carpule needles</v>
      </c>
    </row>
    <row r="72" spans="1:4" ht="63" customHeight="1" x14ac:dyDescent="0.2">
      <c r="A72" s="27" t="s">
        <v>128</v>
      </c>
      <c r="B72" s="21" t="s">
        <v>32</v>
      </c>
      <c r="C72" s="17" t="str">
        <f>_xlfn.TEXTJOIN(CHAR(10),TRUE,$F$23:$F$26)</f>
        <v>ISO 11135
ISO 10993-7
ISO 11607-1
ISO 11607-2</v>
      </c>
      <c r="D72" s="17" t="str">
        <f>_xlfn.TEXTJOIN(CHAR(10),TRUE,$I$4:$I$24)&amp;CHAR(10)&amp;I27</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A010602 - Dental irrigation needles</v>
      </c>
    </row>
    <row r="73" spans="1:4" ht="104" customHeight="1" x14ac:dyDescent="0.2">
      <c r="A73" s="27" t="s">
        <v>129</v>
      </c>
      <c r="B73" s="21" t="s">
        <v>32</v>
      </c>
      <c r="C73" s="17" t="str">
        <f>_xlfn.TEXTJOIN(CHAR(10),TRUE,$F$23:$F$26)</f>
        <v>ISO 11135
ISO 10993-7
ISO 11607-1
ISO 11607-2</v>
      </c>
      <c r="D7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4" spans="1:4" ht="61" customHeight="1" x14ac:dyDescent="0.2">
      <c r="A74" s="27" t="s">
        <v>130</v>
      </c>
      <c r="B74" s="21" t="s">
        <v>32</v>
      </c>
      <c r="C74" s="17" t="str">
        <f>F4&amp;CHAR(10)&amp;F5&amp;CHAR(10)&amp;F27</f>
        <v>ISO 13485
ISO 14971
ISO 20417</v>
      </c>
      <c r="D74" s="17" t="str">
        <f>I25&amp;CHAR(10)&amp;I27</f>
        <v>A010506 - Endocular aspiration cannula needles
A010602 - Dental irrigation needles</v>
      </c>
    </row>
    <row r="75" spans="1:4" ht="119" customHeight="1" x14ac:dyDescent="0.2">
      <c r="A75" s="27" t="s">
        <v>131</v>
      </c>
      <c r="B75" s="21" t="s">
        <v>32</v>
      </c>
      <c r="C75" s="17" t="str">
        <f>_xlfn.TEXTJOIN(CHAR(10),TRUE,$F$23:$F$27)</f>
        <v>ISO 11135
ISO 10993-7
ISO 11607-1
ISO 11607-2
ISO 20417</v>
      </c>
      <c r="D7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6" spans="1:4" x14ac:dyDescent="0.2">
      <c r="A76" s="50" t="s">
        <v>132</v>
      </c>
      <c r="B76" s="50"/>
      <c r="C76" s="50"/>
      <c r="D76" s="50"/>
    </row>
    <row r="77" spans="1:4" ht="68" x14ac:dyDescent="0.2">
      <c r="A77" s="27" t="s">
        <v>133</v>
      </c>
      <c r="B77" s="21" t="s">
        <v>906</v>
      </c>
      <c r="C77" s="19" t="str">
        <f>$G$1</f>
        <v>N/A</v>
      </c>
      <c r="D77" s="19" t="str">
        <f>$G$1</f>
        <v>N/A</v>
      </c>
    </row>
    <row r="78" spans="1:4" ht="102" x14ac:dyDescent="0.2">
      <c r="A78" s="27" t="s">
        <v>134</v>
      </c>
      <c r="B78" s="21" t="s">
        <v>906</v>
      </c>
      <c r="C78" s="19" t="str">
        <f>$G$1</f>
        <v>N/A</v>
      </c>
      <c r="D78" s="19" t="str">
        <f>$G$1</f>
        <v>N/A</v>
      </c>
    </row>
    <row r="79" spans="1:4" x14ac:dyDescent="0.2">
      <c r="A79" s="52" t="s">
        <v>135</v>
      </c>
      <c r="B79" s="52"/>
      <c r="C79" s="52"/>
      <c r="D79" s="52"/>
    </row>
    <row r="80" spans="1:4" x14ac:dyDescent="0.2">
      <c r="A80" s="50" t="s">
        <v>139</v>
      </c>
      <c r="B80" s="50"/>
      <c r="C80" s="50"/>
      <c r="D80" s="50"/>
    </row>
    <row r="81" spans="1:4" ht="17" x14ac:dyDescent="0.2">
      <c r="A81" s="27" t="s">
        <v>136</v>
      </c>
      <c r="B81" s="21" t="s">
        <v>906</v>
      </c>
      <c r="C81" s="19" t="str">
        <f t="shared" ref="C81:D83" si="2">$G$1</f>
        <v>N/A</v>
      </c>
      <c r="D81" s="19" t="str">
        <f t="shared" si="2"/>
        <v>N/A</v>
      </c>
    </row>
    <row r="82" spans="1:4" ht="68" x14ac:dyDescent="0.2">
      <c r="A82" s="27" t="s">
        <v>137</v>
      </c>
      <c r="B82" s="21" t="s">
        <v>906</v>
      </c>
      <c r="C82" s="19" t="str">
        <f t="shared" si="2"/>
        <v>N/A</v>
      </c>
      <c r="D82" s="19" t="str">
        <f t="shared" si="2"/>
        <v>N/A</v>
      </c>
    </row>
    <row r="83" spans="1:4" ht="34" x14ac:dyDescent="0.2">
      <c r="A83" s="27" t="s">
        <v>138</v>
      </c>
      <c r="B83" s="21" t="s">
        <v>906</v>
      </c>
      <c r="C83" s="19" t="str">
        <f t="shared" si="2"/>
        <v>N/A</v>
      </c>
      <c r="D83" s="19" t="str">
        <f t="shared" si="2"/>
        <v>N/A</v>
      </c>
    </row>
    <row r="84" spans="1:4" x14ac:dyDescent="0.2">
      <c r="A84" s="53" t="s">
        <v>140</v>
      </c>
      <c r="B84" s="53"/>
      <c r="C84" s="53"/>
      <c r="D84" s="53"/>
    </row>
    <row r="85" spans="1:4" ht="51" x14ac:dyDescent="0.2">
      <c r="A85" s="18" t="s">
        <v>141</v>
      </c>
      <c r="B85" s="21" t="s">
        <v>906</v>
      </c>
      <c r="C85" s="19" t="str">
        <f t="shared" ref="C85:D88" si="3">$G$1</f>
        <v>N/A</v>
      </c>
      <c r="D85" s="19" t="str">
        <f t="shared" si="3"/>
        <v>N/A</v>
      </c>
    </row>
    <row r="86" spans="1:4" ht="85" x14ac:dyDescent="0.2">
      <c r="A86" s="18" t="s">
        <v>142</v>
      </c>
      <c r="B86" s="21" t="s">
        <v>906</v>
      </c>
      <c r="C86" s="19" t="str">
        <f t="shared" si="3"/>
        <v>N/A</v>
      </c>
      <c r="D86" s="19" t="str">
        <f t="shared" si="3"/>
        <v>N/A</v>
      </c>
    </row>
    <row r="87" spans="1:4" ht="34" x14ac:dyDescent="0.2">
      <c r="A87" s="18" t="s">
        <v>143</v>
      </c>
      <c r="B87" s="21" t="s">
        <v>906</v>
      </c>
      <c r="C87" s="19" t="str">
        <f t="shared" si="3"/>
        <v>N/A</v>
      </c>
      <c r="D87" s="19" t="str">
        <f t="shared" si="3"/>
        <v>N/A</v>
      </c>
    </row>
    <row r="88" spans="1:4" ht="85" x14ac:dyDescent="0.2">
      <c r="A88" s="18" t="s">
        <v>144</v>
      </c>
      <c r="B88" s="21" t="s">
        <v>906</v>
      </c>
      <c r="C88" s="19" t="str">
        <f t="shared" si="3"/>
        <v>N/A</v>
      </c>
      <c r="D88" s="19" t="str">
        <f t="shared" si="3"/>
        <v>N/A</v>
      </c>
    </row>
    <row r="89" spans="1:4" x14ac:dyDescent="0.2">
      <c r="A89" s="51" t="s">
        <v>145</v>
      </c>
      <c r="B89" s="51"/>
      <c r="C89" s="51"/>
      <c r="D89" s="51"/>
    </row>
    <row r="90" spans="1:4" ht="78" customHeight="1" x14ac:dyDescent="0.2">
      <c r="A90" s="22" t="s">
        <v>146</v>
      </c>
      <c r="B90" s="21" t="s">
        <v>32</v>
      </c>
      <c r="C90" s="17" t="str">
        <f>F5&amp;CHAR(10)&amp;_xlfn.TEXTJOIN(CHAR(10),TRUE,$F$17:$F$21)</f>
        <v>ISO 14971
ISO 80369-1
ISO 80369-7
IEC 60601-1
IEC 60601-1-2
IEC 62366-1</v>
      </c>
      <c r="D90"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1" spans="1:4" x14ac:dyDescent="0.2">
      <c r="A91" s="53" t="s">
        <v>147</v>
      </c>
      <c r="B91" s="53"/>
      <c r="C91" s="53"/>
      <c r="D91" s="53"/>
    </row>
    <row r="92" spans="1:4" ht="404" x14ac:dyDescent="0.2">
      <c r="A92" s="18" t="s">
        <v>148</v>
      </c>
      <c r="B92" s="21" t="s">
        <v>32</v>
      </c>
      <c r="C92" s="17" t="str">
        <f>F5&amp;CHAR(10)&amp;_xlfn.TEXTJOIN(CHAR(10),TRUE,$F$13:$F$18)&amp;CHAR(10)&amp;F22</f>
        <v>ISO 14971
ISO 10555-5
ISO 7864
ISO 9626
ISO 23908
ISO 80369-1
ISO 80369-7
ISO 8536-4</v>
      </c>
      <c r="D9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3" spans="1:4" ht="221" x14ac:dyDescent="0.2">
      <c r="A93" s="18" t="s">
        <v>149</v>
      </c>
      <c r="B93" s="21" t="s">
        <v>32</v>
      </c>
      <c r="C93" s="17" t="str">
        <f>_xlfn.TEXTJOIN(CHAR(10),TRUE,$F$19:$F$21)</f>
        <v>IEC 60601-1
IEC 60601-1-2
IEC 62366-1</v>
      </c>
      <c r="D93"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4" spans="1:4" ht="404" x14ac:dyDescent="0.2">
      <c r="A94" s="18" t="s">
        <v>150</v>
      </c>
      <c r="B94" s="21" t="s">
        <v>32</v>
      </c>
      <c r="C94" s="23" t="str">
        <f>F5</f>
        <v>ISO 14971</v>
      </c>
      <c r="D9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5" spans="1:4" ht="221" x14ac:dyDescent="0.2">
      <c r="A95" s="18" t="s">
        <v>151</v>
      </c>
      <c r="B95" s="21" t="s">
        <v>32</v>
      </c>
      <c r="C95" s="17" t="str">
        <f>F5&amp;CHAR(10)&amp;_xlfn.TEXTJOIN(CHAR(10),TRUE,$F$19:$F$21)</f>
        <v>ISO 14971
IEC 60601-1
IEC 60601-1-2
IEC 62366-1</v>
      </c>
      <c r="D95"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6" spans="1:4" ht="404" x14ac:dyDescent="0.2">
      <c r="A96" s="18" t="s">
        <v>152</v>
      </c>
      <c r="B96" s="21" t="s">
        <v>32</v>
      </c>
      <c r="C96" s="17" t="str">
        <f>$F$5&amp;CHAR(10)&amp;$F$21</f>
        <v>ISO 14971
IEC 62366-1</v>
      </c>
      <c r="D9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7" spans="1:4" ht="221" x14ac:dyDescent="0.2">
      <c r="A97" s="18" t="s">
        <v>153</v>
      </c>
      <c r="B97" s="21" t="s">
        <v>32</v>
      </c>
      <c r="C97" s="17" t="str">
        <f>$F$5&amp;CHAR(10)&amp;$F$21</f>
        <v>ISO 14971
IEC 62366-1</v>
      </c>
      <c r="D97"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8" spans="1:4" ht="221" x14ac:dyDescent="0.2">
      <c r="A98" s="18" t="s">
        <v>154</v>
      </c>
      <c r="B98" s="21" t="s">
        <v>32</v>
      </c>
      <c r="C98" s="17" t="str">
        <f>$F$5&amp;CHAR(10)&amp;$F$21</f>
        <v>ISO 14971
IEC 62366-1</v>
      </c>
      <c r="D98"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9" spans="1:4" ht="221" x14ac:dyDescent="0.2">
      <c r="A99" s="18" t="s">
        <v>155</v>
      </c>
      <c r="B99" s="21" t="s">
        <v>32</v>
      </c>
      <c r="C99" s="17" t="str">
        <f>F4&amp;CHAR(10)&amp;$F$5&amp;CHAR(10)&amp;$F$21</f>
        <v>ISO 13485
ISO 14971
IEC 62366-1</v>
      </c>
      <c r="D99"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0" spans="1:4" ht="221" x14ac:dyDescent="0.2">
      <c r="A100" s="18" t="s">
        <v>156</v>
      </c>
      <c r="B100" s="21" t="s">
        <v>32</v>
      </c>
      <c r="C100" s="17" t="str">
        <f>$F$5&amp;CHAR(10)&amp;$F$21</f>
        <v>ISO 14971
IEC 62366-1</v>
      </c>
      <c r="D100"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1" spans="1:4" ht="221" x14ac:dyDescent="0.2">
      <c r="A101" s="18" t="s">
        <v>157</v>
      </c>
      <c r="B101" s="21" t="s">
        <v>32</v>
      </c>
      <c r="C101" s="17" t="str">
        <f>$F$5&amp;CHAR(10)&amp;$F$6&amp;CHAR(10)&amp;$F$21</f>
        <v>ISO 14971
ISO 10993-1
IEC 62366-1</v>
      </c>
      <c r="D10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2" spans="1:4" ht="51" x14ac:dyDescent="0.2">
      <c r="A102" s="18" t="s">
        <v>158</v>
      </c>
      <c r="B102" s="21" t="s">
        <v>906</v>
      </c>
      <c r="C102" s="23" t="str">
        <f>$G$1</f>
        <v>N/A</v>
      </c>
      <c r="D102" s="23" t="str">
        <f>$G$1</f>
        <v>N/A</v>
      </c>
    </row>
    <row r="103" spans="1:4" ht="404" x14ac:dyDescent="0.2">
      <c r="A103" s="18" t="s">
        <v>159</v>
      </c>
      <c r="B103" s="21" t="s">
        <v>32</v>
      </c>
      <c r="C103" s="17" t="str">
        <f>F4&amp;CHAR(10)&amp;$F$5&amp;CHAR(10)&amp;$F$27</f>
        <v>ISO 13485
ISO 14971
ISO 20417</v>
      </c>
      <c r="D10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04" spans="1:4" x14ac:dyDescent="0.2">
      <c r="A104" s="51" t="s">
        <v>160</v>
      </c>
      <c r="B104" s="51"/>
      <c r="C104" s="51"/>
      <c r="D104" s="51"/>
    </row>
    <row r="105" spans="1:4" ht="51" x14ac:dyDescent="0.2">
      <c r="A105" s="18" t="s">
        <v>161</v>
      </c>
      <c r="B105" s="21" t="s">
        <v>906</v>
      </c>
      <c r="C105" s="19" t="str">
        <f>$G$1</f>
        <v>N/A</v>
      </c>
      <c r="D105" s="19" t="str">
        <f>$G$1</f>
        <v>N/A</v>
      </c>
    </row>
    <row r="106" spans="1:4" ht="34" x14ac:dyDescent="0.2">
      <c r="A106" s="18" t="s">
        <v>162</v>
      </c>
      <c r="B106" s="21" t="s">
        <v>906</v>
      </c>
      <c r="C106" s="19" t="str">
        <f>$G$1</f>
        <v>N/A</v>
      </c>
      <c r="D106" s="19" t="str">
        <f>$G$1</f>
        <v>N/A</v>
      </c>
    </row>
    <row r="107" spans="1:4" x14ac:dyDescent="0.2">
      <c r="A107" s="51" t="s">
        <v>163</v>
      </c>
      <c r="B107" s="51"/>
      <c r="C107" s="51"/>
      <c r="D107" s="51"/>
    </row>
    <row r="108" spans="1:4" x14ac:dyDescent="0.2">
      <c r="A108" s="51" t="s">
        <v>164</v>
      </c>
      <c r="B108" s="51"/>
      <c r="C108" s="51"/>
      <c r="D108" s="51"/>
    </row>
    <row r="109" spans="1:4" ht="51" x14ac:dyDescent="0.2">
      <c r="A109" s="18" t="s">
        <v>165</v>
      </c>
      <c r="B109" s="21" t="s">
        <v>906</v>
      </c>
      <c r="C109" s="19" t="str">
        <f>$G$1</f>
        <v>N/A</v>
      </c>
      <c r="D109" s="19" t="str">
        <f>$G$1</f>
        <v>N/A</v>
      </c>
    </row>
    <row r="110" spans="1:4" ht="85" x14ac:dyDescent="0.2">
      <c r="A110" s="18" t="s">
        <v>166</v>
      </c>
      <c r="B110" s="21" t="s">
        <v>906</v>
      </c>
      <c r="C110" s="19" t="str">
        <f>$G$1</f>
        <v>N/A</v>
      </c>
      <c r="D110" s="19" t="str">
        <f>$G$1</f>
        <v>N/A</v>
      </c>
    </row>
    <row r="111" spans="1:4" x14ac:dyDescent="0.2">
      <c r="A111" s="56" t="s">
        <v>245</v>
      </c>
      <c r="B111" s="57"/>
      <c r="C111" s="57"/>
      <c r="D111" s="58"/>
    </row>
    <row r="112" spans="1:4" ht="68" x14ac:dyDescent="0.2">
      <c r="A112" s="18" t="s">
        <v>246</v>
      </c>
      <c r="B112" s="21" t="s">
        <v>906</v>
      </c>
      <c r="C112" s="19" t="str">
        <f t="shared" ref="C112:D114" si="4">$G$1</f>
        <v>N/A</v>
      </c>
      <c r="D112" s="19" t="str">
        <f t="shared" si="4"/>
        <v>N/A</v>
      </c>
    </row>
    <row r="113" spans="1:4" ht="34" x14ac:dyDescent="0.2">
      <c r="A113" s="18" t="s">
        <v>247</v>
      </c>
      <c r="B113" s="21" t="s">
        <v>906</v>
      </c>
      <c r="C113" s="19" t="str">
        <f t="shared" si="4"/>
        <v>N/A</v>
      </c>
      <c r="D113" s="19" t="str">
        <f t="shared" si="4"/>
        <v>N/A</v>
      </c>
    </row>
    <row r="114" spans="1:4" ht="68" x14ac:dyDescent="0.2">
      <c r="A114" s="18" t="s">
        <v>167</v>
      </c>
      <c r="B114" s="21" t="s">
        <v>906</v>
      </c>
      <c r="C114" s="19" t="str">
        <f t="shared" si="4"/>
        <v>N/A</v>
      </c>
      <c r="D114" s="19" t="str">
        <f t="shared" si="4"/>
        <v>N/A</v>
      </c>
    </row>
    <row r="115" spans="1:4" x14ac:dyDescent="0.2">
      <c r="A115" s="51" t="s">
        <v>168</v>
      </c>
      <c r="B115" s="51"/>
      <c r="C115" s="51"/>
      <c r="D115" s="51"/>
    </row>
    <row r="116" spans="1:4" ht="51" x14ac:dyDescent="0.2">
      <c r="A116" s="18" t="s">
        <v>169</v>
      </c>
      <c r="B116" s="21" t="s">
        <v>906</v>
      </c>
      <c r="C116" s="19" t="str">
        <f t="shared" ref="C116:D119" si="5">$G$1</f>
        <v>N/A</v>
      </c>
      <c r="D116" s="19" t="str">
        <f t="shared" si="5"/>
        <v>N/A</v>
      </c>
    </row>
    <row r="117" spans="1:4" ht="51" x14ac:dyDescent="0.2">
      <c r="A117" s="18" t="s">
        <v>170</v>
      </c>
      <c r="B117" s="21" t="s">
        <v>906</v>
      </c>
      <c r="C117" s="19" t="str">
        <f t="shared" si="5"/>
        <v>N/A</v>
      </c>
      <c r="D117" s="19" t="str">
        <f t="shared" si="5"/>
        <v>N/A</v>
      </c>
    </row>
    <row r="118" spans="1:4" ht="51" x14ac:dyDescent="0.2">
      <c r="A118" s="18" t="s">
        <v>171</v>
      </c>
      <c r="B118" s="21" t="s">
        <v>906</v>
      </c>
      <c r="C118" s="19" t="str">
        <f t="shared" si="5"/>
        <v>N/A</v>
      </c>
      <c r="D118" s="19" t="str">
        <f t="shared" si="5"/>
        <v>N/A</v>
      </c>
    </row>
    <row r="119" spans="1:4" ht="51" x14ac:dyDescent="0.2">
      <c r="A119" s="18" t="s">
        <v>172</v>
      </c>
      <c r="B119" s="21" t="s">
        <v>906</v>
      </c>
      <c r="C119" s="19" t="str">
        <f t="shared" si="5"/>
        <v>N/A</v>
      </c>
      <c r="D119" s="19" t="str">
        <f t="shared" si="5"/>
        <v>N/A</v>
      </c>
    </row>
    <row r="120" spans="1:4" x14ac:dyDescent="0.2">
      <c r="A120" s="51" t="s">
        <v>173</v>
      </c>
      <c r="B120" s="51"/>
      <c r="C120" s="51"/>
      <c r="D120" s="51"/>
    </row>
    <row r="121" spans="1:4" ht="68" x14ac:dyDescent="0.2">
      <c r="A121" s="18" t="s">
        <v>174</v>
      </c>
      <c r="B121" s="21" t="s">
        <v>906</v>
      </c>
      <c r="C121" s="19" t="str">
        <f t="shared" ref="C121:D124" si="6">$G$1</f>
        <v>N/A</v>
      </c>
      <c r="D121" s="19" t="str">
        <f t="shared" si="6"/>
        <v>N/A</v>
      </c>
    </row>
    <row r="122" spans="1:4" ht="51" x14ac:dyDescent="0.2">
      <c r="A122" s="18" t="s">
        <v>175</v>
      </c>
      <c r="B122" s="21" t="s">
        <v>906</v>
      </c>
      <c r="C122" s="19" t="str">
        <f t="shared" si="6"/>
        <v>N/A</v>
      </c>
      <c r="D122" s="19" t="str">
        <f t="shared" si="6"/>
        <v>N/A</v>
      </c>
    </row>
    <row r="123" spans="1:4" ht="51" x14ac:dyDescent="0.2">
      <c r="A123" s="18" t="s">
        <v>176</v>
      </c>
      <c r="B123" s="21" t="s">
        <v>906</v>
      </c>
      <c r="C123" s="19" t="str">
        <f t="shared" si="6"/>
        <v>N/A</v>
      </c>
      <c r="D123" s="19" t="str">
        <f t="shared" si="6"/>
        <v>N/A</v>
      </c>
    </row>
    <row r="124" spans="1:4" ht="34" x14ac:dyDescent="0.2">
      <c r="A124" s="18" t="s">
        <v>177</v>
      </c>
      <c r="B124" s="21" t="s">
        <v>906</v>
      </c>
      <c r="C124" s="19" t="str">
        <f t="shared" si="6"/>
        <v>N/A</v>
      </c>
      <c r="D124" s="19" t="str">
        <f t="shared" si="6"/>
        <v>N/A</v>
      </c>
    </row>
    <row r="125" spans="1:4" x14ac:dyDescent="0.2">
      <c r="A125" s="51" t="s">
        <v>178</v>
      </c>
      <c r="B125" s="51"/>
      <c r="C125" s="51"/>
      <c r="D125" s="51"/>
    </row>
    <row r="126" spans="1:4" ht="34" x14ac:dyDescent="0.2">
      <c r="A126" s="18" t="s">
        <v>179</v>
      </c>
      <c r="B126" s="21" t="s">
        <v>906</v>
      </c>
      <c r="C126" s="19" t="str">
        <f t="shared" ref="C126:D133" si="7">$G$1</f>
        <v>N/A</v>
      </c>
      <c r="D126" s="19" t="str">
        <f t="shared" si="7"/>
        <v>N/A</v>
      </c>
    </row>
    <row r="127" spans="1:4" ht="68" x14ac:dyDescent="0.2">
      <c r="A127" s="18" t="s">
        <v>180</v>
      </c>
      <c r="B127" s="21" t="s">
        <v>906</v>
      </c>
      <c r="C127" s="19" t="str">
        <f t="shared" si="7"/>
        <v>N/A</v>
      </c>
      <c r="D127" s="19" t="str">
        <f t="shared" si="7"/>
        <v>N/A</v>
      </c>
    </row>
    <row r="128" spans="1:4" ht="34" x14ac:dyDescent="0.2">
      <c r="A128" s="18" t="s">
        <v>181</v>
      </c>
      <c r="B128" s="21" t="s">
        <v>906</v>
      </c>
      <c r="C128" s="19" t="str">
        <f t="shared" si="7"/>
        <v>N/A</v>
      </c>
      <c r="D128" s="19" t="str">
        <f t="shared" si="7"/>
        <v>N/A</v>
      </c>
    </row>
    <row r="129" spans="1:4" ht="34" x14ac:dyDescent="0.2">
      <c r="A129" s="18" t="s">
        <v>182</v>
      </c>
      <c r="B129" s="21" t="s">
        <v>906</v>
      </c>
      <c r="C129" s="19" t="str">
        <f t="shared" si="7"/>
        <v>N/A</v>
      </c>
      <c r="D129" s="19" t="str">
        <f t="shared" si="7"/>
        <v>N/A</v>
      </c>
    </row>
    <row r="130" spans="1:4" ht="51" x14ac:dyDescent="0.2">
      <c r="A130" s="18" t="s">
        <v>183</v>
      </c>
      <c r="B130" s="21" t="s">
        <v>906</v>
      </c>
      <c r="C130" s="19" t="str">
        <f t="shared" si="7"/>
        <v>N/A</v>
      </c>
      <c r="D130" s="19" t="str">
        <f t="shared" si="7"/>
        <v>N/A</v>
      </c>
    </row>
    <row r="131" spans="1:4" ht="34" x14ac:dyDescent="0.2">
      <c r="A131" s="18" t="s">
        <v>184</v>
      </c>
      <c r="B131" s="21" t="s">
        <v>906</v>
      </c>
      <c r="C131" s="19" t="str">
        <f t="shared" si="7"/>
        <v>N/A</v>
      </c>
      <c r="D131" s="19" t="str">
        <f t="shared" si="7"/>
        <v>N/A</v>
      </c>
    </row>
    <row r="132" spans="1:4" ht="51" x14ac:dyDescent="0.2">
      <c r="A132" s="18" t="s">
        <v>185</v>
      </c>
      <c r="B132" s="21" t="s">
        <v>906</v>
      </c>
      <c r="C132" s="19" t="str">
        <f t="shared" si="7"/>
        <v>N/A</v>
      </c>
      <c r="D132" s="19" t="str">
        <f t="shared" si="7"/>
        <v>N/A</v>
      </c>
    </row>
    <row r="133" spans="1:4" ht="34" x14ac:dyDescent="0.2">
      <c r="A133" s="18" t="s">
        <v>186</v>
      </c>
      <c r="B133" s="21" t="s">
        <v>906</v>
      </c>
      <c r="C133" s="19" t="str">
        <f t="shared" si="7"/>
        <v>N/A</v>
      </c>
      <c r="D133" s="19" t="str">
        <f t="shared" si="7"/>
        <v>N/A</v>
      </c>
    </row>
    <row r="134" spans="1:4" x14ac:dyDescent="0.2">
      <c r="A134" s="51" t="s">
        <v>187</v>
      </c>
      <c r="B134" s="51"/>
      <c r="C134" s="51"/>
      <c r="D134" s="51"/>
    </row>
    <row r="135" spans="1:4" x14ac:dyDescent="0.2">
      <c r="A135" s="53" t="s">
        <v>188</v>
      </c>
      <c r="B135" s="53"/>
      <c r="C135" s="53"/>
      <c r="D135" s="53"/>
    </row>
    <row r="136" spans="1:4" ht="34" x14ac:dyDescent="0.2">
      <c r="A136" s="18" t="s">
        <v>189</v>
      </c>
      <c r="B136" s="21" t="s">
        <v>906</v>
      </c>
      <c r="C136" s="19" t="str">
        <f>$G$1</f>
        <v>N/A</v>
      </c>
      <c r="D136" s="19" t="str">
        <f>$G$1</f>
        <v>N/A</v>
      </c>
    </row>
    <row r="137" spans="1:4" ht="34" x14ac:dyDescent="0.2">
      <c r="A137" s="18" t="s">
        <v>190</v>
      </c>
      <c r="B137" s="21" t="s">
        <v>906</v>
      </c>
      <c r="C137" s="19" t="str">
        <f>$G$1</f>
        <v>N/A</v>
      </c>
      <c r="D137" s="19" t="str">
        <f>$G$1</f>
        <v>N/A</v>
      </c>
    </row>
    <row r="138" spans="1:4" x14ac:dyDescent="0.2">
      <c r="A138" s="53" t="s">
        <v>191</v>
      </c>
      <c r="B138" s="53"/>
      <c r="C138" s="53"/>
      <c r="D138" s="53"/>
    </row>
    <row r="139" spans="1:4" x14ac:dyDescent="0.2">
      <c r="A139" s="20" t="s">
        <v>682</v>
      </c>
      <c r="B139" s="21" t="s">
        <v>906</v>
      </c>
      <c r="C139" s="19" t="str">
        <f t="shared" ref="C139:D142" si="8">$G$1</f>
        <v>N/A</v>
      </c>
      <c r="D139" s="19" t="str">
        <f t="shared" si="8"/>
        <v>N/A</v>
      </c>
    </row>
    <row r="140" spans="1:4" x14ac:dyDescent="0.2">
      <c r="A140" s="20" t="s">
        <v>683</v>
      </c>
      <c r="B140" s="21" t="s">
        <v>906</v>
      </c>
      <c r="C140" s="19" t="str">
        <f t="shared" si="8"/>
        <v>N/A</v>
      </c>
      <c r="D140" s="19" t="str">
        <f t="shared" si="8"/>
        <v>N/A</v>
      </c>
    </row>
    <row r="141" spans="1:4" x14ac:dyDescent="0.2">
      <c r="A141" s="20" t="s">
        <v>684</v>
      </c>
      <c r="B141" s="21" t="s">
        <v>906</v>
      </c>
      <c r="C141" s="19" t="str">
        <f t="shared" si="8"/>
        <v>N/A</v>
      </c>
      <c r="D141" s="19" t="str">
        <f t="shared" si="8"/>
        <v>N/A</v>
      </c>
    </row>
    <row r="142" spans="1:4" x14ac:dyDescent="0.2">
      <c r="A142" s="20" t="s">
        <v>685</v>
      </c>
      <c r="B142" s="21" t="s">
        <v>906</v>
      </c>
      <c r="C142" s="19" t="str">
        <f t="shared" si="8"/>
        <v>N/A</v>
      </c>
      <c r="D142" s="19" t="str">
        <f t="shared" si="8"/>
        <v>N/A</v>
      </c>
    </row>
    <row r="143" spans="1:4" x14ac:dyDescent="0.2">
      <c r="A143" s="53" t="s">
        <v>192</v>
      </c>
      <c r="B143" s="53"/>
      <c r="C143" s="53"/>
      <c r="D143" s="53"/>
    </row>
    <row r="144" spans="1:4" x14ac:dyDescent="0.2">
      <c r="A144" s="20" t="s">
        <v>9</v>
      </c>
      <c r="B144" s="21" t="s">
        <v>906</v>
      </c>
      <c r="C144" s="19" t="str">
        <f t="shared" ref="C144:D147" si="9">$G$1</f>
        <v>N/A</v>
      </c>
      <c r="D144" s="19" t="str">
        <f t="shared" si="9"/>
        <v>N/A</v>
      </c>
    </row>
    <row r="145" spans="1:4" x14ac:dyDescent="0.2">
      <c r="A145" s="20" t="s">
        <v>10</v>
      </c>
      <c r="B145" s="21" t="s">
        <v>906</v>
      </c>
      <c r="C145" s="19" t="str">
        <f t="shared" si="9"/>
        <v>N/A</v>
      </c>
      <c r="D145" s="19" t="str">
        <f t="shared" si="9"/>
        <v>N/A</v>
      </c>
    </row>
    <row r="146" spans="1:4" ht="34" x14ac:dyDescent="0.2">
      <c r="A146" s="18" t="s">
        <v>193</v>
      </c>
      <c r="B146" s="21" t="s">
        <v>906</v>
      </c>
      <c r="C146" s="19" t="str">
        <f t="shared" si="9"/>
        <v>N/A</v>
      </c>
      <c r="D146" s="19" t="str">
        <f t="shared" si="9"/>
        <v>N/A</v>
      </c>
    </row>
    <row r="147" spans="1:4" ht="51" x14ac:dyDescent="0.2">
      <c r="A147" s="18" t="s">
        <v>194</v>
      </c>
      <c r="B147" s="21" t="s">
        <v>906</v>
      </c>
      <c r="C147" s="19" t="str">
        <f t="shared" si="9"/>
        <v>N/A</v>
      </c>
      <c r="D147" s="19" t="str">
        <f t="shared" si="9"/>
        <v>N/A</v>
      </c>
    </row>
    <row r="148" spans="1:4" x14ac:dyDescent="0.2">
      <c r="A148" s="51" t="s">
        <v>195</v>
      </c>
      <c r="B148" s="51"/>
      <c r="C148" s="51"/>
      <c r="D148" s="51"/>
    </row>
    <row r="149" spans="1:4" ht="127" customHeight="1" x14ac:dyDescent="0.2">
      <c r="A149" s="18" t="s">
        <v>196</v>
      </c>
      <c r="B149" s="21" t="s">
        <v>32</v>
      </c>
      <c r="C149" s="17" t="str">
        <f>$F$5&amp;CHAR(10)&amp;$F$21</f>
        <v>ISO 14971
IEC 62366-1</v>
      </c>
      <c r="D14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0" spans="1:4" ht="134" customHeight="1" x14ac:dyDescent="0.2">
      <c r="A150" s="18" t="s">
        <v>197</v>
      </c>
      <c r="B150" s="21" t="s">
        <v>32</v>
      </c>
      <c r="C150" s="17" t="str">
        <f>$F$5&amp;CHAR(10)&amp;$F$21</f>
        <v>ISO 14971
IEC 62366-1</v>
      </c>
      <c r="D15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1" spans="1:4" ht="51" x14ac:dyDescent="0.2">
      <c r="A151" s="18" t="s">
        <v>198</v>
      </c>
      <c r="B151" s="21" t="s">
        <v>906</v>
      </c>
      <c r="C151" s="23" t="str">
        <f>$G$1</f>
        <v>N/A</v>
      </c>
      <c r="D151" s="23" t="str">
        <f>$G$1</f>
        <v>N/A</v>
      </c>
    </row>
    <row r="152" spans="1:4" ht="145" customHeight="1" x14ac:dyDescent="0.2">
      <c r="A152" s="18" t="s">
        <v>199</v>
      </c>
      <c r="B152" s="21" t="s">
        <v>32</v>
      </c>
      <c r="C152" s="17" t="str">
        <f>$F$5&amp;CHAR(10)&amp;_xlfn.TEXTJOIN(CHAR(10),TRUE,$F$19:$F$21)</f>
        <v>ISO 14971
IEC 60601-1
IEC 60601-1-2
IEC 62366-1</v>
      </c>
      <c r="D15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3" spans="1:4" ht="105" customHeight="1" x14ac:dyDescent="0.2">
      <c r="A153" s="18" t="s">
        <v>464</v>
      </c>
      <c r="B153" s="21" t="s">
        <v>32</v>
      </c>
      <c r="C153" s="17" t="str">
        <f>$F$5&amp;CHAR(10)&amp;$F$27</f>
        <v>ISO 14971
ISO 20417</v>
      </c>
      <c r="D153"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4" spans="1:4" ht="135" customHeight="1" x14ac:dyDescent="0.2">
      <c r="A154" s="18" t="s">
        <v>20</v>
      </c>
      <c r="B154" s="21" t="s">
        <v>32</v>
      </c>
      <c r="C154" s="17" t="str">
        <f>$F$5&amp;CHAR(10)&amp;$F$27</f>
        <v>ISO 14971
ISO 20417</v>
      </c>
      <c r="D15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5" spans="1:4" ht="135" customHeight="1" x14ac:dyDescent="0.2">
      <c r="A155" s="18" t="s">
        <v>200</v>
      </c>
      <c r="B155" s="21" t="s">
        <v>32</v>
      </c>
      <c r="C155" s="17" t="str">
        <f>$F$5&amp;CHAR(10)&amp;$F$21</f>
        <v>ISO 14971
IEC 62366-1</v>
      </c>
      <c r="D15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6" spans="1:4" x14ac:dyDescent="0.2">
      <c r="A156" s="51" t="s">
        <v>201</v>
      </c>
      <c r="B156" s="51"/>
      <c r="C156" s="51"/>
      <c r="D156" s="51"/>
    </row>
    <row r="157" spans="1:4" ht="119" x14ac:dyDescent="0.2">
      <c r="A157" s="18" t="s">
        <v>202</v>
      </c>
      <c r="B157" s="21" t="s">
        <v>32</v>
      </c>
      <c r="C157" s="17" t="str">
        <f>$F$13&amp;CHAR(10)&amp;$F$14&amp;CHAR(10)&amp;$F$17&amp;CHAR(10)&amp;$F$18&amp;CHAR(10)&amp;$F$22</f>
        <v>ISO 10555-5
ISO 7864
ISO 80369-1
ISO 80369-7
ISO 8536-4</v>
      </c>
      <c r="D157" s="17"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8" spans="1:4" ht="119" x14ac:dyDescent="0.2">
      <c r="A158" s="18" t="s">
        <v>203</v>
      </c>
      <c r="B158" s="21" t="s">
        <v>32</v>
      </c>
      <c r="C158" s="17" t="str">
        <f>$F$5&amp;CHAR(10)</f>
        <v xml:space="preserve">ISO 14971
</v>
      </c>
      <c r="D158" s="17"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9" spans="1:4" ht="160" customHeight="1" x14ac:dyDescent="0.2">
      <c r="A159" s="18" t="s">
        <v>204</v>
      </c>
      <c r="B159" s="21" t="s">
        <v>32</v>
      </c>
      <c r="C159" s="17" t="str">
        <f>$F$21&amp;CHAR(10)&amp;$F$27</f>
        <v>IEC 62366-1
ISO 20417</v>
      </c>
      <c r="D15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60" spans="1:4" x14ac:dyDescent="0.2">
      <c r="A160" s="56" t="s">
        <v>205</v>
      </c>
      <c r="B160" s="57"/>
      <c r="C160" s="57"/>
      <c r="D160" s="58"/>
    </row>
    <row r="161" spans="1:4" ht="68" x14ac:dyDescent="0.2">
      <c r="A161" s="18" t="s">
        <v>206</v>
      </c>
      <c r="B161" s="21" t="s">
        <v>906</v>
      </c>
      <c r="C161" s="19" t="str">
        <f>$G$1</f>
        <v>N/A</v>
      </c>
      <c r="D161" s="19" t="str">
        <f>$G$1</f>
        <v>N/A</v>
      </c>
    </row>
    <row r="162" spans="1:4" x14ac:dyDescent="0.2">
      <c r="A162" s="53" t="s">
        <v>207</v>
      </c>
      <c r="B162" s="53"/>
      <c r="C162" s="53"/>
      <c r="D162" s="53"/>
    </row>
    <row r="163" spans="1:4" ht="34" x14ac:dyDescent="0.2">
      <c r="A163" s="18" t="s">
        <v>11</v>
      </c>
      <c r="B163" s="21" t="s">
        <v>906</v>
      </c>
      <c r="C163" s="19" t="str">
        <f t="shared" ref="C163:D165" si="10">$G$1</f>
        <v>N/A</v>
      </c>
      <c r="D163" s="19" t="str">
        <f t="shared" si="10"/>
        <v>N/A</v>
      </c>
    </row>
    <row r="164" spans="1:4" ht="17" x14ac:dyDescent="0.2">
      <c r="A164" s="18" t="s">
        <v>12</v>
      </c>
      <c r="B164" s="21" t="s">
        <v>906</v>
      </c>
      <c r="C164" s="19" t="str">
        <f t="shared" si="10"/>
        <v>N/A</v>
      </c>
      <c r="D164" s="19" t="str">
        <f t="shared" si="10"/>
        <v>N/A</v>
      </c>
    </row>
    <row r="165" spans="1:4" ht="34" x14ac:dyDescent="0.2">
      <c r="A165" s="18" t="s">
        <v>13</v>
      </c>
      <c r="B165" s="21" t="s">
        <v>906</v>
      </c>
      <c r="C165" s="19" t="str">
        <f t="shared" si="10"/>
        <v>N/A</v>
      </c>
      <c r="D165" s="19" t="str">
        <f t="shared" si="10"/>
        <v>N/A</v>
      </c>
    </row>
    <row r="166" spans="1:4" x14ac:dyDescent="0.2">
      <c r="A166" s="53" t="s">
        <v>208</v>
      </c>
      <c r="B166" s="53"/>
      <c r="C166" s="53"/>
      <c r="D166" s="53"/>
    </row>
    <row r="167" spans="1:4" x14ac:dyDescent="0.2">
      <c r="A167" s="20" t="s">
        <v>14</v>
      </c>
      <c r="B167" s="21" t="s">
        <v>906</v>
      </c>
      <c r="C167" s="19" t="str">
        <f>$G$1</f>
        <v>N/A</v>
      </c>
      <c r="D167" s="19" t="str">
        <f>$G$1</f>
        <v>N/A</v>
      </c>
    </row>
    <row r="168" spans="1:4" x14ac:dyDescent="0.2">
      <c r="A168" s="20" t="s">
        <v>15</v>
      </c>
      <c r="B168" s="21" t="s">
        <v>906</v>
      </c>
      <c r="C168" s="19" t="str">
        <f>$G$1</f>
        <v>N/A</v>
      </c>
      <c r="D168" s="19" t="str">
        <f>$G$1</f>
        <v>N/A</v>
      </c>
    </row>
    <row r="169" spans="1:4" ht="32" customHeight="1" x14ac:dyDescent="0.2"/>
    <row r="170" spans="1:4" ht="32" x14ac:dyDescent="0.2">
      <c r="A170" s="24" t="s">
        <v>209</v>
      </c>
      <c r="B170" s="13" t="s">
        <v>52</v>
      </c>
      <c r="C170" s="14" t="s">
        <v>87</v>
      </c>
      <c r="D170" s="14" t="s">
        <v>88</v>
      </c>
    </row>
    <row r="171" spans="1:4" x14ac:dyDescent="0.2">
      <c r="A171" s="51" t="s">
        <v>212</v>
      </c>
      <c r="B171" s="51"/>
      <c r="C171" s="51"/>
      <c r="D171" s="51"/>
    </row>
    <row r="172" spans="1:4" x14ac:dyDescent="0.2">
      <c r="A172" s="51" t="s">
        <v>213</v>
      </c>
      <c r="B172" s="51"/>
      <c r="C172" s="51"/>
      <c r="D172" s="51"/>
    </row>
    <row r="173" spans="1:4" ht="68" customHeight="1" x14ac:dyDescent="0.2">
      <c r="A173" s="50" t="s">
        <v>21</v>
      </c>
      <c r="B173" s="50"/>
      <c r="C173" s="50"/>
      <c r="D173" s="50"/>
    </row>
    <row r="174" spans="1:4" ht="120" customHeight="1" x14ac:dyDescent="0.2">
      <c r="A174" s="18" t="s">
        <v>214</v>
      </c>
      <c r="B174" s="21" t="s">
        <v>32</v>
      </c>
      <c r="C174" s="17" t="str">
        <f>$F$21&amp;CHAR(10)&amp;$F$27</f>
        <v>IEC 62366-1
ISO 20417</v>
      </c>
      <c r="D17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5" spans="1:4" ht="132" customHeight="1" x14ac:dyDescent="0.2">
      <c r="A175" s="18" t="s">
        <v>215</v>
      </c>
      <c r="B175" s="21" t="s">
        <v>32</v>
      </c>
      <c r="C175" s="17" t="str">
        <f>$F$27</f>
        <v>ISO 20417</v>
      </c>
      <c r="D17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6" spans="1:4" ht="152" customHeight="1" x14ac:dyDescent="0.2">
      <c r="A176" s="18" t="s">
        <v>216</v>
      </c>
      <c r="B176" s="21" t="s">
        <v>32</v>
      </c>
      <c r="C176" s="17" t="str">
        <f>$F$27</f>
        <v>ISO 20417</v>
      </c>
      <c r="D17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7" spans="1:4" ht="51" x14ac:dyDescent="0.2">
      <c r="A177" s="18" t="s">
        <v>217</v>
      </c>
      <c r="B177" s="21" t="s">
        <v>906</v>
      </c>
      <c r="C177" s="23" t="str">
        <f>$G$1</f>
        <v>N/A</v>
      </c>
      <c r="D177" s="23" t="str">
        <f>$G$1</f>
        <v>N/A</v>
      </c>
    </row>
    <row r="178" spans="1:4" ht="34" x14ac:dyDescent="0.2">
      <c r="A178" s="18" t="s">
        <v>219</v>
      </c>
      <c r="B178" s="21" t="s">
        <v>906</v>
      </c>
      <c r="C178" s="23" t="str">
        <f>$G$1</f>
        <v>N/A</v>
      </c>
      <c r="D178" s="23" t="str">
        <f>$G$1</f>
        <v>N/A</v>
      </c>
    </row>
    <row r="179" spans="1:4" ht="106" customHeight="1" x14ac:dyDescent="0.2">
      <c r="A179" s="18" t="s">
        <v>220</v>
      </c>
      <c r="B179" s="21" t="s">
        <v>32</v>
      </c>
      <c r="C179" s="17" t="str">
        <f>$F$27</f>
        <v>ISO 20417</v>
      </c>
      <c r="D17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0" spans="1:4" ht="130" customHeight="1" x14ac:dyDescent="0.2">
      <c r="A180" s="18" t="s">
        <v>221</v>
      </c>
      <c r="B180" s="21" t="s">
        <v>32</v>
      </c>
      <c r="C180" s="17" t="str">
        <f>$F$27</f>
        <v>ISO 20417</v>
      </c>
      <c r="D18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1" spans="1:4" ht="119" customHeight="1" x14ac:dyDescent="0.2">
      <c r="A181" s="18" t="s">
        <v>222</v>
      </c>
      <c r="B181" s="21" t="s">
        <v>32</v>
      </c>
      <c r="C181" s="17" t="str">
        <f>$F$27</f>
        <v>ISO 20417</v>
      </c>
      <c r="D18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2" spans="1:4" x14ac:dyDescent="0.2">
      <c r="A182" s="52" t="s">
        <v>223</v>
      </c>
      <c r="B182" s="52"/>
      <c r="C182" s="52"/>
      <c r="D182" s="52"/>
    </row>
    <row r="183" spans="1:4" x14ac:dyDescent="0.2">
      <c r="A183" s="50" t="s">
        <v>22</v>
      </c>
      <c r="B183" s="50"/>
      <c r="C183" s="50"/>
      <c r="D183" s="50"/>
    </row>
    <row r="184" spans="1:4" ht="116" customHeight="1" x14ac:dyDescent="0.2">
      <c r="A184" s="18" t="s">
        <v>224</v>
      </c>
      <c r="B184" s="21" t="s">
        <v>32</v>
      </c>
      <c r="C184" s="17" t="str">
        <f>$F$27</f>
        <v>ISO 20417</v>
      </c>
      <c r="D18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5" spans="1:4" ht="106" customHeight="1" x14ac:dyDescent="0.2">
      <c r="A185" s="18" t="s">
        <v>225</v>
      </c>
      <c r="B185" s="21" t="s">
        <v>32</v>
      </c>
      <c r="C185" s="17" t="str">
        <f>$F$27</f>
        <v>ISO 20417</v>
      </c>
      <c r="D18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6" spans="1:4" ht="125" customHeight="1" x14ac:dyDescent="0.2">
      <c r="A186" s="18" t="s">
        <v>226</v>
      </c>
      <c r="B186" s="21" t="s">
        <v>32</v>
      </c>
      <c r="C186" s="17" t="str">
        <f>$F$27</f>
        <v>ISO 20417</v>
      </c>
      <c r="D18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7" spans="1:4" ht="146" customHeight="1" x14ac:dyDescent="0.2">
      <c r="A187" s="18" t="s">
        <v>227</v>
      </c>
      <c r="B187" s="21" t="s">
        <v>32</v>
      </c>
      <c r="C187" s="17" t="str">
        <f>$F$27</f>
        <v>ISO 20417</v>
      </c>
      <c r="D18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8" spans="1:4" ht="17" customHeight="1" x14ac:dyDescent="0.2">
      <c r="A188" s="50" t="s">
        <v>218</v>
      </c>
      <c r="B188" s="50"/>
      <c r="C188" s="50"/>
      <c r="D188" s="50"/>
    </row>
    <row r="189" spans="1:4" ht="85" customHeight="1" x14ac:dyDescent="0.2">
      <c r="A189" s="22" t="s">
        <v>228</v>
      </c>
      <c r="B189" s="21" t="s">
        <v>32</v>
      </c>
      <c r="C189" s="17" t="str">
        <f>$F$27</f>
        <v>ISO 20417</v>
      </c>
      <c r="D18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0" spans="1:4" ht="83" customHeight="1" x14ac:dyDescent="0.2">
      <c r="A190" s="22" t="s">
        <v>229</v>
      </c>
      <c r="B190" s="21" t="s">
        <v>32</v>
      </c>
      <c r="C190" s="17" t="str">
        <f>$F$27</f>
        <v>ISO 20417</v>
      </c>
      <c r="D19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1" spans="1:4" ht="17" x14ac:dyDescent="0.2">
      <c r="A191" s="22" t="s">
        <v>25</v>
      </c>
      <c r="B191" s="21" t="s">
        <v>906</v>
      </c>
      <c r="C191" s="23" t="str">
        <f>$G$1</f>
        <v>N/A</v>
      </c>
      <c r="D191" s="23" t="str">
        <f>$G$1</f>
        <v>N/A</v>
      </c>
    </row>
    <row r="192" spans="1:4" ht="97" customHeight="1" x14ac:dyDescent="0.2">
      <c r="A192" s="18" t="s">
        <v>230</v>
      </c>
      <c r="B192" s="21" t="s">
        <v>32</v>
      </c>
      <c r="C192" s="17" t="str">
        <f t="shared" ref="C192:C197" si="11">$F$27</f>
        <v>ISO 20417</v>
      </c>
      <c r="D192" s="17" t="str">
        <f t="shared" ref="D192:D204" si="12">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3" spans="1:4" ht="123" customHeight="1" x14ac:dyDescent="0.2">
      <c r="A193" s="18" t="s">
        <v>231</v>
      </c>
      <c r="B193" s="21" t="s">
        <v>32</v>
      </c>
      <c r="C193" s="17" t="str">
        <f t="shared" si="11"/>
        <v>ISO 20417</v>
      </c>
      <c r="D193"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4" spans="1:4" ht="110" customHeight="1" x14ac:dyDescent="0.2">
      <c r="A194" s="18" t="s">
        <v>232</v>
      </c>
      <c r="B194" s="21" t="s">
        <v>32</v>
      </c>
      <c r="C194" s="17" t="str">
        <f t="shared" si="11"/>
        <v>ISO 20417</v>
      </c>
      <c r="D194"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5" spans="1:4" ht="124" customHeight="1" x14ac:dyDescent="0.2">
      <c r="A195" s="18" t="s">
        <v>233</v>
      </c>
      <c r="B195" s="21" t="s">
        <v>32</v>
      </c>
      <c r="C195" s="17" t="str">
        <f t="shared" si="11"/>
        <v>ISO 20417</v>
      </c>
      <c r="D195"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6" spans="1:4" ht="93" customHeight="1" x14ac:dyDescent="0.2">
      <c r="A196" s="18" t="s">
        <v>234</v>
      </c>
      <c r="B196" s="21" t="s">
        <v>32</v>
      </c>
      <c r="C196" s="17" t="str">
        <f t="shared" si="11"/>
        <v>ISO 20417</v>
      </c>
      <c r="D196"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7" spans="1:4" ht="70" customHeight="1" x14ac:dyDescent="0.2">
      <c r="A197" s="18" t="s">
        <v>235</v>
      </c>
      <c r="B197" s="21" t="s">
        <v>32</v>
      </c>
      <c r="C197" s="17" t="str">
        <f t="shared" si="11"/>
        <v>ISO 20417</v>
      </c>
      <c r="D197"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8" spans="1:4" ht="88" customHeight="1" x14ac:dyDescent="0.2">
      <c r="A198" s="18" t="s">
        <v>236</v>
      </c>
      <c r="B198" s="21" t="s">
        <v>32</v>
      </c>
      <c r="C198" s="17" t="str">
        <f>_xlfn.TEXTJOIN(CHAR(10),TRUE,$F$25:$F$27)</f>
        <v>ISO 11607-1
ISO 11607-2
ISO 20417</v>
      </c>
      <c r="D198"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9" spans="1:4" ht="115" customHeight="1" x14ac:dyDescent="0.2">
      <c r="A199" s="18" t="s">
        <v>237</v>
      </c>
      <c r="B199" s="21" t="s">
        <v>32</v>
      </c>
      <c r="C199" s="17" t="str">
        <f>$F$27</f>
        <v>ISO 20417</v>
      </c>
      <c r="D199"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0" spans="1:4" ht="112" customHeight="1" x14ac:dyDescent="0.2">
      <c r="A200" s="18" t="s">
        <v>238</v>
      </c>
      <c r="B200" s="21" t="s">
        <v>32</v>
      </c>
      <c r="C200" s="17" t="str">
        <f>_xlfn.TEXTJOIN(CHAR(10),TRUE,$F$25:$F$27)</f>
        <v>ISO 11607-1
ISO 11607-2
ISO 20417</v>
      </c>
      <c r="D200"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1" spans="1:4" ht="108" customHeight="1" x14ac:dyDescent="0.2">
      <c r="A201" s="18" t="s">
        <v>239</v>
      </c>
      <c r="B201" s="21" t="s">
        <v>32</v>
      </c>
      <c r="C201" s="17" t="str">
        <f>_xlfn.TEXTJOIN(CHAR(10),TRUE,$F$25:$F$27)</f>
        <v>ISO 11607-1
ISO 11607-2
ISO 20417</v>
      </c>
      <c r="D201"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2" spans="1:4" ht="130" customHeight="1" x14ac:dyDescent="0.2">
      <c r="A202" s="18" t="s">
        <v>240</v>
      </c>
      <c r="B202" s="21" t="s">
        <v>32</v>
      </c>
      <c r="C202" s="17" t="str">
        <f>$F$21&amp;CHAR(10)&amp;$F$27</f>
        <v>IEC 62366-1
ISO 20417</v>
      </c>
      <c r="D202"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3" spans="1:4" ht="92" customHeight="1" x14ac:dyDescent="0.2">
      <c r="A203" s="18" t="s">
        <v>241</v>
      </c>
      <c r="B203" s="21" t="s">
        <v>32</v>
      </c>
      <c r="C203" s="17" t="str">
        <f>$F$27</f>
        <v>ISO 20417</v>
      </c>
      <c r="D203"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4" spans="1:4" ht="110" customHeight="1" x14ac:dyDescent="0.2">
      <c r="A204" s="18" t="s">
        <v>242</v>
      </c>
      <c r="B204" s="21" t="s">
        <v>32</v>
      </c>
      <c r="C204" s="17" t="str">
        <f>$F$21&amp;CHAR(10)&amp;$F$27</f>
        <v>IEC 62366-1
ISO 20417</v>
      </c>
      <c r="D204"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5" spans="1:4" ht="34" x14ac:dyDescent="0.2">
      <c r="A205" s="18" t="s">
        <v>243</v>
      </c>
      <c r="B205" s="21" t="s">
        <v>906</v>
      </c>
      <c r="C205" s="23" t="str">
        <f>$G$1</f>
        <v>N/A</v>
      </c>
      <c r="D205" s="23" t="str">
        <f>$G$1</f>
        <v>N/A</v>
      </c>
    </row>
    <row r="206" spans="1:4" x14ac:dyDescent="0.2">
      <c r="A206" s="52" t="s">
        <v>244</v>
      </c>
      <c r="B206" s="52"/>
      <c r="C206" s="52"/>
      <c r="D206" s="52"/>
    </row>
    <row r="207" spans="1:4" ht="17" customHeight="1" x14ac:dyDescent="0.2">
      <c r="A207" s="47" t="s">
        <v>23</v>
      </c>
      <c r="B207" s="48"/>
      <c r="C207" s="48"/>
      <c r="D207" s="49"/>
    </row>
    <row r="208" spans="1:4" ht="78" customHeight="1" x14ac:dyDescent="0.2">
      <c r="A208" s="18" t="s">
        <v>248</v>
      </c>
      <c r="B208" s="21" t="s">
        <v>32</v>
      </c>
      <c r="C208" s="17" t="str">
        <f>_xlfn.TEXTJOIN(CHAR(10),TRUE,$F$25:$F$27)</f>
        <v>ISO 11607-1
ISO 11607-2
ISO 20417</v>
      </c>
      <c r="D208" s="17" t="str">
        <f t="shared" ref="D208:D217" si="13">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9" spans="1:4" ht="70" customHeight="1" x14ac:dyDescent="0.2">
      <c r="A209" s="18" t="s">
        <v>249</v>
      </c>
      <c r="B209" s="21" t="s">
        <v>32</v>
      </c>
      <c r="C209" s="17" t="str">
        <f>_xlfn.TEXTJOIN(CHAR(10),TRUE,$F$25:$F$27)</f>
        <v>ISO 11607-1
ISO 11607-2
ISO 20417</v>
      </c>
      <c r="D209"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0" spans="1:4" ht="57" customHeight="1" x14ac:dyDescent="0.2">
      <c r="A210" s="18" t="s">
        <v>250</v>
      </c>
      <c r="B210" s="21" t="s">
        <v>32</v>
      </c>
      <c r="C210" s="17" t="str">
        <f>_xlfn.TEXTJOIN(CHAR(10),TRUE,$F$23:$F$27)</f>
        <v>ISO 11135
ISO 10993-7
ISO 11607-1
ISO 11607-2
ISO 20417</v>
      </c>
      <c r="D210"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1" spans="1:4" ht="105" customHeight="1" x14ac:dyDescent="0.2">
      <c r="A211" s="18" t="s">
        <v>251</v>
      </c>
      <c r="B211" s="21" t="s">
        <v>32</v>
      </c>
      <c r="C211" s="17" t="str">
        <f>_xlfn.TEXTJOIN(CHAR(10),TRUE,$F$25:$F$27)</f>
        <v>ISO 11607-1
ISO 11607-2
ISO 20417</v>
      </c>
      <c r="D211"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2" spans="1:4" ht="83" customHeight="1" x14ac:dyDescent="0.2">
      <c r="A212" s="18" t="s">
        <v>252</v>
      </c>
      <c r="B212" s="21" t="s">
        <v>32</v>
      </c>
      <c r="C212" s="17" t="str">
        <f>_xlfn.TEXTJOIN(CHAR(10),TRUE,$F$25:$F$27)</f>
        <v>ISO 11607-1
ISO 11607-2
ISO 20417</v>
      </c>
      <c r="D212"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3" spans="1:4" ht="118" customHeight="1" x14ac:dyDescent="0.2">
      <c r="A213" s="18" t="s">
        <v>253</v>
      </c>
      <c r="B213" s="21" t="s">
        <v>32</v>
      </c>
      <c r="C213" s="17" t="str">
        <f>$F$27</f>
        <v>ISO 20417</v>
      </c>
      <c r="D213"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4" spans="1:4" ht="93" customHeight="1" x14ac:dyDescent="0.2">
      <c r="A214" s="18" t="s">
        <v>254</v>
      </c>
      <c r="B214" s="21" t="s">
        <v>32</v>
      </c>
      <c r="C214" s="17" t="str">
        <f>$F$27</f>
        <v>ISO 20417</v>
      </c>
      <c r="D214"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5" spans="1:4" ht="108" customHeight="1" x14ac:dyDescent="0.2">
      <c r="A215" s="18" t="s">
        <v>255</v>
      </c>
      <c r="B215" s="21" t="s">
        <v>32</v>
      </c>
      <c r="C215" s="17" t="str">
        <f>$F$27</f>
        <v>ISO 20417</v>
      </c>
      <c r="D215"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6" spans="1:4" ht="102" customHeight="1" x14ac:dyDescent="0.2">
      <c r="A216" s="18" t="s">
        <v>256</v>
      </c>
      <c r="B216" s="21" t="s">
        <v>32</v>
      </c>
      <c r="C216" s="17" t="str">
        <f>$F$27</f>
        <v>ISO 20417</v>
      </c>
      <c r="D216"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7" spans="1:4" ht="95" customHeight="1" x14ac:dyDescent="0.2">
      <c r="A217" s="18" t="s">
        <v>257</v>
      </c>
      <c r="B217" s="21" t="s">
        <v>32</v>
      </c>
      <c r="C217" s="17" t="str">
        <f>_xlfn.TEXTJOIN(CHAR(10),TRUE,$F$25:$F$27)</f>
        <v>ISO 11607-1
ISO 11607-2
ISO 20417</v>
      </c>
      <c r="D217"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8" spans="1:4" x14ac:dyDescent="0.2">
      <c r="A218" s="56" t="s">
        <v>258</v>
      </c>
      <c r="B218" s="57"/>
      <c r="C218" s="57"/>
      <c r="D218" s="58"/>
    </row>
    <row r="219" spans="1:4" ht="17" customHeight="1" x14ac:dyDescent="0.2">
      <c r="A219" s="47" t="s">
        <v>24</v>
      </c>
      <c r="B219" s="48"/>
      <c r="C219" s="48"/>
      <c r="D219" s="49"/>
    </row>
    <row r="220" spans="1:4" ht="99" customHeight="1" x14ac:dyDescent="0.2">
      <c r="A220" s="18" t="s">
        <v>259</v>
      </c>
      <c r="B220" s="21" t="s">
        <v>32</v>
      </c>
      <c r="C220" s="17" t="str">
        <f t="shared" ref="C220:C229" si="14">$F$27</f>
        <v>ISO 20417</v>
      </c>
      <c r="D220" s="17" t="str">
        <f t="shared" ref="D220:D229" si="15">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1" spans="1:4" ht="98" customHeight="1" x14ac:dyDescent="0.2">
      <c r="A221" s="18" t="s">
        <v>260</v>
      </c>
      <c r="B221" s="21" t="s">
        <v>32</v>
      </c>
      <c r="C221" s="17" t="str">
        <f t="shared" si="14"/>
        <v>ISO 20417</v>
      </c>
      <c r="D221"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2" spans="1:4" ht="128" customHeight="1" x14ac:dyDescent="0.2">
      <c r="A222" s="18" t="s">
        <v>261</v>
      </c>
      <c r="B222" s="21" t="s">
        <v>32</v>
      </c>
      <c r="C222" s="17" t="str">
        <f t="shared" si="14"/>
        <v>ISO 20417</v>
      </c>
      <c r="D222"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3" spans="1:4" ht="130" customHeight="1" x14ac:dyDescent="0.2">
      <c r="A223" s="18" t="s">
        <v>262</v>
      </c>
      <c r="B223" s="21" t="s">
        <v>32</v>
      </c>
      <c r="C223" s="17" t="str">
        <f t="shared" si="14"/>
        <v>ISO 20417</v>
      </c>
      <c r="D223"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4" spans="1:4" ht="145" customHeight="1" x14ac:dyDescent="0.2">
      <c r="A224" s="18" t="s">
        <v>263</v>
      </c>
      <c r="B224" s="21" t="s">
        <v>32</v>
      </c>
      <c r="C224" s="17" t="str">
        <f t="shared" si="14"/>
        <v>ISO 20417</v>
      </c>
      <c r="D224"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5" spans="1:4" ht="117" customHeight="1" x14ac:dyDescent="0.2">
      <c r="A225" s="18" t="s">
        <v>264</v>
      </c>
      <c r="B225" s="21" t="s">
        <v>32</v>
      </c>
      <c r="C225" s="17" t="str">
        <f t="shared" si="14"/>
        <v>ISO 20417</v>
      </c>
      <c r="D225"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6" spans="1:4" ht="95" customHeight="1" x14ac:dyDescent="0.2">
      <c r="A226" s="18" t="s">
        <v>265</v>
      </c>
      <c r="B226" s="21" t="s">
        <v>32</v>
      </c>
      <c r="C226" s="17" t="str">
        <f t="shared" si="14"/>
        <v>ISO 20417</v>
      </c>
      <c r="D226"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7" spans="1:4" ht="96" customHeight="1" x14ac:dyDescent="0.2">
      <c r="A227" s="18" t="s">
        <v>266</v>
      </c>
      <c r="B227" s="21" t="s">
        <v>32</v>
      </c>
      <c r="C227" s="17" t="str">
        <f t="shared" si="14"/>
        <v>ISO 20417</v>
      </c>
      <c r="D227"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8" spans="1:4" ht="108" customHeight="1" x14ac:dyDescent="0.2">
      <c r="A228" s="18" t="s">
        <v>267</v>
      </c>
      <c r="B228" s="21" t="s">
        <v>32</v>
      </c>
      <c r="C228" s="17" t="str">
        <f t="shared" si="14"/>
        <v>ISO 20417</v>
      </c>
      <c r="D228"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9" spans="1:4" ht="95" customHeight="1" x14ac:dyDescent="0.2">
      <c r="A229" s="18" t="s">
        <v>268</v>
      </c>
      <c r="B229" s="21" t="s">
        <v>32</v>
      </c>
      <c r="C229" s="17" t="str">
        <f t="shared" si="14"/>
        <v>ISO 20417</v>
      </c>
      <c r="D229"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0" spans="1:4" x14ac:dyDescent="0.2">
      <c r="A230" s="50" t="s">
        <v>269</v>
      </c>
      <c r="B230" s="50"/>
      <c r="C230" s="50"/>
      <c r="D230" s="50"/>
    </row>
    <row r="231" spans="1:4" ht="102" customHeight="1" x14ac:dyDescent="0.2">
      <c r="A231" s="18" t="s">
        <v>686</v>
      </c>
      <c r="B231" s="21" t="s">
        <v>32</v>
      </c>
      <c r="C231" s="17" t="str">
        <f>$F$27</f>
        <v>ISO 20417</v>
      </c>
      <c r="D231" s="17" t="str">
        <f t="shared" ref="D231:D237" si="16">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2" spans="1:4" ht="124" customHeight="1" x14ac:dyDescent="0.2">
      <c r="A232" s="18" t="s">
        <v>687</v>
      </c>
      <c r="B232" s="21" t="s">
        <v>32</v>
      </c>
      <c r="C232" s="17" t="str">
        <f>$F$27</f>
        <v>ISO 20417</v>
      </c>
      <c r="D232"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3" spans="1:4" ht="102" customHeight="1" x14ac:dyDescent="0.2">
      <c r="A233" s="18" t="s">
        <v>688</v>
      </c>
      <c r="B233" s="21" t="s">
        <v>32</v>
      </c>
      <c r="C233" s="17" t="str">
        <f>$F$27</f>
        <v>ISO 20417</v>
      </c>
      <c r="D233"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4" spans="1:4" ht="66" customHeight="1" x14ac:dyDescent="0.2">
      <c r="A234" s="18" t="s">
        <v>689</v>
      </c>
      <c r="B234" s="21" t="s">
        <v>32</v>
      </c>
      <c r="C234" s="17" t="str">
        <f>$F$27</f>
        <v>ISO 20417</v>
      </c>
      <c r="D234"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5" spans="1:4" ht="98" customHeight="1" x14ac:dyDescent="0.2">
      <c r="A235" s="18" t="s">
        <v>270</v>
      </c>
      <c r="B235" s="21" t="s">
        <v>32</v>
      </c>
      <c r="C235" s="17" t="str">
        <f>_xlfn.TEXTJOIN(CHAR(10),TRUE,$F$25:$F$27)</f>
        <v>ISO 11607-1
ISO 11607-2
ISO 20417</v>
      </c>
      <c r="D235"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6" spans="1:4" ht="104" customHeight="1" x14ac:dyDescent="0.2">
      <c r="A236" s="18" t="s">
        <v>271</v>
      </c>
      <c r="B236" s="21" t="s">
        <v>32</v>
      </c>
      <c r="C236" s="17" t="str">
        <f>_xlfn.TEXTJOIN(CHAR(10),TRUE,$F$25:$F$27)</f>
        <v>ISO 11607-1
ISO 11607-2
ISO 20417</v>
      </c>
      <c r="D236"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7" spans="1:4" ht="113" customHeight="1" x14ac:dyDescent="0.2">
      <c r="A237" s="18" t="s">
        <v>272</v>
      </c>
      <c r="B237" s="21" t="s">
        <v>32</v>
      </c>
      <c r="C237" s="17" t="str">
        <f>_xlfn.TEXTJOIN(CHAR(10),TRUE,$F$25:$F$27)</f>
        <v>ISO 11607-1
ISO 11607-2
ISO 20417</v>
      </c>
      <c r="D237"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8" spans="1:4" ht="34" x14ac:dyDescent="0.2">
      <c r="A238" s="18" t="s">
        <v>273</v>
      </c>
      <c r="B238" s="21" t="s">
        <v>906</v>
      </c>
      <c r="C238" s="23" t="str">
        <f>$G$1</f>
        <v>N/A</v>
      </c>
      <c r="D238" s="23" t="str">
        <f>$G$1</f>
        <v>N/A</v>
      </c>
    </row>
    <row r="239" spans="1:4" ht="89" customHeight="1" x14ac:dyDescent="0.2">
      <c r="A239" s="18" t="s">
        <v>274</v>
      </c>
      <c r="B239" s="21" t="s">
        <v>32</v>
      </c>
      <c r="C239" s="17" t="str">
        <f>$F$5&amp;CHAR(10)&amp;_xlfn.TEXTJOIN(CHAR(10),TRUE,$F$25:$F$27)</f>
        <v>ISO 14971
ISO 11607-1
ISO 11607-2
ISO 20417</v>
      </c>
      <c r="D23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0" spans="1:4" ht="17" customHeight="1" x14ac:dyDescent="0.2">
      <c r="A240" s="50" t="s">
        <v>275</v>
      </c>
      <c r="B240" s="50"/>
      <c r="C240" s="50"/>
      <c r="D240" s="50"/>
    </row>
    <row r="241" spans="1:4" ht="92" customHeight="1" x14ac:dyDescent="0.2">
      <c r="A241" s="20" t="s">
        <v>690</v>
      </c>
      <c r="B241" s="21" t="s">
        <v>32</v>
      </c>
      <c r="C241" s="17" t="str">
        <f>$F$21&amp;CHAR(10)&amp;$F$27</f>
        <v>IEC 62366-1
ISO 20417</v>
      </c>
      <c r="D24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2" spans="1:4" ht="61" customHeight="1" x14ac:dyDescent="0.2">
      <c r="A242" s="20" t="s">
        <v>691</v>
      </c>
      <c r="B242" s="21" t="s">
        <v>32</v>
      </c>
      <c r="C242" s="17" t="str">
        <f>$F$21&amp;CHAR(10)&amp;$F$27</f>
        <v>IEC 62366-1
ISO 20417</v>
      </c>
      <c r="D24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3" spans="1:4" x14ac:dyDescent="0.2">
      <c r="A243" s="53" t="s">
        <v>276</v>
      </c>
      <c r="B243" s="53"/>
      <c r="C243" s="53"/>
      <c r="D243" s="53"/>
    </row>
    <row r="244" spans="1:4" ht="69" customHeight="1" x14ac:dyDescent="0.2">
      <c r="A244" s="20" t="s">
        <v>692</v>
      </c>
      <c r="B244" s="21" t="s">
        <v>32</v>
      </c>
      <c r="C244" s="17" t="str">
        <f>$F$27&amp;CHAR(10)&amp;$F$28</f>
        <v>ISO 20417
IEC 63000</v>
      </c>
      <c r="D24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5" spans="1:4" ht="75" customHeight="1" x14ac:dyDescent="0.2">
      <c r="A245" s="20" t="s">
        <v>693</v>
      </c>
      <c r="B245" s="21" t="s">
        <v>32</v>
      </c>
      <c r="C245" s="17" t="str">
        <f>$F$27&amp;CHAR(10)&amp;$F$28</f>
        <v>ISO 20417
IEC 63000</v>
      </c>
      <c r="D245"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6" spans="1:4" ht="46" customHeight="1" x14ac:dyDescent="0.2">
      <c r="A246" s="50" t="s">
        <v>277</v>
      </c>
      <c r="B246" s="50"/>
      <c r="C246" s="50"/>
      <c r="D246" s="50"/>
    </row>
    <row r="247" spans="1:4" ht="89" customHeight="1" x14ac:dyDescent="0.2">
      <c r="A247" s="18" t="s">
        <v>694</v>
      </c>
      <c r="B247" s="21" t="s">
        <v>32</v>
      </c>
      <c r="C247" s="17" t="str">
        <f>$F$27</f>
        <v>ISO 20417</v>
      </c>
      <c r="D24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8" spans="1:4" ht="89" customHeight="1" x14ac:dyDescent="0.2">
      <c r="A248" s="18" t="s">
        <v>695</v>
      </c>
      <c r="B248" s="21" t="s">
        <v>32</v>
      </c>
      <c r="C248" s="17" t="str">
        <f>$F$27&amp;CHAR(10)&amp;$F$28</f>
        <v>ISO 20417
IEC 63000</v>
      </c>
      <c r="D248"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9" spans="1:4" ht="67" customHeight="1" x14ac:dyDescent="0.2">
      <c r="A249" s="18" t="s">
        <v>696</v>
      </c>
      <c r="B249" s="21" t="s">
        <v>32</v>
      </c>
      <c r="C249" s="17" t="str">
        <f>$F$27&amp;CHAR(10)&amp;$F$28</f>
        <v>ISO 20417
IEC 63000</v>
      </c>
      <c r="D249"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0" spans="1:4" ht="102" customHeight="1" x14ac:dyDescent="0.2">
      <c r="A250" s="18" t="s">
        <v>697</v>
      </c>
      <c r="B250" s="21" t="s">
        <v>32</v>
      </c>
      <c r="C250" s="17" t="str">
        <f>$F$6&amp;CHAR(10)&amp;$F$27</f>
        <v>ISO 10993-1
ISO 20417</v>
      </c>
      <c r="D25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1" spans="1:4" ht="103" customHeight="1" x14ac:dyDescent="0.2">
      <c r="A251" s="18" t="s">
        <v>698</v>
      </c>
      <c r="B251" s="21" t="s">
        <v>32</v>
      </c>
      <c r="C251" s="17" t="str">
        <f>$F$6&amp;CHAR(10)&amp;$F$27</f>
        <v>ISO 10993-1
ISO 20417</v>
      </c>
      <c r="D25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2" spans="1:4" ht="86" customHeight="1" x14ac:dyDescent="0.2">
      <c r="A252" s="18" t="s">
        <v>699</v>
      </c>
      <c r="B252" s="21" t="s">
        <v>32</v>
      </c>
      <c r="C252" s="17" t="str">
        <f>$F$5&amp;CHAR(10)&amp;$F$28</f>
        <v>ISO 14971
IEC 63000</v>
      </c>
      <c r="D25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3" spans="1:4" ht="97" customHeight="1" x14ac:dyDescent="0.2">
      <c r="A253" s="18" t="s">
        <v>278</v>
      </c>
      <c r="B253" s="21" t="s">
        <v>32</v>
      </c>
      <c r="C253" s="17" t="str">
        <f>$F$6&amp;CHAR(10)&amp;$F$27</f>
        <v>ISO 10993-1
ISO 20417</v>
      </c>
      <c r="D25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4" spans="1:4" ht="34" x14ac:dyDescent="0.2">
      <c r="A254" s="18" t="s">
        <v>279</v>
      </c>
      <c r="B254" s="21" t="s">
        <v>906</v>
      </c>
      <c r="C254" s="23" t="str">
        <f>$G$1</f>
        <v>N/A</v>
      </c>
      <c r="D254" s="23" t="str">
        <f>$G$1</f>
        <v>N/A</v>
      </c>
    </row>
    <row r="255" spans="1:4" ht="34" customHeight="1" x14ac:dyDescent="0.2">
      <c r="A255" s="47" t="s">
        <v>280</v>
      </c>
      <c r="B255" s="48"/>
      <c r="C255" s="48"/>
      <c r="D255" s="49"/>
    </row>
    <row r="256" spans="1:4" ht="95" customHeight="1" x14ac:dyDescent="0.2">
      <c r="A256" s="18" t="s">
        <v>700</v>
      </c>
      <c r="B256" s="21" t="s">
        <v>32</v>
      </c>
      <c r="C256" s="17" t="str">
        <f>$F$6&amp;CHAR(10)&amp;$F$27</f>
        <v>ISO 10993-1
ISO 20417</v>
      </c>
      <c r="D25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7" spans="1:4" ht="59" customHeight="1" x14ac:dyDescent="0.2">
      <c r="A257" s="18" t="s">
        <v>701</v>
      </c>
      <c r="B257" s="21" t="s">
        <v>32</v>
      </c>
      <c r="C257" s="17" t="str">
        <f>$F$6&amp;CHAR(10)&amp;$F$27</f>
        <v>ISO 10993-1
ISO 20417</v>
      </c>
      <c r="D25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8" spans="1:4" ht="34" x14ac:dyDescent="0.2">
      <c r="A258" s="22" t="s">
        <v>281</v>
      </c>
      <c r="B258" s="21" t="s">
        <v>906</v>
      </c>
      <c r="C258" s="23" t="str">
        <f t="shared" ref="C258:D260" si="17">$G$1</f>
        <v>N/A</v>
      </c>
      <c r="D258" s="23" t="str">
        <f t="shared" si="17"/>
        <v>N/A</v>
      </c>
    </row>
    <row r="259" spans="1:4" ht="34" x14ac:dyDescent="0.2">
      <c r="A259" s="18" t="s">
        <v>282</v>
      </c>
      <c r="B259" s="21" t="s">
        <v>906</v>
      </c>
      <c r="C259" s="23" t="str">
        <f t="shared" si="17"/>
        <v>N/A</v>
      </c>
      <c r="D259" s="23" t="str">
        <f t="shared" si="17"/>
        <v>N/A</v>
      </c>
    </row>
    <row r="260" spans="1:4" ht="34" x14ac:dyDescent="0.2">
      <c r="A260" s="18" t="s">
        <v>283</v>
      </c>
      <c r="B260" s="21" t="s">
        <v>906</v>
      </c>
      <c r="C260" s="23" t="str">
        <f t="shared" si="17"/>
        <v>N/A</v>
      </c>
      <c r="D260" s="23" t="str">
        <f t="shared" si="17"/>
        <v>N/A</v>
      </c>
    </row>
    <row r="261" spans="1:4" ht="59" customHeight="1" x14ac:dyDescent="0.2">
      <c r="A261" s="18" t="s">
        <v>284</v>
      </c>
      <c r="B261" s="21" t="s">
        <v>32</v>
      </c>
      <c r="C261" s="17" t="str">
        <f>$F$27</f>
        <v>ISO 20417</v>
      </c>
      <c r="D26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2" spans="1:4" ht="66" customHeight="1" x14ac:dyDescent="0.2">
      <c r="A262" s="18" t="s">
        <v>285</v>
      </c>
      <c r="B262" s="21" t="s">
        <v>32</v>
      </c>
      <c r="C262" s="17" t="str">
        <f>$F$27</f>
        <v>ISO 20417</v>
      </c>
      <c r="D26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3" spans="1:4" ht="17" x14ac:dyDescent="0.2">
      <c r="A263" s="18" t="s">
        <v>286</v>
      </c>
      <c r="B263" s="21" t="s">
        <v>906</v>
      </c>
      <c r="C263" s="23" t="str">
        <f>$G$1</f>
        <v>N/A</v>
      </c>
      <c r="D263" s="23" t="str">
        <f>$G$1</f>
        <v>N/A</v>
      </c>
    </row>
    <row r="264" spans="1:4" ht="82" customHeight="1" x14ac:dyDescent="0.2">
      <c r="A264" s="18" t="s">
        <v>287</v>
      </c>
      <c r="B264" s="21" t="s">
        <v>32</v>
      </c>
      <c r="C264" s="17" t="str">
        <f>$F$27</f>
        <v>ISO 20417</v>
      </c>
      <c r="D26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sheetData>
  <mergeCells count="54">
    <mergeCell ref="A29:D29"/>
    <mergeCell ref="A40:D40"/>
    <mergeCell ref="A41:D41"/>
    <mergeCell ref="A42:D42"/>
    <mergeCell ref="A166:D166"/>
    <mergeCell ref="A64:D64"/>
    <mergeCell ref="A138:D138"/>
    <mergeCell ref="A91:D91"/>
    <mergeCell ref="A134:D134"/>
    <mergeCell ref="A104:D104"/>
    <mergeCell ref="A111:D111"/>
    <mergeCell ref="A160:D160"/>
    <mergeCell ref="A6:D6"/>
    <mergeCell ref="A7:D7"/>
    <mergeCell ref="A14:D14"/>
    <mergeCell ref="A19:D19"/>
    <mergeCell ref="A28:D28"/>
    <mergeCell ref="A63:D63"/>
    <mergeCell ref="A46:D46"/>
    <mergeCell ref="A49:D49"/>
    <mergeCell ref="A50:D50"/>
    <mergeCell ref="A55:D55"/>
    <mergeCell ref="A57:D57"/>
    <mergeCell ref="A59:D59"/>
    <mergeCell ref="A107:D107"/>
    <mergeCell ref="A108:D108"/>
    <mergeCell ref="A206:D206"/>
    <mergeCell ref="A230:D230"/>
    <mergeCell ref="A135:D135"/>
    <mergeCell ref="A171:D171"/>
    <mergeCell ref="A172:D172"/>
    <mergeCell ref="A173:D173"/>
    <mergeCell ref="A207:D207"/>
    <mergeCell ref="A182:D182"/>
    <mergeCell ref="A183:D183"/>
    <mergeCell ref="A219:D219"/>
    <mergeCell ref="A218:D218"/>
    <mergeCell ref="A76:D76"/>
    <mergeCell ref="A79:D79"/>
    <mergeCell ref="A80:D80"/>
    <mergeCell ref="A84:D84"/>
    <mergeCell ref="A89:D89"/>
    <mergeCell ref="A255:D255"/>
    <mergeCell ref="A188:D188"/>
    <mergeCell ref="A115:D115"/>
    <mergeCell ref="A120:D120"/>
    <mergeCell ref="A125:D125"/>
    <mergeCell ref="A148:D148"/>
    <mergeCell ref="A156:D156"/>
    <mergeCell ref="A162:D162"/>
    <mergeCell ref="A143:D143"/>
    <mergeCell ref="A240:D240"/>
    <mergeCell ref="A243:D243"/>
    <mergeCell ref="A246:D246"/>
  </mergeCells>
  <dataValidations count="1">
    <dataValidation type="list" allowBlank="1" showInputMessage="1" showErrorMessage="1" sqref="B4:B5 B8:B13 B15:B18 B20:B25 B30:B39 B43:B45 B47:B48 B51:B54 B56 B58 B60:B62 B65:B75 B77:B78 B81:B83 B85:B88 B90 B92:B103 B105:B106 B109:B110 B112:B114 B116:B119 B121:B124 B126:B133 B136:B137 B139:B142 B144:B147 B149:B155 B157:B159 B161 B163:B165 B167:B168 B174:B181 B184:B187 B189:B205 B208:B217 B220:B229 B231:B239 B241:B242 B244:B245 B247:B254 B256:B264" xr:uid="{00000000-0002-0000-0100-000000000000}">
      <formula1>"Y,N"</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94502-AEEF-EF4C-BA2D-1F92605EDE9A}">
  <dimension ref="A1:J264"/>
  <sheetViews>
    <sheetView tabSelected="1" topLeftCell="D1" zoomScale="85" zoomScaleNormal="85" workbookViewId="0">
      <selection activeCell="I16" sqref="I16"/>
    </sheetView>
  </sheetViews>
  <sheetFormatPr baseColWidth="10" defaultRowHeight="16" x14ac:dyDescent="0.2"/>
  <cols>
    <col min="1" max="1" width="100.83203125" style="26" customWidth="1"/>
    <col min="2" max="2" width="6.83203125" style="12" customWidth="1"/>
    <col min="3" max="3" width="19.33203125" style="11" customWidth="1"/>
    <col min="4" max="4" width="69.6640625" style="1" customWidth="1"/>
    <col min="5" max="5" width="6.6640625" style="1" customWidth="1"/>
    <col min="6" max="6" width="16.5" style="1" customWidth="1"/>
    <col min="7" max="7" width="49.1640625" style="1" customWidth="1"/>
    <col min="8" max="8" width="6.33203125" style="1" customWidth="1"/>
    <col min="9" max="9" width="34.83203125" style="2" customWidth="1"/>
    <col min="10" max="16384" width="10.83203125" style="1"/>
  </cols>
  <sheetData>
    <row r="1" spans="1:10" ht="23" x14ac:dyDescent="0.2">
      <c r="A1" s="25" t="s">
        <v>92</v>
      </c>
      <c r="F1" s="10" t="s">
        <v>62</v>
      </c>
      <c r="G1" s="1" t="s">
        <v>876</v>
      </c>
      <c r="I1" s="30" t="s">
        <v>325</v>
      </c>
    </row>
    <row r="3" spans="1:10" ht="32" x14ac:dyDescent="0.2">
      <c r="A3" s="24" t="s">
        <v>90</v>
      </c>
      <c r="B3" s="13" t="s">
        <v>52</v>
      </c>
      <c r="C3" s="14" t="s">
        <v>87</v>
      </c>
      <c r="D3" s="14" t="s">
        <v>677</v>
      </c>
      <c r="E3" s="5"/>
      <c r="F3" s="4" t="s">
        <v>62</v>
      </c>
      <c r="G3" s="4" t="s">
        <v>63</v>
      </c>
      <c r="I3" s="13" t="s">
        <v>88</v>
      </c>
    </row>
    <row r="4" spans="1:10" ht="189" customHeight="1" x14ac:dyDescent="0.2">
      <c r="A4" s="22" t="s">
        <v>33</v>
      </c>
      <c r="B4" s="21" t="s">
        <v>32</v>
      </c>
      <c r="C4" s="17" t="str">
        <f>_xlfn.TEXTJOIN(CHAR(10),TRUE,$F$4:$F$22)</f>
        <v>ISO 13485
ISO 14971
ISO 10993-1
ISO 10993-4
ISO 10993-5
ISO 10993-10
ISO 10993-11
ISO 10993-23
ISO 23908
ISO 7864
ISO 7886-1
ISO 7886-2
ISO 7886-4
ISO 80369-7
ISO 8537
ISO 9626
ISO 11135
ISO 10993-7
ISO 11607-1</v>
      </c>
      <c r="D4"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4" s="2"/>
      <c r="F4" s="2" t="s">
        <v>82</v>
      </c>
      <c r="G4" s="2" t="s">
        <v>65</v>
      </c>
      <c r="I4" s="2" t="s">
        <v>907</v>
      </c>
    </row>
    <row r="5" spans="1:10" ht="219" customHeight="1" x14ac:dyDescent="0.2">
      <c r="A5" s="22" t="s">
        <v>34</v>
      </c>
      <c r="B5" s="21" t="s">
        <v>32</v>
      </c>
      <c r="C5" s="17" t="str">
        <f>$F$5</f>
        <v>ISO 14971</v>
      </c>
      <c r="D5"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5" s="2"/>
      <c r="F5" s="2" t="s">
        <v>83</v>
      </c>
      <c r="G5" s="2" t="s">
        <v>64</v>
      </c>
      <c r="I5" s="2" t="s">
        <v>908</v>
      </c>
    </row>
    <row r="6" spans="1:10" ht="51" x14ac:dyDescent="0.2">
      <c r="A6" s="54" t="s">
        <v>35</v>
      </c>
      <c r="B6" s="54"/>
      <c r="C6" s="54"/>
      <c r="D6" s="54"/>
      <c r="E6" s="2"/>
      <c r="F6" s="2" t="s">
        <v>66</v>
      </c>
      <c r="G6" s="2" t="s">
        <v>67</v>
      </c>
      <c r="I6" s="2" t="s">
        <v>909</v>
      </c>
    </row>
    <row r="7" spans="1:10" ht="34" x14ac:dyDescent="0.2">
      <c r="A7" s="54" t="s">
        <v>0</v>
      </c>
      <c r="B7" s="54"/>
      <c r="C7" s="54"/>
      <c r="D7" s="54"/>
      <c r="E7" s="2"/>
      <c r="F7" s="2" t="s">
        <v>72</v>
      </c>
      <c r="G7" s="2" t="s">
        <v>73</v>
      </c>
      <c r="I7" s="2" t="s">
        <v>910</v>
      </c>
    </row>
    <row r="8" spans="1:10" ht="116" customHeight="1" x14ac:dyDescent="0.2">
      <c r="A8" s="22" t="s">
        <v>36</v>
      </c>
      <c r="B8" s="21" t="s">
        <v>32</v>
      </c>
      <c r="C8" s="17" t="str">
        <f t="shared" ref="C8:C13" si="0">$F$5</f>
        <v>ISO 14971</v>
      </c>
      <c r="D8"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8" s="2"/>
      <c r="F8" s="2" t="s">
        <v>70</v>
      </c>
      <c r="G8" s="2" t="s">
        <v>71</v>
      </c>
      <c r="I8" s="2" t="s">
        <v>911</v>
      </c>
    </row>
    <row r="9" spans="1:10" ht="113" customHeight="1" x14ac:dyDescent="0.2">
      <c r="A9" s="22" t="s">
        <v>37</v>
      </c>
      <c r="B9" s="21" t="s">
        <v>32</v>
      </c>
      <c r="C9" s="17" t="str">
        <f t="shared" si="0"/>
        <v>ISO 14971</v>
      </c>
      <c r="D9"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9" s="2"/>
      <c r="F9" s="2" t="s">
        <v>68</v>
      </c>
      <c r="G9" s="2" t="s">
        <v>69</v>
      </c>
      <c r="I9" s="2" t="s">
        <v>912</v>
      </c>
    </row>
    <row r="10" spans="1:10" ht="125" customHeight="1" x14ac:dyDescent="0.2">
      <c r="A10" s="22" t="s">
        <v>38</v>
      </c>
      <c r="B10" s="21" t="s">
        <v>32</v>
      </c>
      <c r="C10" s="17" t="str">
        <f t="shared" si="0"/>
        <v>ISO 14971</v>
      </c>
      <c r="D10"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0" s="2"/>
      <c r="F10" s="2" t="s">
        <v>893</v>
      </c>
      <c r="G10" s="2" t="s">
        <v>894</v>
      </c>
      <c r="I10" s="2" t="s">
        <v>913</v>
      </c>
    </row>
    <row r="11" spans="1:10" ht="128" customHeight="1" x14ac:dyDescent="0.2">
      <c r="A11" s="22" t="s">
        <v>39</v>
      </c>
      <c r="B11" s="21" t="s">
        <v>32</v>
      </c>
      <c r="C11" s="17" t="str">
        <f t="shared" si="0"/>
        <v>ISO 14971</v>
      </c>
      <c r="D11"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1" s="2"/>
      <c r="F11" s="2" t="s">
        <v>895</v>
      </c>
      <c r="G11" s="2" t="s">
        <v>896</v>
      </c>
      <c r="I11" s="2" t="s">
        <v>914</v>
      </c>
    </row>
    <row r="12" spans="1:10" ht="144" customHeight="1" x14ac:dyDescent="0.2">
      <c r="A12" s="22" t="s">
        <v>53</v>
      </c>
      <c r="B12" s="21" t="s">
        <v>32</v>
      </c>
      <c r="C12" s="17" t="str">
        <f t="shared" si="0"/>
        <v>ISO 14971</v>
      </c>
      <c r="D12"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2" s="2"/>
      <c r="F12" s="1" t="s">
        <v>883</v>
      </c>
      <c r="G12" s="2" t="s">
        <v>884</v>
      </c>
      <c r="I12" s="2" t="s">
        <v>915</v>
      </c>
    </row>
    <row r="13" spans="1:10" ht="128" customHeight="1" x14ac:dyDescent="0.2">
      <c r="A13" s="22" t="s">
        <v>40</v>
      </c>
      <c r="B13" s="21" t="s">
        <v>32</v>
      </c>
      <c r="C13" s="17" t="str">
        <f t="shared" si="0"/>
        <v>ISO 14971</v>
      </c>
      <c r="D13"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3" s="2"/>
      <c r="F13" s="2" t="s">
        <v>74</v>
      </c>
      <c r="G13" s="2" t="s">
        <v>75</v>
      </c>
      <c r="I13" s="2" t="s">
        <v>916</v>
      </c>
    </row>
    <row r="14" spans="1:10" ht="64" customHeight="1" x14ac:dyDescent="0.2">
      <c r="A14" s="54" t="s">
        <v>41</v>
      </c>
      <c r="B14" s="54"/>
      <c r="C14" s="54"/>
      <c r="D14" s="54"/>
      <c r="F14" s="2" t="s">
        <v>918</v>
      </c>
      <c r="G14" s="2" t="s">
        <v>919</v>
      </c>
      <c r="I14" s="2" t="s">
        <v>917</v>
      </c>
    </row>
    <row r="15" spans="1:10" ht="107" customHeight="1" x14ac:dyDescent="0.2">
      <c r="A15" s="22" t="s">
        <v>42</v>
      </c>
      <c r="B15" s="21" t="s">
        <v>32</v>
      </c>
      <c r="C15" s="17" t="str">
        <f>$F$5</f>
        <v>ISO 14971</v>
      </c>
      <c r="D15"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5" s="2" t="s">
        <v>920</v>
      </c>
      <c r="G15" s="2" t="s">
        <v>921</v>
      </c>
    </row>
    <row r="16" spans="1:10" ht="145" customHeight="1" x14ac:dyDescent="0.2">
      <c r="A16" s="22" t="s">
        <v>43</v>
      </c>
      <c r="B16" s="21" t="s">
        <v>32</v>
      </c>
      <c r="C16" s="17" t="str">
        <f>$F$5</f>
        <v>ISO 14971</v>
      </c>
      <c r="D16"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6" s="1" t="s">
        <v>924</v>
      </c>
      <c r="G16" s="2" t="s">
        <v>925</v>
      </c>
      <c r="J16" s="2"/>
    </row>
    <row r="17" spans="1:7" ht="116" customHeight="1" x14ac:dyDescent="0.2">
      <c r="A17" s="22" t="s">
        <v>44</v>
      </c>
      <c r="B17" s="21" t="s">
        <v>32</v>
      </c>
      <c r="C17" s="17" t="str">
        <f>$F$5</f>
        <v>ISO 14971</v>
      </c>
      <c r="D17"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7" s="1" t="s">
        <v>899</v>
      </c>
      <c r="G17" s="2" t="s">
        <v>900</v>
      </c>
    </row>
    <row r="18" spans="1:7" ht="121" customHeight="1" x14ac:dyDescent="0.2">
      <c r="A18" s="22" t="s">
        <v>1</v>
      </c>
      <c r="B18" s="21" t="s">
        <v>32</v>
      </c>
      <c r="C18" s="17" t="str">
        <f>$F$5</f>
        <v>ISO 14971</v>
      </c>
      <c r="D18"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8" s="2" t="s">
        <v>922</v>
      </c>
      <c r="G18" s="2" t="s">
        <v>923</v>
      </c>
    </row>
    <row r="19" spans="1:7" ht="34" x14ac:dyDescent="0.2">
      <c r="A19" s="55" t="s">
        <v>45</v>
      </c>
      <c r="B19" s="55"/>
      <c r="C19" s="55"/>
      <c r="D19" s="55"/>
      <c r="F19" s="2" t="s">
        <v>80</v>
      </c>
      <c r="G19" s="2" t="s">
        <v>81</v>
      </c>
    </row>
    <row r="20" spans="1:7" ht="62" customHeight="1" x14ac:dyDescent="0.2">
      <c r="A20" s="22" t="s">
        <v>46</v>
      </c>
      <c r="B20" s="21" t="s">
        <v>32</v>
      </c>
      <c r="C20" s="17" t="str">
        <f>$F$5&amp;CHAR(10)&amp;$F$21</f>
        <v>ISO 14971
ISO 10993-7</v>
      </c>
      <c r="D20"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0" s="1" t="s">
        <v>877</v>
      </c>
      <c r="G20" s="2" t="s">
        <v>878</v>
      </c>
    </row>
    <row r="21" spans="1:7" ht="87" customHeight="1" x14ac:dyDescent="0.2">
      <c r="A21" s="22" t="s">
        <v>47</v>
      </c>
      <c r="B21" s="21" t="s">
        <v>32</v>
      </c>
      <c r="C21" s="17" t="str">
        <f>$F$5&amp;CHAR(10)&amp;$F$21</f>
        <v>ISO 14971
ISO 10993-7</v>
      </c>
      <c r="D21"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1" s="2" t="s">
        <v>891</v>
      </c>
      <c r="G21" s="2" t="s">
        <v>892</v>
      </c>
    </row>
    <row r="22" spans="1:7" ht="86" customHeight="1" x14ac:dyDescent="0.2">
      <c r="A22" s="22" t="s">
        <v>48</v>
      </c>
      <c r="B22" s="21" t="s">
        <v>32</v>
      </c>
      <c r="C22" s="17" t="str">
        <f>F5&amp;CHAR(10)&amp;F19&amp;CHAR(10)&amp;F20&amp;CHAR(10)&amp;F21&amp;CHAR(10)&amp;F32</f>
        <v xml:space="preserve">ISO 14971
ISO 9626
ISO 11135
ISO 10993-7
</v>
      </c>
      <c r="D22"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2" s="1" t="s">
        <v>879</v>
      </c>
      <c r="G22" s="2" t="s">
        <v>880</v>
      </c>
    </row>
    <row r="23" spans="1:7" ht="92" customHeight="1" x14ac:dyDescent="0.2">
      <c r="A23" s="22" t="s">
        <v>49</v>
      </c>
      <c r="B23" s="21" t="s">
        <v>32</v>
      </c>
      <c r="C23" s="17" t="str">
        <f>F5&amp;CHAR(10)&amp;F19&amp;CHAR(10)&amp;F20&amp;CHAR(10)&amp;F21&amp;CHAR(10)&amp;F32</f>
        <v xml:space="preserve">ISO 14971
ISO 9626
ISO 11135
ISO 10993-7
</v>
      </c>
      <c r="D23"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3" s="1" t="s">
        <v>897</v>
      </c>
      <c r="G23" s="2" t="s">
        <v>898</v>
      </c>
    </row>
    <row r="24" spans="1:7" ht="102" customHeight="1" x14ac:dyDescent="0.2">
      <c r="A24" s="22" t="s">
        <v>50</v>
      </c>
      <c r="B24" s="21" t="s">
        <v>32</v>
      </c>
      <c r="C24" s="17" t="str">
        <f>$F$5</f>
        <v>ISO 14971</v>
      </c>
      <c r="D24"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4" s="1" t="s">
        <v>874</v>
      </c>
      <c r="G24" s="2" t="s">
        <v>875</v>
      </c>
    </row>
    <row r="25" spans="1:7" ht="68" x14ac:dyDescent="0.2">
      <c r="A25" s="22" t="s">
        <v>51</v>
      </c>
      <c r="B25" s="21" t="s">
        <v>906</v>
      </c>
      <c r="C25" s="23" t="str">
        <f>$G$1</f>
        <v>N/A</v>
      </c>
      <c r="D25" s="23" t="str">
        <f>$G$1</f>
        <v>N/A</v>
      </c>
      <c r="G25" s="2"/>
    </row>
    <row r="26" spans="1:7" ht="32" customHeight="1" x14ac:dyDescent="0.2">
      <c r="G26" s="2"/>
    </row>
    <row r="27" spans="1:7" ht="32" x14ac:dyDescent="0.2">
      <c r="A27" s="24" t="s">
        <v>91</v>
      </c>
      <c r="B27" s="13" t="s">
        <v>52</v>
      </c>
      <c r="C27" s="14" t="s">
        <v>87</v>
      </c>
      <c r="D27" s="14" t="s">
        <v>88</v>
      </c>
      <c r="G27" s="2"/>
    </row>
    <row r="28" spans="1:7" ht="17" customHeight="1" x14ac:dyDescent="0.2">
      <c r="A28" s="52" t="s">
        <v>94</v>
      </c>
      <c r="B28" s="52"/>
      <c r="C28" s="52"/>
      <c r="D28" s="52"/>
      <c r="G28" s="2"/>
    </row>
    <row r="29" spans="1:7" ht="16" customHeight="1" x14ac:dyDescent="0.2">
      <c r="A29" s="54" t="s">
        <v>288</v>
      </c>
      <c r="B29" s="54"/>
      <c r="C29" s="54"/>
      <c r="D29" s="54"/>
      <c r="G29" s="2"/>
    </row>
    <row r="30" spans="1:7" ht="81" customHeight="1" x14ac:dyDescent="0.2">
      <c r="A30" s="22" t="s">
        <v>95</v>
      </c>
      <c r="B30" s="21" t="s">
        <v>32</v>
      </c>
      <c r="C30" s="17" t="str">
        <f>_xlfn.TEXTJOIN(CHAR(10),TRUE,$F$4:$F$22)</f>
        <v>ISO 13485
ISO 14971
ISO 10993-1
ISO 10993-4
ISO 10993-5
ISO 10993-10
ISO 10993-11
ISO 10993-23
ISO 23908
ISO 7864
ISO 7886-1
ISO 7886-2
ISO 7886-4
ISO 80369-7
ISO 8537
ISO 9626
ISO 11135
ISO 10993-7
ISO 11607-1</v>
      </c>
      <c r="D3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0" s="2"/>
    </row>
    <row r="31" spans="1:7" ht="98" customHeight="1" x14ac:dyDescent="0.2">
      <c r="A31" s="22" t="s">
        <v>96</v>
      </c>
      <c r="B31" s="21" t="s">
        <v>32</v>
      </c>
      <c r="C31" s="17" t="str">
        <f>_xlfn.TEXTJOIN(CHAR(10),TRUE,$F$6:$F$12)</f>
        <v>ISO 10993-1
ISO 10993-4
ISO 10993-5
ISO 10993-10
ISO 10993-11
ISO 10993-23
ISO 23908</v>
      </c>
      <c r="D3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1" s="2"/>
    </row>
    <row r="32" spans="1:7" ht="90" customHeight="1" x14ac:dyDescent="0.2">
      <c r="A32" s="22" t="s">
        <v>97</v>
      </c>
      <c r="B32" s="21" t="s">
        <v>32</v>
      </c>
      <c r="C32" s="17" t="str">
        <f>_xlfn.TEXTJOIN(CHAR(10),TRUE,$F$6:$F$12)</f>
        <v>ISO 10993-1
ISO 10993-4
ISO 10993-5
ISO 10993-10
ISO 10993-11
ISO 10993-23
ISO 23908</v>
      </c>
      <c r="D3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2" s="2"/>
    </row>
    <row r="33" spans="1:7" ht="99" customHeight="1" x14ac:dyDescent="0.2">
      <c r="A33" s="22" t="s">
        <v>98</v>
      </c>
      <c r="B33" s="21" t="s">
        <v>32</v>
      </c>
      <c r="C33" s="17" t="str">
        <f>_xlfn.TEXTJOIN(CHAR(10),TRUE,$F$13:$F$18)</f>
        <v>ISO 7864
ISO 7886-1
ISO 7886-2
ISO 7886-4
ISO 80369-7
ISO 8537</v>
      </c>
      <c r="D3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3" s="2"/>
    </row>
    <row r="34" spans="1:7" ht="34" x14ac:dyDescent="0.2">
      <c r="A34" s="22" t="s">
        <v>99</v>
      </c>
      <c r="B34" s="21" t="s">
        <v>906</v>
      </c>
      <c r="C34" s="23" t="str">
        <f>$G$1</f>
        <v>N/A</v>
      </c>
      <c r="D34" s="23" t="str">
        <f>$G$1</f>
        <v>N/A</v>
      </c>
    </row>
    <row r="35" spans="1:7" ht="112" customHeight="1" x14ac:dyDescent="0.2">
      <c r="A35" s="22" t="s">
        <v>100</v>
      </c>
      <c r="B35" s="21" t="s">
        <v>32</v>
      </c>
      <c r="C35" s="17" t="str">
        <f>_xlfn.TEXTJOIN(CHAR(10),TRUE,$F$13:$F$18)&amp;CHAR(10)&amp;F22</f>
        <v>ISO 7864
ISO 7886-1
ISO 7886-2
ISO 7886-4
ISO 80369-7
ISO 8537
ISO 11607-1</v>
      </c>
      <c r="D3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5" s="2"/>
      <c r="G35" s="2"/>
    </row>
    <row r="36" spans="1:7" ht="56" customHeight="1" x14ac:dyDescent="0.2">
      <c r="A36" s="22" t="s">
        <v>101</v>
      </c>
      <c r="B36" s="21" t="s">
        <v>32</v>
      </c>
      <c r="C36" s="17" t="str">
        <f>_xlfn.TEXTJOIN(CHAR(10),TRUE,$F$13:$F$18)&amp;CHAR(10)&amp;F22</f>
        <v>ISO 7864
ISO 7886-1
ISO 7886-2
ISO 7886-4
ISO 80369-7
ISO 8537
ISO 11607-1</v>
      </c>
      <c r="D3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37" spans="1:7" ht="121" customHeight="1" x14ac:dyDescent="0.2">
      <c r="A37" s="22" t="s">
        <v>102</v>
      </c>
      <c r="B37" s="21" t="s">
        <v>32</v>
      </c>
      <c r="C37" s="17" t="str">
        <f>F21&amp;CHAR(10)&amp;_xlfn.TEXTJOIN(CHAR(10),TRUE,$F$13:$F$18)&amp;CHAR(10)&amp;F22</f>
        <v>ISO 10993-7
ISO 7864
ISO 7886-1
ISO 7886-2
ISO 7886-4
ISO 80369-7
ISO 8537
ISO 11607-1</v>
      </c>
      <c r="D3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38" spans="1:7" ht="124" customHeight="1" x14ac:dyDescent="0.2">
      <c r="A38" s="22" t="s">
        <v>103</v>
      </c>
      <c r="B38" s="21" t="s">
        <v>32</v>
      </c>
      <c r="C38" s="17" t="str">
        <f>F5&amp;CHAR(10)&amp;_xlfn.TEXTJOIN(CHAR(10),TRUE,$F$25:$F$27)</f>
        <v xml:space="preserve">ISO 14971
</v>
      </c>
      <c r="D3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8" s="1" t="s">
        <v>883</v>
      </c>
      <c r="G38" s="2" t="s">
        <v>884</v>
      </c>
    </row>
    <row r="39" spans="1:7" ht="121" customHeight="1" x14ac:dyDescent="0.2">
      <c r="A39" s="22" t="s">
        <v>105</v>
      </c>
      <c r="B39" s="21" t="s">
        <v>32</v>
      </c>
      <c r="C39" s="17" t="str">
        <f>F4&amp;CHAR(10)&amp;F5</f>
        <v>ISO 13485
ISO 14971</v>
      </c>
      <c r="D3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9" s="2" t="s">
        <v>918</v>
      </c>
      <c r="G39" s="2" t="s">
        <v>919</v>
      </c>
    </row>
    <row r="40" spans="1:7" ht="34" x14ac:dyDescent="0.2">
      <c r="A40" s="52" t="s">
        <v>104</v>
      </c>
      <c r="B40" s="52"/>
      <c r="C40" s="52"/>
      <c r="D40" s="52"/>
      <c r="F40" s="2" t="s">
        <v>920</v>
      </c>
      <c r="G40" s="2" t="s">
        <v>921</v>
      </c>
    </row>
    <row r="41" spans="1:7" ht="34" x14ac:dyDescent="0.2">
      <c r="A41" s="52" t="s">
        <v>106</v>
      </c>
      <c r="B41" s="52"/>
      <c r="C41" s="52"/>
      <c r="D41" s="52"/>
      <c r="F41" s="2" t="s">
        <v>74</v>
      </c>
      <c r="G41" s="2" t="s">
        <v>75</v>
      </c>
    </row>
    <row r="42" spans="1:7" ht="50" customHeight="1" x14ac:dyDescent="0.2">
      <c r="A42" s="54" t="s">
        <v>107</v>
      </c>
      <c r="B42" s="54"/>
      <c r="C42" s="54"/>
      <c r="D42" s="54"/>
      <c r="F42" s="1" t="s">
        <v>899</v>
      </c>
      <c r="G42" s="2" t="s">
        <v>900</v>
      </c>
    </row>
    <row r="43" spans="1:7" ht="102" customHeight="1" x14ac:dyDescent="0.2">
      <c r="A43" s="22" t="s">
        <v>2</v>
      </c>
      <c r="B43" s="21" t="s">
        <v>32</v>
      </c>
      <c r="C43" s="17" t="str">
        <f>$F$5&amp;CHAR(10)&amp;_xlfn.TEXTJOIN(CHAR(10),TRUE,$F$13:$F$18)&amp;CHAR(10)&amp;F22</f>
        <v>ISO 14971
ISO 7864
ISO 7886-1
ISO 7886-2
ISO 7886-4
ISO 80369-7
ISO 8537
ISO 11607-1</v>
      </c>
      <c r="D4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43" s="2" t="s">
        <v>922</v>
      </c>
      <c r="G43" s="2" t="s">
        <v>923</v>
      </c>
    </row>
    <row r="44" spans="1:7" ht="111" customHeight="1" x14ac:dyDescent="0.2">
      <c r="A44" s="22" t="s">
        <v>3</v>
      </c>
      <c r="B44" s="21" t="s">
        <v>32</v>
      </c>
      <c r="C44" s="17" t="str">
        <f>$F$5&amp;CHAR(10)&amp;_xlfn.TEXTJOIN(CHAR(10),TRUE,$F$13:$F$18)&amp;CHAR(10)&amp;F22</f>
        <v>ISO 14971
ISO 7864
ISO 7886-1
ISO 7886-2
ISO 7886-4
ISO 80369-7
ISO 8537
ISO 11607-1</v>
      </c>
      <c r="D4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44" s="2" t="s">
        <v>80</v>
      </c>
      <c r="G44" s="2" t="s">
        <v>81</v>
      </c>
    </row>
    <row r="45" spans="1:7" ht="126" customHeight="1" x14ac:dyDescent="0.2">
      <c r="A45" s="22" t="s">
        <v>4</v>
      </c>
      <c r="B45" s="21" t="s">
        <v>32</v>
      </c>
      <c r="C45" s="17" t="str">
        <f>$F$5&amp;CHAR(10)&amp;_xlfn.TEXTJOIN(CHAR(10),TRUE,$F$13:$F$18)&amp;CHAR(10)&amp;F22</f>
        <v>ISO 14971
ISO 7864
ISO 7886-1
ISO 7886-2
ISO 7886-4
ISO 80369-7
ISO 8537
ISO 11607-1</v>
      </c>
      <c r="D4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46" spans="1:7" x14ac:dyDescent="0.2">
      <c r="A46" s="54" t="s">
        <v>5</v>
      </c>
      <c r="B46" s="54"/>
      <c r="C46" s="54"/>
      <c r="D46" s="54"/>
    </row>
    <row r="47" spans="1:7" ht="134" customHeight="1" x14ac:dyDescent="0.2">
      <c r="A47" s="22" t="s">
        <v>322</v>
      </c>
      <c r="B47" s="21" t="s">
        <v>32</v>
      </c>
      <c r="C47" s="17" t="str">
        <f>$F$5&amp;CHAR(10)&amp;$F$28</f>
        <v xml:space="preserve">ISO 14971
</v>
      </c>
      <c r="D47"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48" spans="1:7" ht="85" x14ac:dyDescent="0.2">
      <c r="A48" s="22" t="s">
        <v>321</v>
      </c>
      <c r="B48" s="21" t="s">
        <v>906</v>
      </c>
      <c r="C48" s="23" t="str">
        <f>$G$1</f>
        <v>N/A</v>
      </c>
      <c r="D48" s="23" t="str">
        <f>$G$1</f>
        <v>N/A</v>
      </c>
    </row>
    <row r="49" spans="1:4" x14ac:dyDescent="0.2">
      <c r="A49" s="52" t="s">
        <v>108</v>
      </c>
      <c r="B49" s="52"/>
      <c r="C49" s="52"/>
      <c r="D49" s="52"/>
    </row>
    <row r="50" spans="1:4" x14ac:dyDescent="0.2">
      <c r="A50" s="54" t="s">
        <v>6</v>
      </c>
      <c r="B50" s="54"/>
      <c r="C50" s="54"/>
      <c r="D50" s="54"/>
    </row>
    <row r="51" spans="1:4" ht="75" customHeight="1" x14ac:dyDescent="0.2">
      <c r="A51" s="22" t="s">
        <v>109</v>
      </c>
      <c r="B51" s="21" t="s">
        <v>32</v>
      </c>
      <c r="C51" s="17" t="str">
        <f>$F$5&amp;CHAR(10)&amp;$F$28</f>
        <v xml:space="preserve">ISO 14971
</v>
      </c>
      <c r="D51" s="17" t="str">
        <f>_xlfn.TEXTJOIN(CHAR(10),TRUE,$I$9:$I$27)</f>
        <v>A020107 - Prefilled syringes
A020108 - Enteral feeding syringes
A020109 - Tuberculin syringes, single-use
A020201 - Reusable infusion syringes
A020202 - Reusable irrigation syringes
A020203 - Cartridge syringes</v>
      </c>
    </row>
    <row r="52" spans="1:4" ht="78" customHeight="1" x14ac:dyDescent="0.2">
      <c r="A52" s="22" t="s">
        <v>110</v>
      </c>
      <c r="B52" s="21" t="s">
        <v>32</v>
      </c>
      <c r="C52" s="17" t="str">
        <f>$F$5&amp;CHAR(10)&amp;$F$28</f>
        <v xml:space="preserve">ISO 14971
</v>
      </c>
      <c r="D52" s="17" t="str">
        <f>_xlfn.TEXTJOIN(CHAR(10),TRUE,$I$9:$I$27)</f>
        <v>A020107 - Prefilled syringes
A020108 - Enteral feeding syringes
A020109 - Tuberculin syringes, single-use
A020201 - Reusable infusion syringes
A020202 - Reusable irrigation syringes
A020203 - Cartridge syringes</v>
      </c>
    </row>
    <row r="53" spans="1:4" ht="93" customHeight="1" x14ac:dyDescent="0.2">
      <c r="A53" s="22" t="s">
        <v>111</v>
      </c>
      <c r="B53" s="21" t="s">
        <v>32</v>
      </c>
      <c r="C53" s="17" t="str">
        <f>$F$5&amp;CHAR(10)&amp;$F$28</f>
        <v xml:space="preserve">ISO 14971
</v>
      </c>
      <c r="D53" s="17" t="str">
        <f>_xlfn.TEXTJOIN(CHAR(10),TRUE,$I$9:$I$27)</f>
        <v>A020107 - Prefilled syringes
A020108 - Enteral feeding syringes
A020109 - Tuberculin syringes, single-use
A020201 - Reusable infusion syringes
A020202 - Reusable irrigation syringes
A020203 - Cartridge syringes</v>
      </c>
    </row>
    <row r="54" spans="1:4" ht="105" customHeight="1" x14ac:dyDescent="0.2">
      <c r="A54" s="22" t="s">
        <v>112</v>
      </c>
      <c r="B54" s="21" t="s">
        <v>32</v>
      </c>
      <c r="C54" s="17" t="str">
        <f>$F$5&amp;CHAR(10)&amp;$F$28</f>
        <v xml:space="preserve">ISO 14971
</v>
      </c>
      <c r="D54" s="17" t="str">
        <f>_xlfn.TEXTJOIN(CHAR(10),TRUE,$I$9:$I$27)</f>
        <v>A020107 - Prefilled syringes
A020108 - Enteral feeding syringes
A020109 - Tuberculin syringes, single-use
A020201 - Reusable infusion syringes
A020202 - Reusable irrigation syringes
A020203 - Cartridge syringes</v>
      </c>
    </row>
    <row r="55" spans="1:4" ht="17" customHeight="1" x14ac:dyDescent="0.2">
      <c r="A55" s="52" t="s">
        <v>113</v>
      </c>
      <c r="B55" s="52"/>
      <c r="C55" s="52"/>
      <c r="D55" s="52"/>
    </row>
    <row r="56" spans="1:4" ht="119" x14ac:dyDescent="0.2">
      <c r="A56" s="22" t="s">
        <v>7</v>
      </c>
      <c r="B56" s="21" t="s">
        <v>906</v>
      </c>
      <c r="C56" s="23" t="str">
        <f>$G$1</f>
        <v>N/A</v>
      </c>
      <c r="D56" s="23" t="str">
        <f>$G$1</f>
        <v>N/A</v>
      </c>
    </row>
    <row r="57" spans="1:4" ht="17" customHeight="1" x14ac:dyDescent="0.2">
      <c r="A57" s="52" t="s">
        <v>114</v>
      </c>
      <c r="B57" s="52"/>
      <c r="C57" s="52"/>
      <c r="D57" s="52"/>
    </row>
    <row r="58" spans="1:4" ht="34" x14ac:dyDescent="0.2">
      <c r="A58" s="22" t="s">
        <v>115</v>
      </c>
      <c r="B58" s="21" t="s">
        <v>906</v>
      </c>
      <c r="C58" s="23" t="str">
        <f>$G$1</f>
        <v>N/A</v>
      </c>
      <c r="D58" s="23" t="str">
        <f>$G$1</f>
        <v>N/A</v>
      </c>
    </row>
    <row r="59" spans="1:4" ht="17" customHeight="1" x14ac:dyDescent="0.2">
      <c r="A59" s="52" t="s">
        <v>116</v>
      </c>
      <c r="B59" s="52"/>
      <c r="C59" s="52"/>
      <c r="D59" s="52"/>
    </row>
    <row r="60" spans="1:4" ht="143" customHeight="1" x14ac:dyDescent="0.2">
      <c r="A60" s="22" t="s">
        <v>8</v>
      </c>
      <c r="B60" s="21" t="s">
        <v>32</v>
      </c>
      <c r="C60" s="17" t="str">
        <f>$F$5&amp;CHAR(10)&amp;$F$28</f>
        <v xml:space="preserve">ISO 14971
</v>
      </c>
      <c r="D60" s="17" t="str">
        <f>_xlfn.TEXTJOIN(CHAR(10),TRUE,$I$9:$I$27)</f>
        <v>A020107 - Prefilled syringes
A020108 - Enteral feeding syringes
A020109 - Tuberculin syringes, single-use
A020201 - Reusable infusion syringes
A020202 - Reusable irrigation syringes
A020203 - Cartridge syringes</v>
      </c>
    </row>
    <row r="61" spans="1:4" ht="181" customHeight="1" x14ac:dyDescent="0.2">
      <c r="A61" s="27" t="s">
        <v>117</v>
      </c>
      <c r="B61" s="21" t="s">
        <v>32</v>
      </c>
      <c r="C61" s="17" t="str">
        <f>F5&amp;CHAR(10)&amp;_xlfn.TEXTJOIN(CHAR(10),TRUE,$F$13:$F$18)&amp;CHAR(10)&amp;F22</f>
        <v>ISO 14971
ISO 7864
ISO 7886-1
ISO 7886-2
ISO 7886-4
ISO 80369-7
ISO 8537
ISO 11607-1</v>
      </c>
      <c r="D6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2" spans="1:4" ht="240" customHeight="1" x14ac:dyDescent="0.2">
      <c r="A62" s="27" t="s">
        <v>118</v>
      </c>
      <c r="B62" s="21" t="s">
        <v>32</v>
      </c>
      <c r="C62" s="17" t="str">
        <f>F5&amp;CHAR(10)&amp;_xlfn.TEXTJOIN(CHAR(10),TRUE,$F$13:$F$18)&amp;CHAR(10)&amp;F22</f>
        <v>ISO 14971
ISO 7864
ISO 7886-1
ISO 7886-2
ISO 7886-4
ISO 80369-7
ISO 8537
ISO 11607-1</v>
      </c>
      <c r="D6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3" spans="1:4" ht="17" customHeight="1" x14ac:dyDescent="0.2">
      <c r="A63" s="52" t="s">
        <v>119</v>
      </c>
      <c r="B63" s="52"/>
      <c r="C63" s="52"/>
      <c r="D63" s="52"/>
    </row>
    <row r="64" spans="1:4" ht="34" customHeight="1" x14ac:dyDescent="0.2">
      <c r="A64" s="54" t="s">
        <v>120</v>
      </c>
      <c r="B64" s="54"/>
      <c r="C64" s="54"/>
      <c r="D64" s="54"/>
    </row>
    <row r="65" spans="1:4" ht="91" customHeight="1" x14ac:dyDescent="0.2">
      <c r="A65" s="28" t="s">
        <v>121</v>
      </c>
      <c r="B65" s="21" t="s">
        <v>32</v>
      </c>
      <c r="C65" s="23" t="str">
        <f>$F$5</f>
        <v>ISO 14971</v>
      </c>
      <c r="D6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6" spans="1:4" ht="100" customHeight="1" x14ac:dyDescent="0.2">
      <c r="A66" s="28" t="s">
        <v>122</v>
      </c>
      <c r="B66" s="21" t="s">
        <v>32</v>
      </c>
      <c r="C66" s="23" t="str">
        <f>$F$5</f>
        <v>ISO 14971</v>
      </c>
      <c r="D6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7" spans="1:4" ht="134" customHeight="1" x14ac:dyDescent="0.2">
      <c r="A67" s="28" t="s">
        <v>123</v>
      </c>
      <c r="B67" s="21" t="s">
        <v>32</v>
      </c>
      <c r="C67" s="23" t="str">
        <f>$F$5</f>
        <v>ISO 14971</v>
      </c>
      <c r="D6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8" spans="1:4" ht="91" customHeight="1" x14ac:dyDescent="0.2">
      <c r="A68" s="28" t="s">
        <v>124</v>
      </c>
      <c r="B68" s="21" t="s">
        <v>32</v>
      </c>
      <c r="C68" s="23" t="str">
        <f>$F$5</f>
        <v>ISO 14971</v>
      </c>
      <c r="D6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9" spans="1:4" ht="103" customHeight="1" x14ac:dyDescent="0.2">
      <c r="A69" s="27" t="s">
        <v>125</v>
      </c>
      <c r="B69" s="21" t="s">
        <v>32</v>
      </c>
      <c r="C69" s="17" t="str">
        <f>_xlfn.TEXTJOIN(CHAR(10),TRUE,$F$23:$F$24)</f>
        <v>ISO 11607-2
ISO 20417</v>
      </c>
      <c r="D6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0" spans="1:4" ht="51" x14ac:dyDescent="0.2">
      <c r="A70" s="27" t="s">
        <v>126</v>
      </c>
      <c r="B70" s="21" t="s">
        <v>906</v>
      </c>
      <c r="C70" s="23" t="str">
        <f>$G$1</f>
        <v>N/A</v>
      </c>
      <c r="D70" s="23" t="str">
        <f>$G$1</f>
        <v>N/A</v>
      </c>
    </row>
    <row r="71" spans="1:4" ht="77" customHeight="1" x14ac:dyDescent="0.2">
      <c r="A71" s="27" t="s">
        <v>127</v>
      </c>
      <c r="B71" s="21" t="s">
        <v>32</v>
      </c>
      <c r="C71" s="17" t="str">
        <f>F4&amp;CHAR(10)&amp;F5&amp;CHAR(10)&amp;F25&amp;CHAR(10)&amp;F26</f>
        <v xml:space="preserve">ISO 13485
ISO 14971
</v>
      </c>
      <c r="D71" s="17" t="str">
        <f>_xlfn.TEXTJOIN(CHAR(10),TRUE,$I$4:$I$24)&amp;CHAR(10)&amp;I26</f>
        <v xml:space="preserve">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
</v>
      </c>
    </row>
    <row r="72" spans="1:4" ht="63" customHeight="1" x14ac:dyDescent="0.2">
      <c r="A72" s="27" t="s">
        <v>128</v>
      </c>
      <c r="B72" s="21" t="s">
        <v>32</v>
      </c>
      <c r="C72" s="17" t="str">
        <f>_xlfn.TEXTJOIN(CHAR(10),TRUE,$F$23:$F$26)</f>
        <v>ISO 11607-2
ISO 20417</v>
      </c>
      <c r="D72" s="17" t="str">
        <f>_xlfn.TEXTJOIN(CHAR(10),TRUE,$I$4:$I$24)&amp;CHAR(10)&amp;I27</f>
        <v xml:space="preserve">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
</v>
      </c>
    </row>
    <row r="73" spans="1:4" ht="104" customHeight="1" x14ac:dyDescent="0.2">
      <c r="A73" s="27" t="s">
        <v>129</v>
      </c>
      <c r="B73" s="21" t="s">
        <v>32</v>
      </c>
      <c r="C73" s="17" t="str">
        <f>_xlfn.TEXTJOIN(CHAR(10),TRUE,$F$23:$F$26)</f>
        <v>ISO 11607-2
ISO 20417</v>
      </c>
      <c r="D7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4" spans="1:4" ht="61" customHeight="1" x14ac:dyDescent="0.2">
      <c r="A74" s="27" t="s">
        <v>130</v>
      </c>
      <c r="B74" s="21" t="s">
        <v>32</v>
      </c>
      <c r="C74" s="17" t="str">
        <f>F4&amp;CHAR(10)&amp;F5&amp;CHAR(10)&amp;F27</f>
        <v xml:space="preserve">ISO 13485
ISO 14971
</v>
      </c>
      <c r="D74" s="17" t="str">
        <f>I25&amp;CHAR(10)&amp;I27</f>
        <v xml:space="preserve">
</v>
      </c>
    </row>
    <row r="75" spans="1:4" ht="119" customHeight="1" x14ac:dyDescent="0.2">
      <c r="A75" s="27" t="s">
        <v>131</v>
      </c>
      <c r="B75" s="21" t="s">
        <v>32</v>
      </c>
      <c r="C75" s="17" t="str">
        <f>_xlfn.TEXTJOIN(CHAR(10),TRUE,$F$23:$F$27)</f>
        <v>ISO 11607-2
ISO 20417</v>
      </c>
      <c r="D7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6" spans="1:4" x14ac:dyDescent="0.2">
      <c r="A76" s="50" t="s">
        <v>132</v>
      </c>
      <c r="B76" s="50"/>
      <c r="C76" s="50"/>
      <c r="D76" s="50"/>
    </row>
    <row r="77" spans="1:4" ht="68" x14ac:dyDescent="0.2">
      <c r="A77" s="27" t="s">
        <v>133</v>
      </c>
      <c r="B77" s="21" t="s">
        <v>906</v>
      </c>
      <c r="C77" s="19" t="str">
        <f>$G$1</f>
        <v>N/A</v>
      </c>
      <c r="D77" s="19" t="str">
        <f>$G$1</f>
        <v>N/A</v>
      </c>
    </row>
    <row r="78" spans="1:4" ht="102" x14ac:dyDescent="0.2">
      <c r="A78" s="27" t="s">
        <v>134</v>
      </c>
      <c r="B78" s="21" t="s">
        <v>906</v>
      </c>
      <c r="C78" s="19" t="str">
        <f>$G$1</f>
        <v>N/A</v>
      </c>
      <c r="D78" s="19" t="str">
        <f>$G$1</f>
        <v>N/A</v>
      </c>
    </row>
    <row r="79" spans="1:4" x14ac:dyDescent="0.2">
      <c r="A79" s="52" t="s">
        <v>135</v>
      </c>
      <c r="B79" s="52"/>
      <c r="C79" s="52"/>
      <c r="D79" s="52"/>
    </row>
    <row r="80" spans="1:4" x14ac:dyDescent="0.2">
      <c r="A80" s="50" t="s">
        <v>139</v>
      </c>
      <c r="B80" s="50"/>
      <c r="C80" s="50"/>
      <c r="D80" s="50"/>
    </row>
    <row r="81" spans="1:4" ht="17" x14ac:dyDescent="0.2">
      <c r="A81" s="27" t="s">
        <v>136</v>
      </c>
      <c r="B81" s="21" t="s">
        <v>906</v>
      </c>
      <c r="C81" s="19" t="str">
        <f t="shared" ref="C81:D83" si="1">$G$1</f>
        <v>N/A</v>
      </c>
      <c r="D81" s="19" t="str">
        <f t="shared" si="1"/>
        <v>N/A</v>
      </c>
    </row>
    <row r="82" spans="1:4" ht="68" x14ac:dyDescent="0.2">
      <c r="A82" s="27" t="s">
        <v>137</v>
      </c>
      <c r="B82" s="21" t="s">
        <v>906</v>
      </c>
      <c r="C82" s="19" t="str">
        <f t="shared" si="1"/>
        <v>N/A</v>
      </c>
      <c r="D82" s="19" t="str">
        <f t="shared" si="1"/>
        <v>N/A</v>
      </c>
    </row>
    <row r="83" spans="1:4" ht="34" x14ac:dyDescent="0.2">
      <c r="A83" s="27" t="s">
        <v>138</v>
      </c>
      <c r="B83" s="21" t="s">
        <v>906</v>
      </c>
      <c r="C83" s="19" t="str">
        <f t="shared" si="1"/>
        <v>N/A</v>
      </c>
      <c r="D83" s="19" t="str">
        <f t="shared" si="1"/>
        <v>N/A</v>
      </c>
    </row>
    <row r="84" spans="1:4" x14ac:dyDescent="0.2">
      <c r="A84" s="53" t="s">
        <v>140</v>
      </c>
      <c r="B84" s="53"/>
      <c r="C84" s="53"/>
      <c r="D84" s="53"/>
    </row>
    <row r="85" spans="1:4" ht="51" x14ac:dyDescent="0.2">
      <c r="A85" s="18" t="s">
        <v>141</v>
      </c>
      <c r="B85" s="21" t="s">
        <v>906</v>
      </c>
      <c r="C85" s="19" t="str">
        <f t="shared" ref="C85:D88" si="2">$G$1</f>
        <v>N/A</v>
      </c>
      <c r="D85" s="19" t="str">
        <f t="shared" si="2"/>
        <v>N/A</v>
      </c>
    </row>
    <row r="86" spans="1:4" ht="85" x14ac:dyDescent="0.2">
      <c r="A86" s="18" t="s">
        <v>142</v>
      </c>
      <c r="B86" s="21" t="s">
        <v>906</v>
      </c>
      <c r="C86" s="19" t="str">
        <f t="shared" si="2"/>
        <v>N/A</v>
      </c>
      <c r="D86" s="19" t="str">
        <f t="shared" si="2"/>
        <v>N/A</v>
      </c>
    </row>
    <row r="87" spans="1:4" ht="34" x14ac:dyDescent="0.2">
      <c r="A87" s="18" t="s">
        <v>143</v>
      </c>
      <c r="B87" s="21" t="s">
        <v>906</v>
      </c>
      <c r="C87" s="19" t="str">
        <f t="shared" si="2"/>
        <v>N/A</v>
      </c>
      <c r="D87" s="19" t="str">
        <f t="shared" si="2"/>
        <v>N/A</v>
      </c>
    </row>
    <row r="88" spans="1:4" ht="85" x14ac:dyDescent="0.2">
      <c r="A88" s="18" t="s">
        <v>144</v>
      </c>
      <c r="B88" s="21" t="s">
        <v>906</v>
      </c>
      <c r="C88" s="19" t="str">
        <f t="shared" si="2"/>
        <v>N/A</v>
      </c>
      <c r="D88" s="19" t="str">
        <f t="shared" si="2"/>
        <v>N/A</v>
      </c>
    </row>
    <row r="89" spans="1:4" x14ac:dyDescent="0.2">
      <c r="A89" s="51" t="s">
        <v>145</v>
      </c>
      <c r="B89" s="51"/>
      <c r="C89" s="51"/>
      <c r="D89" s="51"/>
    </row>
    <row r="90" spans="1:4" ht="78" customHeight="1" x14ac:dyDescent="0.2">
      <c r="A90" s="22" t="s">
        <v>146</v>
      </c>
      <c r="B90" s="21" t="s">
        <v>32</v>
      </c>
      <c r="C90" s="17" t="str">
        <f>F5&amp;CHAR(10)&amp;_xlfn.TEXTJOIN(CHAR(10),TRUE,$F$17:$F$21)</f>
        <v>ISO 14971
ISO 80369-7
ISO 8537
ISO 9626
ISO 11135
ISO 10993-7</v>
      </c>
      <c r="D90"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91" spans="1:4" x14ac:dyDescent="0.2">
      <c r="A91" s="53" t="s">
        <v>147</v>
      </c>
      <c r="B91" s="53"/>
      <c r="C91" s="53"/>
      <c r="D91" s="53"/>
    </row>
    <row r="92" spans="1:4" ht="187" x14ac:dyDescent="0.2">
      <c r="A92" s="18" t="s">
        <v>148</v>
      </c>
      <c r="B92" s="21" t="s">
        <v>32</v>
      </c>
      <c r="C92" s="17" t="str">
        <f>F5&amp;CHAR(10)&amp;_xlfn.TEXTJOIN(CHAR(10),TRUE,$F$13:$F$18)&amp;CHAR(10)&amp;F22</f>
        <v>ISO 14971
ISO 7864
ISO 7886-1
ISO 7886-2
ISO 7886-4
ISO 80369-7
ISO 8537
ISO 11607-1</v>
      </c>
      <c r="D9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3" spans="1:4" ht="153" x14ac:dyDescent="0.2">
      <c r="A93" s="18" t="s">
        <v>149</v>
      </c>
      <c r="B93" s="21" t="s">
        <v>32</v>
      </c>
      <c r="C93" s="17" t="str">
        <f>_xlfn.TEXTJOIN(CHAR(10),TRUE,$F$19:$F$21)</f>
        <v>ISO 9626
ISO 11135
ISO 10993-7</v>
      </c>
      <c r="D93"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94" spans="1:4" ht="187" x14ac:dyDescent="0.2">
      <c r="A94" s="18" t="s">
        <v>150</v>
      </c>
      <c r="B94" s="21" t="s">
        <v>32</v>
      </c>
      <c r="C94" s="23" t="str">
        <f>F5</f>
        <v>ISO 14971</v>
      </c>
      <c r="D9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5" spans="1:4" ht="153" x14ac:dyDescent="0.2">
      <c r="A95" s="18" t="s">
        <v>151</v>
      </c>
      <c r="B95" s="21" t="s">
        <v>32</v>
      </c>
      <c r="C95" s="17" t="str">
        <f>F5&amp;CHAR(10)&amp;_xlfn.TEXTJOIN(CHAR(10),TRUE,$F$19:$F$21)</f>
        <v>ISO 14971
ISO 9626
ISO 11135
ISO 10993-7</v>
      </c>
      <c r="D95"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96" spans="1:4" ht="187" x14ac:dyDescent="0.2">
      <c r="A96" s="18" t="s">
        <v>152</v>
      </c>
      <c r="B96" s="21" t="s">
        <v>32</v>
      </c>
      <c r="C96" s="17" t="str">
        <f>$F$5&amp;CHAR(10)&amp;$F$21</f>
        <v>ISO 14971
ISO 10993-7</v>
      </c>
      <c r="D9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7" spans="1:4" ht="153" x14ac:dyDescent="0.2">
      <c r="A97" s="18" t="s">
        <v>153</v>
      </c>
      <c r="B97" s="21" t="s">
        <v>32</v>
      </c>
      <c r="C97" s="17" t="str">
        <f>$F$5&amp;CHAR(10)&amp;$F$21</f>
        <v>ISO 14971
ISO 10993-7</v>
      </c>
      <c r="D97"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98" spans="1:4" ht="153" x14ac:dyDescent="0.2">
      <c r="A98" s="18" t="s">
        <v>154</v>
      </c>
      <c r="B98" s="21" t="s">
        <v>32</v>
      </c>
      <c r="C98" s="17" t="str">
        <f>$F$5&amp;CHAR(10)&amp;$F$21</f>
        <v>ISO 14971
ISO 10993-7</v>
      </c>
      <c r="D98"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99" spans="1:4" ht="153" x14ac:dyDescent="0.2">
      <c r="A99" s="18" t="s">
        <v>155</v>
      </c>
      <c r="B99" s="21" t="s">
        <v>32</v>
      </c>
      <c r="C99" s="17" t="str">
        <f>F4&amp;CHAR(10)&amp;$F$5&amp;CHAR(10)&amp;$F$21</f>
        <v>ISO 13485
ISO 14971
ISO 10993-7</v>
      </c>
      <c r="D99"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100" spans="1:4" ht="153" x14ac:dyDescent="0.2">
      <c r="A100" s="18" t="s">
        <v>156</v>
      </c>
      <c r="B100" s="21" t="s">
        <v>32</v>
      </c>
      <c r="C100" s="17" t="str">
        <f>$F$5&amp;CHAR(10)&amp;$F$21</f>
        <v>ISO 14971
ISO 10993-7</v>
      </c>
      <c r="D100"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101" spans="1:4" ht="153" x14ac:dyDescent="0.2">
      <c r="A101" s="18" t="s">
        <v>157</v>
      </c>
      <c r="B101" s="21" t="s">
        <v>32</v>
      </c>
      <c r="C101" s="17" t="str">
        <f>$F$5&amp;CHAR(10)&amp;$F$6&amp;CHAR(10)&amp;$F$21</f>
        <v>ISO 14971
ISO 10993-1
ISO 10993-7</v>
      </c>
      <c r="D101"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102" spans="1:4" ht="51" x14ac:dyDescent="0.2">
      <c r="A102" s="18" t="s">
        <v>158</v>
      </c>
      <c r="B102" s="21" t="s">
        <v>906</v>
      </c>
      <c r="C102" s="23" t="str">
        <f>$G$1</f>
        <v>N/A</v>
      </c>
      <c r="D102" s="23" t="str">
        <f>$G$1</f>
        <v>N/A</v>
      </c>
    </row>
    <row r="103" spans="1:4" ht="187" x14ac:dyDescent="0.2">
      <c r="A103" s="18" t="s">
        <v>159</v>
      </c>
      <c r="B103" s="21" t="s">
        <v>32</v>
      </c>
      <c r="C103" s="17" t="str">
        <f>F4&amp;CHAR(10)&amp;$F$5&amp;CHAR(10)&amp;$F$27</f>
        <v xml:space="preserve">ISO 13485
ISO 14971
</v>
      </c>
      <c r="D10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4" spans="1:4" x14ac:dyDescent="0.2">
      <c r="A104" s="51" t="s">
        <v>160</v>
      </c>
      <c r="B104" s="51"/>
      <c r="C104" s="51"/>
      <c r="D104" s="51"/>
    </row>
    <row r="105" spans="1:4" ht="51" x14ac:dyDescent="0.2">
      <c r="A105" s="18" t="s">
        <v>161</v>
      </c>
      <c r="B105" s="21" t="s">
        <v>906</v>
      </c>
      <c r="C105" s="19" t="str">
        <f>$G$1</f>
        <v>N/A</v>
      </c>
      <c r="D105" s="19" t="str">
        <f>$G$1</f>
        <v>N/A</v>
      </c>
    </row>
    <row r="106" spans="1:4" ht="34" x14ac:dyDescent="0.2">
      <c r="A106" s="18" t="s">
        <v>162</v>
      </c>
      <c r="B106" s="21" t="s">
        <v>906</v>
      </c>
      <c r="C106" s="19" t="str">
        <f>$G$1</f>
        <v>N/A</v>
      </c>
      <c r="D106" s="19" t="str">
        <f>$G$1</f>
        <v>N/A</v>
      </c>
    </row>
    <row r="107" spans="1:4" x14ac:dyDescent="0.2">
      <c r="A107" s="51" t="s">
        <v>163</v>
      </c>
      <c r="B107" s="51"/>
      <c r="C107" s="51"/>
      <c r="D107" s="51"/>
    </row>
    <row r="108" spans="1:4" x14ac:dyDescent="0.2">
      <c r="A108" s="51" t="s">
        <v>164</v>
      </c>
      <c r="B108" s="51"/>
      <c r="C108" s="51"/>
      <c r="D108" s="51"/>
    </row>
    <row r="109" spans="1:4" ht="51" x14ac:dyDescent="0.2">
      <c r="A109" s="18" t="s">
        <v>165</v>
      </c>
      <c r="B109" s="21" t="s">
        <v>906</v>
      </c>
      <c r="C109" s="19" t="str">
        <f>$G$1</f>
        <v>N/A</v>
      </c>
      <c r="D109" s="19" t="str">
        <f>$G$1</f>
        <v>N/A</v>
      </c>
    </row>
    <row r="110" spans="1:4" ht="85" x14ac:dyDescent="0.2">
      <c r="A110" s="18" t="s">
        <v>166</v>
      </c>
      <c r="B110" s="21" t="s">
        <v>906</v>
      </c>
      <c r="C110" s="19" t="str">
        <f>$G$1</f>
        <v>N/A</v>
      </c>
      <c r="D110" s="19" t="str">
        <f>$G$1</f>
        <v>N/A</v>
      </c>
    </row>
    <row r="111" spans="1:4" x14ac:dyDescent="0.2">
      <c r="A111" s="56" t="s">
        <v>245</v>
      </c>
      <c r="B111" s="57"/>
      <c r="C111" s="57"/>
      <c r="D111" s="58"/>
    </row>
    <row r="112" spans="1:4" ht="68" x14ac:dyDescent="0.2">
      <c r="A112" s="18" t="s">
        <v>246</v>
      </c>
      <c r="B112" s="21" t="s">
        <v>906</v>
      </c>
      <c r="C112" s="19" t="str">
        <f t="shared" ref="C112:D114" si="3">$G$1</f>
        <v>N/A</v>
      </c>
      <c r="D112" s="19" t="str">
        <f t="shared" si="3"/>
        <v>N/A</v>
      </c>
    </row>
    <row r="113" spans="1:4" ht="34" x14ac:dyDescent="0.2">
      <c r="A113" s="18" t="s">
        <v>247</v>
      </c>
      <c r="B113" s="21" t="s">
        <v>906</v>
      </c>
      <c r="C113" s="19" t="str">
        <f t="shared" si="3"/>
        <v>N/A</v>
      </c>
      <c r="D113" s="19" t="str">
        <f t="shared" si="3"/>
        <v>N/A</v>
      </c>
    </row>
    <row r="114" spans="1:4" ht="68" x14ac:dyDescent="0.2">
      <c r="A114" s="18" t="s">
        <v>167</v>
      </c>
      <c r="B114" s="21" t="s">
        <v>906</v>
      </c>
      <c r="C114" s="19" t="str">
        <f t="shared" si="3"/>
        <v>N/A</v>
      </c>
      <c r="D114" s="19" t="str">
        <f t="shared" si="3"/>
        <v>N/A</v>
      </c>
    </row>
    <row r="115" spans="1:4" x14ac:dyDescent="0.2">
      <c r="A115" s="51" t="s">
        <v>168</v>
      </c>
      <c r="B115" s="51"/>
      <c r="C115" s="51"/>
      <c r="D115" s="51"/>
    </row>
    <row r="116" spans="1:4" ht="51" x14ac:dyDescent="0.2">
      <c r="A116" s="18" t="s">
        <v>169</v>
      </c>
      <c r="B116" s="21" t="s">
        <v>906</v>
      </c>
      <c r="C116" s="19" t="str">
        <f t="shared" ref="C116:D119" si="4">$G$1</f>
        <v>N/A</v>
      </c>
      <c r="D116" s="19" t="str">
        <f t="shared" si="4"/>
        <v>N/A</v>
      </c>
    </row>
    <row r="117" spans="1:4" ht="51" x14ac:dyDescent="0.2">
      <c r="A117" s="18" t="s">
        <v>170</v>
      </c>
      <c r="B117" s="21" t="s">
        <v>906</v>
      </c>
      <c r="C117" s="19" t="str">
        <f t="shared" si="4"/>
        <v>N/A</v>
      </c>
      <c r="D117" s="19" t="str">
        <f t="shared" si="4"/>
        <v>N/A</v>
      </c>
    </row>
    <row r="118" spans="1:4" ht="51" x14ac:dyDescent="0.2">
      <c r="A118" s="18" t="s">
        <v>171</v>
      </c>
      <c r="B118" s="21" t="s">
        <v>906</v>
      </c>
      <c r="C118" s="19" t="str">
        <f t="shared" si="4"/>
        <v>N/A</v>
      </c>
      <c r="D118" s="19" t="str">
        <f t="shared" si="4"/>
        <v>N/A</v>
      </c>
    </row>
    <row r="119" spans="1:4" ht="51" x14ac:dyDescent="0.2">
      <c r="A119" s="18" t="s">
        <v>172</v>
      </c>
      <c r="B119" s="21" t="s">
        <v>906</v>
      </c>
      <c r="C119" s="19" t="str">
        <f t="shared" si="4"/>
        <v>N/A</v>
      </c>
      <c r="D119" s="19" t="str">
        <f t="shared" si="4"/>
        <v>N/A</v>
      </c>
    </row>
    <row r="120" spans="1:4" x14ac:dyDescent="0.2">
      <c r="A120" s="51" t="s">
        <v>173</v>
      </c>
      <c r="B120" s="51"/>
      <c r="C120" s="51"/>
      <c r="D120" s="51"/>
    </row>
    <row r="121" spans="1:4" ht="68" x14ac:dyDescent="0.2">
      <c r="A121" s="18" t="s">
        <v>174</v>
      </c>
      <c r="B121" s="21" t="s">
        <v>906</v>
      </c>
      <c r="C121" s="19" t="str">
        <f t="shared" ref="C121:D124" si="5">$G$1</f>
        <v>N/A</v>
      </c>
      <c r="D121" s="19" t="str">
        <f t="shared" si="5"/>
        <v>N/A</v>
      </c>
    </row>
    <row r="122" spans="1:4" ht="51" x14ac:dyDescent="0.2">
      <c r="A122" s="18" t="s">
        <v>175</v>
      </c>
      <c r="B122" s="21" t="s">
        <v>906</v>
      </c>
      <c r="C122" s="19" t="str">
        <f t="shared" si="5"/>
        <v>N/A</v>
      </c>
      <c r="D122" s="19" t="str">
        <f t="shared" si="5"/>
        <v>N/A</v>
      </c>
    </row>
    <row r="123" spans="1:4" ht="51" x14ac:dyDescent="0.2">
      <c r="A123" s="18" t="s">
        <v>176</v>
      </c>
      <c r="B123" s="21" t="s">
        <v>906</v>
      </c>
      <c r="C123" s="19" t="str">
        <f t="shared" si="5"/>
        <v>N/A</v>
      </c>
      <c r="D123" s="19" t="str">
        <f t="shared" si="5"/>
        <v>N/A</v>
      </c>
    </row>
    <row r="124" spans="1:4" ht="34" x14ac:dyDescent="0.2">
      <c r="A124" s="18" t="s">
        <v>177</v>
      </c>
      <c r="B124" s="21" t="s">
        <v>906</v>
      </c>
      <c r="C124" s="19" t="str">
        <f t="shared" si="5"/>
        <v>N/A</v>
      </c>
      <c r="D124" s="19" t="str">
        <f t="shared" si="5"/>
        <v>N/A</v>
      </c>
    </row>
    <row r="125" spans="1:4" x14ac:dyDescent="0.2">
      <c r="A125" s="51" t="s">
        <v>178</v>
      </c>
      <c r="B125" s="51"/>
      <c r="C125" s="51"/>
      <c r="D125" s="51"/>
    </row>
    <row r="126" spans="1:4" ht="34" x14ac:dyDescent="0.2">
      <c r="A126" s="18" t="s">
        <v>179</v>
      </c>
      <c r="B126" s="21" t="s">
        <v>906</v>
      </c>
      <c r="C126" s="19" t="str">
        <f t="shared" ref="C126:D133" si="6">$G$1</f>
        <v>N/A</v>
      </c>
      <c r="D126" s="19" t="str">
        <f t="shared" si="6"/>
        <v>N/A</v>
      </c>
    </row>
    <row r="127" spans="1:4" ht="68" x14ac:dyDescent="0.2">
      <c r="A127" s="18" t="s">
        <v>180</v>
      </c>
      <c r="B127" s="21" t="s">
        <v>906</v>
      </c>
      <c r="C127" s="19" t="str">
        <f t="shared" si="6"/>
        <v>N/A</v>
      </c>
      <c r="D127" s="19" t="str">
        <f t="shared" si="6"/>
        <v>N/A</v>
      </c>
    </row>
    <row r="128" spans="1:4" ht="34" x14ac:dyDescent="0.2">
      <c r="A128" s="18" t="s">
        <v>181</v>
      </c>
      <c r="B128" s="21" t="s">
        <v>906</v>
      </c>
      <c r="C128" s="19" t="str">
        <f t="shared" si="6"/>
        <v>N/A</v>
      </c>
      <c r="D128" s="19" t="str">
        <f t="shared" si="6"/>
        <v>N/A</v>
      </c>
    </row>
    <row r="129" spans="1:4" ht="34" x14ac:dyDescent="0.2">
      <c r="A129" s="18" t="s">
        <v>182</v>
      </c>
      <c r="B129" s="21" t="s">
        <v>906</v>
      </c>
      <c r="C129" s="19" t="str">
        <f t="shared" si="6"/>
        <v>N/A</v>
      </c>
      <c r="D129" s="19" t="str">
        <f t="shared" si="6"/>
        <v>N/A</v>
      </c>
    </row>
    <row r="130" spans="1:4" ht="51" x14ac:dyDescent="0.2">
      <c r="A130" s="18" t="s">
        <v>183</v>
      </c>
      <c r="B130" s="21" t="s">
        <v>906</v>
      </c>
      <c r="C130" s="19" t="str">
        <f t="shared" si="6"/>
        <v>N/A</v>
      </c>
      <c r="D130" s="19" t="str">
        <f t="shared" si="6"/>
        <v>N/A</v>
      </c>
    </row>
    <row r="131" spans="1:4" ht="34" x14ac:dyDescent="0.2">
      <c r="A131" s="18" t="s">
        <v>184</v>
      </c>
      <c r="B131" s="21" t="s">
        <v>906</v>
      </c>
      <c r="C131" s="19" t="str">
        <f t="shared" si="6"/>
        <v>N/A</v>
      </c>
      <c r="D131" s="19" t="str">
        <f t="shared" si="6"/>
        <v>N/A</v>
      </c>
    </row>
    <row r="132" spans="1:4" ht="51" x14ac:dyDescent="0.2">
      <c r="A132" s="18" t="s">
        <v>185</v>
      </c>
      <c r="B132" s="21" t="s">
        <v>906</v>
      </c>
      <c r="C132" s="19" t="str">
        <f t="shared" si="6"/>
        <v>N/A</v>
      </c>
      <c r="D132" s="19" t="str">
        <f t="shared" si="6"/>
        <v>N/A</v>
      </c>
    </row>
    <row r="133" spans="1:4" ht="34" x14ac:dyDescent="0.2">
      <c r="A133" s="18" t="s">
        <v>186</v>
      </c>
      <c r="B133" s="21" t="s">
        <v>906</v>
      </c>
      <c r="C133" s="19" t="str">
        <f t="shared" si="6"/>
        <v>N/A</v>
      </c>
      <c r="D133" s="19" t="str">
        <f t="shared" si="6"/>
        <v>N/A</v>
      </c>
    </row>
    <row r="134" spans="1:4" x14ac:dyDescent="0.2">
      <c r="A134" s="51" t="s">
        <v>187</v>
      </c>
      <c r="B134" s="51"/>
      <c r="C134" s="51"/>
      <c r="D134" s="51"/>
    </row>
    <row r="135" spans="1:4" x14ac:dyDescent="0.2">
      <c r="A135" s="53" t="s">
        <v>188</v>
      </c>
      <c r="B135" s="53"/>
      <c r="C135" s="53"/>
      <c r="D135" s="53"/>
    </row>
    <row r="136" spans="1:4" ht="34" x14ac:dyDescent="0.2">
      <c r="A136" s="18" t="s">
        <v>189</v>
      </c>
      <c r="B136" s="21" t="s">
        <v>906</v>
      </c>
      <c r="C136" s="19" t="str">
        <f>$G$1</f>
        <v>N/A</v>
      </c>
      <c r="D136" s="19" t="str">
        <f>$G$1</f>
        <v>N/A</v>
      </c>
    </row>
    <row r="137" spans="1:4" ht="34" x14ac:dyDescent="0.2">
      <c r="A137" s="18" t="s">
        <v>190</v>
      </c>
      <c r="B137" s="21" t="s">
        <v>906</v>
      </c>
      <c r="C137" s="19" t="str">
        <f>$G$1</f>
        <v>N/A</v>
      </c>
      <c r="D137" s="19" t="str">
        <f>$G$1</f>
        <v>N/A</v>
      </c>
    </row>
    <row r="138" spans="1:4" x14ac:dyDescent="0.2">
      <c r="A138" s="53" t="s">
        <v>191</v>
      </c>
      <c r="B138" s="53"/>
      <c r="C138" s="53"/>
      <c r="D138" s="53"/>
    </row>
    <row r="139" spans="1:4" x14ac:dyDescent="0.2">
      <c r="A139" s="20" t="s">
        <v>682</v>
      </c>
      <c r="B139" s="21" t="s">
        <v>906</v>
      </c>
      <c r="C139" s="19" t="str">
        <f t="shared" ref="C139:D142" si="7">$G$1</f>
        <v>N/A</v>
      </c>
      <c r="D139" s="19" t="str">
        <f t="shared" si="7"/>
        <v>N/A</v>
      </c>
    </row>
    <row r="140" spans="1:4" x14ac:dyDescent="0.2">
      <c r="A140" s="20" t="s">
        <v>683</v>
      </c>
      <c r="B140" s="21" t="s">
        <v>906</v>
      </c>
      <c r="C140" s="19" t="str">
        <f t="shared" si="7"/>
        <v>N/A</v>
      </c>
      <c r="D140" s="19" t="str">
        <f t="shared" si="7"/>
        <v>N/A</v>
      </c>
    </row>
    <row r="141" spans="1:4" x14ac:dyDescent="0.2">
      <c r="A141" s="20" t="s">
        <v>684</v>
      </c>
      <c r="B141" s="21" t="s">
        <v>906</v>
      </c>
      <c r="C141" s="19" t="str">
        <f t="shared" si="7"/>
        <v>N/A</v>
      </c>
      <c r="D141" s="19" t="str">
        <f t="shared" si="7"/>
        <v>N/A</v>
      </c>
    </row>
    <row r="142" spans="1:4" x14ac:dyDescent="0.2">
      <c r="A142" s="20" t="s">
        <v>685</v>
      </c>
      <c r="B142" s="21" t="s">
        <v>906</v>
      </c>
      <c r="C142" s="19" t="str">
        <f t="shared" si="7"/>
        <v>N/A</v>
      </c>
      <c r="D142" s="19" t="str">
        <f t="shared" si="7"/>
        <v>N/A</v>
      </c>
    </row>
    <row r="143" spans="1:4" x14ac:dyDescent="0.2">
      <c r="A143" s="53" t="s">
        <v>192</v>
      </c>
      <c r="B143" s="53"/>
      <c r="C143" s="53"/>
      <c r="D143" s="53"/>
    </row>
    <row r="144" spans="1:4" x14ac:dyDescent="0.2">
      <c r="A144" s="20" t="s">
        <v>9</v>
      </c>
      <c r="B144" s="21" t="s">
        <v>906</v>
      </c>
      <c r="C144" s="19" t="str">
        <f t="shared" ref="C144:D147" si="8">$G$1</f>
        <v>N/A</v>
      </c>
      <c r="D144" s="19" t="str">
        <f t="shared" si="8"/>
        <v>N/A</v>
      </c>
    </row>
    <row r="145" spans="1:4" x14ac:dyDescent="0.2">
      <c r="A145" s="20" t="s">
        <v>10</v>
      </c>
      <c r="B145" s="21" t="s">
        <v>906</v>
      </c>
      <c r="C145" s="19" t="str">
        <f t="shared" si="8"/>
        <v>N/A</v>
      </c>
      <c r="D145" s="19" t="str">
        <f t="shared" si="8"/>
        <v>N/A</v>
      </c>
    </row>
    <row r="146" spans="1:4" ht="34" x14ac:dyDescent="0.2">
      <c r="A146" s="18" t="s">
        <v>193</v>
      </c>
      <c r="B146" s="21" t="s">
        <v>906</v>
      </c>
      <c r="C146" s="19" t="str">
        <f t="shared" si="8"/>
        <v>N/A</v>
      </c>
      <c r="D146" s="19" t="str">
        <f t="shared" si="8"/>
        <v>N/A</v>
      </c>
    </row>
    <row r="147" spans="1:4" ht="51" x14ac:dyDescent="0.2">
      <c r="A147" s="18" t="s">
        <v>194</v>
      </c>
      <c r="B147" s="21" t="s">
        <v>906</v>
      </c>
      <c r="C147" s="19" t="str">
        <f t="shared" si="8"/>
        <v>N/A</v>
      </c>
      <c r="D147" s="19" t="str">
        <f t="shared" si="8"/>
        <v>N/A</v>
      </c>
    </row>
    <row r="148" spans="1:4" x14ac:dyDescent="0.2">
      <c r="A148" s="51" t="s">
        <v>195</v>
      </c>
      <c r="B148" s="51"/>
      <c r="C148" s="51"/>
      <c r="D148" s="51"/>
    </row>
    <row r="149" spans="1:4" ht="127" customHeight="1" x14ac:dyDescent="0.2">
      <c r="A149" s="18" t="s">
        <v>196</v>
      </c>
      <c r="B149" s="21" t="s">
        <v>32</v>
      </c>
      <c r="C149" s="17" t="str">
        <f>$F$5&amp;CHAR(10)&amp;$F$21</f>
        <v>ISO 14971
ISO 10993-7</v>
      </c>
      <c r="D14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0" spans="1:4" ht="134" customHeight="1" x14ac:dyDescent="0.2">
      <c r="A150" s="18" t="s">
        <v>197</v>
      </c>
      <c r="B150" s="21" t="s">
        <v>32</v>
      </c>
      <c r="C150" s="17" t="str">
        <f>$F$5&amp;CHAR(10)&amp;$F$21</f>
        <v>ISO 14971
ISO 10993-7</v>
      </c>
      <c r="D15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1" spans="1:4" ht="51" x14ac:dyDescent="0.2">
      <c r="A151" s="18" t="s">
        <v>198</v>
      </c>
      <c r="B151" s="21" t="s">
        <v>906</v>
      </c>
      <c r="C151" s="23" t="str">
        <f>$G$1</f>
        <v>N/A</v>
      </c>
      <c r="D151" s="23" t="str">
        <f>$G$1</f>
        <v>N/A</v>
      </c>
    </row>
    <row r="152" spans="1:4" ht="145" customHeight="1" x14ac:dyDescent="0.2">
      <c r="A152" s="18" t="s">
        <v>199</v>
      </c>
      <c r="B152" s="21" t="s">
        <v>32</v>
      </c>
      <c r="C152" s="17" t="str">
        <f>$F$5&amp;CHAR(10)&amp;_xlfn.TEXTJOIN(CHAR(10),TRUE,$F$19:$F$21)</f>
        <v>ISO 14971
ISO 9626
ISO 11135
ISO 10993-7</v>
      </c>
      <c r="D152"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153" spans="1:4" ht="105" customHeight="1" x14ac:dyDescent="0.2">
      <c r="A153" s="18" t="s">
        <v>464</v>
      </c>
      <c r="B153" s="21" t="s">
        <v>32</v>
      </c>
      <c r="C153" s="17" t="str">
        <f>$F$5&amp;CHAR(10)&amp;$F$27</f>
        <v xml:space="preserve">ISO 14971
</v>
      </c>
      <c r="D153"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154" spans="1:4" ht="135" customHeight="1" x14ac:dyDescent="0.2">
      <c r="A154" s="18" t="s">
        <v>20</v>
      </c>
      <c r="B154" s="21" t="s">
        <v>32</v>
      </c>
      <c r="C154" s="17" t="str">
        <f>$F$5&amp;CHAR(10)&amp;$F$27</f>
        <v xml:space="preserve">ISO 14971
</v>
      </c>
      <c r="D154"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155" spans="1:4" ht="135" customHeight="1" x14ac:dyDescent="0.2">
      <c r="A155" s="18" t="s">
        <v>200</v>
      </c>
      <c r="B155" s="21" t="s">
        <v>32</v>
      </c>
      <c r="C155" s="17" t="str">
        <f>$F$5&amp;CHAR(10)&amp;$F$21</f>
        <v>ISO 14971
ISO 10993-7</v>
      </c>
      <c r="D15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6" spans="1:4" x14ac:dyDescent="0.2">
      <c r="A156" s="51" t="s">
        <v>201</v>
      </c>
      <c r="B156" s="51"/>
      <c r="C156" s="51"/>
      <c r="D156" s="51"/>
    </row>
    <row r="157" spans="1:4" ht="119" x14ac:dyDescent="0.2">
      <c r="A157" s="18" t="s">
        <v>202</v>
      </c>
      <c r="B157" s="21" t="s">
        <v>32</v>
      </c>
      <c r="C157" s="17" t="str">
        <f>$F$13&amp;CHAR(10)&amp;$F$14&amp;CHAR(10)&amp;$F$17&amp;CHAR(10)&amp;$F$18&amp;CHAR(10)&amp;$F$22</f>
        <v>ISO 7864
ISO 7886-1
ISO 80369-7
ISO 8537
ISO 11607-1</v>
      </c>
      <c r="D157" s="17" t="str">
        <f>$I$4&amp;CHAR(10)&amp;$I$5&amp;CHAR(10)&amp;$I$7&amp;CHAR(10)&amp;$I$8&amp;CHAR(10)&amp;$I$19&amp;CHAR(10)&amp;$I$24&amp;CHAR(10)&amp;$I$26</f>
        <v xml:space="preserve">A020101 - Loss-of-resistance syringes
A020102 - Infusion and irrigation syringes, single-use
A020105 - Blood gas analysis, syringes with needles and kits
A020106 - Insulin syringes, single-use
</v>
      </c>
    </row>
    <row r="158" spans="1:4" ht="119" x14ac:dyDescent="0.2">
      <c r="A158" s="18" t="s">
        <v>203</v>
      </c>
      <c r="B158" s="21" t="s">
        <v>32</v>
      </c>
      <c r="C158" s="17" t="str">
        <f>$F$5&amp;CHAR(10)</f>
        <v xml:space="preserve">ISO 14971
</v>
      </c>
      <c r="D158" s="17" t="str">
        <f>$I$4&amp;CHAR(10)&amp;$I$5&amp;CHAR(10)&amp;$I$7&amp;CHAR(10)&amp;$I$8&amp;CHAR(10)&amp;$I$19&amp;CHAR(10)&amp;$I$24&amp;CHAR(10)&amp;$I$26</f>
        <v xml:space="preserve">A020101 - Loss-of-resistance syringes
A020102 - Infusion and irrigation syringes, single-use
A020105 - Blood gas analysis, syringes with needles and kits
A020106 - Insulin syringes, single-use
</v>
      </c>
    </row>
    <row r="159" spans="1:4" ht="160" customHeight="1" x14ac:dyDescent="0.2">
      <c r="A159" s="18" t="s">
        <v>204</v>
      </c>
      <c r="B159" s="21" t="s">
        <v>32</v>
      </c>
      <c r="C159" s="17" t="str">
        <f>$F$21&amp;CHAR(10)&amp;$F$27</f>
        <v xml:space="preserve">ISO 10993-7
</v>
      </c>
      <c r="D15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60" spans="1:4" x14ac:dyDescent="0.2">
      <c r="A160" s="56" t="s">
        <v>205</v>
      </c>
      <c r="B160" s="57"/>
      <c r="C160" s="57"/>
      <c r="D160" s="58"/>
    </row>
    <row r="161" spans="1:4" ht="68" x14ac:dyDescent="0.2">
      <c r="A161" s="18" t="s">
        <v>206</v>
      </c>
      <c r="B161" s="21" t="s">
        <v>906</v>
      </c>
      <c r="C161" s="19" t="str">
        <f>$G$1</f>
        <v>N/A</v>
      </c>
      <c r="D161" s="19" t="str">
        <f>$G$1</f>
        <v>N/A</v>
      </c>
    </row>
    <row r="162" spans="1:4" x14ac:dyDescent="0.2">
      <c r="A162" s="53" t="s">
        <v>207</v>
      </c>
      <c r="B162" s="53"/>
      <c r="C162" s="53"/>
      <c r="D162" s="53"/>
    </row>
    <row r="163" spans="1:4" ht="34" x14ac:dyDescent="0.2">
      <c r="A163" s="18" t="s">
        <v>11</v>
      </c>
      <c r="B163" s="21" t="s">
        <v>906</v>
      </c>
      <c r="C163" s="19" t="str">
        <f t="shared" ref="C163:D165" si="9">$G$1</f>
        <v>N/A</v>
      </c>
      <c r="D163" s="19" t="str">
        <f t="shared" si="9"/>
        <v>N/A</v>
      </c>
    </row>
    <row r="164" spans="1:4" ht="17" x14ac:dyDescent="0.2">
      <c r="A164" s="18" t="s">
        <v>12</v>
      </c>
      <c r="B164" s="21" t="s">
        <v>906</v>
      </c>
      <c r="C164" s="19" t="str">
        <f t="shared" si="9"/>
        <v>N/A</v>
      </c>
      <c r="D164" s="19" t="str">
        <f t="shared" si="9"/>
        <v>N/A</v>
      </c>
    </row>
    <row r="165" spans="1:4" ht="34" x14ac:dyDescent="0.2">
      <c r="A165" s="18" t="s">
        <v>13</v>
      </c>
      <c r="B165" s="21" t="s">
        <v>906</v>
      </c>
      <c r="C165" s="19" t="str">
        <f t="shared" si="9"/>
        <v>N/A</v>
      </c>
      <c r="D165" s="19" t="str">
        <f t="shared" si="9"/>
        <v>N/A</v>
      </c>
    </row>
    <row r="166" spans="1:4" x14ac:dyDescent="0.2">
      <c r="A166" s="53" t="s">
        <v>208</v>
      </c>
      <c r="B166" s="53"/>
      <c r="C166" s="53"/>
      <c r="D166" s="53"/>
    </row>
    <row r="167" spans="1:4" x14ac:dyDescent="0.2">
      <c r="A167" s="20" t="s">
        <v>14</v>
      </c>
      <c r="B167" s="21" t="s">
        <v>906</v>
      </c>
      <c r="C167" s="19" t="str">
        <f>$G$1</f>
        <v>N/A</v>
      </c>
      <c r="D167" s="19" t="str">
        <f>$G$1</f>
        <v>N/A</v>
      </c>
    </row>
    <row r="168" spans="1:4" x14ac:dyDescent="0.2">
      <c r="A168" s="20" t="s">
        <v>15</v>
      </c>
      <c r="B168" s="21" t="s">
        <v>906</v>
      </c>
      <c r="C168" s="19" t="str">
        <f>$G$1</f>
        <v>N/A</v>
      </c>
      <c r="D168" s="19" t="str">
        <f>$G$1</f>
        <v>N/A</v>
      </c>
    </row>
    <row r="169" spans="1:4" ht="32" customHeight="1" x14ac:dyDescent="0.2"/>
    <row r="170" spans="1:4" ht="32" x14ac:dyDescent="0.2">
      <c r="A170" s="24" t="s">
        <v>209</v>
      </c>
      <c r="B170" s="13" t="s">
        <v>52</v>
      </c>
      <c r="C170" s="14" t="s">
        <v>87</v>
      </c>
      <c r="D170" s="14" t="s">
        <v>88</v>
      </c>
    </row>
    <row r="171" spans="1:4" x14ac:dyDescent="0.2">
      <c r="A171" s="51" t="s">
        <v>212</v>
      </c>
      <c r="B171" s="51"/>
      <c r="C171" s="51"/>
      <c r="D171" s="51"/>
    </row>
    <row r="172" spans="1:4" x14ac:dyDescent="0.2">
      <c r="A172" s="51" t="s">
        <v>213</v>
      </c>
      <c r="B172" s="51"/>
      <c r="C172" s="51"/>
      <c r="D172" s="51"/>
    </row>
    <row r="173" spans="1:4" ht="68" customHeight="1" x14ac:dyDescent="0.2">
      <c r="A173" s="50" t="s">
        <v>21</v>
      </c>
      <c r="B173" s="50"/>
      <c r="C173" s="50"/>
      <c r="D173" s="50"/>
    </row>
    <row r="174" spans="1:4" ht="120" customHeight="1" x14ac:dyDescent="0.2">
      <c r="A174" s="18" t="s">
        <v>214</v>
      </c>
      <c r="B174" s="21" t="s">
        <v>32</v>
      </c>
      <c r="C174" s="17" t="str">
        <f>$F$21&amp;CHAR(10)&amp;$F$27</f>
        <v xml:space="preserve">ISO 10993-7
</v>
      </c>
      <c r="D17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5" spans="1:4" ht="132" customHeight="1" x14ac:dyDescent="0.2">
      <c r="A175" s="18" t="s">
        <v>215</v>
      </c>
      <c r="B175" s="21" t="s">
        <v>32</v>
      </c>
      <c r="C175" s="17">
        <f>$F$27</f>
        <v>0</v>
      </c>
      <c r="D17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6" spans="1:4" ht="152" customHeight="1" x14ac:dyDescent="0.2">
      <c r="A176" s="18" t="s">
        <v>216</v>
      </c>
      <c r="B176" s="21" t="s">
        <v>32</v>
      </c>
      <c r="C176" s="17">
        <f>$F$27</f>
        <v>0</v>
      </c>
      <c r="D17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7" spans="1:4" ht="51" x14ac:dyDescent="0.2">
      <c r="A177" s="18" t="s">
        <v>217</v>
      </c>
      <c r="B177" s="21" t="s">
        <v>906</v>
      </c>
      <c r="C177" s="23" t="str">
        <f>$G$1</f>
        <v>N/A</v>
      </c>
      <c r="D177" s="23" t="str">
        <f>$G$1</f>
        <v>N/A</v>
      </c>
    </row>
    <row r="178" spans="1:4" ht="34" x14ac:dyDescent="0.2">
      <c r="A178" s="18" t="s">
        <v>219</v>
      </c>
      <c r="B178" s="21" t="s">
        <v>906</v>
      </c>
      <c r="C178" s="23" t="str">
        <f>$G$1</f>
        <v>N/A</v>
      </c>
      <c r="D178" s="23" t="str">
        <f>$G$1</f>
        <v>N/A</v>
      </c>
    </row>
    <row r="179" spans="1:4" ht="106" customHeight="1" x14ac:dyDescent="0.2">
      <c r="A179" s="18" t="s">
        <v>220</v>
      </c>
      <c r="B179" s="21" t="s">
        <v>32</v>
      </c>
      <c r="C179" s="17">
        <f>$F$27</f>
        <v>0</v>
      </c>
      <c r="D17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0" spans="1:4" ht="130" customHeight="1" x14ac:dyDescent="0.2">
      <c r="A180" s="18" t="s">
        <v>221</v>
      </c>
      <c r="B180" s="21" t="s">
        <v>32</v>
      </c>
      <c r="C180" s="17">
        <f>$F$27</f>
        <v>0</v>
      </c>
      <c r="D18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1" spans="1:4" ht="119" customHeight="1" x14ac:dyDescent="0.2">
      <c r="A181" s="18" t="s">
        <v>222</v>
      </c>
      <c r="B181" s="21" t="s">
        <v>32</v>
      </c>
      <c r="C181" s="17">
        <f>$F$27</f>
        <v>0</v>
      </c>
      <c r="D18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2" spans="1:4" x14ac:dyDescent="0.2">
      <c r="A182" s="52" t="s">
        <v>223</v>
      </c>
      <c r="B182" s="52"/>
      <c r="C182" s="52"/>
      <c r="D182" s="52"/>
    </row>
    <row r="183" spans="1:4" x14ac:dyDescent="0.2">
      <c r="A183" s="50" t="s">
        <v>22</v>
      </c>
      <c r="B183" s="50"/>
      <c r="C183" s="50"/>
      <c r="D183" s="50"/>
    </row>
    <row r="184" spans="1:4" ht="116" customHeight="1" x14ac:dyDescent="0.2">
      <c r="A184" s="18" t="s">
        <v>224</v>
      </c>
      <c r="B184" s="21" t="s">
        <v>32</v>
      </c>
      <c r="C184" s="17">
        <f>$F$27</f>
        <v>0</v>
      </c>
      <c r="D18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5" spans="1:4" ht="106" customHeight="1" x14ac:dyDescent="0.2">
      <c r="A185" s="18" t="s">
        <v>225</v>
      </c>
      <c r="B185" s="21" t="s">
        <v>32</v>
      </c>
      <c r="C185" s="17">
        <f>$F$27</f>
        <v>0</v>
      </c>
      <c r="D18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6" spans="1:4" ht="125" customHeight="1" x14ac:dyDescent="0.2">
      <c r="A186" s="18" t="s">
        <v>226</v>
      </c>
      <c r="B186" s="21" t="s">
        <v>32</v>
      </c>
      <c r="C186" s="17">
        <f>$F$27</f>
        <v>0</v>
      </c>
      <c r="D18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7" spans="1:4" ht="146" customHeight="1" x14ac:dyDescent="0.2">
      <c r="A187" s="18" t="s">
        <v>227</v>
      </c>
      <c r="B187" s="21" t="s">
        <v>32</v>
      </c>
      <c r="C187" s="17">
        <f>$F$27</f>
        <v>0</v>
      </c>
      <c r="D18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8" spans="1:4" ht="17" customHeight="1" x14ac:dyDescent="0.2">
      <c r="A188" s="50" t="s">
        <v>218</v>
      </c>
      <c r="B188" s="50"/>
      <c r="C188" s="50"/>
      <c r="D188" s="50"/>
    </row>
    <row r="189" spans="1:4" ht="85" customHeight="1" x14ac:dyDescent="0.2">
      <c r="A189" s="22" t="s">
        <v>228</v>
      </c>
      <c r="B189" s="21" t="s">
        <v>32</v>
      </c>
      <c r="C189" s="17">
        <f>$F$27</f>
        <v>0</v>
      </c>
      <c r="D18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0" spans="1:4" ht="83" customHeight="1" x14ac:dyDescent="0.2">
      <c r="A190" s="22" t="s">
        <v>229</v>
      </c>
      <c r="B190" s="21" t="s">
        <v>32</v>
      </c>
      <c r="C190" s="17">
        <f>$F$27</f>
        <v>0</v>
      </c>
      <c r="D19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1" spans="1:4" ht="17" x14ac:dyDescent="0.2">
      <c r="A191" s="22" t="s">
        <v>25</v>
      </c>
      <c r="B191" s="21" t="s">
        <v>906</v>
      </c>
      <c r="C191" s="23" t="str">
        <f>$G$1</f>
        <v>N/A</v>
      </c>
      <c r="D191" s="23" t="str">
        <f>$G$1</f>
        <v>N/A</v>
      </c>
    </row>
    <row r="192" spans="1:4" ht="97" customHeight="1" x14ac:dyDescent="0.2">
      <c r="A192" s="18" t="s">
        <v>230</v>
      </c>
      <c r="B192" s="21" t="s">
        <v>32</v>
      </c>
      <c r="C192" s="17">
        <f t="shared" ref="C192:C197" si="10">$F$27</f>
        <v>0</v>
      </c>
      <c r="D19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3" spans="1:4" ht="123" customHeight="1" x14ac:dyDescent="0.2">
      <c r="A193" s="18" t="s">
        <v>231</v>
      </c>
      <c r="B193" s="21" t="s">
        <v>32</v>
      </c>
      <c r="C193" s="17">
        <f t="shared" si="10"/>
        <v>0</v>
      </c>
      <c r="D19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4" spans="1:4" ht="110" customHeight="1" x14ac:dyDescent="0.2">
      <c r="A194" s="18" t="s">
        <v>232</v>
      </c>
      <c r="B194" s="21" t="s">
        <v>32</v>
      </c>
      <c r="C194" s="17">
        <f t="shared" si="10"/>
        <v>0</v>
      </c>
      <c r="D19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5" spans="1:4" ht="124" customHeight="1" x14ac:dyDescent="0.2">
      <c r="A195" s="18" t="s">
        <v>233</v>
      </c>
      <c r="B195" s="21" t="s">
        <v>32</v>
      </c>
      <c r="C195" s="17">
        <f t="shared" si="10"/>
        <v>0</v>
      </c>
      <c r="D19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6" spans="1:4" ht="93" customHeight="1" x14ac:dyDescent="0.2">
      <c r="A196" s="18" t="s">
        <v>234</v>
      </c>
      <c r="B196" s="21" t="s">
        <v>32</v>
      </c>
      <c r="C196" s="17">
        <f t="shared" si="10"/>
        <v>0</v>
      </c>
      <c r="D19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7" spans="1:4" ht="70" customHeight="1" x14ac:dyDescent="0.2">
      <c r="A197" s="18" t="s">
        <v>235</v>
      </c>
      <c r="B197" s="21" t="s">
        <v>32</v>
      </c>
      <c r="C197" s="17">
        <f t="shared" si="10"/>
        <v>0</v>
      </c>
      <c r="D19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8" spans="1:4" ht="88" customHeight="1" x14ac:dyDescent="0.2">
      <c r="A198" s="18" t="s">
        <v>236</v>
      </c>
      <c r="B198" s="21" t="s">
        <v>32</v>
      </c>
      <c r="C198" s="17" t="str">
        <f>_xlfn.TEXTJOIN(CHAR(10),TRUE,$F$25:$F$27)</f>
        <v/>
      </c>
      <c r="D19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9" spans="1:4" ht="115" customHeight="1" x14ac:dyDescent="0.2">
      <c r="A199" s="18" t="s">
        <v>237</v>
      </c>
      <c r="B199" s="21" t="s">
        <v>32</v>
      </c>
      <c r="C199" s="17">
        <f>$F$27</f>
        <v>0</v>
      </c>
      <c r="D19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0" spans="1:4" ht="112" customHeight="1" x14ac:dyDescent="0.2">
      <c r="A200" s="18" t="s">
        <v>238</v>
      </c>
      <c r="B200" s="21" t="s">
        <v>32</v>
      </c>
      <c r="C200" s="17" t="str">
        <f>_xlfn.TEXTJOIN(CHAR(10),TRUE,$F$25:$F$27)</f>
        <v/>
      </c>
      <c r="D20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1" spans="1:4" ht="108" customHeight="1" x14ac:dyDescent="0.2">
      <c r="A201" s="18" t="s">
        <v>239</v>
      </c>
      <c r="B201" s="21" t="s">
        <v>32</v>
      </c>
      <c r="C201" s="17" t="str">
        <f>_xlfn.TEXTJOIN(CHAR(10),TRUE,$F$25:$F$27)</f>
        <v/>
      </c>
      <c r="D20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2" spans="1:4" ht="130" customHeight="1" x14ac:dyDescent="0.2">
      <c r="A202" s="18" t="s">
        <v>240</v>
      </c>
      <c r="B202" s="21" t="s">
        <v>32</v>
      </c>
      <c r="C202" s="17" t="str">
        <f>$F$21&amp;CHAR(10)&amp;$F$27</f>
        <v xml:space="preserve">ISO 10993-7
</v>
      </c>
      <c r="D20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3" spans="1:4" ht="92" customHeight="1" x14ac:dyDescent="0.2">
      <c r="A203" s="18" t="s">
        <v>241</v>
      </c>
      <c r="B203" s="21" t="s">
        <v>32</v>
      </c>
      <c r="C203" s="17">
        <f>$F$27</f>
        <v>0</v>
      </c>
      <c r="D20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4" spans="1:4" ht="110" customHeight="1" x14ac:dyDescent="0.2">
      <c r="A204" s="18" t="s">
        <v>242</v>
      </c>
      <c r="B204" s="21" t="s">
        <v>32</v>
      </c>
      <c r="C204" s="17" t="str">
        <f>$F$21&amp;CHAR(10)&amp;$F$27</f>
        <v xml:space="preserve">ISO 10993-7
</v>
      </c>
      <c r="D20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5" spans="1:4" ht="34" x14ac:dyDescent="0.2">
      <c r="A205" s="18" t="s">
        <v>243</v>
      </c>
      <c r="B205" s="21" t="s">
        <v>906</v>
      </c>
      <c r="C205" s="23" t="str">
        <f>$G$1</f>
        <v>N/A</v>
      </c>
      <c r="D205" s="23" t="str">
        <f>$G$1</f>
        <v>N/A</v>
      </c>
    </row>
    <row r="206" spans="1:4" x14ac:dyDescent="0.2">
      <c r="A206" s="52" t="s">
        <v>244</v>
      </c>
      <c r="B206" s="52"/>
      <c r="C206" s="52"/>
      <c r="D206" s="52"/>
    </row>
    <row r="207" spans="1:4" ht="17" customHeight="1" x14ac:dyDescent="0.2">
      <c r="A207" s="47" t="s">
        <v>23</v>
      </c>
      <c r="B207" s="48"/>
      <c r="C207" s="48"/>
      <c r="D207" s="49"/>
    </row>
    <row r="208" spans="1:4" ht="78" customHeight="1" x14ac:dyDescent="0.2">
      <c r="A208" s="18" t="s">
        <v>248</v>
      </c>
      <c r="B208" s="21" t="s">
        <v>32</v>
      </c>
      <c r="C208" s="17" t="str">
        <f>_xlfn.TEXTJOIN(CHAR(10),TRUE,$F$25:$F$27)</f>
        <v/>
      </c>
      <c r="D20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9" spans="1:4" ht="70" customHeight="1" x14ac:dyDescent="0.2">
      <c r="A209" s="18" t="s">
        <v>249</v>
      </c>
      <c r="B209" s="21" t="s">
        <v>32</v>
      </c>
      <c r="C209" s="17" t="str">
        <f>_xlfn.TEXTJOIN(CHAR(10),TRUE,$F$25:$F$27)</f>
        <v/>
      </c>
      <c r="D20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0" spans="1:4" ht="57" customHeight="1" x14ac:dyDescent="0.2">
      <c r="A210" s="18" t="s">
        <v>250</v>
      </c>
      <c r="B210" s="21" t="s">
        <v>32</v>
      </c>
      <c r="C210" s="17" t="str">
        <f>_xlfn.TEXTJOIN(CHAR(10),TRUE,$F$23:$F$27)</f>
        <v>ISO 11607-2
ISO 20417</v>
      </c>
      <c r="D21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1" spans="1:4" ht="105" customHeight="1" x14ac:dyDescent="0.2">
      <c r="A211" s="18" t="s">
        <v>251</v>
      </c>
      <c r="B211" s="21" t="s">
        <v>32</v>
      </c>
      <c r="C211" s="17" t="str">
        <f>_xlfn.TEXTJOIN(CHAR(10),TRUE,$F$25:$F$27)</f>
        <v/>
      </c>
      <c r="D21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2" spans="1:4" ht="83" customHeight="1" x14ac:dyDescent="0.2">
      <c r="A212" s="18" t="s">
        <v>252</v>
      </c>
      <c r="B212" s="21" t="s">
        <v>32</v>
      </c>
      <c r="C212" s="17" t="str">
        <f>_xlfn.TEXTJOIN(CHAR(10),TRUE,$F$25:$F$27)</f>
        <v/>
      </c>
      <c r="D21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3" spans="1:4" ht="118" customHeight="1" x14ac:dyDescent="0.2">
      <c r="A213" s="18" t="s">
        <v>253</v>
      </c>
      <c r="B213" s="21" t="s">
        <v>32</v>
      </c>
      <c r="C213" s="17">
        <f>$F$27</f>
        <v>0</v>
      </c>
      <c r="D21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4" spans="1:4" ht="93" customHeight="1" x14ac:dyDescent="0.2">
      <c r="A214" s="18" t="s">
        <v>254</v>
      </c>
      <c r="B214" s="21" t="s">
        <v>32</v>
      </c>
      <c r="C214" s="17">
        <f>$F$27</f>
        <v>0</v>
      </c>
      <c r="D21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5" spans="1:4" ht="108" customHeight="1" x14ac:dyDescent="0.2">
      <c r="A215" s="18" t="s">
        <v>255</v>
      </c>
      <c r="B215" s="21" t="s">
        <v>32</v>
      </c>
      <c r="C215" s="17">
        <f>$F$27</f>
        <v>0</v>
      </c>
      <c r="D21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6" spans="1:4" ht="102" customHeight="1" x14ac:dyDescent="0.2">
      <c r="A216" s="18" t="s">
        <v>256</v>
      </c>
      <c r="B216" s="21" t="s">
        <v>32</v>
      </c>
      <c r="C216" s="17">
        <f>$F$27</f>
        <v>0</v>
      </c>
      <c r="D21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7" spans="1:4" ht="95" customHeight="1" x14ac:dyDescent="0.2">
      <c r="A217" s="18" t="s">
        <v>257</v>
      </c>
      <c r="B217" s="21" t="s">
        <v>32</v>
      </c>
      <c r="C217" s="17" t="str">
        <f>_xlfn.TEXTJOIN(CHAR(10),TRUE,$F$25:$F$27)</f>
        <v/>
      </c>
      <c r="D21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8" spans="1:4" x14ac:dyDescent="0.2">
      <c r="A218" s="56" t="s">
        <v>258</v>
      </c>
      <c r="B218" s="57"/>
      <c r="C218" s="57"/>
      <c r="D218" s="58"/>
    </row>
    <row r="219" spans="1:4" ht="17" customHeight="1" x14ac:dyDescent="0.2">
      <c r="A219" s="47" t="s">
        <v>24</v>
      </c>
      <c r="B219" s="48"/>
      <c r="C219" s="48"/>
      <c r="D219" s="49"/>
    </row>
    <row r="220" spans="1:4" ht="99" customHeight="1" x14ac:dyDescent="0.2">
      <c r="A220" s="18" t="s">
        <v>259</v>
      </c>
      <c r="B220" s="21" t="s">
        <v>32</v>
      </c>
      <c r="C220" s="17">
        <f t="shared" ref="C220:C229" si="11">$F$27</f>
        <v>0</v>
      </c>
      <c r="D22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1" spans="1:4" ht="98" customHeight="1" x14ac:dyDescent="0.2">
      <c r="A221" s="18" t="s">
        <v>260</v>
      </c>
      <c r="B221" s="21" t="s">
        <v>32</v>
      </c>
      <c r="C221" s="17">
        <f t="shared" si="11"/>
        <v>0</v>
      </c>
      <c r="D22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2" spans="1:4" ht="128" customHeight="1" x14ac:dyDescent="0.2">
      <c r="A222" s="18" t="s">
        <v>261</v>
      </c>
      <c r="B222" s="21" t="s">
        <v>32</v>
      </c>
      <c r="C222" s="17">
        <f t="shared" si="11"/>
        <v>0</v>
      </c>
      <c r="D22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3" spans="1:4" ht="130" customHeight="1" x14ac:dyDescent="0.2">
      <c r="A223" s="18" t="s">
        <v>262</v>
      </c>
      <c r="B223" s="21" t="s">
        <v>32</v>
      </c>
      <c r="C223" s="17">
        <f t="shared" si="11"/>
        <v>0</v>
      </c>
      <c r="D22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4" spans="1:4" ht="145" customHeight="1" x14ac:dyDescent="0.2">
      <c r="A224" s="18" t="s">
        <v>263</v>
      </c>
      <c r="B224" s="21" t="s">
        <v>32</v>
      </c>
      <c r="C224" s="17">
        <f t="shared" si="11"/>
        <v>0</v>
      </c>
      <c r="D22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5" spans="1:4" ht="117" customHeight="1" x14ac:dyDescent="0.2">
      <c r="A225" s="18" t="s">
        <v>264</v>
      </c>
      <c r="B225" s="21" t="s">
        <v>32</v>
      </c>
      <c r="C225" s="17">
        <f t="shared" si="11"/>
        <v>0</v>
      </c>
      <c r="D22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6" spans="1:4" ht="95" customHeight="1" x14ac:dyDescent="0.2">
      <c r="A226" s="18" t="s">
        <v>265</v>
      </c>
      <c r="B226" s="21" t="s">
        <v>32</v>
      </c>
      <c r="C226" s="17">
        <f t="shared" si="11"/>
        <v>0</v>
      </c>
      <c r="D22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7" spans="1:4" ht="96" customHeight="1" x14ac:dyDescent="0.2">
      <c r="A227" s="18" t="s">
        <v>266</v>
      </c>
      <c r="B227" s="21" t="s">
        <v>32</v>
      </c>
      <c r="C227" s="17">
        <f t="shared" si="11"/>
        <v>0</v>
      </c>
      <c r="D22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8" spans="1:4" ht="108" customHeight="1" x14ac:dyDescent="0.2">
      <c r="A228" s="18" t="s">
        <v>267</v>
      </c>
      <c r="B228" s="21" t="s">
        <v>32</v>
      </c>
      <c r="C228" s="17">
        <f t="shared" si="11"/>
        <v>0</v>
      </c>
      <c r="D22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9" spans="1:4" ht="95" customHeight="1" x14ac:dyDescent="0.2">
      <c r="A229" s="18" t="s">
        <v>268</v>
      </c>
      <c r="B229" s="21" t="s">
        <v>32</v>
      </c>
      <c r="C229" s="17">
        <f t="shared" si="11"/>
        <v>0</v>
      </c>
      <c r="D22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0" spans="1:4" x14ac:dyDescent="0.2">
      <c r="A230" s="50" t="s">
        <v>269</v>
      </c>
      <c r="B230" s="50"/>
      <c r="C230" s="50"/>
      <c r="D230" s="50"/>
    </row>
    <row r="231" spans="1:4" ht="102" customHeight="1" x14ac:dyDescent="0.2">
      <c r="A231" s="18" t="s">
        <v>686</v>
      </c>
      <c r="B231" s="21" t="s">
        <v>32</v>
      </c>
      <c r="C231" s="17">
        <f>$F$27</f>
        <v>0</v>
      </c>
      <c r="D23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2" spans="1:4" ht="124" customHeight="1" x14ac:dyDescent="0.2">
      <c r="A232" s="18" t="s">
        <v>687</v>
      </c>
      <c r="B232" s="21" t="s">
        <v>32</v>
      </c>
      <c r="C232" s="17">
        <f>$F$27</f>
        <v>0</v>
      </c>
      <c r="D23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3" spans="1:4" ht="102" customHeight="1" x14ac:dyDescent="0.2">
      <c r="A233" s="18" t="s">
        <v>688</v>
      </c>
      <c r="B233" s="21" t="s">
        <v>32</v>
      </c>
      <c r="C233" s="17">
        <f>$F$27</f>
        <v>0</v>
      </c>
      <c r="D23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4" spans="1:4" ht="66" customHeight="1" x14ac:dyDescent="0.2">
      <c r="A234" s="18" t="s">
        <v>689</v>
      </c>
      <c r="B234" s="21" t="s">
        <v>32</v>
      </c>
      <c r="C234" s="17">
        <f>$F$27</f>
        <v>0</v>
      </c>
      <c r="D23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5" spans="1:4" ht="98" customHeight="1" x14ac:dyDescent="0.2">
      <c r="A235" s="18" t="s">
        <v>270</v>
      </c>
      <c r="B235" s="21" t="s">
        <v>32</v>
      </c>
      <c r="C235" s="17" t="str">
        <f>_xlfn.TEXTJOIN(CHAR(10),TRUE,$F$25:$F$27)</f>
        <v/>
      </c>
      <c r="D23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6" spans="1:4" ht="104" customHeight="1" x14ac:dyDescent="0.2">
      <c r="A236" s="18" t="s">
        <v>271</v>
      </c>
      <c r="B236" s="21" t="s">
        <v>32</v>
      </c>
      <c r="C236" s="17" t="str">
        <f>_xlfn.TEXTJOIN(CHAR(10),TRUE,$F$25:$F$27)</f>
        <v/>
      </c>
      <c r="D23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7" spans="1:4" ht="113" customHeight="1" x14ac:dyDescent="0.2">
      <c r="A237" s="18" t="s">
        <v>272</v>
      </c>
      <c r="B237" s="21" t="s">
        <v>32</v>
      </c>
      <c r="C237" s="17" t="str">
        <f>_xlfn.TEXTJOIN(CHAR(10),TRUE,$F$25:$F$27)</f>
        <v/>
      </c>
      <c r="D23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8" spans="1:4" ht="34" x14ac:dyDescent="0.2">
      <c r="A238" s="18" t="s">
        <v>273</v>
      </c>
      <c r="B238" s="21" t="s">
        <v>906</v>
      </c>
      <c r="C238" s="23" t="str">
        <f>$G$1</f>
        <v>N/A</v>
      </c>
      <c r="D238" s="23" t="str">
        <f>$G$1</f>
        <v>N/A</v>
      </c>
    </row>
    <row r="239" spans="1:4" ht="89" customHeight="1" x14ac:dyDescent="0.2">
      <c r="A239" s="18" t="s">
        <v>274</v>
      </c>
      <c r="B239" s="21" t="s">
        <v>32</v>
      </c>
      <c r="C239" s="17" t="str">
        <f>$F$5&amp;CHAR(10)&amp;_xlfn.TEXTJOIN(CHAR(10),TRUE,$F$25:$F$27)</f>
        <v xml:space="preserve">ISO 14971
</v>
      </c>
      <c r="D23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0" spans="1:4" ht="17" customHeight="1" x14ac:dyDescent="0.2">
      <c r="A240" s="50" t="s">
        <v>275</v>
      </c>
      <c r="B240" s="50"/>
      <c r="C240" s="50"/>
      <c r="D240" s="50"/>
    </row>
    <row r="241" spans="1:4" ht="92" customHeight="1" x14ac:dyDescent="0.2">
      <c r="A241" s="20" t="s">
        <v>690</v>
      </c>
      <c r="B241" s="21" t="s">
        <v>32</v>
      </c>
      <c r="C241" s="17" t="str">
        <f>$F$21&amp;CHAR(10)&amp;$F$27</f>
        <v xml:space="preserve">ISO 10993-7
</v>
      </c>
      <c r="D241"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242" spans="1:4" ht="61" customHeight="1" x14ac:dyDescent="0.2">
      <c r="A242" s="20" t="s">
        <v>691</v>
      </c>
      <c r="B242" s="21" t="s">
        <v>32</v>
      </c>
      <c r="C242" s="17" t="str">
        <f>$F$21&amp;CHAR(10)&amp;$F$27</f>
        <v xml:space="preserve">ISO 10993-7
</v>
      </c>
      <c r="D242"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243" spans="1:4" x14ac:dyDescent="0.2">
      <c r="A243" s="53" t="s">
        <v>276</v>
      </c>
      <c r="B243" s="53"/>
      <c r="C243" s="53"/>
      <c r="D243" s="53"/>
    </row>
    <row r="244" spans="1:4" ht="69" customHeight="1" x14ac:dyDescent="0.2">
      <c r="A244" s="20" t="s">
        <v>692</v>
      </c>
      <c r="B244" s="21" t="s">
        <v>32</v>
      </c>
      <c r="C244" s="17" t="str">
        <f>$F$27&amp;CHAR(10)&amp;$F$28</f>
        <v xml:space="preserve">
</v>
      </c>
      <c r="D244"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245" spans="1:4" ht="75" customHeight="1" x14ac:dyDescent="0.2">
      <c r="A245" s="20" t="s">
        <v>693</v>
      </c>
      <c r="B245" s="21" t="s">
        <v>32</v>
      </c>
      <c r="C245" s="17" t="str">
        <f>$F$27&amp;CHAR(10)&amp;$F$28</f>
        <v xml:space="preserve">
</v>
      </c>
      <c r="D245"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246" spans="1:4" ht="46" customHeight="1" x14ac:dyDescent="0.2">
      <c r="A246" s="50" t="s">
        <v>277</v>
      </c>
      <c r="B246" s="50"/>
      <c r="C246" s="50"/>
      <c r="D246" s="50"/>
    </row>
    <row r="247" spans="1:4" ht="89" customHeight="1" x14ac:dyDescent="0.2">
      <c r="A247" s="18" t="s">
        <v>694</v>
      </c>
      <c r="B247" s="21" t="s">
        <v>32</v>
      </c>
      <c r="C247" s="17">
        <f>$F$27</f>
        <v>0</v>
      </c>
      <c r="D24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8" spans="1:4" ht="89" customHeight="1" x14ac:dyDescent="0.2">
      <c r="A248" s="18" t="s">
        <v>695</v>
      </c>
      <c r="B248" s="21" t="s">
        <v>32</v>
      </c>
      <c r="C248" s="17" t="str">
        <f>$F$27&amp;CHAR(10)&amp;$F$28</f>
        <v xml:space="preserve">
</v>
      </c>
      <c r="D248"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249" spans="1:4" ht="67" customHeight="1" x14ac:dyDescent="0.2">
      <c r="A249" s="18" t="s">
        <v>696</v>
      </c>
      <c r="B249" s="21" t="s">
        <v>32</v>
      </c>
      <c r="C249" s="17" t="str">
        <f>$F$27&amp;CHAR(10)&amp;$F$28</f>
        <v xml:space="preserve">
</v>
      </c>
      <c r="D249"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250" spans="1:4" ht="102" customHeight="1" x14ac:dyDescent="0.2">
      <c r="A250" s="18" t="s">
        <v>697</v>
      </c>
      <c r="B250" s="21" t="s">
        <v>32</v>
      </c>
      <c r="C250" s="17" t="str">
        <f>$F$6&amp;CHAR(10)&amp;$F$27</f>
        <v xml:space="preserve">ISO 10993-1
</v>
      </c>
      <c r="D25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1" spans="1:4" ht="103" customHeight="1" x14ac:dyDescent="0.2">
      <c r="A251" s="18" t="s">
        <v>698</v>
      </c>
      <c r="B251" s="21" t="s">
        <v>32</v>
      </c>
      <c r="C251" s="17" t="str">
        <f>$F$6&amp;CHAR(10)&amp;$F$27</f>
        <v xml:space="preserve">ISO 10993-1
</v>
      </c>
      <c r="D25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2" spans="1:4" ht="86" customHeight="1" x14ac:dyDescent="0.2">
      <c r="A252" s="18" t="s">
        <v>699</v>
      </c>
      <c r="B252" s="21" t="s">
        <v>32</v>
      </c>
      <c r="C252" s="17" t="str">
        <f>$F$5&amp;CHAR(10)&amp;$F$28</f>
        <v xml:space="preserve">ISO 14971
</v>
      </c>
      <c r="D252"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253" spans="1:4" ht="97" customHeight="1" x14ac:dyDescent="0.2">
      <c r="A253" s="18" t="s">
        <v>278</v>
      </c>
      <c r="B253" s="21" t="s">
        <v>32</v>
      </c>
      <c r="C253" s="17" t="str">
        <f>$F$6&amp;CHAR(10)&amp;$F$27</f>
        <v xml:space="preserve">ISO 10993-1
</v>
      </c>
      <c r="D25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4" spans="1:4" ht="34" x14ac:dyDescent="0.2">
      <c r="A254" s="18" t="s">
        <v>279</v>
      </c>
      <c r="B254" s="21" t="s">
        <v>906</v>
      </c>
      <c r="C254" s="23" t="str">
        <f>$G$1</f>
        <v>N/A</v>
      </c>
      <c r="D254" s="23" t="str">
        <f>$G$1</f>
        <v>N/A</v>
      </c>
    </row>
    <row r="255" spans="1:4" ht="34" customHeight="1" x14ac:dyDescent="0.2">
      <c r="A255" s="47" t="s">
        <v>280</v>
      </c>
      <c r="B255" s="48"/>
      <c r="C255" s="48"/>
      <c r="D255" s="49"/>
    </row>
    <row r="256" spans="1:4" ht="95" customHeight="1" x14ac:dyDescent="0.2">
      <c r="A256" s="18" t="s">
        <v>700</v>
      </c>
      <c r="B256" s="21" t="s">
        <v>32</v>
      </c>
      <c r="C256" s="17" t="str">
        <f>$F$6&amp;CHAR(10)&amp;$F$27</f>
        <v xml:space="preserve">ISO 10993-1
</v>
      </c>
      <c r="D25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7" spans="1:4" ht="59" customHeight="1" x14ac:dyDescent="0.2">
      <c r="A257" s="18" t="s">
        <v>701</v>
      </c>
      <c r="B257" s="21" t="s">
        <v>32</v>
      </c>
      <c r="C257" s="17" t="str">
        <f>$F$6&amp;CHAR(10)&amp;$F$27</f>
        <v xml:space="preserve">ISO 10993-1
</v>
      </c>
      <c r="D25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8" spans="1:4" ht="34" x14ac:dyDescent="0.2">
      <c r="A258" s="22" t="s">
        <v>281</v>
      </c>
      <c r="B258" s="21" t="s">
        <v>906</v>
      </c>
      <c r="C258" s="23" t="str">
        <f t="shared" ref="C258:D260" si="12">$G$1</f>
        <v>N/A</v>
      </c>
      <c r="D258" s="23" t="str">
        <f t="shared" si="12"/>
        <v>N/A</v>
      </c>
    </row>
    <row r="259" spans="1:4" ht="34" x14ac:dyDescent="0.2">
      <c r="A259" s="18" t="s">
        <v>282</v>
      </c>
      <c r="B259" s="21" t="s">
        <v>906</v>
      </c>
      <c r="C259" s="23" t="str">
        <f t="shared" si="12"/>
        <v>N/A</v>
      </c>
      <c r="D259" s="23" t="str">
        <f t="shared" si="12"/>
        <v>N/A</v>
      </c>
    </row>
    <row r="260" spans="1:4" ht="34" x14ac:dyDescent="0.2">
      <c r="A260" s="18" t="s">
        <v>283</v>
      </c>
      <c r="B260" s="21" t="s">
        <v>906</v>
      </c>
      <c r="C260" s="23" t="str">
        <f t="shared" si="12"/>
        <v>N/A</v>
      </c>
      <c r="D260" s="23" t="str">
        <f t="shared" si="12"/>
        <v>N/A</v>
      </c>
    </row>
    <row r="261" spans="1:4" ht="59" customHeight="1" x14ac:dyDescent="0.2">
      <c r="A261" s="18" t="s">
        <v>284</v>
      </c>
      <c r="B261" s="21" t="s">
        <v>32</v>
      </c>
      <c r="C261" s="17">
        <f>$F$27</f>
        <v>0</v>
      </c>
      <c r="D26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2" spans="1:4" ht="66" customHeight="1" x14ac:dyDescent="0.2">
      <c r="A262" s="18" t="s">
        <v>285</v>
      </c>
      <c r="B262" s="21" t="s">
        <v>32</v>
      </c>
      <c r="C262" s="17">
        <f>$F$27</f>
        <v>0</v>
      </c>
      <c r="D26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3" spans="1:4" ht="17" x14ac:dyDescent="0.2">
      <c r="A263" s="18" t="s">
        <v>286</v>
      </c>
      <c r="B263" s="21" t="s">
        <v>906</v>
      </c>
      <c r="C263" s="23" t="str">
        <f>$G$1</f>
        <v>N/A</v>
      </c>
      <c r="D263" s="23" t="str">
        <f>$G$1</f>
        <v>N/A</v>
      </c>
    </row>
    <row r="264" spans="1:4" ht="82" customHeight="1" x14ac:dyDescent="0.2">
      <c r="A264" s="18" t="s">
        <v>287</v>
      </c>
      <c r="B264" s="21" t="s">
        <v>32</v>
      </c>
      <c r="C264" s="17">
        <f>$F$27</f>
        <v>0</v>
      </c>
      <c r="D26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sheetData>
  <mergeCells count="54">
    <mergeCell ref="A29:D29"/>
    <mergeCell ref="A6:D6"/>
    <mergeCell ref="A7:D7"/>
    <mergeCell ref="A14:D14"/>
    <mergeCell ref="A19:D19"/>
    <mergeCell ref="A28:D28"/>
    <mergeCell ref="A76:D76"/>
    <mergeCell ref="A40:D40"/>
    <mergeCell ref="A41:D41"/>
    <mergeCell ref="A42:D42"/>
    <mergeCell ref="A46:D46"/>
    <mergeCell ref="A49:D49"/>
    <mergeCell ref="A50:D50"/>
    <mergeCell ref="A55:D55"/>
    <mergeCell ref="A57:D57"/>
    <mergeCell ref="A59:D59"/>
    <mergeCell ref="A63:D63"/>
    <mergeCell ref="A64:D64"/>
    <mergeCell ref="A125:D125"/>
    <mergeCell ref="A79:D79"/>
    <mergeCell ref="A80:D80"/>
    <mergeCell ref="A84:D84"/>
    <mergeCell ref="A89:D89"/>
    <mergeCell ref="A91:D91"/>
    <mergeCell ref="A104:D104"/>
    <mergeCell ref="A107:D107"/>
    <mergeCell ref="A108:D108"/>
    <mergeCell ref="A111:D111"/>
    <mergeCell ref="A115:D115"/>
    <mergeCell ref="A120:D120"/>
    <mergeCell ref="A173:D173"/>
    <mergeCell ref="A134:D134"/>
    <mergeCell ref="A135:D135"/>
    <mergeCell ref="A138:D138"/>
    <mergeCell ref="A143:D143"/>
    <mergeCell ref="A148:D148"/>
    <mergeCell ref="A156:D156"/>
    <mergeCell ref="A160:D160"/>
    <mergeCell ref="A162:D162"/>
    <mergeCell ref="A166:D166"/>
    <mergeCell ref="A171:D171"/>
    <mergeCell ref="A172:D172"/>
    <mergeCell ref="A255:D255"/>
    <mergeCell ref="A182:D182"/>
    <mergeCell ref="A183:D183"/>
    <mergeCell ref="A188:D188"/>
    <mergeCell ref="A206:D206"/>
    <mergeCell ref="A207:D207"/>
    <mergeCell ref="A218:D218"/>
    <mergeCell ref="A219:D219"/>
    <mergeCell ref="A230:D230"/>
    <mergeCell ref="A240:D240"/>
    <mergeCell ref="A243:D243"/>
    <mergeCell ref="A246:D246"/>
  </mergeCells>
  <dataValidations count="1">
    <dataValidation type="list" allowBlank="1" showInputMessage="1" showErrorMessage="1" sqref="B4:B5 B8:B13 B15:B18 B20:B25 B30:B39 B43:B45 B47:B48 B51:B54 B56 B58 B60:B62 B65:B75 B77:B78 B81:B83 B85:B88 B90 B92:B103 B105:B106 B109:B110 B112:B114 B116:B119 B121:B124 B126:B133 B136:B137 B139:B142 B144:B147 B149:B155 B157:B159 B161 B163:B165 B167:B168 B174:B181 B184:B187 B189:B205 B208:B217 B220:B229 B231:B239 B241:B242 B244:B245 B247:B254 B256:B264" xr:uid="{5B5F5D76-3F38-2F49-BFFB-9DDF89E21C9F}">
      <formula1>"Y,N"</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4"/>
  <sheetViews>
    <sheetView topLeftCell="A197" zoomScaleNormal="100" workbookViewId="0">
      <selection activeCell="A253" sqref="A253"/>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92</v>
      </c>
      <c r="F1" s="10" t="s">
        <v>93</v>
      </c>
      <c r="K1" s="10" t="s">
        <v>62</v>
      </c>
      <c r="N1" s="10" t="s">
        <v>85</v>
      </c>
      <c r="Q1" s="30" t="s">
        <v>325</v>
      </c>
    </row>
    <row r="3" spans="1:18" ht="32" x14ac:dyDescent="0.2">
      <c r="A3" s="24" t="s">
        <v>90</v>
      </c>
      <c r="B3" s="13" t="s">
        <v>52</v>
      </c>
      <c r="C3" s="14" t="s">
        <v>87</v>
      </c>
      <c r="D3" s="14" t="s">
        <v>88</v>
      </c>
      <c r="E3" s="5"/>
      <c r="F3" s="14" t="s">
        <v>89</v>
      </c>
      <c r="G3" s="13" t="s">
        <v>56</v>
      </c>
      <c r="H3" s="14" t="s">
        <v>57</v>
      </c>
      <c r="I3" s="14" t="s">
        <v>301</v>
      </c>
      <c r="J3" s="5"/>
      <c r="K3" s="4" t="s">
        <v>62</v>
      </c>
      <c r="L3" s="4" t="s">
        <v>63</v>
      </c>
      <c r="N3" s="4" t="s">
        <v>85</v>
      </c>
      <c r="O3" s="4" t="s">
        <v>86</v>
      </c>
      <c r="Q3" s="13" t="s">
        <v>88</v>
      </c>
      <c r="R3" s="13" t="s">
        <v>301</v>
      </c>
    </row>
    <row r="4" spans="1:18" ht="171" customHeight="1" x14ac:dyDescent="0.2">
      <c r="A4" s="22" t="s">
        <v>33</v>
      </c>
      <c r="B4" s="21" t="s">
        <v>32</v>
      </c>
      <c r="C4" s="17" t="str">
        <f>_xlfn.TEXTJOIN(CHAR(10),TRUE,K4:K42)</f>
        <v>ISO 13485
ISO 14971
ISO 10993-1
ISO 10993-4
ISO 10993-5
ISO 10993-10
ISO 10993-12
ISO 7864
ISO 10555-5
ISO 9626</v>
      </c>
      <c r="D4" s="17" t="str">
        <f>_xlfn.TEXTJOIN(CHAR(10),TRUE,Q4:Q42)</f>
        <v>A010101 - Hypodermic needles</v>
      </c>
      <c r="E4" s="2"/>
      <c r="F4" s="17" t="s">
        <v>289</v>
      </c>
      <c r="G4" s="21" t="str">
        <f>IF(B4="Y","是","否")</f>
        <v>是</v>
      </c>
      <c r="H4" s="17" t="str">
        <f>C4</f>
        <v>ISO 13485
ISO 14971
ISO 10993-1
ISO 10993-4
ISO 10993-5
ISO 10993-10
ISO 10993-12
ISO 7864
ISO 10555-5
ISO 9626</v>
      </c>
      <c r="I4" s="18" t="str">
        <f>_xlfn.TEXTJOIN(CHAR(10),TRUE,R4:R42)</f>
        <v>A010101 - 皮下注射針</v>
      </c>
      <c r="J4" s="2"/>
      <c r="K4" s="2" t="s">
        <v>82</v>
      </c>
      <c r="L4" s="2" t="s">
        <v>65</v>
      </c>
      <c r="N4" s="2" t="str">
        <f>K4</f>
        <v>ISO 13485</v>
      </c>
      <c r="O4" s="2" t="s">
        <v>65</v>
      </c>
      <c r="Q4" s="2" t="s">
        <v>326</v>
      </c>
      <c r="R4" s="2" t="s">
        <v>329</v>
      </c>
    </row>
    <row r="5" spans="1:18" ht="62" customHeight="1" x14ac:dyDescent="0.2">
      <c r="A5" s="22" t="s">
        <v>34</v>
      </c>
      <c r="B5" s="21" t="s">
        <v>32</v>
      </c>
      <c r="C5" s="17" t="str">
        <f>K5&amp;CHAR(10)&amp;K6&amp;CHAR(10)&amp;K7</f>
        <v>ISO 14971
ISO 10993-1
ISO 10993-4</v>
      </c>
      <c r="D5" s="17" t="str">
        <f>_xlfn.TEXTJOIN(CHAR(10),TRUE,Q4:Q42)</f>
        <v>A010101 - Hypodermic needles</v>
      </c>
      <c r="E5" s="2"/>
      <c r="F5" s="17" t="s">
        <v>54</v>
      </c>
      <c r="G5" s="21" t="str">
        <f t="shared" ref="G5:G24" si="0">IF(B5="Y","是","否")</f>
        <v>是</v>
      </c>
      <c r="H5" s="17" t="str">
        <f t="shared" ref="H5:H24" si="1">C5</f>
        <v>ISO 14971
ISO 10993-1
ISO 10993-4</v>
      </c>
      <c r="I5" s="18" t="str">
        <f>_xlfn.TEXTJOIN(CHAR(10),TRUE,R4:R42)</f>
        <v>A010101 - 皮下注射針</v>
      </c>
      <c r="J5" s="2"/>
      <c r="K5" s="2" t="s">
        <v>83</v>
      </c>
      <c r="L5" s="2" t="s">
        <v>64</v>
      </c>
      <c r="N5" s="2" t="str">
        <f t="shared" ref="N5:N39" si="2">K5</f>
        <v>ISO 14971</v>
      </c>
      <c r="O5" s="2" t="s">
        <v>64</v>
      </c>
    </row>
    <row r="6" spans="1:18" ht="34" x14ac:dyDescent="0.2">
      <c r="A6" s="54" t="s">
        <v>35</v>
      </c>
      <c r="B6" s="54"/>
      <c r="C6" s="54"/>
      <c r="D6" s="54"/>
      <c r="E6" s="2"/>
      <c r="F6" s="77" t="s">
        <v>55</v>
      </c>
      <c r="G6" s="78"/>
      <c r="H6" s="78"/>
      <c r="I6" s="79"/>
      <c r="J6" s="2"/>
      <c r="K6" s="2" t="s">
        <v>66</v>
      </c>
      <c r="L6" s="2" t="s">
        <v>67</v>
      </c>
      <c r="N6" s="2" t="str">
        <f t="shared" si="2"/>
        <v>ISO 10993-1</v>
      </c>
      <c r="O6" s="2"/>
    </row>
    <row r="7" spans="1:18" ht="34" x14ac:dyDescent="0.2">
      <c r="A7" s="54" t="s">
        <v>0</v>
      </c>
      <c r="B7" s="54"/>
      <c r="C7" s="54"/>
      <c r="D7" s="54"/>
      <c r="E7" s="2"/>
      <c r="F7" s="77" t="s">
        <v>290</v>
      </c>
      <c r="G7" s="78"/>
      <c r="H7" s="78"/>
      <c r="I7" s="79"/>
      <c r="J7" s="2"/>
      <c r="K7" s="2" t="s">
        <v>72</v>
      </c>
      <c r="L7" s="2" t="s">
        <v>73</v>
      </c>
      <c r="N7" s="2" t="str">
        <f t="shared" si="2"/>
        <v>ISO 10993-4</v>
      </c>
      <c r="O7" s="2"/>
    </row>
    <row r="8" spans="1:18" ht="116" customHeight="1" x14ac:dyDescent="0.2">
      <c r="A8" s="22" t="s">
        <v>36</v>
      </c>
      <c r="B8" s="21" t="s">
        <v>32</v>
      </c>
      <c r="C8" s="17" t="str">
        <f>_xlfn.TEXTJOIN(CHAR(10),TRUE,K4:K42)</f>
        <v>ISO 13485
ISO 14971
ISO 10993-1
ISO 10993-4
ISO 10993-5
ISO 10993-10
ISO 10993-12
ISO 7864
ISO 10555-5
ISO 9626</v>
      </c>
      <c r="D8" s="17" t="str">
        <f>_xlfn.TEXTJOIN(CHAR(10),TRUE,Q4:Q42)</f>
        <v>A010101 - Hypodermic needles</v>
      </c>
      <c r="E8" s="2"/>
      <c r="F8" s="17" t="s">
        <v>291</v>
      </c>
      <c r="G8" s="21" t="str">
        <f t="shared" si="0"/>
        <v>是</v>
      </c>
      <c r="H8" s="17" t="str">
        <f t="shared" si="1"/>
        <v>ISO 13485
ISO 14971
ISO 10993-1
ISO 10993-4
ISO 10993-5
ISO 10993-10
ISO 10993-12
ISO 7864
ISO 10555-5
ISO 9626</v>
      </c>
      <c r="I8" s="18" t="str">
        <f>_xlfn.TEXTJOIN(CHAR(10),TRUE,R4:R42)</f>
        <v>A010101 - 皮下注射針</v>
      </c>
      <c r="J8" s="2"/>
      <c r="K8" s="2" t="s">
        <v>70</v>
      </c>
      <c r="L8" s="2" t="s">
        <v>71</v>
      </c>
      <c r="N8" s="2" t="str">
        <f t="shared" si="2"/>
        <v>ISO 10993-5</v>
      </c>
      <c r="O8" s="2"/>
    </row>
    <row r="9" spans="1:18" ht="113" customHeight="1" x14ac:dyDescent="0.2">
      <c r="A9" s="22" t="s">
        <v>37</v>
      </c>
      <c r="B9" s="21" t="s">
        <v>32</v>
      </c>
      <c r="C9" s="17" t="str">
        <f>K9&amp;CHAR(10)&amp;K10&amp;CHAR(10)&amp;K11</f>
        <v>ISO 10993-10
ISO 10993-12
ISO 7864</v>
      </c>
      <c r="D9" s="17" t="str">
        <f>_xlfn.TEXTJOIN(CHAR(10),TRUE,Q4:Q42)</f>
        <v>A010101 - Hypodermic needles</v>
      </c>
      <c r="E9" s="2"/>
      <c r="F9" s="17" t="s">
        <v>292</v>
      </c>
      <c r="G9" s="21" t="str">
        <f t="shared" si="0"/>
        <v>是</v>
      </c>
      <c r="H9" s="17" t="str">
        <f t="shared" si="1"/>
        <v>ISO 10993-10
ISO 10993-12
ISO 7864</v>
      </c>
      <c r="I9" s="18" t="str">
        <f>_xlfn.TEXTJOIN(CHAR(10),TRUE,R4:R42)</f>
        <v>A010101 - 皮下注射針</v>
      </c>
      <c r="J9" s="2"/>
      <c r="K9" s="2" t="s">
        <v>68</v>
      </c>
      <c r="L9" s="2" t="s">
        <v>69</v>
      </c>
      <c r="N9" s="2" t="str">
        <f t="shared" si="2"/>
        <v>ISO 10993-10</v>
      </c>
      <c r="O9" s="2"/>
    </row>
    <row r="10" spans="1:18" ht="125" customHeight="1" x14ac:dyDescent="0.2">
      <c r="A10" s="22" t="s">
        <v>38</v>
      </c>
      <c r="B10" s="21" t="s">
        <v>32</v>
      </c>
      <c r="C10" s="23"/>
      <c r="D10" s="17" t="str">
        <f>_xlfn.TEXTJOIN(CHAR(10),TRUE,Q4:Q42)</f>
        <v>A010101 - Hypodermic needles</v>
      </c>
      <c r="E10" s="2"/>
      <c r="F10" s="17" t="s">
        <v>293</v>
      </c>
      <c r="G10" s="21" t="str">
        <f t="shared" si="0"/>
        <v>是</v>
      </c>
      <c r="H10" s="23">
        <f t="shared" si="1"/>
        <v>0</v>
      </c>
      <c r="I10" s="18" t="str">
        <f>_xlfn.TEXTJOIN(CHAR(10),TRUE,R4:R42)</f>
        <v>A010101 - 皮下注射針</v>
      </c>
      <c r="J10" s="2"/>
      <c r="K10" s="2" t="s">
        <v>76</v>
      </c>
      <c r="L10" s="2" t="s">
        <v>77</v>
      </c>
      <c r="N10" s="2" t="str">
        <f t="shared" si="2"/>
        <v>ISO 10993-12</v>
      </c>
      <c r="O10" s="2"/>
    </row>
    <row r="11" spans="1:18" ht="34" x14ac:dyDescent="0.2">
      <c r="A11" s="22" t="s">
        <v>39</v>
      </c>
      <c r="B11" s="21" t="s">
        <v>32</v>
      </c>
      <c r="C11" s="23"/>
      <c r="D11" s="17" t="str">
        <f>_xlfn.TEXTJOIN(CHAR(10),TRUE,Q4:Q42)</f>
        <v>A010101 - Hypodermic needles</v>
      </c>
      <c r="E11" s="2"/>
      <c r="F11" s="17" t="s">
        <v>306</v>
      </c>
      <c r="G11" s="21" t="str">
        <f t="shared" si="0"/>
        <v>是</v>
      </c>
      <c r="H11" s="23">
        <f t="shared" si="1"/>
        <v>0</v>
      </c>
      <c r="I11" s="18"/>
      <c r="J11" s="2"/>
      <c r="K11" s="2" t="s">
        <v>74</v>
      </c>
      <c r="L11" s="2" t="s">
        <v>75</v>
      </c>
      <c r="N11" s="2" t="str">
        <f t="shared" si="2"/>
        <v>ISO 7864</v>
      </c>
      <c r="O11" s="2"/>
    </row>
    <row r="12" spans="1:18" ht="51" x14ac:dyDescent="0.2">
      <c r="A12" s="22" t="s">
        <v>53</v>
      </c>
      <c r="B12" s="21" t="s">
        <v>32</v>
      </c>
      <c r="C12" s="23"/>
      <c r="D12" s="17" t="str">
        <f>_xlfn.TEXTJOIN(CHAR(10),TRUE,Q4:Q42)</f>
        <v>A010101 - Hypodermic needles</v>
      </c>
      <c r="E12" s="2"/>
      <c r="F12" s="17" t="s">
        <v>294</v>
      </c>
      <c r="G12" s="21" t="str">
        <f t="shared" si="0"/>
        <v>是</v>
      </c>
      <c r="H12" s="23">
        <f t="shared" si="1"/>
        <v>0</v>
      </c>
      <c r="I12" s="18"/>
      <c r="J12" s="2"/>
      <c r="K12" s="2" t="s">
        <v>78</v>
      </c>
      <c r="L12" s="2" t="s">
        <v>79</v>
      </c>
      <c r="N12" s="2" t="str">
        <f t="shared" si="2"/>
        <v>ISO 10555-5</v>
      </c>
      <c r="O12" s="2"/>
    </row>
    <row r="13" spans="1:18" ht="34" x14ac:dyDescent="0.2">
      <c r="A13" s="22" t="s">
        <v>40</v>
      </c>
      <c r="B13" s="21" t="s">
        <v>32</v>
      </c>
      <c r="C13" s="23"/>
      <c r="D13" s="17" t="str">
        <f>_xlfn.TEXTJOIN(CHAR(10),TRUE,Q4:Q42)</f>
        <v>A010101 - Hypodermic needles</v>
      </c>
      <c r="E13" s="2"/>
      <c r="F13" s="17" t="s">
        <v>305</v>
      </c>
      <c r="G13" s="21" t="str">
        <f t="shared" si="0"/>
        <v>是</v>
      </c>
      <c r="H13" s="23">
        <f t="shared" si="1"/>
        <v>0</v>
      </c>
      <c r="I13" s="18"/>
      <c r="J13" s="2"/>
      <c r="K13" s="2" t="s">
        <v>80</v>
      </c>
      <c r="L13" s="2" t="s">
        <v>81</v>
      </c>
      <c r="N13" s="2" t="str">
        <f t="shared" si="2"/>
        <v>ISO 9626</v>
      </c>
      <c r="O13" s="2"/>
    </row>
    <row r="14" spans="1:18" ht="64" customHeight="1" x14ac:dyDescent="0.2">
      <c r="A14" s="54" t="s">
        <v>41</v>
      </c>
      <c r="B14" s="54"/>
      <c r="C14" s="54"/>
      <c r="D14" s="54"/>
      <c r="F14" s="54" t="s">
        <v>295</v>
      </c>
      <c r="G14" s="54"/>
      <c r="H14" s="54"/>
      <c r="I14" s="20"/>
      <c r="N14" s="2">
        <f t="shared" si="2"/>
        <v>0</v>
      </c>
    </row>
    <row r="15" spans="1:18" ht="17" x14ac:dyDescent="0.2">
      <c r="A15" s="22" t="s">
        <v>42</v>
      </c>
      <c r="B15" s="21" t="s">
        <v>32</v>
      </c>
      <c r="C15" s="23"/>
      <c r="D15" s="17" t="str">
        <f>_xlfn.TEXTJOIN(CHAR(10),TRUE,Q4:Q42)</f>
        <v>A010101 - Hypodermic needles</v>
      </c>
      <c r="F15" s="17" t="s">
        <v>58</v>
      </c>
      <c r="G15" s="21" t="str">
        <f t="shared" si="0"/>
        <v>是</v>
      </c>
      <c r="H15" s="23">
        <f t="shared" si="1"/>
        <v>0</v>
      </c>
      <c r="I15" s="20"/>
      <c r="N15" s="2">
        <f t="shared" si="2"/>
        <v>0</v>
      </c>
    </row>
    <row r="16" spans="1:18" ht="34" x14ac:dyDescent="0.2">
      <c r="A16" s="22" t="s">
        <v>43</v>
      </c>
      <c r="B16" s="21" t="s">
        <v>32</v>
      </c>
      <c r="C16" s="23"/>
      <c r="D16" s="17" t="str">
        <f>_xlfn.TEXTJOIN(CHAR(10),TRUE,Q4:Q42)</f>
        <v>A010101 - Hypodermic needles</v>
      </c>
      <c r="F16" s="17" t="s">
        <v>296</v>
      </c>
      <c r="G16" s="21" t="str">
        <f t="shared" si="0"/>
        <v>是</v>
      </c>
      <c r="H16" s="23">
        <f t="shared" si="1"/>
        <v>0</v>
      </c>
      <c r="I16" s="20"/>
      <c r="N16" s="2">
        <f t="shared" si="2"/>
        <v>0</v>
      </c>
    </row>
    <row r="17" spans="1:18" ht="17" x14ac:dyDescent="0.2">
      <c r="A17" s="22" t="s">
        <v>44</v>
      </c>
      <c r="B17" s="21" t="s">
        <v>32</v>
      </c>
      <c r="C17" s="23"/>
      <c r="D17" s="17" t="str">
        <f>_xlfn.TEXTJOIN(CHAR(10),TRUE,Q4:Q42)</f>
        <v>A010101 - Hypodermic needles</v>
      </c>
      <c r="F17" s="17" t="s">
        <v>297</v>
      </c>
      <c r="G17" s="21" t="str">
        <f t="shared" si="0"/>
        <v>是</v>
      </c>
      <c r="H17" s="23">
        <f t="shared" si="1"/>
        <v>0</v>
      </c>
      <c r="I17" s="20"/>
      <c r="N17" s="2">
        <f t="shared" si="2"/>
        <v>0</v>
      </c>
    </row>
    <row r="18" spans="1:18" ht="17" x14ac:dyDescent="0.2">
      <c r="A18" s="22" t="s">
        <v>1</v>
      </c>
      <c r="B18" s="21" t="s">
        <v>32</v>
      </c>
      <c r="C18" s="23"/>
      <c r="D18" s="17" t="str">
        <f>_xlfn.TEXTJOIN(CHAR(10),TRUE,Q4:Q42)</f>
        <v>A010101 - Hypodermic needles</v>
      </c>
      <c r="F18" s="1" t="s">
        <v>31</v>
      </c>
      <c r="G18" s="21" t="str">
        <f t="shared" si="0"/>
        <v>是</v>
      </c>
      <c r="H18" s="23">
        <f t="shared" si="1"/>
        <v>0</v>
      </c>
      <c r="I18" s="20"/>
      <c r="N18" s="2">
        <f t="shared" si="2"/>
        <v>0</v>
      </c>
    </row>
    <row r="19" spans="1:18" x14ac:dyDescent="0.2">
      <c r="A19" s="55" t="s">
        <v>45</v>
      </c>
      <c r="B19" s="55"/>
      <c r="C19" s="55"/>
      <c r="D19" s="55"/>
      <c r="F19" s="55" t="s">
        <v>59</v>
      </c>
      <c r="G19" s="55"/>
      <c r="H19" s="55"/>
      <c r="I19" s="20"/>
      <c r="N19" s="2">
        <f t="shared" si="2"/>
        <v>0</v>
      </c>
    </row>
    <row r="20" spans="1:18" ht="34" x14ac:dyDescent="0.2">
      <c r="A20" s="22" t="s">
        <v>46</v>
      </c>
      <c r="B20" s="21" t="s">
        <v>32</v>
      </c>
      <c r="C20" s="23"/>
      <c r="D20" s="23"/>
      <c r="F20" s="17" t="s">
        <v>60</v>
      </c>
      <c r="G20" s="21" t="str">
        <f t="shared" si="0"/>
        <v>是</v>
      </c>
      <c r="H20" s="23">
        <f t="shared" si="1"/>
        <v>0</v>
      </c>
      <c r="I20" s="20"/>
      <c r="N20" s="2">
        <f t="shared" si="2"/>
        <v>0</v>
      </c>
    </row>
    <row r="21" spans="1:18" ht="51" x14ac:dyDescent="0.2">
      <c r="A21" s="22" t="s">
        <v>47</v>
      </c>
      <c r="B21" s="21" t="s">
        <v>32</v>
      </c>
      <c r="C21" s="23"/>
      <c r="D21" s="23"/>
      <c r="F21" s="17" t="s">
        <v>61</v>
      </c>
      <c r="G21" s="21" t="str">
        <f t="shared" si="0"/>
        <v>是</v>
      </c>
      <c r="H21" s="23">
        <f t="shared" si="1"/>
        <v>0</v>
      </c>
      <c r="I21" s="20"/>
      <c r="N21" s="2">
        <f t="shared" si="2"/>
        <v>0</v>
      </c>
    </row>
    <row r="22" spans="1:18" ht="68" x14ac:dyDescent="0.2">
      <c r="A22" s="22" t="s">
        <v>48</v>
      </c>
      <c r="B22" s="21" t="s">
        <v>32</v>
      </c>
      <c r="C22" s="23"/>
      <c r="D22" s="23"/>
      <c r="F22" s="17" t="s">
        <v>298</v>
      </c>
      <c r="G22" s="21" t="str">
        <f t="shared" si="0"/>
        <v>是</v>
      </c>
      <c r="H22" s="23">
        <f t="shared" si="1"/>
        <v>0</v>
      </c>
      <c r="I22" s="20"/>
      <c r="N22" s="2">
        <f t="shared" si="2"/>
        <v>0</v>
      </c>
    </row>
    <row r="23" spans="1:18" ht="51" x14ac:dyDescent="0.2">
      <c r="A23" s="22" t="s">
        <v>49</v>
      </c>
      <c r="B23" s="21" t="s">
        <v>32</v>
      </c>
      <c r="C23" s="23"/>
      <c r="D23" s="23"/>
      <c r="F23" s="17" t="s">
        <v>299</v>
      </c>
      <c r="G23" s="21" t="str">
        <f t="shared" si="0"/>
        <v>是</v>
      </c>
      <c r="H23" s="23">
        <f t="shared" si="1"/>
        <v>0</v>
      </c>
      <c r="I23" s="20"/>
      <c r="N23" s="2">
        <f t="shared" si="2"/>
        <v>0</v>
      </c>
    </row>
    <row r="24" spans="1:18" ht="51" x14ac:dyDescent="0.2">
      <c r="A24" s="22" t="s">
        <v>50</v>
      </c>
      <c r="B24" s="21" t="s">
        <v>32</v>
      </c>
      <c r="C24" s="23"/>
      <c r="D24" s="23"/>
      <c r="F24" s="17" t="s">
        <v>300</v>
      </c>
      <c r="G24" s="21" t="str">
        <f t="shared" si="0"/>
        <v>是</v>
      </c>
      <c r="H24" s="23">
        <f t="shared" si="1"/>
        <v>0</v>
      </c>
      <c r="I24" s="20"/>
      <c r="N24" s="2">
        <f t="shared" si="2"/>
        <v>0</v>
      </c>
    </row>
    <row r="25" spans="1:18" x14ac:dyDescent="0.2">
      <c r="B25" s="34"/>
      <c r="C25" s="35"/>
      <c r="D25" s="35"/>
      <c r="F25" s="37"/>
      <c r="G25" s="34"/>
      <c r="H25" s="35"/>
      <c r="N25" s="2"/>
    </row>
    <row r="26" spans="1:18" ht="32" customHeight="1" x14ac:dyDescent="0.2">
      <c r="N26" s="2">
        <f t="shared" si="2"/>
        <v>0</v>
      </c>
    </row>
    <row r="27" spans="1:18" ht="32" x14ac:dyDescent="0.2">
      <c r="A27" s="24" t="s">
        <v>378</v>
      </c>
      <c r="B27" s="13" t="s">
        <v>52</v>
      </c>
      <c r="C27" s="14" t="s">
        <v>87</v>
      </c>
      <c r="D27" s="14" t="s">
        <v>88</v>
      </c>
      <c r="F27" s="14" t="s">
        <v>379</v>
      </c>
      <c r="G27" s="13" t="s">
        <v>56</v>
      </c>
      <c r="H27" s="14" t="s">
        <v>57</v>
      </c>
      <c r="I27" s="14" t="s">
        <v>301</v>
      </c>
      <c r="N27" s="2">
        <f t="shared" si="2"/>
        <v>0</v>
      </c>
    </row>
    <row r="28" spans="1:18" s="35" customFormat="1" x14ac:dyDescent="0.2">
      <c r="A28" s="52" t="s">
        <v>380</v>
      </c>
      <c r="B28" s="52"/>
      <c r="C28" s="52"/>
      <c r="D28" s="52"/>
      <c r="F28" s="52" t="s">
        <v>630</v>
      </c>
      <c r="G28" s="52"/>
      <c r="H28" s="52"/>
      <c r="I28" s="52"/>
      <c r="N28" s="37"/>
      <c r="Q28" s="37"/>
      <c r="R28" s="37"/>
    </row>
    <row r="29" spans="1:18" s="35" customFormat="1" ht="68" x14ac:dyDescent="0.2">
      <c r="A29" s="22" t="s">
        <v>422</v>
      </c>
      <c r="B29" s="22"/>
      <c r="C29" s="22"/>
      <c r="D29" s="22"/>
      <c r="F29" s="22" t="s">
        <v>635</v>
      </c>
      <c r="G29" s="21" t="str">
        <f>IF(B29="Y","是","否")</f>
        <v>否</v>
      </c>
      <c r="H29" s="23">
        <f>C29</f>
        <v>0</v>
      </c>
      <c r="I29" s="22"/>
      <c r="N29" s="37"/>
      <c r="Q29" s="37"/>
      <c r="R29" s="37"/>
    </row>
    <row r="30" spans="1:18" s="35" customFormat="1" ht="68" x14ac:dyDescent="0.2">
      <c r="A30" s="22" t="s">
        <v>423</v>
      </c>
      <c r="B30" s="22"/>
      <c r="C30" s="22"/>
      <c r="D30" s="22"/>
      <c r="F30" s="22" t="s">
        <v>631</v>
      </c>
      <c r="G30" s="21" t="str">
        <f>IF(B30="Y","是","否")</f>
        <v>否</v>
      </c>
      <c r="H30" s="23">
        <f>C30</f>
        <v>0</v>
      </c>
      <c r="I30" s="22"/>
      <c r="N30" s="37"/>
      <c r="Q30" s="37"/>
      <c r="R30" s="37"/>
    </row>
    <row r="31" spans="1:18" s="35" customFormat="1" ht="51" x14ac:dyDescent="0.2">
      <c r="A31" s="22" t="s">
        <v>424</v>
      </c>
      <c r="B31" s="22"/>
      <c r="C31" s="22"/>
      <c r="D31" s="22"/>
      <c r="F31" s="22" t="s">
        <v>632</v>
      </c>
      <c r="G31" s="21" t="str">
        <f>IF(B31="Y","是","否")</f>
        <v>否</v>
      </c>
      <c r="H31" s="23">
        <f>C31</f>
        <v>0</v>
      </c>
      <c r="I31" s="22"/>
      <c r="N31" s="37"/>
      <c r="Q31" s="37"/>
      <c r="R31" s="37"/>
    </row>
    <row r="32" spans="1:18" s="35" customFormat="1" ht="34" x14ac:dyDescent="0.2">
      <c r="A32" s="22" t="s">
        <v>425</v>
      </c>
      <c r="B32" s="22"/>
      <c r="C32" s="22"/>
      <c r="D32" s="22"/>
      <c r="F32" s="22" t="s">
        <v>633</v>
      </c>
      <c r="G32" s="21" t="str">
        <f>IF(B32="Y","是","否")</f>
        <v>否</v>
      </c>
      <c r="H32" s="23">
        <f>C32</f>
        <v>0</v>
      </c>
      <c r="I32" s="22"/>
      <c r="N32" s="37"/>
      <c r="Q32" s="37"/>
      <c r="R32" s="37"/>
    </row>
    <row r="33" spans="1:19" s="35" customFormat="1" ht="85" x14ac:dyDescent="0.2">
      <c r="A33" s="22" t="s">
        <v>426</v>
      </c>
      <c r="B33" s="22"/>
      <c r="C33" s="22"/>
      <c r="D33" s="22"/>
      <c r="F33" s="22" t="s">
        <v>723</v>
      </c>
      <c r="G33" s="21" t="str">
        <f>IF(B33="Y","是","否")</f>
        <v>否</v>
      </c>
      <c r="H33" s="23">
        <f>C33</f>
        <v>0</v>
      </c>
      <c r="I33" s="22"/>
      <c r="N33" s="37"/>
      <c r="Q33" s="37"/>
      <c r="R33" s="37"/>
    </row>
    <row r="34" spans="1:19" s="35" customFormat="1" ht="16" customHeight="1" x14ac:dyDescent="0.2">
      <c r="A34" s="22" t="s">
        <v>427</v>
      </c>
      <c r="B34" s="22"/>
      <c r="C34" s="22"/>
      <c r="D34" s="22"/>
      <c r="F34" s="77" t="s">
        <v>634</v>
      </c>
      <c r="G34" s="78"/>
      <c r="H34" s="78"/>
      <c r="I34" s="79"/>
      <c r="N34" s="37"/>
      <c r="Q34" s="37"/>
      <c r="R34" s="37"/>
    </row>
    <row r="35" spans="1:19" s="35" customFormat="1" ht="17" x14ac:dyDescent="0.2">
      <c r="A35" s="22" t="s">
        <v>428</v>
      </c>
      <c r="B35" s="22"/>
      <c r="C35" s="22"/>
      <c r="D35" s="22"/>
      <c r="F35" s="22" t="s">
        <v>636</v>
      </c>
      <c r="G35" s="21" t="str">
        <f>IF(B35="Y","是","否")</f>
        <v>否</v>
      </c>
      <c r="H35" s="23">
        <f>C35</f>
        <v>0</v>
      </c>
      <c r="I35" s="22"/>
      <c r="N35" s="37"/>
      <c r="Q35" s="37"/>
      <c r="R35" s="37"/>
    </row>
    <row r="36" spans="1:19" s="35" customFormat="1" ht="34" x14ac:dyDescent="0.2">
      <c r="A36" s="22" t="s">
        <v>429</v>
      </c>
      <c r="B36" s="22"/>
      <c r="C36" s="22"/>
      <c r="D36" s="22"/>
      <c r="F36" s="22" t="s">
        <v>637</v>
      </c>
      <c r="G36" s="21" t="str">
        <f>IF(B36="Y","是","否")</f>
        <v>否</v>
      </c>
      <c r="H36" s="23">
        <f>C36</f>
        <v>0</v>
      </c>
      <c r="I36" s="22"/>
      <c r="N36" s="37"/>
      <c r="Q36" s="37"/>
      <c r="R36" s="37"/>
    </row>
    <row r="37" spans="1:19" ht="17" customHeight="1" x14ac:dyDescent="0.2">
      <c r="A37" s="52" t="s">
        <v>94</v>
      </c>
      <c r="B37" s="52"/>
      <c r="C37" s="52"/>
      <c r="D37" s="52"/>
      <c r="F37" s="60" t="s">
        <v>302</v>
      </c>
      <c r="G37" s="60"/>
      <c r="H37" s="60"/>
      <c r="I37" s="20"/>
      <c r="N37" s="2">
        <f t="shared" si="2"/>
        <v>0</v>
      </c>
    </row>
    <row r="38" spans="1:19" ht="34" customHeight="1" x14ac:dyDescent="0.2">
      <c r="A38" s="22" t="s">
        <v>466</v>
      </c>
      <c r="B38" s="22"/>
      <c r="C38" s="22"/>
      <c r="D38" s="22"/>
      <c r="F38" s="41" t="s">
        <v>467</v>
      </c>
      <c r="G38" s="21" t="str">
        <f>IF(B38="Y","是","否")</f>
        <v>否</v>
      </c>
      <c r="H38" s="23">
        <f>C38</f>
        <v>0</v>
      </c>
      <c r="I38" s="20"/>
      <c r="N38" s="2">
        <f t="shared" si="2"/>
        <v>0</v>
      </c>
    </row>
    <row r="39" spans="1:19" ht="51" x14ac:dyDescent="0.2">
      <c r="A39" s="22" t="s">
        <v>16</v>
      </c>
      <c r="B39" s="18"/>
      <c r="C39" s="18"/>
      <c r="D39" s="18"/>
      <c r="F39" s="15" t="s">
        <v>638</v>
      </c>
      <c r="G39" s="21" t="str">
        <f>IF(B39="Y","是","否")</f>
        <v>否</v>
      </c>
      <c r="H39" s="23">
        <f>C39</f>
        <v>0</v>
      </c>
      <c r="I39" s="20"/>
      <c r="N39" s="2">
        <f t="shared" si="2"/>
        <v>0</v>
      </c>
    </row>
    <row r="40" spans="1:19" ht="68" x14ac:dyDescent="0.2">
      <c r="A40" s="22" t="s">
        <v>103</v>
      </c>
      <c r="B40" s="18"/>
      <c r="C40" s="18"/>
      <c r="D40" s="18"/>
      <c r="F40" s="15" t="s">
        <v>303</v>
      </c>
      <c r="G40" s="21" t="str">
        <f>IF(B40="Y","是","否")</f>
        <v>否</v>
      </c>
      <c r="H40" s="23">
        <f>C40</f>
        <v>0</v>
      </c>
      <c r="I40" s="20"/>
    </row>
    <row r="41" spans="1:19" ht="119" x14ac:dyDescent="0.2">
      <c r="A41" s="22" t="s">
        <v>381</v>
      </c>
      <c r="B41" s="18"/>
      <c r="C41" s="18"/>
      <c r="D41" s="18"/>
      <c r="F41" s="15" t="s">
        <v>639</v>
      </c>
      <c r="G41" s="21" t="str">
        <f>IF(B41="Y","是","否")</f>
        <v>否</v>
      </c>
      <c r="H41" s="23">
        <f>C41</f>
        <v>0</v>
      </c>
      <c r="I41" s="20"/>
    </row>
    <row r="42" spans="1:19" ht="45" customHeight="1" x14ac:dyDescent="0.2">
      <c r="A42" s="17" t="s">
        <v>382</v>
      </c>
      <c r="B42" s="17"/>
      <c r="C42" s="17"/>
      <c r="D42" s="17"/>
      <c r="F42" s="41" t="s">
        <v>640</v>
      </c>
      <c r="G42" s="42"/>
      <c r="H42" s="42"/>
      <c r="I42" s="42"/>
    </row>
    <row r="43" spans="1:19" ht="17" customHeight="1" x14ac:dyDescent="0.2">
      <c r="A43" s="80" t="s">
        <v>709</v>
      </c>
      <c r="B43" s="81"/>
      <c r="C43" s="81"/>
      <c r="D43" s="82"/>
      <c r="F43" s="83" t="s">
        <v>304</v>
      </c>
      <c r="G43" s="83"/>
      <c r="H43" s="83"/>
      <c r="I43" s="83"/>
      <c r="K43" s="67"/>
      <c r="L43" s="67"/>
      <c r="M43" s="67"/>
      <c r="N43" s="67"/>
      <c r="P43" s="65"/>
      <c r="Q43" s="65"/>
      <c r="R43" s="65"/>
      <c r="S43" s="65"/>
    </row>
    <row r="44" spans="1:19" ht="34" customHeight="1" x14ac:dyDescent="0.2">
      <c r="A44" s="77" t="s">
        <v>120</v>
      </c>
      <c r="B44" s="78"/>
      <c r="C44" s="78"/>
      <c r="D44" s="79"/>
      <c r="F44" s="61" t="s">
        <v>388</v>
      </c>
      <c r="G44" s="61"/>
      <c r="H44" s="61"/>
      <c r="I44" s="61"/>
      <c r="K44" s="66"/>
      <c r="L44" s="66"/>
      <c r="M44" s="66"/>
      <c r="N44" s="66"/>
      <c r="P44" s="59"/>
      <c r="Q44" s="59"/>
      <c r="R44" s="59"/>
      <c r="S44" s="59"/>
    </row>
    <row r="45" spans="1:19" x14ac:dyDescent="0.2">
      <c r="A45" s="28" t="s">
        <v>383</v>
      </c>
      <c r="B45" s="16"/>
      <c r="C45" s="19"/>
      <c r="D45" s="20"/>
      <c r="F45" s="19" t="s">
        <v>386</v>
      </c>
      <c r="G45" s="21" t="str">
        <f>IF(B45="Y","是","否")</f>
        <v>否</v>
      </c>
      <c r="H45" s="23">
        <f>C45</f>
        <v>0</v>
      </c>
      <c r="I45" s="20"/>
      <c r="K45" s="38"/>
      <c r="L45" s="12"/>
      <c r="M45" s="11"/>
      <c r="P45" s="11"/>
      <c r="Q45" s="34"/>
      <c r="R45" s="35"/>
    </row>
    <row r="46" spans="1:19" x14ac:dyDescent="0.2">
      <c r="A46" s="28" t="s">
        <v>384</v>
      </c>
      <c r="B46" s="16"/>
      <c r="C46" s="19"/>
      <c r="D46" s="20"/>
      <c r="F46" s="19" t="s">
        <v>387</v>
      </c>
      <c r="G46" s="21" t="str">
        <f>IF(B46="Y","是","否")</f>
        <v>否</v>
      </c>
      <c r="H46" s="23">
        <f>C46</f>
        <v>0</v>
      </c>
      <c r="I46" s="20"/>
      <c r="K46" s="38"/>
      <c r="L46" s="12"/>
      <c r="M46" s="11"/>
      <c r="P46" s="11"/>
      <c r="Q46" s="34"/>
      <c r="R46" s="35"/>
    </row>
    <row r="47" spans="1:19" ht="34" x14ac:dyDescent="0.2">
      <c r="A47" s="27" t="s">
        <v>385</v>
      </c>
      <c r="B47" s="16"/>
      <c r="C47" s="19"/>
      <c r="D47" s="20"/>
      <c r="F47" s="19" t="s">
        <v>641</v>
      </c>
      <c r="G47" s="21" t="str">
        <f>IF(B47="Y","是","否")</f>
        <v>否</v>
      </c>
      <c r="H47" s="23">
        <f>C47</f>
        <v>0</v>
      </c>
      <c r="I47" s="20"/>
      <c r="K47" s="38"/>
      <c r="L47" s="12"/>
      <c r="M47" s="11"/>
      <c r="P47" s="11"/>
      <c r="Q47" s="34"/>
      <c r="R47" s="35"/>
    </row>
    <row r="48" spans="1:19" ht="68" x14ac:dyDescent="0.2">
      <c r="A48" s="27" t="s">
        <v>389</v>
      </c>
      <c r="B48" s="16"/>
      <c r="C48" s="19"/>
      <c r="D48" s="20"/>
      <c r="F48" s="15" t="s">
        <v>642</v>
      </c>
      <c r="G48" s="21"/>
      <c r="H48" s="23"/>
      <c r="I48" s="20"/>
      <c r="K48" s="38"/>
      <c r="L48" s="12"/>
      <c r="M48" s="11"/>
      <c r="P48" s="11"/>
      <c r="Q48" s="34"/>
      <c r="R48" s="35"/>
    </row>
    <row r="49" spans="1:19" ht="50" customHeight="1" x14ac:dyDescent="0.2">
      <c r="A49" s="27" t="s">
        <v>390</v>
      </c>
      <c r="B49" s="16"/>
      <c r="C49" s="19"/>
      <c r="D49" s="20"/>
      <c r="F49" s="19" t="s">
        <v>391</v>
      </c>
      <c r="G49" s="21" t="str">
        <f>IF(B49="Y","是","否")</f>
        <v>否</v>
      </c>
      <c r="H49" s="23">
        <f>C49</f>
        <v>0</v>
      </c>
      <c r="I49" s="20"/>
      <c r="K49" s="3"/>
      <c r="L49" s="12"/>
      <c r="M49" s="11"/>
      <c r="P49" s="39"/>
      <c r="Q49" s="34"/>
      <c r="R49" s="35"/>
    </row>
    <row r="50" spans="1:19" ht="43" customHeight="1" x14ac:dyDescent="0.2">
      <c r="A50" s="27" t="s">
        <v>392</v>
      </c>
      <c r="B50" s="16"/>
      <c r="C50" s="19"/>
      <c r="D50" s="20"/>
      <c r="F50" s="19" t="s">
        <v>395</v>
      </c>
      <c r="G50" s="21" t="str">
        <f>IF(B50="Y","是","否")</f>
        <v>否</v>
      </c>
      <c r="H50" s="23">
        <f>C50</f>
        <v>0</v>
      </c>
      <c r="I50" s="20"/>
      <c r="K50" s="3"/>
      <c r="L50" s="12"/>
      <c r="M50" s="11"/>
      <c r="P50" s="11"/>
      <c r="Q50" s="34"/>
      <c r="R50" s="35"/>
    </row>
    <row r="51" spans="1:19" ht="64" customHeight="1" x14ac:dyDescent="0.2">
      <c r="A51" s="27" t="s">
        <v>393</v>
      </c>
      <c r="B51" s="16"/>
      <c r="C51" s="19"/>
      <c r="D51" s="20"/>
      <c r="F51" s="15" t="s">
        <v>396</v>
      </c>
      <c r="G51" s="21" t="str">
        <f>IF(B51="Y","是","否")</f>
        <v>否</v>
      </c>
      <c r="H51" s="23">
        <f>C51</f>
        <v>0</v>
      </c>
      <c r="I51" s="20"/>
      <c r="K51" s="3"/>
      <c r="L51" s="12"/>
      <c r="M51" s="11"/>
      <c r="P51" s="11"/>
      <c r="Q51" s="34"/>
      <c r="R51" s="35"/>
    </row>
    <row r="52" spans="1:19" ht="41" customHeight="1" x14ac:dyDescent="0.2">
      <c r="A52" s="27" t="s">
        <v>394</v>
      </c>
      <c r="B52" s="16"/>
      <c r="C52" s="19"/>
      <c r="D52" s="20"/>
      <c r="F52" s="19" t="s">
        <v>397</v>
      </c>
      <c r="G52" s="21" t="str">
        <f>IF(B52="Y","是","否")</f>
        <v>否</v>
      </c>
      <c r="H52" s="23">
        <f>C52</f>
        <v>0</v>
      </c>
      <c r="I52" s="20"/>
      <c r="K52" s="3"/>
      <c r="L52" s="12"/>
      <c r="M52" s="11"/>
      <c r="P52" s="33"/>
      <c r="Q52" s="34"/>
      <c r="R52" s="35"/>
    </row>
    <row r="53" spans="1:19" x14ac:dyDescent="0.2">
      <c r="A53" s="52" t="s">
        <v>399</v>
      </c>
      <c r="B53" s="52"/>
      <c r="C53" s="52"/>
      <c r="D53" s="52"/>
      <c r="F53" s="60" t="s">
        <v>398</v>
      </c>
      <c r="G53" s="60"/>
      <c r="H53" s="60"/>
      <c r="I53" s="60"/>
      <c r="K53" s="3"/>
      <c r="L53" s="12"/>
      <c r="M53" s="11"/>
      <c r="P53" s="11"/>
      <c r="Q53" s="34"/>
      <c r="R53" s="35"/>
    </row>
    <row r="54" spans="1:19" ht="51" x14ac:dyDescent="0.2">
      <c r="A54" s="18" t="s">
        <v>17</v>
      </c>
      <c r="B54" s="18"/>
      <c r="C54" s="18"/>
      <c r="D54" s="18"/>
      <c r="F54" s="15" t="s">
        <v>643</v>
      </c>
      <c r="G54" s="21" t="str">
        <f>IF(B54="Y","是","否")</f>
        <v>否</v>
      </c>
      <c r="H54" s="23">
        <f>C54</f>
        <v>0</v>
      </c>
      <c r="I54" s="20"/>
      <c r="K54" s="67"/>
      <c r="L54" s="67"/>
      <c r="M54" s="67"/>
      <c r="N54" s="67"/>
      <c r="P54" s="63"/>
      <c r="Q54" s="63"/>
      <c r="R54" s="63"/>
      <c r="S54" s="63"/>
    </row>
    <row r="55" spans="1:19" ht="68" x14ac:dyDescent="0.2">
      <c r="A55" s="27" t="s">
        <v>18</v>
      </c>
      <c r="B55" s="16"/>
      <c r="C55" s="19"/>
      <c r="D55" s="20"/>
      <c r="F55" s="15" t="s">
        <v>644</v>
      </c>
      <c r="G55" s="21" t="str">
        <f>IF(B55="Y","是","否")</f>
        <v>否</v>
      </c>
      <c r="H55" s="23">
        <f>C55</f>
        <v>0</v>
      </c>
      <c r="I55" s="20"/>
      <c r="K55" s="2"/>
      <c r="L55" s="2"/>
      <c r="M55" s="2"/>
      <c r="N55" s="2"/>
      <c r="P55" s="40"/>
      <c r="Q55" s="34"/>
      <c r="R55" s="35"/>
    </row>
    <row r="56" spans="1:19" x14ac:dyDescent="0.2">
      <c r="A56" s="51" t="s">
        <v>400</v>
      </c>
      <c r="B56" s="51"/>
      <c r="C56" s="51"/>
      <c r="D56" s="51"/>
      <c r="F56" s="60" t="s">
        <v>402</v>
      </c>
      <c r="G56" s="60"/>
      <c r="H56" s="60"/>
      <c r="I56" s="60"/>
      <c r="K56" s="3"/>
      <c r="L56" s="12"/>
      <c r="M56" s="11"/>
      <c r="P56" s="40"/>
      <c r="Q56" s="34"/>
      <c r="R56" s="35"/>
    </row>
    <row r="57" spans="1:19" ht="51" x14ac:dyDescent="0.2">
      <c r="A57" s="22" t="s">
        <v>401</v>
      </c>
      <c r="B57" s="16"/>
      <c r="C57" s="19"/>
      <c r="D57" s="20"/>
      <c r="F57" s="15" t="s">
        <v>403</v>
      </c>
      <c r="G57" s="21" t="str">
        <f>IF(B57="Y","是","否")</f>
        <v>否</v>
      </c>
      <c r="H57" s="23">
        <f>C57</f>
        <v>0</v>
      </c>
      <c r="I57" s="20"/>
      <c r="K57" s="62"/>
      <c r="L57" s="62"/>
      <c r="M57" s="62"/>
      <c r="N57" s="62"/>
      <c r="P57" s="63"/>
      <c r="Q57" s="63"/>
      <c r="R57" s="63"/>
      <c r="S57" s="63"/>
    </row>
    <row r="58" spans="1:19" x14ac:dyDescent="0.2">
      <c r="A58" s="53" t="s">
        <v>404</v>
      </c>
      <c r="B58" s="53"/>
      <c r="C58" s="53"/>
      <c r="D58" s="53"/>
      <c r="F58" s="61" t="s">
        <v>406</v>
      </c>
      <c r="G58" s="61"/>
      <c r="H58" s="61"/>
      <c r="I58" s="61"/>
      <c r="K58" s="26"/>
      <c r="L58" s="12"/>
      <c r="M58" s="11"/>
      <c r="P58" s="33"/>
      <c r="Q58" s="34"/>
      <c r="R58" s="35"/>
    </row>
    <row r="59" spans="1:19" ht="34" x14ac:dyDescent="0.2">
      <c r="A59" s="18" t="s">
        <v>148</v>
      </c>
      <c r="B59" s="16"/>
      <c r="C59" s="19"/>
      <c r="D59" s="20"/>
      <c r="F59" s="19" t="s">
        <v>308</v>
      </c>
      <c r="G59" s="21" t="str">
        <f t="shared" ref="G59:G66" si="3">IF(B59="Y","是","否")</f>
        <v>否</v>
      </c>
      <c r="H59" s="23">
        <f t="shared" ref="H59:H66" si="4">C59</f>
        <v>0</v>
      </c>
      <c r="I59" s="20"/>
      <c r="K59" s="64"/>
      <c r="L59" s="64"/>
      <c r="M59" s="64"/>
      <c r="N59" s="64"/>
      <c r="P59" s="59"/>
      <c r="Q59" s="59"/>
      <c r="R59" s="59"/>
      <c r="S59" s="59"/>
    </row>
    <row r="60" spans="1:19" ht="68" x14ac:dyDescent="0.2">
      <c r="A60" s="18" t="s">
        <v>149</v>
      </c>
      <c r="B60" s="16"/>
      <c r="C60" s="19"/>
      <c r="D60" s="20"/>
      <c r="F60" s="15" t="s">
        <v>307</v>
      </c>
      <c r="G60" s="21" t="str">
        <f t="shared" si="3"/>
        <v>否</v>
      </c>
      <c r="H60" s="23">
        <f t="shared" si="4"/>
        <v>0</v>
      </c>
      <c r="I60" s="20"/>
      <c r="K60" s="2"/>
      <c r="L60" s="12"/>
      <c r="M60" s="11"/>
      <c r="P60" s="11"/>
      <c r="Q60" s="34"/>
      <c r="R60" s="35"/>
    </row>
    <row r="61" spans="1:19" ht="34" x14ac:dyDescent="0.2">
      <c r="A61" s="18" t="s">
        <v>150</v>
      </c>
      <c r="B61" s="16"/>
      <c r="C61" s="19"/>
      <c r="D61" s="20"/>
      <c r="F61" s="19" t="s">
        <v>310</v>
      </c>
      <c r="G61" s="21" t="str">
        <f t="shared" si="3"/>
        <v>否</v>
      </c>
      <c r="H61" s="23">
        <f t="shared" si="4"/>
        <v>0</v>
      </c>
      <c r="I61" s="20"/>
      <c r="K61" s="2"/>
      <c r="L61" s="12"/>
      <c r="M61" s="11"/>
      <c r="P61" s="33"/>
      <c r="Q61" s="34"/>
      <c r="R61" s="35"/>
    </row>
    <row r="62" spans="1:19" ht="44" customHeight="1" x14ac:dyDescent="0.2">
      <c r="A62" s="18" t="s">
        <v>151</v>
      </c>
      <c r="B62" s="16"/>
      <c r="C62" s="19"/>
      <c r="D62" s="20"/>
      <c r="F62" s="19" t="s">
        <v>309</v>
      </c>
      <c r="G62" s="21" t="str">
        <f t="shared" si="3"/>
        <v>否</v>
      </c>
      <c r="H62" s="23">
        <f t="shared" si="4"/>
        <v>0</v>
      </c>
      <c r="I62" s="20"/>
      <c r="K62" s="2"/>
      <c r="L62" s="12"/>
      <c r="M62" s="11"/>
      <c r="P62" s="11"/>
      <c r="Q62" s="34"/>
      <c r="R62" s="35"/>
    </row>
    <row r="63" spans="1:19" ht="34" customHeight="1" x14ac:dyDescent="0.2">
      <c r="A63" s="18" t="s">
        <v>152</v>
      </c>
      <c r="B63" s="16"/>
      <c r="C63" s="19"/>
      <c r="D63" s="20"/>
      <c r="F63" s="19" t="s">
        <v>311</v>
      </c>
      <c r="G63" s="21" t="str">
        <f t="shared" si="3"/>
        <v>否</v>
      </c>
      <c r="H63" s="23">
        <f t="shared" si="4"/>
        <v>0</v>
      </c>
      <c r="I63" s="20"/>
      <c r="K63" s="2"/>
      <c r="L63" s="12"/>
      <c r="M63" s="11"/>
      <c r="P63" s="11"/>
      <c r="Q63" s="34"/>
      <c r="R63" s="35"/>
    </row>
    <row r="64" spans="1:19" ht="51" x14ac:dyDescent="0.2">
      <c r="A64" s="18" t="s">
        <v>405</v>
      </c>
      <c r="B64" s="16"/>
      <c r="C64" s="19"/>
      <c r="D64" s="20"/>
      <c r="F64" s="15" t="s">
        <v>645</v>
      </c>
      <c r="G64" s="21" t="str">
        <f t="shared" si="3"/>
        <v>否</v>
      </c>
      <c r="H64" s="23">
        <f t="shared" si="4"/>
        <v>0</v>
      </c>
      <c r="I64" s="20"/>
      <c r="K64" s="2"/>
      <c r="L64" s="12"/>
      <c r="M64" s="11"/>
      <c r="P64" s="11"/>
      <c r="Q64" s="34"/>
      <c r="R64" s="35"/>
    </row>
    <row r="65" spans="1:18" ht="49" customHeight="1" x14ac:dyDescent="0.2">
      <c r="A65" s="18" t="s">
        <v>407</v>
      </c>
      <c r="B65" s="16"/>
      <c r="C65" s="19"/>
      <c r="D65" s="20"/>
      <c r="F65" s="19" t="s">
        <v>646</v>
      </c>
      <c r="G65" s="21" t="str">
        <f t="shared" si="3"/>
        <v>否</v>
      </c>
      <c r="H65" s="23">
        <f t="shared" si="4"/>
        <v>0</v>
      </c>
      <c r="I65" s="20"/>
      <c r="K65" s="2"/>
      <c r="L65" s="12"/>
      <c r="M65" s="11"/>
      <c r="P65" s="39"/>
      <c r="Q65" s="34"/>
      <c r="R65" s="35"/>
    </row>
    <row r="66" spans="1:18" ht="68" customHeight="1" x14ac:dyDescent="0.2">
      <c r="A66" s="18" t="s">
        <v>408</v>
      </c>
      <c r="B66" s="16"/>
      <c r="C66" s="19"/>
      <c r="D66" s="20"/>
      <c r="F66" s="15" t="s">
        <v>409</v>
      </c>
      <c r="G66" s="21" t="str">
        <f t="shared" si="3"/>
        <v>否</v>
      </c>
      <c r="H66" s="23">
        <f t="shared" si="4"/>
        <v>0</v>
      </c>
      <c r="I66" s="20"/>
      <c r="K66" s="2"/>
      <c r="L66" s="12"/>
      <c r="M66" s="11"/>
      <c r="P66" s="11"/>
      <c r="Q66" s="34"/>
      <c r="R66" s="35"/>
    </row>
    <row r="67" spans="1:18" ht="34" x14ac:dyDescent="0.2">
      <c r="A67" s="18" t="s">
        <v>410</v>
      </c>
      <c r="B67" s="16"/>
      <c r="C67" s="19"/>
      <c r="D67" s="20"/>
      <c r="F67" s="19" t="s">
        <v>413</v>
      </c>
      <c r="G67" s="21" t="str">
        <f>IF(B67="Y","是","否")</f>
        <v>否</v>
      </c>
      <c r="H67" s="23">
        <f>C67</f>
        <v>0</v>
      </c>
      <c r="I67" s="20"/>
    </row>
    <row r="68" spans="1:18" ht="34" x14ac:dyDescent="0.2">
      <c r="A68" s="18" t="s">
        <v>411</v>
      </c>
      <c r="B68" s="16"/>
      <c r="C68" s="19"/>
      <c r="D68" s="20"/>
      <c r="F68" s="19" t="s">
        <v>414</v>
      </c>
      <c r="G68" s="21" t="str">
        <f>IF(B68="Y","是","否")</f>
        <v>否</v>
      </c>
      <c r="H68" s="23">
        <f>C68</f>
        <v>0</v>
      </c>
      <c r="I68" s="20"/>
    </row>
    <row r="69" spans="1:18" ht="68" x14ac:dyDescent="0.2">
      <c r="A69" s="18" t="s">
        <v>412</v>
      </c>
      <c r="B69" s="16"/>
      <c r="C69" s="19"/>
      <c r="D69" s="20"/>
      <c r="F69" s="15" t="s">
        <v>415</v>
      </c>
      <c r="G69" s="21" t="str">
        <f>IF(B69="Y","是","否")</f>
        <v>否</v>
      </c>
      <c r="H69" s="23">
        <f>C69</f>
        <v>0</v>
      </c>
      <c r="I69" s="20"/>
    </row>
    <row r="70" spans="1:18" ht="51" x14ac:dyDescent="0.2">
      <c r="A70" s="18" t="s">
        <v>416</v>
      </c>
      <c r="B70" s="16"/>
      <c r="C70" s="19"/>
      <c r="D70" s="20"/>
      <c r="F70" s="15" t="s">
        <v>648</v>
      </c>
      <c r="G70" s="21"/>
      <c r="H70" s="23"/>
      <c r="I70" s="20"/>
    </row>
    <row r="71" spans="1:18" x14ac:dyDescent="0.2">
      <c r="A71" s="51" t="s">
        <v>417</v>
      </c>
      <c r="B71" s="51"/>
      <c r="C71" s="51"/>
      <c r="D71" s="51"/>
      <c r="F71" s="60" t="s">
        <v>418</v>
      </c>
      <c r="G71" s="60"/>
      <c r="H71" s="60"/>
      <c r="I71" s="60"/>
    </row>
    <row r="72" spans="1:18" ht="51" x14ac:dyDescent="0.2">
      <c r="A72" s="18" t="s">
        <v>421</v>
      </c>
      <c r="B72" s="16"/>
      <c r="C72" s="19"/>
      <c r="D72" s="20"/>
      <c r="F72" s="15" t="s">
        <v>647</v>
      </c>
      <c r="G72" s="21" t="str">
        <f>IF(B72="Y","是","否")</f>
        <v>否</v>
      </c>
      <c r="H72" s="23">
        <f>C72</f>
        <v>0</v>
      </c>
      <c r="I72" s="20"/>
    </row>
    <row r="73" spans="1:18" ht="34" x14ac:dyDescent="0.2">
      <c r="A73" s="18" t="s">
        <v>420</v>
      </c>
      <c r="B73" s="16"/>
      <c r="C73" s="19"/>
      <c r="D73" s="20"/>
      <c r="F73" s="19" t="s">
        <v>419</v>
      </c>
      <c r="G73" s="21" t="str">
        <f>IF(B73="Y","是","否")</f>
        <v>否</v>
      </c>
      <c r="H73" s="23">
        <f>C73</f>
        <v>0</v>
      </c>
      <c r="I73" s="20"/>
    </row>
    <row r="74" spans="1:18" x14ac:dyDescent="0.2">
      <c r="A74" s="51" t="s">
        <v>430</v>
      </c>
      <c r="B74" s="51"/>
      <c r="C74" s="51"/>
      <c r="D74" s="51"/>
      <c r="F74" s="60" t="s">
        <v>433</v>
      </c>
      <c r="G74" s="60"/>
      <c r="H74" s="60"/>
      <c r="I74" s="60"/>
    </row>
    <row r="75" spans="1:18" s="35" customFormat="1" ht="51" x14ac:dyDescent="0.2">
      <c r="A75" s="17" t="s">
        <v>435</v>
      </c>
      <c r="B75" s="17"/>
      <c r="C75" s="17"/>
      <c r="D75" s="17"/>
      <c r="F75" s="19" t="s">
        <v>432</v>
      </c>
      <c r="G75" s="19"/>
      <c r="H75" s="19"/>
      <c r="I75" s="19"/>
      <c r="Q75" s="37"/>
      <c r="R75" s="37"/>
    </row>
    <row r="76" spans="1:18" x14ac:dyDescent="0.2">
      <c r="A76" s="47" t="s">
        <v>436</v>
      </c>
      <c r="B76" s="48"/>
      <c r="C76" s="48"/>
      <c r="D76" s="49"/>
      <c r="F76" s="71" t="s">
        <v>649</v>
      </c>
      <c r="G76" s="75"/>
      <c r="H76" s="75"/>
      <c r="I76" s="76"/>
    </row>
    <row r="77" spans="1:18" ht="34" x14ac:dyDescent="0.2">
      <c r="A77" s="18" t="s">
        <v>437</v>
      </c>
      <c r="B77" s="16"/>
      <c r="C77" s="19"/>
      <c r="D77" s="32"/>
      <c r="F77" s="15" t="s">
        <v>650</v>
      </c>
      <c r="G77" s="21"/>
      <c r="H77" s="23"/>
      <c r="I77" s="20"/>
    </row>
    <row r="78" spans="1:18" ht="17" x14ac:dyDescent="0.2">
      <c r="A78" s="18" t="s">
        <v>438</v>
      </c>
      <c r="B78" s="16"/>
      <c r="C78" s="19"/>
      <c r="D78" s="20"/>
      <c r="F78" s="15" t="s">
        <v>651</v>
      </c>
      <c r="G78" s="21"/>
      <c r="H78" s="23"/>
      <c r="I78" s="20"/>
    </row>
    <row r="79" spans="1:18" ht="68" customHeight="1" x14ac:dyDescent="0.2">
      <c r="A79" s="18" t="s">
        <v>431</v>
      </c>
      <c r="B79" s="16"/>
      <c r="C79" s="19"/>
      <c r="D79" s="20"/>
      <c r="F79" s="15" t="s">
        <v>434</v>
      </c>
      <c r="G79" s="21" t="str">
        <f>IF(B79="Y","是","否")</f>
        <v>否</v>
      </c>
      <c r="H79" s="23">
        <f>C79</f>
        <v>0</v>
      </c>
      <c r="I79" s="20"/>
    </row>
    <row r="80" spans="1:18" x14ac:dyDescent="0.2">
      <c r="A80" s="51" t="s">
        <v>439</v>
      </c>
      <c r="B80" s="51"/>
      <c r="C80" s="51"/>
      <c r="D80" s="51"/>
      <c r="F80" s="72" t="s">
        <v>444</v>
      </c>
      <c r="G80" s="73"/>
      <c r="H80" s="73"/>
      <c r="I80" s="74"/>
    </row>
    <row r="81" spans="1:9" ht="68" x14ac:dyDescent="0.2">
      <c r="A81" s="18" t="s">
        <v>440</v>
      </c>
      <c r="B81" s="16"/>
      <c r="C81" s="19"/>
      <c r="D81" s="20"/>
      <c r="F81" s="15" t="s">
        <v>445</v>
      </c>
      <c r="G81" s="21" t="str">
        <f>IF(B81="Y","是","否")</f>
        <v>否</v>
      </c>
      <c r="H81" s="23">
        <f>C81</f>
        <v>0</v>
      </c>
      <c r="I81" s="20"/>
    </row>
    <row r="82" spans="1:9" ht="51" x14ac:dyDescent="0.2">
      <c r="A82" s="18" t="s">
        <v>441</v>
      </c>
      <c r="B82" s="16"/>
      <c r="C82" s="19"/>
      <c r="D82" s="20"/>
      <c r="F82" s="15" t="s">
        <v>446</v>
      </c>
      <c r="G82" s="21" t="str">
        <f>IF(B82="Y","是","否")</f>
        <v>否</v>
      </c>
      <c r="H82" s="23">
        <f>C82</f>
        <v>0</v>
      </c>
      <c r="I82" s="20"/>
    </row>
    <row r="83" spans="1:9" ht="51" x14ac:dyDescent="0.2">
      <c r="A83" s="18" t="s">
        <v>442</v>
      </c>
      <c r="B83" s="16"/>
      <c r="C83" s="19"/>
      <c r="D83" s="20"/>
      <c r="F83" s="15" t="s">
        <v>447</v>
      </c>
      <c r="G83" s="21" t="str">
        <f>IF(B83="Y","是","否")</f>
        <v>否</v>
      </c>
      <c r="H83" s="23">
        <f>C83</f>
        <v>0</v>
      </c>
      <c r="I83" s="20"/>
    </row>
    <row r="84" spans="1:9" ht="34" x14ac:dyDescent="0.2">
      <c r="A84" s="18" t="s">
        <v>443</v>
      </c>
      <c r="B84" s="16"/>
      <c r="C84" s="19"/>
      <c r="D84" s="20"/>
      <c r="F84" s="15" t="s">
        <v>448</v>
      </c>
      <c r="G84" s="21" t="str">
        <f>IF(B84="Y","是","否")</f>
        <v>否</v>
      </c>
      <c r="H84" s="23">
        <f>C84</f>
        <v>0</v>
      </c>
      <c r="I84" s="20"/>
    </row>
    <row r="85" spans="1:9" x14ac:dyDescent="0.2">
      <c r="A85" s="51" t="s">
        <v>449</v>
      </c>
      <c r="B85" s="51"/>
      <c r="C85" s="51"/>
      <c r="D85" s="51"/>
      <c r="F85" s="72" t="s">
        <v>450</v>
      </c>
      <c r="G85" s="73"/>
      <c r="H85" s="73"/>
      <c r="I85" s="74"/>
    </row>
    <row r="86" spans="1:9" ht="34" x14ac:dyDescent="0.2">
      <c r="A86" s="18" t="s">
        <v>451</v>
      </c>
      <c r="B86" s="16"/>
      <c r="C86" s="19"/>
      <c r="D86" s="20"/>
      <c r="F86" s="19" t="s">
        <v>652</v>
      </c>
      <c r="G86" s="21"/>
      <c r="H86" s="23"/>
      <c r="I86" s="20"/>
    </row>
    <row r="87" spans="1:9" ht="68" x14ac:dyDescent="0.2">
      <c r="A87" s="18" t="s">
        <v>452</v>
      </c>
      <c r="B87" s="16"/>
      <c r="C87" s="19"/>
      <c r="D87" s="20"/>
      <c r="F87" s="15" t="s">
        <v>653</v>
      </c>
      <c r="G87" s="21"/>
      <c r="H87" s="23"/>
      <c r="I87" s="20"/>
    </row>
    <row r="88" spans="1:9" ht="51" x14ac:dyDescent="0.2">
      <c r="A88" s="18" t="s">
        <v>453</v>
      </c>
      <c r="B88" s="16"/>
      <c r="C88" s="19"/>
      <c r="D88" s="20"/>
      <c r="F88" s="15" t="s">
        <v>654</v>
      </c>
      <c r="G88" s="21"/>
      <c r="H88" s="23"/>
      <c r="I88" s="20"/>
    </row>
    <row r="89" spans="1:9" ht="34" x14ac:dyDescent="0.2">
      <c r="A89" s="18" t="s">
        <v>454</v>
      </c>
      <c r="B89" s="16"/>
      <c r="C89" s="19"/>
      <c r="D89" s="20"/>
      <c r="F89" s="15" t="s">
        <v>655</v>
      </c>
      <c r="G89" s="21"/>
      <c r="H89" s="23"/>
      <c r="I89" s="20"/>
    </row>
    <row r="90" spans="1:9" ht="51" x14ac:dyDescent="0.2">
      <c r="A90" s="18" t="s">
        <v>455</v>
      </c>
      <c r="B90" s="16"/>
      <c r="C90" s="19"/>
      <c r="D90" s="20"/>
      <c r="F90" s="15" t="s">
        <v>656</v>
      </c>
      <c r="G90" s="21"/>
      <c r="H90" s="23"/>
      <c r="I90" s="20"/>
    </row>
    <row r="91" spans="1:9" x14ac:dyDescent="0.2">
      <c r="A91" s="51" t="s">
        <v>457</v>
      </c>
      <c r="B91" s="51"/>
      <c r="C91" s="51"/>
      <c r="D91" s="51"/>
      <c r="F91" s="72" t="s">
        <v>458</v>
      </c>
      <c r="G91" s="73"/>
      <c r="H91" s="73"/>
      <c r="I91" s="74"/>
    </row>
    <row r="92" spans="1:9" ht="34" x14ac:dyDescent="0.2">
      <c r="A92" s="18" t="s">
        <v>456</v>
      </c>
      <c r="B92" s="16"/>
      <c r="C92" s="19"/>
      <c r="D92" s="20"/>
      <c r="F92" s="19" t="s">
        <v>459</v>
      </c>
      <c r="G92" s="21" t="str">
        <f t="shared" ref="G92:G101" si="5">IF(B92="Y","是","否")</f>
        <v>否</v>
      </c>
      <c r="H92" s="23">
        <f t="shared" ref="H92:H101" si="6">C92</f>
        <v>0</v>
      </c>
      <c r="I92" s="20"/>
    </row>
    <row r="93" spans="1:9" ht="51" x14ac:dyDescent="0.2">
      <c r="A93" s="18" t="s">
        <v>474</v>
      </c>
      <c r="B93" s="16"/>
      <c r="C93" s="19"/>
      <c r="D93" s="20"/>
      <c r="F93" s="15" t="s">
        <v>657</v>
      </c>
      <c r="G93" s="21"/>
      <c r="H93" s="23"/>
      <c r="I93" s="20"/>
    </row>
    <row r="94" spans="1:9" ht="34" x14ac:dyDescent="0.2">
      <c r="A94" s="18" t="s">
        <v>475</v>
      </c>
      <c r="B94" s="16"/>
      <c r="C94" s="19"/>
      <c r="D94" s="20"/>
      <c r="F94" s="19" t="s">
        <v>658</v>
      </c>
      <c r="G94" s="21"/>
      <c r="H94" s="23"/>
      <c r="I94" s="20"/>
    </row>
    <row r="95" spans="1:9" ht="51" x14ac:dyDescent="0.2">
      <c r="A95" s="18" t="s">
        <v>19</v>
      </c>
      <c r="B95" s="16"/>
      <c r="C95" s="19"/>
      <c r="D95" s="20"/>
      <c r="F95" s="15" t="s">
        <v>659</v>
      </c>
      <c r="G95" s="21"/>
      <c r="H95" s="23"/>
      <c r="I95" s="20"/>
    </row>
    <row r="96" spans="1:9" ht="51" x14ac:dyDescent="0.2">
      <c r="A96" s="18" t="s">
        <v>460</v>
      </c>
      <c r="B96" s="16"/>
      <c r="C96" s="19"/>
      <c r="D96" s="20"/>
      <c r="F96" s="15" t="s">
        <v>469</v>
      </c>
      <c r="G96" s="21" t="str">
        <f t="shared" si="5"/>
        <v>否</v>
      </c>
      <c r="H96" s="23">
        <f t="shared" si="6"/>
        <v>0</v>
      </c>
      <c r="I96" s="20"/>
    </row>
    <row r="97" spans="1:9" ht="51" x14ac:dyDescent="0.2">
      <c r="A97" s="18" t="s">
        <v>461</v>
      </c>
      <c r="B97" s="16"/>
      <c r="C97" s="19"/>
      <c r="D97" s="20"/>
      <c r="F97" s="15" t="s">
        <v>470</v>
      </c>
      <c r="G97" s="21" t="str">
        <f t="shared" si="5"/>
        <v>否</v>
      </c>
      <c r="H97" s="23">
        <f t="shared" si="6"/>
        <v>0</v>
      </c>
      <c r="I97" s="20"/>
    </row>
    <row r="98" spans="1:9" ht="48" x14ac:dyDescent="0.2">
      <c r="A98" s="18" t="s">
        <v>462</v>
      </c>
      <c r="B98" s="16"/>
      <c r="C98" s="19"/>
      <c r="D98" s="20"/>
      <c r="F98" s="15" t="s">
        <v>471</v>
      </c>
      <c r="G98" s="21" t="str">
        <f t="shared" si="5"/>
        <v>否</v>
      </c>
      <c r="H98" s="23">
        <f t="shared" si="6"/>
        <v>0</v>
      </c>
      <c r="I98" s="20"/>
    </row>
    <row r="99" spans="1:9" ht="51" x14ac:dyDescent="0.2">
      <c r="A99" s="18" t="s">
        <v>468</v>
      </c>
      <c r="B99" s="16"/>
      <c r="C99" s="19"/>
      <c r="D99" s="20"/>
      <c r="F99" s="15" t="s">
        <v>472</v>
      </c>
      <c r="G99" s="21" t="str">
        <f t="shared" si="5"/>
        <v>否</v>
      </c>
      <c r="H99" s="23">
        <f t="shared" si="6"/>
        <v>0</v>
      </c>
      <c r="I99" s="20"/>
    </row>
    <row r="100" spans="1:9" ht="34" x14ac:dyDescent="0.2">
      <c r="A100" s="18" t="s">
        <v>20</v>
      </c>
      <c r="B100" s="16"/>
      <c r="C100" s="19"/>
      <c r="D100" s="20"/>
      <c r="F100" s="15" t="s">
        <v>465</v>
      </c>
      <c r="G100" s="21"/>
      <c r="H100" s="23"/>
      <c r="I100" s="20"/>
    </row>
    <row r="101" spans="1:9" ht="48" x14ac:dyDescent="0.2">
      <c r="A101" s="18" t="s">
        <v>463</v>
      </c>
      <c r="B101" s="16"/>
      <c r="C101" s="19"/>
      <c r="D101" s="20"/>
      <c r="F101" s="15" t="s">
        <v>473</v>
      </c>
      <c r="G101" s="21" t="str">
        <f t="shared" si="5"/>
        <v>否</v>
      </c>
      <c r="H101" s="23">
        <f t="shared" si="6"/>
        <v>0</v>
      </c>
      <c r="I101" s="20"/>
    </row>
    <row r="102" spans="1:9" x14ac:dyDescent="0.2">
      <c r="A102" s="36" t="s">
        <v>476</v>
      </c>
      <c r="B102" s="16"/>
      <c r="C102" s="19"/>
      <c r="D102" s="20"/>
      <c r="F102" s="72" t="s">
        <v>660</v>
      </c>
      <c r="G102" s="73"/>
      <c r="H102" s="73"/>
      <c r="I102" s="74"/>
    </row>
    <row r="103" spans="1:9" ht="119" x14ac:dyDescent="0.2">
      <c r="A103" s="18" t="s">
        <v>477</v>
      </c>
      <c r="B103" s="16"/>
      <c r="C103" s="19"/>
      <c r="D103" s="20"/>
      <c r="F103" s="15" t="s">
        <v>661</v>
      </c>
      <c r="G103" s="21" t="str">
        <f>IF(B103="Y","是","否")</f>
        <v>否</v>
      </c>
      <c r="H103" s="23">
        <f>C103</f>
        <v>0</v>
      </c>
      <c r="I103" s="20"/>
    </row>
    <row r="104" spans="1:9" x14ac:dyDescent="0.2">
      <c r="A104" s="53" t="s">
        <v>478</v>
      </c>
      <c r="B104" s="53"/>
      <c r="C104" s="53"/>
      <c r="D104" s="53"/>
      <c r="F104" s="68" t="s">
        <v>662</v>
      </c>
      <c r="G104" s="69"/>
      <c r="H104" s="69"/>
      <c r="I104" s="70"/>
    </row>
    <row r="105" spans="1:9" ht="34" x14ac:dyDescent="0.2">
      <c r="A105" s="18" t="s">
        <v>479</v>
      </c>
      <c r="B105" s="16"/>
      <c r="C105" s="19"/>
      <c r="D105" s="20"/>
      <c r="F105" s="19" t="s">
        <v>486</v>
      </c>
      <c r="G105" s="21" t="str">
        <f>IF(B105="Y","是","否")</f>
        <v>否</v>
      </c>
      <c r="H105" s="23">
        <f>C105</f>
        <v>0</v>
      </c>
      <c r="I105" s="20"/>
    </row>
    <row r="106" spans="1:9" ht="34" x14ac:dyDescent="0.2">
      <c r="A106" s="18" t="s">
        <v>480</v>
      </c>
      <c r="B106" s="16"/>
      <c r="C106" s="19"/>
      <c r="D106" s="20"/>
      <c r="F106" s="19" t="s">
        <v>487</v>
      </c>
      <c r="G106" s="21" t="str">
        <f>IF(B106="Y","是","否")</f>
        <v>否</v>
      </c>
      <c r="H106" s="23">
        <f>C106</f>
        <v>0</v>
      </c>
      <c r="I106" s="20"/>
    </row>
    <row r="107" spans="1:9" x14ac:dyDescent="0.2">
      <c r="A107" s="53" t="s">
        <v>481</v>
      </c>
      <c r="B107" s="53"/>
      <c r="C107" s="53"/>
      <c r="D107" s="53"/>
      <c r="F107" s="68" t="s">
        <v>582</v>
      </c>
      <c r="G107" s="69"/>
      <c r="H107" s="69"/>
      <c r="I107" s="70"/>
    </row>
    <row r="108" spans="1:9" x14ac:dyDescent="0.2">
      <c r="A108" s="20" t="s">
        <v>483</v>
      </c>
      <c r="B108" s="16"/>
      <c r="C108" s="19"/>
      <c r="D108" s="20"/>
      <c r="F108" s="19" t="s">
        <v>484</v>
      </c>
      <c r="G108" s="21" t="str">
        <f>IF(B108="Y","是","否")</f>
        <v>否</v>
      </c>
      <c r="H108" s="23">
        <f>C108</f>
        <v>0</v>
      </c>
      <c r="I108" s="20"/>
    </row>
    <row r="109" spans="1:9" x14ac:dyDescent="0.2">
      <c r="A109" s="20" t="s">
        <v>482</v>
      </c>
      <c r="B109" s="16"/>
      <c r="C109" s="19"/>
      <c r="D109" s="20"/>
      <c r="F109" s="19" t="s">
        <v>485</v>
      </c>
      <c r="G109" s="21" t="str">
        <f>IF(B109="Y","是","否")</f>
        <v>否</v>
      </c>
      <c r="H109" s="23">
        <f>C109</f>
        <v>0</v>
      </c>
      <c r="I109" s="20"/>
    </row>
    <row r="110" spans="1:9" x14ac:dyDescent="0.2">
      <c r="A110" s="1"/>
      <c r="G110" s="34"/>
      <c r="H110" s="35"/>
    </row>
    <row r="111" spans="1:9" x14ac:dyDescent="0.2">
      <c r="A111" s="1"/>
      <c r="G111" s="34"/>
      <c r="H111" s="35"/>
    </row>
    <row r="112" spans="1:9" x14ac:dyDescent="0.2">
      <c r="A112" s="1"/>
      <c r="G112" s="34"/>
      <c r="H112" s="35"/>
    </row>
    <row r="113" spans="1:8" x14ac:dyDescent="0.2">
      <c r="A113" s="1"/>
      <c r="G113" s="34"/>
      <c r="H113" s="35"/>
    </row>
    <row r="114" spans="1:8" x14ac:dyDescent="0.2">
      <c r="A114" s="1"/>
      <c r="G114" s="34"/>
      <c r="H114" s="35"/>
    </row>
    <row r="115" spans="1:8" x14ac:dyDescent="0.2">
      <c r="A115" s="1"/>
      <c r="G115" s="34"/>
      <c r="H115" s="35"/>
    </row>
    <row r="116" spans="1:8" x14ac:dyDescent="0.2">
      <c r="A116" s="1"/>
      <c r="G116" s="34"/>
      <c r="H116" s="35"/>
    </row>
    <row r="117" spans="1:8" x14ac:dyDescent="0.2">
      <c r="A117" s="1"/>
      <c r="G117" s="34"/>
      <c r="H117" s="35"/>
    </row>
    <row r="118" spans="1:8" x14ac:dyDescent="0.2">
      <c r="A118" s="1"/>
      <c r="G118" s="34"/>
      <c r="H118" s="35"/>
    </row>
    <row r="119" spans="1:8" x14ac:dyDescent="0.2">
      <c r="A119" s="1"/>
      <c r="G119" s="34"/>
      <c r="H119" s="35"/>
    </row>
    <row r="120" spans="1:8" x14ac:dyDescent="0.2">
      <c r="A120" s="1"/>
      <c r="G120" s="34"/>
      <c r="H120" s="35"/>
    </row>
    <row r="121" spans="1:8" x14ac:dyDescent="0.2">
      <c r="A121" s="1"/>
      <c r="G121" s="34"/>
      <c r="H121" s="35"/>
    </row>
    <row r="122" spans="1:8" x14ac:dyDescent="0.2">
      <c r="A122" s="1"/>
      <c r="G122" s="34"/>
      <c r="H122" s="35"/>
    </row>
    <row r="123" spans="1:8" x14ac:dyDescent="0.2">
      <c r="A123" s="1"/>
      <c r="G123" s="34"/>
      <c r="H123" s="35"/>
    </row>
    <row r="124" spans="1:8" x14ac:dyDescent="0.2">
      <c r="A124" s="1"/>
      <c r="G124" s="34"/>
      <c r="H124" s="35"/>
    </row>
    <row r="125" spans="1:8" x14ac:dyDescent="0.2">
      <c r="A125" s="1"/>
      <c r="G125" s="34"/>
      <c r="H125" s="35"/>
    </row>
    <row r="126" spans="1:8" x14ac:dyDescent="0.2">
      <c r="A126" s="1"/>
      <c r="G126" s="34"/>
      <c r="H126" s="35"/>
    </row>
    <row r="127" spans="1:8" x14ac:dyDescent="0.2">
      <c r="A127" s="1"/>
      <c r="G127" s="34"/>
      <c r="H127" s="35"/>
    </row>
    <row r="128" spans="1:8" x14ac:dyDescent="0.2">
      <c r="A128" s="1"/>
      <c r="G128" s="34"/>
      <c r="H128" s="35"/>
    </row>
    <row r="129" spans="1:8" x14ac:dyDescent="0.2">
      <c r="A129" s="1"/>
      <c r="G129" s="34"/>
      <c r="H129" s="35"/>
    </row>
    <row r="130" spans="1:8" x14ac:dyDescent="0.2">
      <c r="A130" s="1"/>
      <c r="G130" s="34"/>
      <c r="H130" s="35"/>
    </row>
    <row r="131" spans="1:8" x14ac:dyDescent="0.2">
      <c r="A131" s="1"/>
      <c r="G131" s="34"/>
      <c r="H131" s="35"/>
    </row>
    <row r="132" spans="1:8" x14ac:dyDescent="0.2">
      <c r="A132" s="1"/>
      <c r="G132" s="34"/>
      <c r="H132" s="35"/>
    </row>
    <row r="133" spans="1:8" x14ac:dyDescent="0.2">
      <c r="A133" s="1"/>
      <c r="G133" s="34"/>
      <c r="H133" s="35"/>
    </row>
    <row r="134" spans="1:8" x14ac:dyDescent="0.2">
      <c r="A134" s="1"/>
      <c r="G134" s="34"/>
      <c r="H134" s="35"/>
    </row>
    <row r="135" spans="1:8" x14ac:dyDescent="0.2">
      <c r="A135" s="1"/>
      <c r="G135" s="34"/>
      <c r="H135" s="35"/>
    </row>
    <row r="136" spans="1:8" x14ac:dyDescent="0.2">
      <c r="A136" s="1"/>
      <c r="G136" s="34"/>
      <c r="H136" s="35"/>
    </row>
    <row r="137" spans="1:8" x14ac:dyDescent="0.2">
      <c r="A137" s="1"/>
      <c r="G137" s="34"/>
      <c r="H137" s="35"/>
    </row>
    <row r="138" spans="1:8" x14ac:dyDescent="0.2">
      <c r="A138" s="1"/>
      <c r="G138" s="34"/>
      <c r="H138" s="35"/>
    </row>
    <row r="139" spans="1:8" x14ac:dyDescent="0.2">
      <c r="A139" s="1"/>
      <c r="G139" s="34"/>
      <c r="H139" s="35"/>
    </row>
    <row r="140" spans="1:8" x14ac:dyDescent="0.2">
      <c r="A140" s="1"/>
      <c r="G140" s="34"/>
      <c r="H140" s="35"/>
    </row>
    <row r="141" spans="1:8" x14ac:dyDescent="0.2">
      <c r="A141" s="1"/>
      <c r="G141" s="34"/>
      <c r="H141" s="35"/>
    </row>
    <row r="142" spans="1:8" x14ac:dyDescent="0.2">
      <c r="A142" s="1"/>
      <c r="G142" s="34"/>
      <c r="H142" s="35"/>
    </row>
    <row r="143" spans="1:8" x14ac:dyDescent="0.2">
      <c r="A143" s="1"/>
      <c r="G143" s="34"/>
      <c r="H143" s="35"/>
    </row>
    <row r="144" spans="1:8" x14ac:dyDescent="0.2">
      <c r="A144" s="1"/>
      <c r="G144" s="34"/>
      <c r="H144" s="35"/>
    </row>
    <row r="145" spans="1:8" x14ac:dyDescent="0.2">
      <c r="A145" s="1"/>
      <c r="G145" s="34"/>
      <c r="H145" s="35"/>
    </row>
    <row r="146" spans="1:8" x14ac:dyDescent="0.2">
      <c r="A146" s="1"/>
      <c r="G146" s="34"/>
      <c r="H146" s="35"/>
    </row>
    <row r="147" spans="1:8" x14ac:dyDescent="0.2">
      <c r="A147" s="1"/>
      <c r="G147" s="34"/>
      <c r="H147" s="35"/>
    </row>
    <row r="148" spans="1:8" x14ac:dyDescent="0.2">
      <c r="A148" s="1"/>
      <c r="G148" s="34"/>
      <c r="H148" s="35"/>
    </row>
    <row r="149" spans="1:8" x14ac:dyDescent="0.2">
      <c r="A149" s="1"/>
      <c r="G149" s="34"/>
      <c r="H149" s="35"/>
    </row>
    <row r="150" spans="1:8" x14ac:dyDescent="0.2">
      <c r="A150" s="1"/>
      <c r="G150" s="34"/>
      <c r="H150" s="35"/>
    </row>
    <row r="151" spans="1:8" x14ac:dyDescent="0.2">
      <c r="A151" s="1"/>
      <c r="G151" s="34"/>
      <c r="H151" s="35"/>
    </row>
    <row r="152" spans="1:8" x14ac:dyDescent="0.2">
      <c r="A152" s="1"/>
      <c r="G152" s="34"/>
      <c r="H152" s="35"/>
    </row>
    <row r="153" spans="1:8" x14ac:dyDescent="0.2">
      <c r="A153" s="1"/>
      <c r="G153" s="34"/>
      <c r="H153" s="35"/>
    </row>
    <row r="154" spans="1:8" x14ac:dyDescent="0.2">
      <c r="A154" s="1"/>
      <c r="G154" s="34"/>
      <c r="H154" s="35"/>
    </row>
    <row r="155" spans="1:8" x14ac:dyDescent="0.2">
      <c r="A155" s="1"/>
      <c r="G155" s="34"/>
      <c r="H155" s="35"/>
    </row>
    <row r="156" spans="1:8" x14ac:dyDescent="0.2">
      <c r="A156" s="1"/>
      <c r="G156" s="34"/>
      <c r="H156" s="35"/>
    </row>
    <row r="157" spans="1:8" x14ac:dyDescent="0.2">
      <c r="A157" s="1"/>
      <c r="G157" s="34"/>
      <c r="H157" s="35"/>
    </row>
    <row r="158" spans="1:8" x14ac:dyDescent="0.2">
      <c r="A158" s="1"/>
      <c r="G158" s="34"/>
      <c r="H158" s="35"/>
    </row>
    <row r="159" spans="1:8" x14ac:dyDescent="0.2">
      <c r="A159" s="1"/>
      <c r="G159" s="34"/>
      <c r="H159" s="35"/>
    </row>
    <row r="160" spans="1:8" x14ac:dyDescent="0.2">
      <c r="A160" s="1"/>
      <c r="G160" s="34"/>
      <c r="H160" s="35"/>
    </row>
    <row r="161" spans="1:9" x14ac:dyDescent="0.2">
      <c r="A161" s="1"/>
      <c r="G161" s="34"/>
      <c r="H161" s="35"/>
    </row>
    <row r="162" spans="1:9" x14ac:dyDescent="0.2">
      <c r="A162" s="1"/>
      <c r="G162" s="34"/>
      <c r="H162" s="35"/>
    </row>
    <row r="163" spans="1:9" x14ac:dyDescent="0.2">
      <c r="A163" s="1"/>
      <c r="G163" s="34"/>
      <c r="H163" s="35"/>
    </row>
    <row r="164" spans="1:9" x14ac:dyDescent="0.2">
      <c r="A164" s="1"/>
      <c r="G164" s="34"/>
      <c r="H164" s="35"/>
    </row>
    <row r="165" spans="1:9" x14ac:dyDescent="0.2">
      <c r="A165" s="1"/>
      <c r="G165" s="34"/>
      <c r="H165" s="35"/>
    </row>
    <row r="166" spans="1:9" x14ac:dyDescent="0.2">
      <c r="A166" s="1"/>
      <c r="G166" s="34"/>
      <c r="H166" s="35"/>
    </row>
    <row r="167" spans="1:9" x14ac:dyDescent="0.2">
      <c r="A167" s="1"/>
      <c r="G167" s="34"/>
      <c r="H167" s="35"/>
    </row>
    <row r="168" spans="1:9" x14ac:dyDescent="0.2">
      <c r="A168" s="1"/>
      <c r="G168" s="34"/>
      <c r="H168" s="35"/>
    </row>
    <row r="169" spans="1:9" ht="32" customHeight="1" x14ac:dyDescent="0.2"/>
    <row r="170" spans="1:9" ht="32" x14ac:dyDescent="0.2">
      <c r="A170" s="24" t="s">
        <v>209</v>
      </c>
      <c r="B170" s="13" t="s">
        <v>52</v>
      </c>
      <c r="C170" s="14" t="s">
        <v>87</v>
      </c>
      <c r="D170" s="14" t="s">
        <v>88</v>
      </c>
      <c r="F170" s="14" t="s">
        <v>210</v>
      </c>
      <c r="G170" s="13" t="s">
        <v>56</v>
      </c>
      <c r="H170" s="14" t="s">
        <v>57</v>
      </c>
      <c r="I170" s="14" t="s">
        <v>211</v>
      </c>
    </row>
    <row r="171" spans="1:9" x14ac:dyDescent="0.2">
      <c r="A171" s="51" t="s">
        <v>511</v>
      </c>
      <c r="B171" s="51"/>
      <c r="C171" s="51"/>
      <c r="D171" s="51"/>
      <c r="F171" s="72" t="s">
        <v>517</v>
      </c>
      <c r="G171" s="73"/>
      <c r="H171" s="73"/>
      <c r="I171" s="74"/>
    </row>
    <row r="172" spans="1:9" x14ac:dyDescent="0.2">
      <c r="A172" s="51" t="s">
        <v>512</v>
      </c>
      <c r="B172" s="51"/>
      <c r="C172" s="51"/>
      <c r="D172" s="51"/>
      <c r="F172" s="72" t="s">
        <v>518</v>
      </c>
      <c r="G172" s="73"/>
      <c r="H172" s="73"/>
      <c r="I172" s="74"/>
    </row>
    <row r="173" spans="1:9" ht="68" customHeight="1" x14ac:dyDescent="0.2">
      <c r="A173" s="50" t="s">
        <v>21</v>
      </c>
      <c r="B173" s="50"/>
      <c r="C173" s="50"/>
      <c r="D173" s="50"/>
      <c r="F173" s="71" t="s">
        <v>312</v>
      </c>
      <c r="G173" s="75"/>
      <c r="H173" s="75"/>
      <c r="I173" s="76"/>
    </row>
    <row r="174" spans="1:9" ht="68" x14ac:dyDescent="0.2">
      <c r="A174" s="18" t="s">
        <v>214</v>
      </c>
      <c r="B174" s="16"/>
      <c r="C174" s="19"/>
      <c r="D174" s="20"/>
      <c r="F174" s="15" t="s">
        <v>313</v>
      </c>
      <c r="G174" s="21" t="str">
        <f t="shared" ref="G174:G181" si="7">IF(B174="Y","是","否")</f>
        <v>否</v>
      </c>
      <c r="H174" s="23">
        <f t="shared" ref="H174:H181" si="8">C174</f>
        <v>0</v>
      </c>
      <c r="I174" s="20"/>
    </row>
    <row r="175" spans="1:9" ht="51" x14ac:dyDescent="0.2">
      <c r="A175" s="18" t="s">
        <v>488</v>
      </c>
      <c r="B175" s="16"/>
      <c r="C175" s="19"/>
      <c r="D175" s="20"/>
      <c r="F175" s="15" t="s">
        <v>489</v>
      </c>
      <c r="G175" s="21" t="str">
        <f t="shared" si="7"/>
        <v>否</v>
      </c>
      <c r="H175" s="23">
        <f t="shared" si="8"/>
        <v>0</v>
      </c>
      <c r="I175" s="20"/>
    </row>
    <row r="176" spans="1:9" ht="34" x14ac:dyDescent="0.2">
      <c r="A176" s="18" t="s">
        <v>490</v>
      </c>
      <c r="B176" s="16"/>
      <c r="C176" s="19"/>
      <c r="D176" s="20"/>
      <c r="F176" s="19" t="s">
        <v>491</v>
      </c>
      <c r="G176" s="21" t="str">
        <f t="shared" si="7"/>
        <v>否</v>
      </c>
      <c r="H176" s="23">
        <f t="shared" si="8"/>
        <v>0</v>
      </c>
      <c r="I176" s="20"/>
    </row>
    <row r="177" spans="1:9" ht="51" x14ac:dyDescent="0.2">
      <c r="A177" s="18" t="s">
        <v>492</v>
      </c>
      <c r="B177" s="16"/>
      <c r="C177" s="19"/>
      <c r="D177" s="20"/>
      <c r="F177" s="15" t="s">
        <v>663</v>
      </c>
      <c r="G177" s="21" t="str">
        <f t="shared" si="7"/>
        <v>否</v>
      </c>
      <c r="H177" s="23">
        <f t="shared" si="8"/>
        <v>0</v>
      </c>
      <c r="I177" s="20"/>
    </row>
    <row r="178" spans="1:9" ht="51" x14ac:dyDescent="0.2">
      <c r="A178" s="18" t="s">
        <v>493</v>
      </c>
      <c r="B178" s="16"/>
      <c r="C178" s="19"/>
      <c r="D178" s="20"/>
      <c r="F178" s="15" t="s">
        <v>581</v>
      </c>
      <c r="G178" s="21" t="str">
        <f t="shared" si="7"/>
        <v>否</v>
      </c>
      <c r="H178" s="23">
        <f t="shared" si="8"/>
        <v>0</v>
      </c>
      <c r="I178" s="20"/>
    </row>
    <row r="179" spans="1:9" ht="48" x14ac:dyDescent="0.2">
      <c r="A179" s="18" t="s">
        <v>494</v>
      </c>
      <c r="B179" s="16"/>
      <c r="C179" s="19"/>
      <c r="D179" s="20"/>
      <c r="F179" s="15" t="s">
        <v>580</v>
      </c>
      <c r="G179" s="21" t="str">
        <f t="shared" si="7"/>
        <v>否</v>
      </c>
      <c r="H179" s="23">
        <f t="shared" si="8"/>
        <v>0</v>
      </c>
      <c r="I179" s="20"/>
    </row>
    <row r="180" spans="1:9" ht="34" x14ac:dyDescent="0.2">
      <c r="A180" s="18" t="s">
        <v>221</v>
      </c>
      <c r="B180" s="16"/>
      <c r="C180" s="19"/>
      <c r="D180" s="20"/>
      <c r="F180" s="15" t="s">
        <v>314</v>
      </c>
      <c r="G180" s="21" t="str">
        <f t="shared" si="7"/>
        <v>否</v>
      </c>
      <c r="H180" s="23">
        <f t="shared" si="8"/>
        <v>0</v>
      </c>
      <c r="I180" s="20"/>
    </row>
    <row r="181" spans="1:9" ht="68" x14ac:dyDescent="0.2">
      <c r="A181" s="18" t="s">
        <v>222</v>
      </c>
      <c r="B181" s="16"/>
      <c r="C181" s="19"/>
      <c r="D181" s="20"/>
      <c r="F181" s="15" t="s">
        <v>315</v>
      </c>
      <c r="G181" s="21" t="str">
        <f t="shared" si="7"/>
        <v>否</v>
      </c>
      <c r="H181" s="23">
        <f t="shared" si="8"/>
        <v>0</v>
      </c>
      <c r="I181" s="20"/>
    </row>
    <row r="182" spans="1:9" ht="85" x14ac:dyDescent="0.2">
      <c r="A182" s="18" t="s">
        <v>495</v>
      </c>
      <c r="B182" s="16"/>
      <c r="C182" s="19"/>
      <c r="D182" s="20"/>
      <c r="F182" s="43" t="s">
        <v>664</v>
      </c>
      <c r="G182" s="44"/>
      <c r="H182" s="45"/>
      <c r="I182" s="46"/>
    </row>
    <row r="183" spans="1:9" ht="34" x14ac:dyDescent="0.2">
      <c r="A183" s="18" t="s">
        <v>496</v>
      </c>
      <c r="B183" s="16"/>
      <c r="C183" s="19"/>
      <c r="D183" s="20"/>
      <c r="F183" s="43" t="s">
        <v>665</v>
      </c>
      <c r="G183" s="44"/>
      <c r="H183" s="45"/>
      <c r="I183" s="46"/>
    </row>
    <row r="184" spans="1:9" x14ac:dyDescent="0.2">
      <c r="A184" s="52" t="s">
        <v>513</v>
      </c>
      <c r="B184" s="52"/>
      <c r="C184" s="52"/>
      <c r="D184" s="52"/>
      <c r="F184" s="72" t="s">
        <v>516</v>
      </c>
      <c r="G184" s="73"/>
      <c r="H184" s="73"/>
      <c r="I184" s="74"/>
    </row>
    <row r="185" spans="1:9" x14ac:dyDescent="0.2">
      <c r="A185" s="50" t="s">
        <v>22</v>
      </c>
      <c r="B185" s="50"/>
      <c r="C185" s="50"/>
      <c r="D185" s="50"/>
      <c r="F185" s="68" t="s">
        <v>316</v>
      </c>
      <c r="G185" s="69"/>
      <c r="H185" s="69"/>
      <c r="I185" s="70"/>
    </row>
    <row r="186" spans="1:9" ht="17" x14ac:dyDescent="0.2">
      <c r="A186" s="18" t="s">
        <v>224</v>
      </c>
      <c r="B186" s="29"/>
      <c r="C186" s="15"/>
      <c r="D186" s="18"/>
      <c r="F186" s="19" t="s">
        <v>318</v>
      </c>
      <c r="G186" s="21" t="str">
        <f t="shared" ref="G186:G202" si="9">IF(B186="Y","是","否")</f>
        <v>否</v>
      </c>
      <c r="H186" s="23">
        <f t="shared" ref="H186:H202" si="10">C186</f>
        <v>0</v>
      </c>
      <c r="I186" s="20"/>
    </row>
    <row r="187" spans="1:9" ht="34" x14ac:dyDescent="0.2">
      <c r="A187" s="18" t="s">
        <v>225</v>
      </c>
      <c r="B187" s="29"/>
      <c r="C187" s="15"/>
      <c r="D187" s="18"/>
      <c r="F187" s="19" t="s">
        <v>317</v>
      </c>
      <c r="G187" s="21" t="str">
        <f t="shared" si="9"/>
        <v>否</v>
      </c>
      <c r="H187" s="23">
        <f t="shared" si="10"/>
        <v>0</v>
      </c>
      <c r="I187" s="20"/>
    </row>
    <row r="188" spans="1:9" ht="34" x14ac:dyDescent="0.2">
      <c r="A188" s="18" t="s">
        <v>226</v>
      </c>
      <c r="B188" s="29"/>
      <c r="C188" s="15"/>
      <c r="D188" s="18"/>
      <c r="F188" s="19" t="s">
        <v>319</v>
      </c>
      <c r="G188" s="21" t="str">
        <f t="shared" si="9"/>
        <v>否</v>
      </c>
      <c r="H188" s="23">
        <f t="shared" si="10"/>
        <v>0</v>
      </c>
      <c r="I188" s="20"/>
    </row>
    <row r="189" spans="1:9" ht="32" x14ac:dyDescent="0.2">
      <c r="A189" s="15" t="s">
        <v>227</v>
      </c>
      <c r="B189" s="15"/>
      <c r="C189" s="15"/>
      <c r="D189" s="15"/>
      <c r="F189" s="19" t="s">
        <v>320</v>
      </c>
      <c r="G189" s="21" t="str">
        <f t="shared" si="9"/>
        <v>否</v>
      </c>
      <c r="H189" s="23">
        <f t="shared" si="10"/>
        <v>0</v>
      </c>
      <c r="I189" s="20"/>
    </row>
    <row r="190" spans="1:9" ht="32" x14ac:dyDescent="0.2">
      <c r="A190" s="15" t="s">
        <v>497</v>
      </c>
      <c r="B190" s="15"/>
      <c r="C190" s="15"/>
      <c r="D190" s="15"/>
      <c r="F190" s="71" t="s">
        <v>498</v>
      </c>
      <c r="G190" s="69"/>
      <c r="H190" s="69"/>
      <c r="I190" s="70"/>
    </row>
    <row r="191" spans="1:9" ht="32" x14ac:dyDescent="0.2">
      <c r="A191" s="15" t="s">
        <v>499</v>
      </c>
      <c r="B191" s="15"/>
      <c r="C191" s="15"/>
      <c r="D191" s="15"/>
      <c r="F191" s="19" t="s">
        <v>502</v>
      </c>
      <c r="G191" s="21" t="str">
        <f t="shared" si="9"/>
        <v>否</v>
      </c>
      <c r="H191" s="23">
        <f t="shared" si="10"/>
        <v>0</v>
      </c>
      <c r="I191" s="20"/>
    </row>
    <row r="192" spans="1:9" x14ac:dyDescent="0.2">
      <c r="A192" s="15" t="s">
        <v>500</v>
      </c>
      <c r="B192" s="15"/>
      <c r="C192" s="15"/>
      <c r="D192" s="15"/>
      <c r="F192" s="19" t="s">
        <v>501</v>
      </c>
      <c r="G192" s="21" t="str">
        <f t="shared" si="9"/>
        <v>否</v>
      </c>
      <c r="H192" s="23">
        <f t="shared" si="10"/>
        <v>0</v>
      </c>
      <c r="I192" s="20"/>
    </row>
    <row r="193" spans="1:9" ht="32" x14ac:dyDescent="0.2">
      <c r="A193" s="15" t="s">
        <v>503</v>
      </c>
      <c r="B193" s="15"/>
      <c r="C193" s="15"/>
      <c r="D193" s="15"/>
      <c r="F193" s="19" t="s">
        <v>666</v>
      </c>
      <c r="G193" s="21" t="str">
        <f t="shared" si="9"/>
        <v>否</v>
      </c>
      <c r="H193" s="23">
        <f t="shared" si="10"/>
        <v>0</v>
      </c>
      <c r="I193" s="20"/>
    </row>
    <row r="194" spans="1:9" ht="32" x14ac:dyDescent="0.2">
      <c r="A194" s="15" t="s">
        <v>504</v>
      </c>
      <c r="B194" s="15"/>
      <c r="C194" s="15"/>
      <c r="D194" s="15"/>
      <c r="F194" s="19" t="s">
        <v>667</v>
      </c>
      <c r="G194" s="21" t="str">
        <f t="shared" si="9"/>
        <v>否</v>
      </c>
      <c r="H194" s="23">
        <f t="shared" si="10"/>
        <v>0</v>
      </c>
      <c r="I194" s="20"/>
    </row>
    <row r="195" spans="1:9" ht="32" x14ac:dyDescent="0.2">
      <c r="A195" s="15" t="s">
        <v>505</v>
      </c>
      <c r="B195" s="15"/>
      <c r="C195" s="15"/>
      <c r="D195" s="15"/>
      <c r="F195" s="19" t="s">
        <v>668</v>
      </c>
      <c r="G195" s="21"/>
      <c r="H195" s="23"/>
      <c r="I195" s="20"/>
    </row>
    <row r="196" spans="1:9" x14ac:dyDescent="0.2">
      <c r="A196" s="15" t="s">
        <v>235</v>
      </c>
      <c r="B196" s="15"/>
      <c r="C196" s="15"/>
      <c r="D196" s="15"/>
      <c r="F196" s="19" t="s">
        <v>323</v>
      </c>
      <c r="G196" s="21" t="str">
        <f t="shared" si="9"/>
        <v>否</v>
      </c>
      <c r="H196" s="23">
        <f t="shared" si="10"/>
        <v>0</v>
      </c>
      <c r="I196" s="20"/>
    </row>
    <row r="197" spans="1:9" ht="32" x14ac:dyDescent="0.2">
      <c r="A197" s="15" t="s">
        <v>506</v>
      </c>
      <c r="B197" s="15"/>
      <c r="C197" s="15"/>
      <c r="D197" s="15"/>
      <c r="F197" s="19" t="s">
        <v>669</v>
      </c>
      <c r="G197" s="21" t="str">
        <f t="shared" si="9"/>
        <v>否</v>
      </c>
      <c r="H197" s="23">
        <f t="shared" si="10"/>
        <v>0</v>
      </c>
      <c r="I197" s="20"/>
    </row>
    <row r="198" spans="1:9" ht="48" x14ac:dyDescent="0.2">
      <c r="A198" s="15" t="s">
        <v>237</v>
      </c>
      <c r="B198" s="15"/>
      <c r="C198" s="15"/>
      <c r="D198" s="15"/>
      <c r="F198" s="15" t="s">
        <v>324</v>
      </c>
      <c r="G198" s="21" t="str">
        <f t="shared" si="9"/>
        <v>否</v>
      </c>
      <c r="H198" s="23">
        <f t="shared" si="10"/>
        <v>0</v>
      </c>
      <c r="I198" s="20"/>
    </row>
    <row r="199" spans="1:9" ht="32" x14ac:dyDescent="0.2">
      <c r="A199" s="15" t="s">
        <v>507</v>
      </c>
      <c r="B199" s="15"/>
      <c r="C199" s="15"/>
      <c r="D199" s="15"/>
      <c r="F199" s="15" t="s">
        <v>670</v>
      </c>
      <c r="G199" s="21" t="str">
        <f t="shared" si="9"/>
        <v>否</v>
      </c>
      <c r="H199" s="23">
        <f t="shared" si="10"/>
        <v>0</v>
      </c>
      <c r="I199" s="20"/>
    </row>
    <row r="200" spans="1:9" x14ac:dyDescent="0.2">
      <c r="A200" s="15" t="s">
        <v>508</v>
      </c>
      <c r="B200" s="15"/>
      <c r="C200" s="15"/>
      <c r="D200" s="15"/>
      <c r="F200" s="19" t="s">
        <v>509</v>
      </c>
      <c r="G200" s="21"/>
      <c r="H200" s="23"/>
      <c r="I200" s="20"/>
    </row>
    <row r="201" spans="1:9" ht="32" x14ac:dyDescent="0.2">
      <c r="A201" s="15" t="s">
        <v>510</v>
      </c>
      <c r="B201" s="15"/>
      <c r="C201" s="15"/>
      <c r="D201" s="15"/>
      <c r="F201" s="19" t="s">
        <v>520</v>
      </c>
      <c r="G201" s="21" t="str">
        <f t="shared" si="9"/>
        <v>否</v>
      </c>
      <c r="H201" s="23">
        <f t="shared" si="10"/>
        <v>0</v>
      </c>
      <c r="I201" s="20"/>
    </row>
    <row r="202" spans="1:9" x14ac:dyDescent="0.2">
      <c r="A202" s="15" t="s">
        <v>519</v>
      </c>
      <c r="B202" s="15"/>
      <c r="C202" s="15"/>
      <c r="D202" s="15"/>
      <c r="F202" s="19" t="s">
        <v>579</v>
      </c>
      <c r="G202" s="21" t="str">
        <f t="shared" si="9"/>
        <v>否</v>
      </c>
      <c r="H202" s="23">
        <f t="shared" si="10"/>
        <v>0</v>
      </c>
      <c r="I202" s="20"/>
    </row>
    <row r="203" spans="1:9" x14ac:dyDescent="0.2">
      <c r="A203" s="15" t="s">
        <v>521</v>
      </c>
      <c r="B203" s="15"/>
      <c r="C203" s="15"/>
      <c r="D203" s="15"/>
      <c r="F203" s="19" t="s">
        <v>578</v>
      </c>
      <c r="G203" s="21"/>
      <c r="H203" s="23"/>
      <c r="I203" s="20"/>
    </row>
    <row r="204" spans="1:9" ht="32" x14ac:dyDescent="0.2">
      <c r="A204" s="15" t="s">
        <v>522</v>
      </c>
      <c r="B204" s="15"/>
      <c r="C204" s="15"/>
      <c r="D204" s="15"/>
      <c r="F204" s="19" t="s">
        <v>671</v>
      </c>
      <c r="G204" s="21"/>
      <c r="H204" s="23"/>
      <c r="I204" s="20"/>
    </row>
    <row r="205" spans="1:9" ht="48" x14ac:dyDescent="0.2">
      <c r="A205" s="15" t="s">
        <v>523</v>
      </c>
      <c r="B205" s="15"/>
      <c r="C205" s="15"/>
      <c r="D205" s="15"/>
      <c r="F205" s="15" t="s">
        <v>672</v>
      </c>
      <c r="G205" s="21"/>
      <c r="H205" s="23"/>
      <c r="I205" s="20"/>
    </row>
    <row r="206" spans="1:9" x14ac:dyDescent="0.2">
      <c r="A206" s="15" t="s">
        <v>524</v>
      </c>
      <c r="B206" s="15"/>
      <c r="C206" s="15"/>
      <c r="D206" s="15"/>
      <c r="F206" s="68" t="s">
        <v>525</v>
      </c>
      <c r="G206" s="69"/>
      <c r="H206" s="69"/>
      <c r="I206" s="70"/>
    </row>
    <row r="207" spans="1:9" x14ac:dyDescent="0.2">
      <c r="A207" s="15" t="s">
        <v>526</v>
      </c>
      <c r="B207" s="15"/>
      <c r="C207" s="15"/>
      <c r="D207" s="15"/>
      <c r="F207" s="15" t="s">
        <v>527</v>
      </c>
      <c r="G207" s="21"/>
      <c r="H207" s="23"/>
      <c r="I207" s="20"/>
    </row>
    <row r="208" spans="1:9" x14ac:dyDescent="0.2">
      <c r="A208" s="15" t="s">
        <v>529</v>
      </c>
      <c r="B208" s="15"/>
      <c r="C208" s="15"/>
      <c r="D208" s="15"/>
      <c r="F208" s="15" t="s">
        <v>528</v>
      </c>
      <c r="G208" s="21"/>
      <c r="H208" s="23"/>
      <c r="I208" s="20"/>
    </row>
    <row r="209" spans="1:9" x14ac:dyDescent="0.2">
      <c r="A209" s="15" t="s">
        <v>530</v>
      </c>
      <c r="B209" s="15"/>
      <c r="C209" s="15"/>
      <c r="D209" s="15"/>
      <c r="F209" s="15" t="s">
        <v>531</v>
      </c>
      <c r="G209" s="21"/>
      <c r="H209" s="23"/>
      <c r="I209" s="20"/>
    </row>
    <row r="210" spans="1:9" x14ac:dyDescent="0.2">
      <c r="A210" s="15" t="s">
        <v>26</v>
      </c>
      <c r="B210" s="15"/>
      <c r="C210" s="15"/>
      <c r="D210" s="15"/>
      <c r="F210" s="19" t="s">
        <v>532</v>
      </c>
      <c r="G210" s="21"/>
      <c r="H210" s="23"/>
      <c r="I210" s="20"/>
    </row>
    <row r="211" spans="1:9" ht="16" customHeight="1" x14ac:dyDescent="0.2">
      <c r="A211" s="15" t="s">
        <v>514</v>
      </c>
      <c r="B211" s="15"/>
      <c r="C211" s="15"/>
      <c r="D211" s="15"/>
      <c r="F211" s="72" t="s">
        <v>515</v>
      </c>
      <c r="G211" s="73"/>
      <c r="H211" s="73"/>
      <c r="I211" s="74"/>
    </row>
    <row r="212" spans="1:9" ht="17" customHeight="1" x14ac:dyDescent="0.2">
      <c r="A212" s="15" t="s">
        <v>23</v>
      </c>
      <c r="B212" s="15"/>
      <c r="C212" s="15"/>
      <c r="D212" s="15"/>
      <c r="F212" s="68" t="s">
        <v>372</v>
      </c>
      <c r="G212" s="69"/>
      <c r="H212" s="69"/>
      <c r="I212" s="70"/>
    </row>
    <row r="213" spans="1:9" x14ac:dyDescent="0.2">
      <c r="A213" s="15" t="s">
        <v>248</v>
      </c>
      <c r="B213" s="15"/>
      <c r="C213" s="15"/>
      <c r="D213" s="15"/>
      <c r="F213" s="19" t="s">
        <v>373</v>
      </c>
      <c r="G213" s="21" t="str">
        <f t="shared" ref="G213:G220" si="11">IF(B213="Y","是","否")</f>
        <v>否</v>
      </c>
      <c r="H213" s="23">
        <f t="shared" ref="H213:H220" si="12">C213</f>
        <v>0</v>
      </c>
      <c r="I213" s="20"/>
    </row>
    <row r="214" spans="1:9" x14ac:dyDescent="0.2">
      <c r="A214" s="15" t="s">
        <v>249</v>
      </c>
      <c r="B214" s="15"/>
      <c r="C214" s="15"/>
      <c r="D214" s="15"/>
      <c r="F214" s="19" t="s">
        <v>374</v>
      </c>
      <c r="G214" s="21" t="str">
        <f t="shared" si="11"/>
        <v>否</v>
      </c>
      <c r="H214" s="23">
        <f t="shared" si="12"/>
        <v>0</v>
      </c>
      <c r="I214" s="20"/>
    </row>
    <row r="215" spans="1:9" x14ac:dyDescent="0.2">
      <c r="A215" s="15" t="s">
        <v>250</v>
      </c>
      <c r="B215" s="15"/>
      <c r="C215" s="15"/>
      <c r="D215" s="15"/>
      <c r="F215" s="19" t="s">
        <v>375</v>
      </c>
      <c r="G215" s="21" t="str">
        <f t="shared" si="11"/>
        <v>否</v>
      </c>
      <c r="H215" s="23">
        <f t="shared" si="12"/>
        <v>0</v>
      </c>
      <c r="I215" s="20"/>
    </row>
    <row r="216" spans="1:9" x14ac:dyDescent="0.2">
      <c r="A216" s="15" t="s">
        <v>251</v>
      </c>
      <c r="B216" s="15"/>
      <c r="C216" s="15"/>
      <c r="D216" s="15"/>
      <c r="F216" s="19" t="s">
        <v>376</v>
      </c>
      <c r="G216" s="21" t="str">
        <f t="shared" si="11"/>
        <v>否</v>
      </c>
      <c r="H216" s="23">
        <f t="shared" si="12"/>
        <v>0</v>
      </c>
      <c r="I216" s="20"/>
    </row>
    <row r="217" spans="1:9" x14ac:dyDescent="0.2">
      <c r="A217" s="15" t="s">
        <v>252</v>
      </c>
      <c r="B217" s="15"/>
      <c r="C217" s="15"/>
      <c r="D217" s="15"/>
      <c r="F217" s="19" t="s">
        <v>537</v>
      </c>
      <c r="G217" s="21" t="str">
        <f t="shared" si="11"/>
        <v>否</v>
      </c>
      <c r="H217" s="23">
        <f t="shared" si="12"/>
        <v>0</v>
      </c>
      <c r="I217" s="20"/>
    </row>
    <row r="218" spans="1:9" x14ac:dyDescent="0.2">
      <c r="A218" s="15" t="s">
        <v>533</v>
      </c>
      <c r="B218" s="15"/>
      <c r="C218" s="15"/>
      <c r="D218" s="15"/>
      <c r="F218" s="19" t="s">
        <v>536</v>
      </c>
      <c r="G218" s="21" t="str">
        <f t="shared" si="11"/>
        <v>否</v>
      </c>
      <c r="H218" s="23">
        <f t="shared" si="12"/>
        <v>0</v>
      </c>
      <c r="I218" s="20"/>
    </row>
    <row r="219" spans="1:9" ht="32" x14ac:dyDescent="0.2">
      <c r="A219" s="15" t="s">
        <v>534</v>
      </c>
      <c r="B219" s="15"/>
      <c r="C219" s="15"/>
      <c r="D219" s="15"/>
      <c r="F219" s="19" t="s">
        <v>535</v>
      </c>
      <c r="G219" s="21" t="str">
        <f t="shared" si="11"/>
        <v>否</v>
      </c>
      <c r="H219" s="23">
        <f t="shared" si="12"/>
        <v>0</v>
      </c>
      <c r="I219" s="20"/>
    </row>
    <row r="220" spans="1:9" ht="32" x14ac:dyDescent="0.2">
      <c r="A220" s="15" t="s">
        <v>257</v>
      </c>
      <c r="B220" s="15"/>
      <c r="C220" s="15"/>
      <c r="D220" s="15"/>
      <c r="F220" s="19" t="s">
        <v>377</v>
      </c>
      <c r="G220" s="21" t="str">
        <f t="shared" si="11"/>
        <v>否</v>
      </c>
      <c r="H220" s="23">
        <f t="shared" si="12"/>
        <v>0</v>
      </c>
      <c r="I220" s="20"/>
    </row>
    <row r="221" spans="1:9" x14ac:dyDescent="0.2">
      <c r="A221" s="15" t="s">
        <v>538</v>
      </c>
      <c r="B221" s="15"/>
      <c r="C221" s="15"/>
      <c r="D221" s="15"/>
      <c r="F221" s="72" t="s">
        <v>539</v>
      </c>
      <c r="G221" s="73"/>
      <c r="H221" s="73"/>
      <c r="I221" s="74"/>
    </row>
    <row r="222" spans="1:9" ht="17" customHeight="1" x14ac:dyDescent="0.2">
      <c r="A222" s="15" t="s">
        <v>540</v>
      </c>
      <c r="B222" s="15"/>
      <c r="C222" s="15"/>
      <c r="D222" s="15"/>
      <c r="F222" s="68" t="s">
        <v>541</v>
      </c>
      <c r="G222" s="69"/>
      <c r="H222" s="69"/>
      <c r="I222" s="70"/>
    </row>
    <row r="223" spans="1:9" x14ac:dyDescent="0.2">
      <c r="A223" s="15" t="s">
        <v>224</v>
      </c>
      <c r="B223" s="15"/>
      <c r="C223" s="15"/>
      <c r="D223" s="15"/>
      <c r="F223" s="19" t="s">
        <v>318</v>
      </c>
      <c r="G223" s="21" t="str">
        <f>IF(B223="Y","是","否")</f>
        <v>否</v>
      </c>
      <c r="H223" s="23">
        <f>C223</f>
        <v>0</v>
      </c>
      <c r="I223" s="20"/>
    </row>
    <row r="224" spans="1:9" x14ac:dyDescent="0.2">
      <c r="A224" s="15" t="s">
        <v>542</v>
      </c>
      <c r="B224" s="15"/>
      <c r="C224" s="15"/>
      <c r="D224" s="15"/>
      <c r="F224" s="19" t="s">
        <v>543</v>
      </c>
      <c r="G224" s="21" t="str">
        <f>IF(B224="Y","是","否")</f>
        <v>否</v>
      </c>
      <c r="H224" s="23">
        <f>C224</f>
        <v>0</v>
      </c>
      <c r="I224" s="20"/>
    </row>
    <row r="225" spans="1:9" x14ac:dyDescent="0.2">
      <c r="A225" s="15" t="s">
        <v>544</v>
      </c>
      <c r="B225" s="15"/>
      <c r="C225" s="15"/>
      <c r="D225" s="15"/>
      <c r="F225" s="19" t="s">
        <v>545</v>
      </c>
      <c r="G225" s="21"/>
      <c r="H225" s="23"/>
      <c r="I225" s="20"/>
    </row>
    <row r="226" spans="1:9" x14ac:dyDescent="0.2">
      <c r="A226" s="15" t="s">
        <v>546</v>
      </c>
      <c r="B226" s="15"/>
      <c r="C226" s="15"/>
      <c r="D226" s="15"/>
      <c r="F226" s="19" t="s">
        <v>547</v>
      </c>
      <c r="G226" s="21"/>
      <c r="H226" s="23"/>
      <c r="I226" s="20"/>
    </row>
    <row r="227" spans="1:9" x14ac:dyDescent="0.2">
      <c r="A227" s="15" t="s">
        <v>548</v>
      </c>
      <c r="B227" s="15"/>
      <c r="C227" s="15"/>
      <c r="D227" s="15"/>
      <c r="F227" s="19" t="s">
        <v>549</v>
      </c>
      <c r="G227" s="21"/>
      <c r="H227" s="23"/>
      <c r="I227" s="20"/>
    </row>
    <row r="228" spans="1:9" ht="17" customHeight="1" x14ac:dyDescent="0.2">
      <c r="A228" s="15" t="s">
        <v>550</v>
      </c>
      <c r="B228" s="15"/>
      <c r="C228" s="15"/>
      <c r="D228" s="15"/>
      <c r="F228" s="68" t="s">
        <v>551</v>
      </c>
      <c r="G228" s="69"/>
      <c r="H228" s="69"/>
      <c r="I228" s="70"/>
    </row>
    <row r="229" spans="1:9" ht="17" x14ac:dyDescent="0.2">
      <c r="A229" s="15" t="s">
        <v>552</v>
      </c>
      <c r="B229" s="15"/>
      <c r="C229" s="15"/>
      <c r="D229" s="15"/>
      <c r="F229" s="18" t="s">
        <v>553</v>
      </c>
      <c r="G229" s="21"/>
      <c r="H229" s="23"/>
      <c r="I229" s="20"/>
    </row>
    <row r="230" spans="1:9" ht="17" x14ac:dyDescent="0.2">
      <c r="A230" s="15" t="s">
        <v>554</v>
      </c>
      <c r="B230" s="15"/>
      <c r="C230" s="15"/>
      <c r="D230" s="15"/>
      <c r="F230" s="18" t="s">
        <v>555</v>
      </c>
      <c r="G230" s="21"/>
      <c r="H230" s="23"/>
      <c r="I230" s="20"/>
    </row>
    <row r="231" spans="1:9" ht="17" x14ac:dyDescent="0.2">
      <c r="A231" s="15" t="s">
        <v>556</v>
      </c>
      <c r="B231" s="15"/>
      <c r="C231" s="15"/>
      <c r="D231" s="15"/>
      <c r="F231" s="18" t="s">
        <v>557</v>
      </c>
      <c r="G231" s="21"/>
      <c r="H231" s="23"/>
      <c r="I231" s="20"/>
    </row>
    <row r="232" spans="1:9" ht="17" x14ac:dyDescent="0.2">
      <c r="A232" s="15" t="s">
        <v>558</v>
      </c>
      <c r="B232" s="15"/>
      <c r="C232" s="15"/>
      <c r="D232" s="15"/>
      <c r="F232" s="18" t="s">
        <v>559</v>
      </c>
      <c r="G232" s="21"/>
      <c r="H232" s="23"/>
      <c r="I232" s="20"/>
    </row>
    <row r="233" spans="1:9" ht="17" x14ac:dyDescent="0.2">
      <c r="A233" s="15" t="s">
        <v>560</v>
      </c>
      <c r="B233" s="15"/>
      <c r="C233" s="15"/>
      <c r="D233" s="15"/>
      <c r="F233" s="18" t="s">
        <v>561</v>
      </c>
      <c r="G233" s="21"/>
      <c r="H233" s="23"/>
      <c r="I233" s="20"/>
    </row>
    <row r="234" spans="1:9" ht="17" x14ac:dyDescent="0.2">
      <c r="A234" s="15" t="s">
        <v>562</v>
      </c>
      <c r="B234" s="15"/>
      <c r="C234" s="15"/>
      <c r="D234" s="15"/>
      <c r="F234" s="18" t="s">
        <v>563</v>
      </c>
      <c r="G234" s="21"/>
      <c r="H234" s="23"/>
      <c r="I234" s="20"/>
    </row>
    <row r="235" spans="1:9" ht="17" x14ac:dyDescent="0.2">
      <c r="A235" s="15" t="s">
        <v>564</v>
      </c>
      <c r="B235" s="15"/>
      <c r="C235" s="15"/>
      <c r="D235" s="15"/>
      <c r="F235" s="18" t="s">
        <v>565</v>
      </c>
      <c r="G235" s="21"/>
      <c r="H235" s="23"/>
      <c r="I235" s="20"/>
    </row>
    <row r="236" spans="1:9" ht="17" x14ac:dyDescent="0.2">
      <c r="A236" s="15" t="s">
        <v>566</v>
      </c>
      <c r="B236" s="15"/>
      <c r="C236" s="15"/>
      <c r="D236" s="15"/>
      <c r="F236" s="18" t="s">
        <v>567</v>
      </c>
      <c r="G236" s="21"/>
      <c r="H236" s="23"/>
      <c r="I236" s="20"/>
    </row>
    <row r="237" spans="1:9" x14ac:dyDescent="0.2">
      <c r="A237" s="15" t="s">
        <v>568</v>
      </c>
      <c r="B237" s="15"/>
      <c r="C237" s="15"/>
      <c r="D237" s="15"/>
      <c r="F237" s="19" t="s">
        <v>569</v>
      </c>
      <c r="G237" s="21"/>
      <c r="H237" s="23"/>
      <c r="I237" s="20"/>
    </row>
    <row r="238" spans="1:9" x14ac:dyDescent="0.2">
      <c r="A238" s="15" t="s">
        <v>570</v>
      </c>
      <c r="B238" s="15"/>
      <c r="C238" s="15"/>
      <c r="D238" s="15"/>
      <c r="F238" s="19" t="s">
        <v>571</v>
      </c>
      <c r="G238" s="21"/>
      <c r="H238" s="23"/>
      <c r="I238" s="20"/>
    </row>
    <row r="239" spans="1:9" ht="32" x14ac:dyDescent="0.2">
      <c r="A239" s="15" t="s">
        <v>572</v>
      </c>
      <c r="B239" s="15"/>
      <c r="C239" s="15"/>
      <c r="D239" s="15"/>
      <c r="F239" s="19" t="s">
        <v>573</v>
      </c>
      <c r="G239" s="21"/>
      <c r="H239" s="23"/>
      <c r="I239" s="20"/>
    </row>
    <row r="240" spans="1:9" ht="32" x14ac:dyDescent="0.2">
      <c r="A240" s="15" t="s">
        <v>574</v>
      </c>
      <c r="B240" s="15"/>
      <c r="C240" s="15"/>
      <c r="D240" s="15"/>
      <c r="F240" s="31" t="s">
        <v>575</v>
      </c>
      <c r="G240" s="21"/>
      <c r="H240" s="23"/>
      <c r="I240" s="20"/>
    </row>
    <row r="241" spans="1:9" x14ac:dyDescent="0.2">
      <c r="A241" s="15" t="s">
        <v>576</v>
      </c>
      <c r="B241" s="15"/>
      <c r="C241" s="15"/>
      <c r="D241" s="15"/>
      <c r="F241" s="19" t="s">
        <v>577</v>
      </c>
      <c r="G241" s="21"/>
      <c r="H241" s="23"/>
      <c r="I241" s="20"/>
    </row>
    <row r="242" spans="1:9" x14ac:dyDescent="0.2">
      <c r="A242" s="15" t="s">
        <v>583</v>
      </c>
      <c r="B242" s="15"/>
      <c r="C242" s="15"/>
      <c r="D242" s="15"/>
      <c r="F242" s="19" t="s">
        <v>584</v>
      </c>
      <c r="G242" s="21"/>
      <c r="H242" s="23"/>
      <c r="I242" s="20"/>
    </row>
    <row r="243" spans="1:9" x14ac:dyDescent="0.2">
      <c r="A243" s="15" t="s">
        <v>585</v>
      </c>
      <c r="B243" s="15"/>
      <c r="C243" s="15"/>
      <c r="D243" s="15"/>
      <c r="F243" s="19" t="s">
        <v>673</v>
      </c>
      <c r="G243" s="21"/>
      <c r="H243" s="23"/>
      <c r="I243" s="20"/>
    </row>
    <row r="244" spans="1:9" ht="48" x14ac:dyDescent="0.2">
      <c r="A244" s="15" t="s">
        <v>586</v>
      </c>
      <c r="B244" s="15"/>
      <c r="C244" s="15"/>
      <c r="D244" s="15"/>
      <c r="F244" s="15" t="s">
        <v>674</v>
      </c>
      <c r="G244" s="21"/>
      <c r="H244" s="23"/>
      <c r="I244" s="20"/>
    </row>
    <row r="245" spans="1:9" x14ac:dyDescent="0.2">
      <c r="A245" s="15" t="s">
        <v>587</v>
      </c>
      <c r="B245" s="15"/>
      <c r="C245" s="15"/>
      <c r="D245" s="15"/>
      <c r="F245" s="19" t="s">
        <v>675</v>
      </c>
      <c r="G245" s="21"/>
      <c r="H245" s="23"/>
      <c r="I245" s="20"/>
    </row>
    <row r="246" spans="1:9" x14ac:dyDescent="0.2">
      <c r="A246" s="15" t="s">
        <v>588</v>
      </c>
      <c r="B246" s="15"/>
      <c r="C246" s="15"/>
      <c r="D246" s="15"/>
      <c r="F246" s="19" t="s">
        <v>676</v>
      </c>
      <c r="G246" s="21"/>
      <c r="H246" s="23"/>
      <c r="I246" s="20"/>
    </row>
    <row r="247" spans="1:9" ht="32" x14ac:dyDescent="0.2">
      <c r="A247" s="15" t="s">
        <v>680</v>
      </c>
      <c r="B247" s="15"/>
      <c r="C247" s="15"/>
      <c r="D247" s="15"/>
      <c r="F247" s="19" t="s">
        <v>678</v>
      </c>
      <c r="G247" s="21"/>
      <c r="H247" s="23"/>
      <c r="I247" s="20"/>
    </row>
    <row r="248" spans="1:9" x14ac:dyDescent="0.2">
      <c r="A248" s="15" t="s">
        <v>681</v>
      </c>
      <c r="B248" s="15"/>
      <c r="C248" s="15"/>
      <c r="D248" s="15"/>
      <c r="F248" s="19" t="s">
        <v>679</v>
      </c>
      <c r="G248" s="21"/>
      <c r="H248" s="23"/>
      <c r="I248" s="20"/>
    </row>
    <row r="249" spans="1:9" x14ac:dyDescent="0.2">
      <c r="A249" s="15" t="s">
        <v>589</v>
      </c>
      <c r="B249" s="15"/>
      <c r="C249" s="15"/>
      <c r="D249" s="15"/>
      <c r="F249" s="19" t="s">
        <v>702</v>
      </c>
      <c r="G249" s="21"/>
      <c r="H249" s="23"/>
      <c r="I249" s="20"/>
    </row>
    <row r="250" spans="1:9" ht="32" x14ac:dyDescent="0.2">
      <c r="A250" s="15" t="s">
        <v>590</v>
      </c>
      <c r="B250" s="15"/>
      <c r="C250" s="15"/>
      <c r="D250" s="15"/>
      <c r="F250" s="19" t="s">
        <v>703</v>
      </c>
      <c r="G250" s="21"/>
      <c r="H250" s="23"/>
      <c r="I250" s="20"/>
    </row>
    <row r="251" spans="1:9" ht="32" x14ac:dyDescent="0.2">
      <c r="A251" s="15" t="s">
        <v>591</v>
      </c>
      <c r="B251" s="15"/>
      <c r="C251" s="15"/>
      <c r="D251" s="15"/>
      <c r="F251" s="19" t="s">
        <v>704</v>
      </c>
      <c r="G251" s="21"/>
      <c r="H251" s="23"/>
      <c r="I251" s="20"/>
    </row>
    <row r="252" spans="1:9" ht="32" x14ac:dyDescent="0.2">
      <c r="A252" s="15" t="s">
        <v>592</v>
      </c>
      <c r="B252" s="15"/>
      <c r="C252" s="15"/>
      <c r="D252" s="15"/>
      <c r="F252" s="68" t="s">
        <v>705</v>
      </c>
      <c r="G252" s="69"/>
      <c r="H252" s="69"/>
      <c r="I252" s="70"/>
    </row>
    <row r="253" spans="1:9" ht="32" x14ac:dyDescent="0.2">
      <c r="A253" s="15" t="s">
        <v>593</v>
      </c>
      <c r="B253" s="15"/>
      <c r="C253" s="15"/>
      <c r="D253" s="15"/>
      <c r="F253" s="15" t="s">
        <v>706</v>
      </c>
      <c r="G253" s="21"/>
      <c r="H253" s="23"/>
      <c r="I253" s="20"/>
    </row>
    <row r="254" spans="1:9" ht="48" x14ac:dyDescent="0.2">
      <c r="A254" s="15" t="s">
        <v>594</v>
      </c>
      <c r="B254" s="15"/>
      <c r="C254" s="15"/>
      <c r="D254" s="15"/>
      <c r="F254" s="15" t="s">
        <v>707</v>
      </c>
      <c r="G254" s="21"/>
      <c r="H254" s="23"/>
      <c r="I254" s="20"/>
    </row>
    <row r="255" spans="1:9" ht="48" x14ac:dyDescent="0.2">
      <c r="A255" s="15" t="s">
        <v>595</v>
      </c>
      <c r="B255" s="15"/>
      <c r="C255" s="15"/>
      <c r="D255" s="15"/>
      <c r="F255" s="15" t="s">
        <v>708</v>
      </c>
      <c r="G255" s="21"/>
      <c r="H255" s="23"/>
      <c r="I255" s="20"/>
    </row>
    <row r="256" spans="1:9" ht="32" x14ac:dyDescent="0.2">
      <c r="A256" s="15" t="s">
        <v>596</v>
      </c>
      <c r="B256" s="15"/>
      <c r="C256" s="15"/>
      <c r="D256" s="15"/>
      <c r="F256" s="15" t="s">
        <v>710</v>
      </c>
      <c r="G256" s="21"/>
      <c r="H256" s="23"/>
      <c r="I256" s="20"/>
    </row>
    <row r="257" spans="1:9" ht="32" x14ac:dyDescent="0.2">
      <c r="A257" s="15" t="s">
        <v>597</v>
      </c>
      <c r="B257" s="15"/>
      <c r="C257" s="15"/>
      <c r="D257" s="15"/>
      <c r="F257" s="15" t="s">
        <v>711</v>
      </c>
      <c r="G257" s="21"/>
      <c r="H257" s="23"/>
      <c r="I257" s="20"/>
    </row>
    <row r="258" spans="1:9" ht="64" x14ac:dyDescent="0.2">
      <c r="A258" s="15" t="s">
        <v>598</v>
      </c>
      <c r="B258" s="15"/>
      <c r="C258" s="15"/>
      <c r="D258" s="15"/>
      <c r="F258" s="15" t="s">
        <v>712</v>
      </c>
      <c r="G258" s="21"/>
      <c r="H258" s="23"/>
      <c r="I258" s="20"/>
    </row>
    <row r="259" spans="1:9" x14ac:dyDescent="0.2">
      <c r="A259" s="15" t="s">
        <v>599</v>
      </c>
      <c r="B259" s="15"/>
      <c r="C259" s="15"/>
      <c r="D259" s="15"/>
      <c r="F259" s="19" t="s">
        <v>713</v>
      </c>
      <c r="G259" s="21"/>
      <c r="H259" s="23"/>
      <c r="I259" s="20"/>
    </row>
    <row r="260" spans="1:9" ht="48" x14ac:dyDescent="0.2">
      <c r="A260" s="15" t="s">
        <v>600</v>
      </c>
      <c r="B260" s="15"/>
      <c r="C260" s="15"/>
      <c r="D260" s="15"/>
      <c r="F260" s="15" t="s">
        <v>714</v>
      </c>
      <c r="G260" s="21"/>
      <c r="H260" s="23"/>
      <c r="I260" s="20"/>
    </row>
    <row r="261" spans="1:9" x14ac:dyDescent="0.2">
      <c r="A261" s="15" t="s">
        <v>601</v>
      </c>
      <c r="B261" s="15"/>
      <c r="C261" s="15"/>
      <c r="D261" s="15"/>
      <c r="F261" s="19" t="s">
        <v>715</v>
      </c>
      <c r="G261" s="21"/>
      <c r="H261" s="23"/>
      <c r="I261" s="20"/>
    </row>
    <row r="262" spans="1:9" ht="48" x14ac:dyDescent="0.2">
      <c r="A262" s="15" t="s">
        <v>602</v>
      </c>
      <c r="B262" s="15"/>
      <c r="C262" s="15"/>
      <c r="D262" s="15"/>
      <c r="F262" s="15" t="s">
        <v>716</v>
      </c>
      <c r="G262" s="21"/>
      <c r="H262" s="23"/>
      <c r="I262" s="20"/>
    </row>
    <row r="263" spans="1:9" ht="32" x14ac:dyDescent="0.2">
      <c r="A263" s="15" t="s">
        <v>603</v>
      </c>
      <c r="B263" s="15"/>
      <c r="C263" s="15"/>
      <c r="D263" s="15"/>
      <c r="F263" s="68" t="s">
        <v>717</v>
      </c>
      <c r="G263" s="69"/>
      <c r="H263" s="69"/>
      <c r="I263" s="70"/>
    </row>
    <row r="264" spans="1:9" x14ac:dyDescent="0.2">
      <c r="A264" s="15" t="s">
        <v>27</v>
      </c>
      <c r="B264" s="15"/>
      <c r="C264" s="15"/>
      <c r="D264" s="15"/>
      <c r="F264" s="15" t="s">
        <v>718</v>
      </c>
      <c r="G264" s="21"/>
      <c r="H264" s="23"/>
      <c r="I264" s="20"/>
    </row>
    <row r="265" spans="1:9" x14ac:dyDescent="0.2">
      <c r="A265" s="15" t="s">
        <v>28</v>
      </c>
      <c r="B265" s="15"/>
      <c r="C265" s="15"/>
      <c r="D265" s="15"/>
      <c r="F265" s="15" t="s">
        <v>719</v>
      </c>
      <c r="G265" s="21"/>
      <c r="H265" s="23"/>
      <c r="I265" s="20"/>
    </row>
    <row r="266" spans="1:9" x14ac:dyDescent="0.2">
      <c r="A266" s="15" t="s">
        <v>29</v>
      </c>
      <c r="B266" s="15"/>
      <c r="C266" s="15"/>
      <c r="D266" s="15"/>
      <c r="F266" s="15" t="s">
        <v>720</v>
      </c>
      <c r="G266" s="21"/>
      <c r="H266" s="23"/>
      <c r="I266" s="20"/>
    </row>
    <row r="267" spans="1:9" x14ac:dyDescent="0.2">
      <c r="A267" s="15" t="s">
        <v>30</v>
      </c>
      <c r="B267" s="15"/>
      <c r="C267" s="15"/>
      <c r="D267" s="15"/>
      <c r="F267" s="15" t="s">
        <v>721</v>
      </c>
      <c r="G267" s="21"/>
      <c r="H267" s="23"/>
      <c r="I267" s="20"/>
    </row>
    <row r="268" spans="1:9" x14ac:dyDescent="0.2">
      <c r="A268" s="15" t="s">
        <v>604</v>
      </c>
      <c r="B268" s="15"/>
      <c r="C268" s="15"/>
      <c r="D268" s="15"/>
      <c r="F268" s="19" t="s">
        <v>722</v>
      </c>
      <c r="G268" s="21"/>
      <c r="H268" s="23"/>
      <c r="I268" s="20"/>
    </row>
    <row r="269" spans="1:9" ht="48" x14ac:dyDescent="0.2">
      <c r="A269" s="15" t="s">
        <v>605</v>
      </c>
      <c r="B269" s="15"/>
      <c r="C269" s="15"/>
      <c r="D269" s="15"/>
      <c r="F269" s="15" t="s">
        <v>724</v>
      </c>
      <c r="G269" s="21"/>
      <c r="H269" s="23"/>
      <c r="I269" s="20"/>
    </row>
    <row r="270" spans="1:9" ht="48" x14ac:dyDescent="0.2">
      <c r="A270" s="15" t="s">
        <v>606</v>
      </c>
      <c r="B270" s="15"/>
      <c r="C270" s="15"/>
      <c r="D270" s="15"/>
      <c r="F270" s="15" t="s">
        <v>725</v>
      </c>
      <c r="G270" s="21"/>
      <c r="H270" s="23"/>
      <c r="I270" s="20"/>
    </row>
    <row r="271" spans="1:9" ht="64" x14ac:dyDescent="0.2">
      <c r="A271" s="15" t="s">
        <v>607</v>
      </c>
      <c r="B271" s="15"/>
      <c r="C271" s="15"/>
      <c r="D271" s="15"/>
      <c r="F271" s="19"/>
      <c r="G271" s="21"/>
      <c r="H271" s="23"/>
      <c r="I271" s="20"/>
    </row>
    <row r="272" spans="1:9" x14ac:dyDescent="0.2">
      <c r="A272" s="15" t="s">
        <v>608</v>
      </c>
      <c r="B272" s="15"/>
      <c r="C272" s="15"/>
      <c r="D272" s="15"/>
      <c r="G272" s="21"/>
      <c r="H272" s="23"/>
      <c r="I272" s="20"/>
    </row>
    <row r="273" spans="1:9" x14ac:dyDescent="0.2">
      <c r="A273" s="15" t="s">
        <v>609</v>
      </c>
      <c r="B273" s="15"/>
      <c r="C273" s="15"/>
      <c r="D273" s="15"/>
      <c r="F273" s="19"/>
      <c r="G273" s="21"/>
      <c r="H273" s="23"/>
      <c r="I273" s="20"/>
    </row>
    <row r="274" spans="1:9" ht="32" x14ac:dyDescent="0.2">
      <c r="A274" s="15" t="s">
        <v>610</v>
      </c>
      <c r="B274" s="15"/>
      <c r="C274" s="15"/>
      <c r="D274" s="15"/>
      <c r="F274" s="19"/>
      <c r="G274" s="21"/>
      <c r="H274" s="23"/>
      <c r="I274" s="20"/>
    </row>
    <row r="275" spans="1:9" x14ac:dyDescent="0.2">
      <c r="A275" s="15" t="s">
        <v>611</v>
      </c>
      <c r="B275" s="15"/>
      <c r="C275" s="15"/>
      <c r="D275" s="15"/>
      <c r="F275" s="19"/>
      <c r="G275" s="21"/>
      <c r="H275" s="23"/>
      <c r="I275" s="20"/>
    </row>
    <row r="276" spans="1:9" ht="32" x14ac:dyDescent="0.2">
      <c r="A276" s="15" t="s">
        <v>612</v>
      </c>
      <c r="B276" s="15"/>
      <c r="C276" s="15"/>
      <c r="D276" s="15"/>
      <c r="F276" s="19"/>
      <c r="G276" s="21"/>
      <c r="H276" s="23"/>
      <c r="I276" s="20"/>
    </row>
    <row r="277" spans="1:9" ht="32" x14ac:dyDescent="0.2">
      <c r="A277" s="15" t="s">
        <v>613</v>
      </c>
      <c r="B277" s="15"/>
      <c r="C277" s="15"/>
      <c r="D277" s="15"/>
      <c r="F277" s="19"/>
      <c r="G277" s="21"/>
      <c r="H277" s="23"/>
      <c r="I277" s="20"/>
    </row>
    <row r="278" spans="1:9" x14ac:dyDescent="0.2">
      <c r="A278" s="15" t="s">
        <v>614</v>
      </c>
      <c r="B278" s="15"/>
      <c r="C278" s="15"/>
      <c r="D278" s="15"/>
      <c r="F278" s="19"/>
      <c r="G278" s="21"/>
      <c r="H278" s="23"/>
      <c r="I278" s="20"/>
    </row>
    <row r="279" spans="1:9" x14ac:dyDescent="0.2">
      <c r="A279" s="15" t="s">
        <v>615</v>
      </c>
      <c r="B279" s="15"/>
      <c r="C279" s="15"/>
      <c r="D279" s="15"/>
      <c r="F279" s="19"/>
      <c r="G279" s="21"/>
      <c r="H279" s="23"/>
      <c r="I279" s="20"/>
    </row>
    <row r="280" spans="1:9" x14ac:dyDescent="0.2">
      <c r="A280" s="15" t="s">
        <v>616</v>
      </c>
      <c r="B280" s="15"/>
      <c r="C280" s="15"/>
      <c r="D280" s="15"/>
      <c r="F280" s="19"/>
      <c r="G280" s="21"/>
      <c r="H280" s="23"/>
      <c r="I280" s="20"/>
    </row>
    <row r="281" spans="1:9" ht="48" x14ac:dyDescent="0.2">
      <c r="A281" s="15" t="s">
        <v>617</v>
      </c>
      <c r="B281" s="15"/>
      <c r="C281" s="15"/>
      <c r="D281" s="15"/>
      <c r="F281" s="19"/>
      <c r="G281" s="21"/>
      <c r="H281" s="23"/>
      <c r="I281" s="20"/>
    </row>
    <row r="282" spans="1:9" ht="32" x14ac:dyDescent="0.2">
      <c r="A282" s="15" t="s">
        <v>618</v>
      </c>
      <c r="B282" s="15"/>
      <c r="C282" s="15"/>
      <c r="D282" s="15"/>
      <c r="F282" s="19"/>
      <c r="G282" s="21"/>
      <c r="H282" s="23"/>
      <c r="I282" s="20"/>
    </row>
    <row r="283" spans="1:9" ht="32" x14ac:dyDescent="0.2">
      <c r="A283" s="15" t="s">
        <v>619</v>
      </c>
      <c r="B283" s="15"/>
      <c r="C283" s="15"/>
      <c r="D283" s="15"/>
      <c r="F283" s="19"/>
      <c r="G283" s="21"/>
      <c r="H283" s="23"/>
      <c r="I283" s="20"/>
    </row>
    <row r="284" spans="1:9" ht="32" x14ac:dyDescent="0.2">
      <c r="A284" s="15" t="s">
        <v>620</v>
      </c>
      <c r="B284" s="15"/>
      <c r="C284" s="15"/>
      <c r="D284" s="15"/>
      <c r="F284" s="19"/>
      <c r="G284" s="21"/>
      <c r="H284" s="23"/>
      <c r="I284" s="20"/>
    </row>
    <row r="285" spans="1:9" ht="48" x14ac:dyDescent="0.2">
      <c r="A285" s="15" t="s">
        <v>621</v>
      </c>
      <c r="B285" s="15"/>
      <c r="C285" s="15"/>
      <c r="D285" s="15"/>
      <c r="F285" s="19"/>
      <c r="G285" s="21"/>
      <c r="H285" s="23"/>
      <c r="I285" s="20"/>
    </row>
    <row r="286" spans="1:9" x14ac:dyDescent="0.2">
      <c r="A286" s="15" t="s">
        <v>622</v>
      </c>
      <c r="B286" s="15"/>
      <c r="C286" s="15"/>
      <c r="D286" s="15"/>
      <c r="F286" s="19"/>
      <c r="G286" s="21"/>
      <c r="H286" s="23"/>
      <c r="I286" s="20"/>
    </row>
    <row r="287" spans="1:9" ht="32" x14ac:dyDescent="0.2">
      <c r="A287" s="15" t="s">
        <v>623</v>
      </c>
      <c r="B287" s="15"/>
      <c r="C287" s="15"/>
      <c r="D287" s="15"/>
      <c r="F287" s="19"/>
      <c r="G287" s="21"/>
      <c r="H287" s="23"/>
      <c r="I287" s="20"/>
    </row>
    <row r="288" spans="1:9" ht="32" x14ac:dyDescent="0.2">
      <c r="A288" s="15" t="s">
        <v>624</v>
      </c>
      <c r="B288" s="15"/>
      <c r="C288" s="15"/>
      <c r="D288" s="15"/>
      <c r="F288" s="19"/>
      <c r="G288" s="21"/>
      <c r="H288" s="23"/>
      <c r="I288" s="20"/>
    </row>
    <row r="289" spans="1:9" ht="32" x14ac:dyDescent="0.2">
      <c r="A289" s="15" t="s">
        <v>625</v>
      </c>
      <c r="B289" s="15"/>
      <c r="C289" s="15"/>
      <c r="D289" s="15"/>
      <c r="F289" s="19"/>
      <c r="G289" s="21"/>
      <c r="H289" s="23"/>
      <c r="I289" s="20"/>
    </row>
    <row r="290" spans="1:9" x14ac:dyDescent="0.2">
      <c r="A290" s="15" t="s">
        <v>626</v>
      </c>
      <c r="B290" s="15"/>
      <c r="C290" s="15"/>
      <c r="D290" s="15"/>
      <c r="F290" s="19"/>
      <c r="G290" s="21"/>
      <c r="H290" s="23"/>
      <c r="I290" s="20"/>
    </row>
    <row r="291" spans="1:9" ht="48" x14ac:dyDescent="0.2">
      <c r="A291" s="15" t="s">
        <v>627</v>
      </c>
      <c r="B291" s="15"/>
      <c r="C291" s="15"/>
      <c r="D291" s="15"/>
      <c r="F291" s="19"/>
      <c r="G291" s="21"/>
      <c r="H291" s="23"/>
      <c r="I291" s="20"/>
    </row>
    <row r="292" spans="1:9" ht="64" x14ac:dyDescent="0.2">
      <c r="A292" s="15" t="s">
        <v>628</v>
      </c>
      <c r="B292" s="15"/>
      <c r="C292" s="15"/>
      <c r="D292" s="15"/>
      <c r="F292" s="19"/>
      <c r="G292" s="21"/>
      <c r="H292" s="23"/>
      <c r="I292" s="20"/>
    </row>
    <row r="293" spans="1:9" ht="32" x14ac:dyDescent="0.2">
      <c r="A293" s="15" t="s">
        <v>629</v>
      </c>
      <c r="B293" s="15"/>
      <c r="C293" s="15"/>
      <c r="D293" s="15"/>
      <c r="F293" s="19"/>
      <c r="G293" s="21"/>
      <c r="H293" s="23"/>
      <c r="I293" s="20"/>
    </row>
    <row r="294" spans="1:9" x14ac:dyDescent="0.2">
      <c r="A294" s="2"/>
      <c r="B294" s="29"/>
      <c r="C294" s="15"/>
      <c r="D294" s="18"/>
      <c r="F294" s="19"/>
      <c r="G294" s="21"/>
      <c r="H294" s="23"/>
      <c r="I294" s="20"/>
    </row>
  </sheetData>
  <mergeCells count="69">
    <mergeCell ref="F252:I252"/>
    <mergeCell ref="F263:I263"/>
    <mergeCell ref="A6:D6"/>
    <mergeCell ref="F6:I6"/>
    <mergeCell ref="A7:D7"/>
    <mergeCell ref="F7:I7"/>
    <mergeCell ref="A14:D14"/>
    <mergeCell ref="F14:H14"/>
    <mergeCell ref="A43:D43"/>
    <mergeCell ref="F43:I43"/>
    <mergeCell ref="A44:D44"/>
    <mergeCell ref="F44:I44"/>
    <mergeCell ref="A19:D19"/>
    <mergeCell ref="F19:H19"/>
    <mergeCell ref="A37:D37"/>
    <mergeCell ref="F37:H37"/>
    <mergeCell ref="A28:D28"/>
    <mergeCell ref="F28:I28"/>
    <mergeCell ref="F34:I34"/>
    <mergeCell ref="F104:I104"/>
    <mergeCell ref="A107:D107"/>
    <mergeCell ref="F107:I107"/>
    <mergeCell ref="A71:D71"/>
    <mergeCell ref="F71:I71"/>
    <mergeCell ref="A74:D74"/>
    <mergeCell ref="F74:I74"/>
    <mergeCell ref="A91:D91"/>
    <mergeCell ref="F91:I91"/>
    <mergeCell ref="A85:D85"/>
    <mergeCell ref="F85:I85"/>
    <mergeCell ref="A80:D80"/>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A185:D185"/>
    <mergeCell ref="F185:I185"/>
    <mergeCell ref="F190:I190"/>
    <mergeCell ref="A171:D171"/>
    <mergeCell ref="F171:I171"/>
    <mergeCell ref="A172:D172"/>
    <mergeCell ref="P43:S43"/>
    <mergeCell ref="K44:N44"/>
    <mergeCell ref="P44:S44"/>
    <mergeCell ref="K54:N54"/>
    <mergeCell ref="P54:S54"/>
    <mergeCell ref="K43:N43"/>
    <mergeCell ref="P59:S59"/>
    <mergeCell ref="A53:D53"/>
    <mergeCell ref="A56:D56"/>
    <mergeCell ref="F53:I53"/>
    <mergeCell ref="F56:I56"/>
    <mergeCell ref="F58:I58"/>
    <mergeCell ref="K57:N57"/>
    <mergeCell ref="P57:S57"/>
    <mergeCell ref="K59:N59"/>
    <mergeCell ref="A58:D58"/>
  </mergeCells>
  <dataValidations count="1">
    <dataValidation type="list" allowBlank="1" showInputMessage="1" showErrorMessage="1" sqref="B4:B5 B8:B13 B15:B18 B20:B25"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EMDN</vt:lpstr>
      <vt:lpstr>A01-Needles</vt:lpstr>
      <vt:lpstr>A02-Syringes</vt:lpstr>
      <vt:lpstr>IVDR</vt:lpstr>
      <vt:lpstr>A</vt:lpstr>
      <vt:lpstr>B</vt:lpstr>
      <vt:lpstr>C0</vt:lpstr>
      <vt:lpstr>'A02-Syringes'!Standards</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2024-06-30T23:34:55Z</dcterms:modified>
</cp:coreProperties>
</file>