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96E53616-6D9C-A644-9058-64B6828A8ADF}" xr6:coauthVersionLast="47" xr6:coauthVersionMax="47" xr10:uidLastSave="{00000000-0000-0000-0000-000000000000}"/>
  <bookViews>
    <workbookView xWindow="7480" yWindow="500" windowWidth="19240" windowHeight="15880" xr2:uid="{00000000-000D-0000-FFFF-FFFF00000000}"/>
  </bookViews>
  <sheets>
    <sheet name="EMDN" sheetId="9" r:id="rId1"/>
    <sheet name="A01-針" sheetId="6" r:id="rId2"/>
    <sheet name="A02-注射筒" sheetId="11" r:id="rId3"/>
    <sheet name="IVDR" sheetId="10" r:id="rId4"/>
  </sheets>
  <definedNames>
    <definedName name="_xlnm._FilterDatabase" localSheetId="1" hidden="1">'A01-針'!$A$3:$F$35</definedName>
    <definedName name="_xlnm._FilterDatabase" localSheetId="2" hidden="1">'A02-注射筒'!$A$3:$F$35</definedName>
    <definedName name="_xlnm._FilterDatabase" localSheetId="3" hidden="1">IVDR!$A$3:$K$39</definedName>
    <definedName name="A">EMDN!$A$3:$A$49</definedName>
    <definedName name="B">EMDN!$B$3:$B$50</definedName>
    <definedName name="C_">#REF!</definedName>
    <definedName name="C0">EMDN!$C$3:$C$50</definedName>
    <definedName name="Standards" localSheetId="2">'A02-注射筒'!$F$3:$F$50</definedName>
    <definedName name="Standards" localSheetId="3">IVDR!$K$3:$K$42</definedName>
    <definedName name="Standards">'A01-針'!$F$3:$F$50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4" i="11" l="1"/>
  <c r="C264" i="11"/>
  <c r="D263" i="11"/>
  <c r="C263" i="11"/>
  <c r="D262" i="11"/>
  <c r="C262" i="11"/>
  <c r="D261" i="11"/>
  <c r="C261" i="11"/>
  <c r="D260" i="11"/>
  <c r="C260" i="11"/>
  <c r="D259" i="11"/>
  <c r="C259" i="11"/>
  <c r="D258" i="11"/>
  <c r="C258" i="11"/>
  <c r="D257" i="11"/>
  <c r="C257" i="11"/>
  <c r="D256" i="11"/>
  <c r="C256" i="11"/>
  <c r="D254" i="11"/>
  <c r="C254" i="11"/>
  <c r="D253" i="11"/>
  <c r="C253" i="11"/>
  <c r="D252" i="11"/>
  <c r="C252" i="11"/>
  <c r="D251" i="11"/>
  <c r="C251" i="11"/>
  <c r="D250" i="11"/>
  <c r="C250" i="11"/>
  <c r="D249" i="11"/>
  <c r="C249" i="11"/>
  <c r="D248" i="11"/>
  <c r="C248" i="11"/>
  <c r="D247" i="11"/>
  <c r="C247" i="11"/>
  <c r="D245" i="11"/>
  <c r="C245" i="11"/>
  <c r="D244" i="11"/>
  <c r="C244" i="11"/>
  <c r="D242" i="11"/>
  <c r="C242" i="11"/>
  <c r="D241" i="11"/>
  <c r="C241" i="11"/>
  <c r="D239" i="11"/>
  <c r="C239" i="11"/>
  <c r="D238" i="11"/>
  <c r="C238" i="11"/>
  <c r="D237" i="11"/>
  <c r="C237" i="11"/>
  <c r="D236" i="11"/>
  <c r="C236" i="11"/>
  <c r="D235" i="11"/>
  <c r="C235" i="11"/>
  <c r="D234" i="11"/>
  <c r="C234" i="11"/>
  <c r="D233" i="11"/>
  <c r="C233" i="11"/>
  <c r="D232" i="11"/>
  <c r="C232" i="11"/>
  <c r="D231" i="11"/>
  <c r="C231" i="11"/>
  <c r="D229" i="11"/>
  <c r="C229" i="11"/>
  <c r="D228" i="11"/>
  <c r="C228" i="11"/>
  <c r="D227" i="11"/>
  <c r="C227" i="11"/>
  <c r="D226" i="11"/>
  <c r="C226" i="11"/>
  <c r="D225" i="11"/>
  <c r="C225" i="11"/>
  <c r="D224" i="11"/>
  <c r="C224" i="11"/>
  <c r="D223" i="11"/>
  <c r="C223" i="11"/>
  <c r="D222" i="11"/>
  <c r="C222" i="11"/>
  <c r="D221" i="11"/>
  <c r="C221" i="11"/>
  <c r="D220" i="11"/>
  <c r="C220" i="11"/>
  <c r="D217" i="11"/>
  <c r="C217" i="11"/>
  <c r="D216" i="11"/>
  <c r="C216" i="11"/>
  <c r="D215" i="11"/>
  <c r="C215" i="11"/>
  <c r="D214" i="11"/>
  <c r="C214" i="11"/>
  <c r="D213" i="11"/>
  <c r="C213" i="11"/>
  <c r="D212" i="11"/>
  <c r="C212" i="11"/>
  <c r="D211" i="11"/>
  <c r="C211" i="11"/>
  <c r="D210" i="11"/>
  <c r="C210" i="11"/>
  <c r="D209" i="11"/>
  <c r="C209" i="11"/>
  <c r="D208" i="11"/>
  <c r="C208" i="11"/>
  <c r="D205" i="11"/>
  <c r="C205" i="11"/>
  <c r="D204" i="11"/>
  <c r="C204" i="11"/>
  <c r="D203" i="11"/>
  <c r="C203" i="11"/>
  <c r="D202" i="11"/>
  <c r="C202" i="11"/>
  <c r="D201" i="11"/>
  <c r="C201" i="11"/>
  <c r="D200" i="11"/>
  <c r="C200" i="11"/>
  <c r="D199" i="11"/>
  <c r="C199" i="11"/>
  <c r="D198" i="11"/>
  <c r="C198" i="11"/>
  <c r="D197" i="11"/>
  <c r="C197" i="11"/>
  <c r="D196" i="11"/>
  <c r="C196" i="11"/>
  <c r="D195" i="11"/>
  <c r="C195" i="11"/>
  <c r="D194" i="11"/>
  <c r="C194" i="11"/>
  <c r="D193" i="11"/>
  <c r="C193" i="11"/>
  <c r="D192" i="11"/>
  <c r="C192" i="11"/>
  <c r="D191" i="11"/>
  <c r="C191" i="11"/>
  <c r="D190" i="11"/>
  <c r="C190" i="11"/>
  <c r="D189" i="11"/>
  <c r="C189" i="11"/>
  <c r="D187" i="11"/>
  <c r="C187" i="11"/>
  <c r="D186" i="11"/>
  <c r="C186" i="11"/>
  <c r="D185" i="11"/>
  <c r="C185" i="11"/>
  <c r="D184" i="11"/>
  <c r="C184" i="11"/>
  <c r="D181" i="11"/>
  <c r="C181" i="11"/>
  <c r="D180" i="11"/>
  <c r="C180" i="11"/>
  <c r="D179" i="11"/>
  <c r="C179" i="11"/>
  <c r="D178" i="11"/>
  <c r="C178" i="11"/>
  <c r="D177" i="11"/>
  <c r="C177" i="11"/>
  <c r="D176" i="11"/>
  <c r="C176" i="11"/>
  <c r="D175" i="11"/>
  <c r="C175" i="11"/>
  <c r="D174" i="11"/>
  <c r="C174" i="11"/>
  <c r="D168" i="11"/>
  <c r="C168" i="11"/>
  <c r="D167" i="11"/>
  <c r="C167" i="11"/>
  <c r="D165" i="11"/>
  <c r="C165" i="11"/>
  <c r="D164" i="11"/>
  <c r="C164" i="11"/>
  <c r="D163" i="11"/>
  <c r="C163" i="11"/>
  <c r="D161" i="11"/>
  <c r="C161" i="11"/>
  <c r="D159" i="11"/>
  <c r="C159" i="11"/>
  <c r="D158" i="11"/>
  <c r="C158" i="11"/>
  <c r="D157" i="11"/>
  <c r="C157" i="11"/>
  <c r="D155" i="11"/>
  <c r="C155" i="11"/>
  <c r="D154" i="11"/>
  <c r="C154" i="11"/>
  <c r="D153" i="11"/>
  <c r="C153" i="11"/>
  <c r="D152" i="11"/>
  <c r="C152" i="11"/>
  <c r="D151" i="11"/>
  <c r="C151" i="11"/>
  <c r="D150" i="11"/>
  <c r="C150" i="11"/>
  <c r="D149" i="11"/>
  <c r="C149" i="11"/>
  <c r="D147" i="11"/>
  <c r="C147" i="11"/>
  <c r="D146" i="11"/>
  <c r="C146" i="11"/>
  <c r="D145" i="11"/>
  <c r="C145" i="11"/>
  <c r="D144" i="11"/>
  <c r="C144" i="11"/>
  <c r="D142" i="11"/>
  <c r="C142" i="11"/>
  <c r="D141" i="11"/>
  <c r="C141" i="11"/>
  <c r="D140" i="11"/>
  <c r="C140" i="11"/>
  <c r="D139" i="11"/>
  <c r="C139" i="11"/>
  <c r="D137" i="11"/>
  <c r="C137" i="11"/>
  <c r="D136" i="11"/>
  <c r="C136" i="11"/>
  <c r="D133" i="11"/>
  <c r="C133" i="11"/>
  <c r="D132" i="11"/>
  <c r="C132" i="11"/>
  <c r="D131" i="11"/>
  <c r="C131" i="11"/>
  <c r="D130" i="11"/>
  <c r="C130" i="11"/>
  <c r="D129" i="11"/>
  <c r="C129" i="11"/>
  <c r="D128" i="11"/>
  <c r="C128" i="11"/>
  <c r="D127" i="11"/>
  <c r="C127" i="11"/>
  <c r="D126" i="11"/>
  <c r="C126" i="11"/>
  <c r="D124" i="11"/>
  <c r="C124" i="11"/>
  <c r="D123" i="11"/>
  <c r="C123" i="11"/>
  <c r="D122" i="11"/>
  <c r="C122" i="11"/>
  <c r="D121" i="11"/>
  <c r="C121" i="11"/>
  <c r="D119" i="11"/>
  <c r="C119" i="11"/>
  <c r="D118" i="11"/>
  <c r="C118" i="11"/>
  <c r="D117" i="11"/>
  <c r="C117" i="11"/>
  <c r="D116" i="11"/>
  <c r="C116" i="11"/>
  <c r="D114" i="11"/>
  <c r="C114" i="11"/>
  <c r="D113" i="11"/>
  <c r="C113" i="11"/>
  <c r="D112" i="11"/>
  <c r="C112" i="11"/>
  <c r="D110" i="11"/>
  <c r="C110" i="11"/>
  <c r="D109" i="11"/>
  <c r="C109" i="11"/>
  <c r="D106" i="11"/>
  <c r="C106" i="11"/>
  <c r="D105" i="11"/>
  <c r="C105" i="11"/>
  <c r="D103" i="11"/>
  <c r="C103" i="11"/>
  <c r="D102" i="11"/>
  <c r="C102" i="11"/>
  <c r="D101" i="11"/>
  <c r="C101" i="11"/>
  <c r="D100" i="11"/>
  <c r="C100" i="11"/>
  <c r="D99" i="11"/>
  <c r="C99" i="11"/>
  <c r="D98" i="11"/>
  <c r="C98" i="11"/>
  <c r="D97" i="11"/>
  <c r="C97" i="11"/>
  <c r="D96" i="11"/>
  <c r="C96" i="11"/>
  <c r="D95" i="11"/>
  <c r="C95" i="11"/>
  <c r="D94" i="11"/>
  <c r="C94" i="11"/>
  <c r="D93" i="11"/>
  <c r="C93" i="11"/>
  <c r="D92" i="11"/>
  <c r="C92" i="11"/>
  <c r="D90" i="11"/>
  <c r="C90" i="11"/>
  <c r="D88" i="11"/>
  <c r="C88" i="11"/>
  <c r="D87" i="11"/>
  <c r="C87" i="11"/>
  <c r="D86" i="11"/>
  <c r="C86" i="11"/>
  <c r="D85" i="11"/>
  <c r="C85" i="11"/>
  <c r="D83" i="11"/>
  <c r="C83" i="11"/>
  <c r="D82" i="11"/>
  <c r="C82" i="11"/>
  <c r="D81" i="11"/>
  <c r="C81" i="11"/>
  <c r="D78" i="11"/>
  <c r="C78" i="11"/>
  <c r="D77" i="11"/>
  <c r="C77" i="11"/>
  <c r="D75" i="11"/>
  <c r="C75" i="11"/>
  <c r="D74" i="11"/>
  <c r="C74" i="11"/>
  <c r="D73" i="11"/>
  <c r="C73" i="11"/>
  <c r="D72" i="11"/>
  <c r="C72" i="11"/>
  <c r="D71" i="11"/>
  <c r="C71" i="11"/>
  <c r="D70" i="11"/>
  <c r="C70" i="11"/>
  <c r="D69" i="11"/>
  <c r="C69" i="11"/>
  <c r="D68" i="11"/>
  <c r="C68" i="11"/>
  <c r="D67" i="11"/>
  <c r="C67" i="11"/>
  <c r="D66" i="11"/>
  <c r="C66" i="11"/>
  <c r="D65" i="11"/>
  <c r="C65" i="11"/>
  <c r="D62" i="11"/>
  <c r="C62" i="11"/>
  <c r="D61" i="11"/>
  <c r="C61" i="11"/>
  <c r="D60" i="11"/>
  <c r="C60" i="11"/>
  <c r="D58" i="11"/>
  <c r="C58" i="11"/>
  <c r="D56" i="11"/>
  <c r="C56" i="11"/>
  <c r="D54" i="11"/>
  <c r="C54" i="11"/>
  <c r="D53" i="11"/>
  <c r="C53" i="11"/>
  <c r="D52" i="11"/>
  <c r="C52" i="11"/>
  <c r="D51" i="11"/>
  <c r="C51" i="11"/>
  <c r="D48" i="11"/>
  <c r="C48" i="11"/>
  <c r="D47" i="11"/>
  <c r="C47" i="11"/>
  <c r="D45" i="11"/>
  <c r="C45" i="11"/>
  <c r="D44" i="11"/>
  <c r="C44" i="11"/>
  <c r="D43" i="11"/>
  <c r="C43" i="11"/>
  <c r="D39" i="11"/>
  <c r="C39" i="11"/>
  <c r="D38" i="11"/>
  <c r="C38" i="11"/>
  <c r="D37" i="11"/>
  <c r="C37" i="11"/>
  <c r="D36" i="11"/>
  <c r="C36" i="11"/>
  <c r="D35" i="11"/>
  <c r="C35" i="11"/>
  <c r="D34" i="11"/>
  <c r="C34" i="11"/>
  <c r="D33" i="11"/>
  <c r="C33" i="11"/>
  <c r="D32" i="11"/>
  <c r="C32" i="11"/>
  <c r="D31" i="11"/>
  <c r="C31" i="11"/>
  <c r="D30" i="11"/>
  <c r="C30" i="11"/>
  <c r="D25" i="11"/>
  <c r="C25" i="11"/>
  <c r="D24" i="11"/>
  <c r="C24" i="11"/>
  <c r="D23" i="11"/>
  <c r="C23" i="11"/>
  <c r="D22" i="11"/>
  <c r="C22" i="11"/>
  <c r="D21" i="11"/>
  <c r="C21" i="11"/>
  <c r="D20" i="11"/>
  <c r="C20" i="11"/>
  <c r="D18" i="11"/>
  <c r="C18" i="11"/>
  <c r="D17" i="11"/>
  <c r="C17" i="11"/>
  <c r="D16" i="11"/>
  <c r="C16" i="11"/>
  <c r="D15" i="11"/>
  <c r="C15" i="11"/>
  <c r="D13" i="11"/>
  <c r="C13" i="11"/>
  <c r="D12" i="11"/>
  <c r="C12" i="11"/>
  <c r="D11" i="11"/>
  <c r="C11" i="11"/>
  <c r="D10" i="11"/>
  <c r="C10" i="11"/>
  <c r="D9" i="11"/>
  <c r="C9" i="11"/>
  <c r="D8" i="11"/>
  <c r="C8" i="11"/>
  <c r="D5" i="11"/>
  <c r="C5" i="11"/>
  <c r="D4" i="11"/>
  <c r="C4" i="11"/>
  <c r="D264" i="6"/>
  <c r="C264" i="6"/>
  <c r="C262" i="6"/>
  <c r="C261" i="6"/>
  <c r="D262" i="6"/>
  <c r="D261" i="6"/>
  <c r="D260" i="6"/>
  <c r="C260" i="6"/>
  <c r="D257" i="6"/>
  <c r="C257" i="6"/>
  <c r="D256" i="6"/>
  <c r="C256" i="6"/>
  <c r="D263" i="6"/>
  <c r="C263" i="6"/>
  <c r="D259" i="6"/>
  <c r="C259" i="6"/>
  <c r="D258" i="6"/>
  <c r="C258" i="6"/>
  <c r="D254" i="6"/>
  <c r="C254" i="6"/>
  <c r="D253" i="6"/>
  <c r="C253" i="6"/>
  <c r="D251" i="6"/>
  <c r="C251" i="6"/>
  <c r="C249" i="6"/>
  <c r="C245" i="6"/>
  <c r="C244" i="6"/>
  <c r="C248" i="6"/>
  <c r="D47" i="6"/>
  <c r="D252" i="6"/>
  <c r="C252" i="6"/>
  <c r="C250" i="6"/>
  <c r="D250" i="6"/>
  <c r="D249" i="6"/>
  <c r="D248" i="6"/>
  <c r="C247" i="6"/>
  <c r="D247" i="6"/>
  <c r="D245" i="6"/>
  <c r="D244" i="6"/>
  <c r="D242" i="6"/>
  <c r="D241" i="6"/>
  <c r="C242" i="6"/>
  <c r="C241" i="6"/>
  <c r="C239" i="6"/>
  <c r="D238" i="6"/>
  <c r="C238" i="6"/>
  <c r="D239" i="6"/>
  <c r="D237" i="6"/>
  <c r="C237" i="6"/>
  <c r="D236" i="6"/>
  <c r="C236" i="6"/>
  <c r="D235" i="6"/>
  <c r="C235" i="6"/>
  <c r="D234" i="6"/>
  <c r="C234" i="6"/>
  <c r="D233" i="6"/>
  <c r="C233" i="6"/>
  <c r="D232" i="6"/>
  <c r="C232" i="6"/>
  <c r="D231" i="6"/>
  <c r="C231" i="6"/>
  <c r="D229" i="6"/>
  <c r="C229" i="6"/>
  <c r="D228" i="6"/>
  <c r="C228" i="6"/>
  <c r="D227" i="6"/>
  <c r="C227" i="6"/>
  <c r="D226" i="6"/>
  <c r="C226" i="6"/>
  <c r="D225" i="6"/>
  <c r="C225" i="6"/>
  <c r="D224" i="6"/>
  <c r="C224" i="6"/>
  <c r="D223" i="6"/>
  <c r="C223" i="6"/>
  <c r="D222" i="6"/>
  <c r="C222" i="6"/>
  <c r="D221" i="6"/>
  <c r="C221" i="6"/>
  <c r="D220" i="6"/>
  <c r="C220" i="6"/>
  <c r="D216" i="6"/>
  <c r="C216" i="6"/>
  <c r="D215" i="6"/>
  <c r="C215" i="6"/>
  <c r="D214" i="6"/>
  <c r="C214" i="6"/>
  <c r="D213" i="6"/>
  <c r="C213" i="6"/>
  <c r="D195" i="6"/>
  <c r="C195" i="6"/>
  <c r="C210" i="6"/>
  <c r="D217" i="6"/>
  <c r="C217" i="6"/>
  <c r="D212" i="6"/>
  <c r="C212" i="6"/>
  <c r="D211" i="6"/>
  <c r="C211" i="6"/>
  <c r="D210" i="6"/>
  <c r="D209" i="6"/>
  <c r="C209" i="6"/>
  <c r="D208" i="6"/>
  <c r="C208" i="6"/>
  <c r="D205" i="6"/>
  <c r="C205" i="6"/>
  <c r="C204" i="6"/>
  <c r="C202" i="6"/>
  <c r="D204" i="6"/>
  <c r="D203" i="6"/>
  <c r="C203" i="6"/>
  <c r="D202" i="6"/>
  <c r="D199" i="6"/>
  <c r="C199" i="6"/>
  <c r="D201" i="6"/>
  <c r="C201" i="6"/>
  <c r="D200" i="6"/>
  <c r="C200" i="6"/>
  <c r="C198" i="6"/>
  <c r="D198" i="6"/>
  <c r="D197" i="6"/>
  <c r="C197" i="6"/>
  <c r="D196" i="6"/>
  <c r="C196" i="6"/>
  <c r="D191" i="6"/>
  <c r="C191" i="6"/>
  <c r="D194" i="6"/>
  <c r="C194" i="6"/>
  <c r="D193" i="6"/>
  <c r="C193" i="6"/>
  <c r="D192" i="6"/>
  <c r="C192" i="6"/>
  <c r="D190" i="6"/>
  <c r="C190" i="6"/>
  <c r="D189" i="6"/>
  <c r="C189" i="6"/>
  <c r="D187" i="6"/>
  <c r="C187" i="6"/>
  <c r="D186" i="6"/>
  <c r="C186" i="6"/>
  <c r="D185" i="6"/>
  <c r="C185" i="6"/>
  <c r="D184" i="6"/>
  <c r="C184" i="6"/>
  <c r="D181" i="6"/>
  <c r="C181" i="6"/>
  <c r="D180" i="6"/>
  <c r="C180" i="6"/>
  <c r="D179" i="6"/>
  <c r="C179" i="6"/>
  <c r="D178" i="6"/>
  <c r="C178" i="6"/>
  <c r="D177" i="6"/>
  <c r="C177" i="6"/>
  <c r="D176" i="6"/>
  <c r="C176" i="6"/>
  <c r="C175" i="6"/>
  <c r="D175" i="6"/>
  <c r="D174" i="6"/>
  <c r="C174" i="6"/>
  <c r="D168" i="6"/>
  <c r="C168" i="6"/>
  <c r="D167" i="6"/>
  <c r="C167" i="6"/>
  <c r="D165" i="6"/>
  <c r="C165" i="6"/>
  <c r="D164" i="6"/>
  <c r="C164" i="6"/>
  <c r="D163" i="6"/>
  <c r="C163" i="6"/>
  <c r="C24" i="6"/>
  <c r="C18" i="6"/>
  <c r="C17" i="6"/>
  <c r="C16" i="6"/>
  <c r="C15" i="6"/>
  <c r="C13" i="6"/>
  <c r="C12" i="6"/>
  <c r="C11" i="6"/>
  <c r="C10" i="6"/>
  <c r="C9" i="6"/>
  <c r="C8" i="6"/>
  <c r="C5" i="6"/>
  <c r="D161" i="6"/>
  <c r="C161" i="6"/>
  <c r="C159" i="6"/>
  <c r="D159" i="6"/>
  <c r="C158" i="6"/>
  <c r="C157" i="6"/>
  <c r="D158" i="6"/>
  <c r="D157" i="6"/>
  <c r="C155" i="6"/>
  <c r="D155" i="6"/>
  <c r="C153" i="6"/>
  <c r="C154" i="6"/>
  <c r="D154" i="6"/>
  <c r="D153" i="6"/>
  <c r="C152" i="6"/>
  <c r="D152" i="6"/>
  <c r="D151" i="6"/>
  <c r="C151" i="6"/>
  <c r="C150" i="6"/>
  <c r="C149" i="6"/>
  <c r="D150" i="6"/>
  <c r="D149" i="6"/>
  <c r="D147" i="6"/>
  <c r="C147" i="6"/>
  <c r="D146" i="6"/>
  <c r="C146" i="6"/>
  <c r="D145" i="6"/>
  <c r="C145" i="6"/>
  <c r="D144" i="6"/>
  <c r="C144" i="6"/>
  <c r="D142" i="6"/>
  <c r="C142" i="6"/>
  <c r="D141" i="6"/>
  <c r="C141" i="6"/>
  <c r="D140" i="6"/>
  <c r="C140" i="6"/>
  <c r="D139" i="6"/>
  <c r="C139" i="6"/>
  <c r="D137" i="6"/>
  <c r="C137" i="6"/>
  <c r="D136" i="6"/>
  <c r="C136" i="6"/>
  <c r="D133" i="6"/>
  <c r="C133" i="6"/>
  <c r="D132" i="6"/>
  <c r="C132" i="6"/>
  <c r="D131" i="6"/>
  <c r="C131" i="6"/>
  <c r="D130" i="6"/>
  <c r="C130" i="6"/>
  <c r="D129" i="6"/>
  <c r="C129" i="6"/>
  <c r="D128" i="6"/>
  <c r="C128" i="6"/>
  <c r="D127" i="6"/>
  <c r="C127" i="6"/>
  <c r="D126" i="6"/>
  <c r="C126" i="6"/>
  <c r="D124" i="6"/>
  <c r="C124" i="6"/>
  <c r="D123" i="6"/>
  <c r="C123" i="6"/>
  <c r="D122" i="6"/>
  <c r="C122" i="6"/>
  <c r="D121" i="6"/>
  <c r="C121" i="6"/>
  <c r="D114" i="6"/>
  <c r="C114" i="6"/>
  <c r="D113" i="6"/>
  <c r="C113" i="6"/>
  <c r="D112" i="6"/>
  <c r="C112" i="6"/>
  <c r="D110" i="6"/>
  <c r="C110" i="6"/>
  <c r="D109" i="6"/>
  <c r="C109" i="6"/>
  <c r="D119" i="6"/>
  <c r="C119" i="6"/>
  <c r="D118" i="6"/>
  <c r="C118" i="6"/>
  <c r="D117" i="6"/>
  <c r="C117" i="6"/>
  <c r="D116" i="6"/>
  <c r="C116" i="6"/>
  <c r="D106" i="6"/>
  <c r="C106" i="6"/>
  <c r="D105" i="6"/>
  <c r="C105" i="6"/>
  <c r="D102" i="6"/>
  <c r="D103" i="6"/>
  <c r="C103" i="6"/>
  <c r="C102" i="6"/>
  <c r="D101" i="6"/>
  <c r="C101" i="6"/>
  <c r="C100" i="6"/>
  <c r="D100" i="6"/>
  <c r="C99" i="6"/>
  <c r="C98" i="6"/>
  <c r="C96" i="6"/>
  <c r="C97" i="6"/>
  <c r="D99" i="6"/>
  <c r="D96" i="6"/>
  <c r="D97" i="6"/>
  <c r="D98" i="6"/>
  <c r="D94" i="6"/>
  <c r="C94" i="6"/>
  <c r="C95" i="6"/>
  <c r="D95" i="6"/>
  <c r="D93" i="6"/>
  <c r="D90" i="6"/>
  <c r="C93" i="6"/>
  <c r="D92" i="6"/>
  <c r="C92" i="6"/>
  <c r="C21" i="6"/>
  <c r="C22" i="6"/>
  <c r="C23" i="6"/>
  <c r="C35" i="6"/>
  <c r="C36" i="6"/>
  <c r="C37" i="6"/>
  <c r="C39" i="6"/>
  <c r="C43" i="6"/>
  <c r="C44" i="6"/>
  <c r="C45" i="6"/>
  <c r="C47" i="6"/>
  <c r="C51" i="6"/>
  <c r="C52" i="6"/>
  <c r="C53" i="6"/>
  <c r="C54" i="6"/>
  <c r="C60" i="6"/>
  <c r="C61" i="6"/>
  <c r="C62" i="6"/>
  <c r="C74" i="6"/>
  <c r="D74" i="6"/>
  <c r="D73" i="6"/>
  <c r="D72" i="6"/>
  <c r="D71" i="6"/>
  <c r="C71" i="6"/>
  <c r="C90" i="6"/>
  <c r="D88" i="6"/>
  <c r="C88" i="6"/>
  <c r="D87" i="6"/>
  <c r="C87" i="6"/>
  <c r="D86" i="6"/>
  <c r="C86" i="6"/>
  <c r="D85" i="6"/>
  <c r="C85" i="6"/>
  <c r="D83" i="6"/>
  <c r="C83" i="6"/>
  <c r="D82" i="6"/>
  <c r="C82" i="6"/>
  <c r="D81" i="6"/>
  <c r="C81" i="6"/>
  <c r="D78" i="6"/>
  <c r="C78" i="6"/>
  <c r="D77" i="6"/>
  <c r="C77" i="6"/>
  <c r="D75" i="6"/>
  <c r="C75" i="6"/>
  <c r="C72" i="6"/>
  <c r="C73" i="6"/>
  <c r="D70" i="6"/>
  <c r="C70" i="6"/>
  <c r="C69" i="6"/>
  <c r="D69" i="6"/>
  <c r="D68" i="6"/>
  <c r="D67" i="6"/>
  <c r="D66" i="6"/>
  <c r="D65" i="6"/>
  <c r="C67" i="6"/>
  <c r="C68" i="6"/>
  <c r="C66" i="6"/>
  <c r="C65" i="6"/>
  <c r="D62" i="6"/>
  <c r="D60" i="6"/>
  <c r="D54" i="6"/>
  <c r="D53" i="6"/>
  <c r="D52" i="6"/>
  <c r="D51" i="6"/>
  <c r="D48" i="6"/>
  <c r="C48" i="6"/>
  <c r="C38" i="6"/>
  <c r="C33" i="6"/>
  <c r="D20" i="6"/>
  <c r="C20" i="6"/>
  <c r="D61" i="6"/>
  <c r="D25" i="6"/>
  <c r="D58" i="6"/>
  <c r="C58" i="6"/>
  <c r="D56" i="6"/>
  <c r="C56" i="6"/>
  <c r="D45" i="6"/>
  <c r="D44" i="6"/>
  <c r="D43" i="6"/>
  <c r="D39" i="6"/>
  <c r="D38" i="6"/>
  <c r="D37" i="6"/>
  <c r="D36" i="6"/>
  <c r="C34" i="6"/>
  <c r="D34" i="6"/>
  <c r="D35" i="6"/>
  <c r="D33" i="6"/>
  <c r="D32" i="6"/>
  <c r="D31" i="6"/>
  <c r="D30" i="6"/>
  <c r="D24" i="6"/>
  <c r="D23" i="6"/>
  <c r="D22" i="6"/>
  <c r="D21" i="6"/>
  <c r="D18" i="6"/>
  <c r="D17" i="6"/>
  <c r="D16" i="6"/>
  <c r="D8" i="6"/>
  <c r="D5" i="6"/>
  <c r="D4" i="6"/>
  <c r="C25" i="6"/>
  <c r="C32" i="6"/>
  <c r="C31" i="6"/>
  <c r="C30" i="6"/>
  <c r="C4" i="6"/>
  <c r="D15" i="6"/>
  <c r="D13" i="6"/>
  <c r="D12" i="6"/>
  <c r="D11" i="6"/>
  <c r="D10" i="6"/>
  <c r="D9" i="6"/>
  <c r="H38" i="10"/>
  <c r="G38" i="10"/>
  <c r="H36" i="10"/>
  <c r="G36" i="10"/>
  <c r="H35" i="10"/>
  <c r="G35" i="10"/>
  <c r="H33" i="10"/>
  <c r="G33" i="10"/>
  <c r="H32" i="10"/>
  <c r="G32" i="10"/>
  <c r="H31" i="10"/>
  <c r="G31" i="10"/>
  <c r="H30" i="10"/>
  <c r="G30" i="10"/>
  <c r="H29" i="10"/>
  <c r="G29" i="10"/>
  <c r="H66" i="10"/>
  <c r="G66" i="10"/>
  <c r="H65" i="10"/>
  <c r="G65" i="10"/>
  <c r="H64" i="10"/>
  <c r="G64" i="10"/>
  <c r="H63" i="10"/>
  <c r="G63" i="10"/>
  <c r="H62" i="10"/>
  <c r="G62" i="10"/>
  <c r="H61" i="10"/>
  <c r="G61" i="10"/>
  <c r="H60" i="10"/>
  <c r="G60" i="10"/>
  <c r="H59" i="10"/>
  <c r="G59" i="10"/>
  <c r="H57" i="10"/>
  <c r="G57" i="10"/>
  <c r="H55" i="10"/>
  <c r="G55" i="10"/>
  <c r="H54" i="10"/>
  <c r="G54" i="10"/>
  <c r="H52" i="10"/>
  <c r="G52" i="10"/>
  <c r="H51" i="10"/>
  <c r="G51" i="10"/>
  <c r="H50" i="10"/>
  <c r="G50" i="10"/>
  <c r="H49" i="10"/>
  <c r="G49" i="10"/>
  <c r="H224" i="10"/>
  <c r="G224" i="10"/>
  <c r="H223" i="10"/>
  <c r="G223" i="10"/>
  <c r="H220" i="10"/>
  <c r="G220" i="10"/>
  <c r="H219" i="10"/>
  <c r="G219" i="10"/>
  <c r="H218" i="10"/>
  <c r="G218" i="10"/>
  <c r="H217" i="10"/>
  <c r="G217" i="10"/>
  <c r="H216" i="10"/>
  <c r="G216" i="10"/>
  <c r="H215" i="10"/>
  <c r="G215" i="10"/>
  <c r="H214" i="10"/>
  <c r="G214" i="10"/>
  <c r="H213" i="10"/>
  <c r="G213" i="10"/>
  <c r="H202" i="10"/>
  <c r="G202" i="10"/>
  <c r="H201" i="10"/>
  <c r="G201" i="10"/>
  <c r="H199" i="10"/>
  <c r="G199" i="10"/>
  <c r="H198" i="10"/>
  <c r="G198" i="10"/>
  <c r="H197" i="10"/>
  <c r="G197" i="10"/>
  <c r="H196" i="10"/>
  <c r="G196" i="10"/>
  <c r="H194" i="10"/>
  <c r="G194" i="10"/>
  <c r="H193" i="10"/>
  <c r="G193" i="10"/>
  <c r="H192" i="10"/>
  <c r="G192" i="10"/>
  <c r="H191" i="10"/>
  <c r="G191" i="10"/>
  <c r="H189" i="10"/>
  <c r="G189" i="10"/>
  <c r="H188" i="10"/>
  <c r="G188" i="10"/>
  <c r="H187" i="10"/>
  <c r="G187" i="10"/>
  <c r="H186" i="10"/>
  <c r="G186" i="10"/>
  <c r="H181" i="10"/>
  <c r="G181" i="10"/>
  <c r="H180" i="10"/>
  <c r="G180" i="10"/>
  <c r="H179" i="10"/>
  <c r="G179" i="10"/>
  <c r="H178" i="10"/>
  <c r="G178" i="10"/>
  <c r="H177" i="10"/>
  <c r="G177" i="10"/>
  <c r="H176" i="10"/>
  <c r="G176" i="10"/>
  <c r="H175" i="10"/>
  <c r="G175" i="10"/>
  <c r="H174" i="10"/>
  <c r="G174" i="10"/>
  <c r="H109" i="10"/>
  <c r="G109" i="10"/>
  <c r="H108" i="10"/>
  <c r="G108" i="10"/>
  <c r="H106" i="10"/>
  <c r="G106" i="10"/>
  <c r="H105" i="10"/>
  <c r="G105" i="10"/>
  <c r="H103" i="10"/>
  <c r="G103" i="10"/>
  <c r="H101" i="10"/>
  <c r="G101" i="10"/>
  <c r="H99" i="10"/>
  <c r="G99" i="10"/>
  <c r="H98" i="10"/>
  <c r="G98" i="10"/>
  <c r="H97" i="10"/>
  <c r="G97" i="10"/>
  <c r="H96" i="10"/>
  <c r="G96" i="10"/>
  <c r="H92" i="10"/>
  <c r="G92" i="10"/>
  <c r="H84" i="10"/>
  <c r="G84" i="10"/>
  <c r="H83" i="10"/>
  <c r="G83" i="10"/>
  <c r="H82" i="10"/>
  <c r="G82" i="10"/>
  <c r="H81" i="10"/>
  <c r="G81" i="10"/>
  <c r="H79" i="10"/>
  <c r="G79" i="10"/>
  <c r="H73" i="10"/>
  <c r="G73" i="10"/>
  <c r="H72" i="10"/>
  <c r="G72" i="10"/>
  <c r="H69" i="10"/>
  <c r="G69" i="10"/>
  <c r="H68" i="10"/>
  <c r="G68" i="10"/>
  <c r="H67" i="10"/>
  <c r="G67" i="10"/>
  <c r="H47" i="10"/>
  <c r="G47" i="10"/>
  <c r="H46" i="10"/>
  <c r="G46" i="10"/>
  <c r="H45" i="10"/>
  <c r="G45" i="10"/>
  <c r="H41" i="10"/>
  <c r="G41" i="10"/>
  <c r="H40" i="10"/>
  <c r="G40" i="10"/>
  <c r="N39" i="10"/>
  <c r="H39" i="10"/>
  <c r="G39" i="10"/>
  <c r="N38" i="10"/>
  <c r="N37" i="10"/>
  <c r="N27" i="10"/>
  <c r="N26" i="10"/>
  <c r="N24" i="10"/>
  <c r="H24" i="10"/>
  <c r="G24" i="10"/>
  <c r="N23" i="10"/>
  <c r="H23" i="10"/>
  <c r="G23" i="10"/>
  <c r="N22" i="10"/>
  <c r="H22" i="10"/>
  <c r="G22" i="10"/>
  <c r="N21" i="10"/>
  <c r="H21" i="10"/>
  <c r="G21" i="10"/>
  <c r="N20" i="10"/>
  <c r="H20" i="10"/>
  <c r="G20" i="10"/>
  <c r="N19" i="10"/>
  <c r="N18" i="10"/>
  <c r="H18" i="10"/>
  <c r="G18" i="10"/>
  <c r="D18" i="10"/>
  <c r="N17" i="10"/>
  <c r="H17" i="10"/>
  <c r="G17" i="10"/>
  <c r="D17" i="10"/>
  <c r="N16" i="10"/>
  <c r="H16" i="10"/>
  <c r="G16" i="10"/>
  <c r="D16" i="10"/>
  <c r="N15" i="10"/>
  <c r="H15" i="10"/>
  <c r="G15" i="10"/>
  <c r="D15" i="10"/>
  <c r="N14" i="10"/>
  <c r="N13" i="10"/>
  <c r="H13" i="10"/>
  <c r="G13" i="10"/>
  <c r="D13" i="10"/>
  <c r="N12" i="10"/>
  <c r="H12" i="10"/>
  <c r="G12" i="10"/>
  <c r="D12" i="10"/>
  <c r="N11" i="10"/>
  <c r="H11" i="10"/>
  <c r="G11" i="10"/>
  <c r="D11" i="10"/>
  <c r="N10" i="10"/>
  <c r="I10" i="10"/>
  <c r="H10" i="10"/>
  <c r="G10" i="10"/>
  <c r="D10" i="10"/>
  <c r="N9" i="10"/>
  <c r="I9" i="10"/>
  <c r="G9" i="10"/>
  <c r="D9" i="10"/>
  <c r="C9" i="10"/>
  <c r="H9" i="10"/>
  <c r="N8" i="10"/>
  <c r="I8" i="10"/>
  <c r="G8" i="10"/>
  <c r="D8" i="10"/>
  <c r="C8" i="10"/>
  <c r="H8" i="10"/>
  <c r="N7" i="10"/>
  <c r="N6" i="10"/>
  <c r="N5" i="10"/>
  <c r="I5" i="10"/>
  <c r="G5" i="10"/>
  <c r="D5" i="10"/>
  <c r="C5" i="10"/>
  <c r="H5" i="10"/>
  <c r="N4" i="10"/>
  <c r="I4" i="10"/>
  <c r="G4" i="10"/>
  <c r="D4" i="10"/>
  <c r="C4" i="10"/>
  <c r="H4" i="10" s="1"/>
</calcChain>
</file>

<file path=xl/sharedStrings.xml><?xml version="1.0" encoding="utf-8"?>
<sst xmlns="http://schemas.openxmlformats.org/spreadsheetml/2006/main" count="1761" uniqueCount="936">
  <si>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</si>
  <si>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</si>
  <si>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</si>
  <si>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</si>
  <si>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</si>
  <si>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</si>
  <si>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</si>
  <si>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</si>
  <si>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</si>
  <si>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</si>
  <si>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</si>
  <si>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</si>
  <si>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</si>
  <si>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</si>
  <si>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</si>
  <si>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製造商應告知使用者任何殘餘風險。</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</si>
  <si>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</si>
  <si>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</si>
  <si>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</si>
  <si>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</si>
  <si>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</si>
  <si>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</si>
  <si>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</si>
  <si>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</si>
  <si>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</si>
  <si>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</si>
  <si>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</si>
  <si>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</si>
  <si>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</si>
  <si>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</si>
  <si>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</si>
  <si>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</si>
  <si>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</si>
  <si>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</si>
  <si>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</si>
  <si>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</si>
  <si>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</si>
  <si>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2. 本附錄中盡可能降低風險的要求指盡可能降低風險的同時不會對收益風險比產生不利影響。</t>
  </si>
  <si>
    <t>3. 製造商應建立、實施、記錄和維護風險管理系統。</t>
  </si>
  <si>
    <t>適用 
是/否</t>
  </si>
  <si>
    <t>相關標準</t>
  </si>
  <si>
    <t>(a) 透過安全的設計和製造盡可能消除或降低風險；</t>
  </si>
  <si>
    <t>5. 在消除或減少使用不當相關風險時，製造商應：</t>
  </si>
  <si>
    <t>(a) 盡量降低因器械人體工學特性及其預期使用環境所造成的風險（針對病人安全而設計），以及</t>
  </si>
  <si>
    <t>(b) 針對技術知識、經驗、教育、訓練和使用環境，以及預期使用者醫療及身體狀況（如適用）的注意事項（針對非專業、專業、殘疾或其他使用者而設計）。</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</si>
  <si>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</si>
  <si>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</si>
  <si>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</si>
  <si>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</si>
  <si>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</si>
  <si>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</si>
  <si>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</si>
  <si>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</si>
  <si>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</si>
  <si>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</si>
  <si>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</si>
  <si>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</si>
  <si>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</si>
  <si>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</si>
  <si>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</si>
  <si>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</si>
  <si>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</si>
  <si>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</si>
  <si>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</si>
  <si>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</si>
  <si>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</si>
  <si>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</si>
  <si>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</si>
  <si>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標準</t>
  </si>
  <si>
    <t>名稱</t>
  </si>
  <si>
    <t>Relevant standard(s)</t>
  </si>
  <si>
    <t>Relevant device(s)</t>
  </si>
  <si>
    <t>第一章 — 一般要求</t>
  </si>
  <si>
    <t>Chapter I — General requirements</t>
  </si>
  <si>
    <t>第二章 — 設計與製造要求</t>
  </si>
  <si>
    <t>Annex I — General safety and performance requirements (GSPR)</t>
  </si>
  <si>
    <t>附錄 I — 一般安全與性能要求 （GSPR）</t>
  </si>
  <si>
    <t>10. Chemical, physical and biological properties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</si>
  <si>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</si>
  <si>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11.1. Devices and their manufacturing processes shall be designed in such a way as to eliminate or to reduce as far as possible the risk of infection to patients, users and, where applicable, other persons. The design shall:</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</si>
  <si>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</si>
  <si>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</si>
  <si>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</si>
  <si>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</si>
  <si>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</si>
  <si>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Chapter III — Requirements regarding the information supplied with the device</t>
  </si>
  <si>
    <t>第三章 — 與產品一同提供的資訊要求</t>
  </si>
  <si>
    <t>相關醫材</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</si>
  <si>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</si>
  <si>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</si>
  <si>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</si>
  <si>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</si>
  <si>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</si>
  <si>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</si>
  <si>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</si>
  <si>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(k) an indication of any special storage and/or handling condition that applies;</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</si>
  <si>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</si>
  <si>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</si>
  <si>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</si>
  <si>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</si>
  <si>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</si>
  <si>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</si>
  <si>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(j) an instruction to check the instructions for use for what to do if the sterile packaging is damaged or unintentionally opened before use.</t>
  </si>
  <si>
    <t>1. 器材應達到其製造商預期的性能，其設計和製造方式應使其在正常使用條件下適合其預期目的。它們應安全有效，並且不會損害臨床狀況或患者的安全，或使用者或其他人（如適用）的安全和健康，前提是與它們的使用相關的任何風險在權衡時構成可接受的風險考慮到公認的現有技術水平，不利於患者，並且與高水平的健康和安全保護相容。</t>
  </si>
  <si>
    <t>風險管理應理解為貫穿器材整個生命週期的持續迭代過程，需要定期系統更新。在進行風險管理時，製造商應：</t>
  </si>
  <si>
    <t>(a) 建立並記錄各器材的風險管理計劃；</t>
  </si>
  <si>
    <t>(b) 識別和分析與各器械相關的已知和可預見的危險；</t>
  </si>
  <si>
    <t>(c) 估計和評估與預期使用相關的，以及在使用期間可合理預見的誤用發生的風險；</t>
  </si>
  <si>
    <t>(e) 評估來自生產階段的信息，特別是來自上市後監測系統的信息對危害及其發生頻率、對其相關風險的估計以及對總體風險、效益風險比的影響和風險可接受性；和</t>
  </si>
  <si>
    <t>4. 製造商在設計和製造器材時採取的風險控制措施應符合安全原則，並考慮公認的技術水準。為了降低風險，製造商應管理風險，以便與每種危害相關的殘餘風險以及整體殘餘風險被認為是可接受的。在選擇最合適的解決方案時，製造商應按以下優先順序：</t>
  </si>
  <si>
    <t>(b) 酌情針對無法消除的風險採取充分的保護措施，包括必要時發出警報；和</t>
  </si>
  <si>
    <t>(c) 提供安全資訊（警戒/預防措施/禁忌），並在適當情況下向使用者提供培訓。</t>
  </si>
  <si>
    <t>6. 器材的特性和性能不應受到不利影響，以致患者或使用者以及其他人（如適用）的健康或安全在設備的使用壽命期間受到損害，如製造商所示，當器材承受正常使用條件下可能出現的應力並且已按照製造商的說明進行適當維護時。</t>
  </si>
  <si>
    <t>7. 器材的設計、製造和包裝應確保其預期使用期間的特性和性能在運輸和儲存期間不會受到不利影響，例如，透過溫度和濕度的波動，考慮製造商提供的說明和資訊。</t>
  </si>
  <si>
    <t>9. 對於附件 XVI 中提到的設備，第 1 節和第 8 節中規定的一般安全要求應理解為，該器材在預期條件下和用於預期目的時使用時，根本不存在風險或不存在危險。風險不超過與產品使用相關的最大可接受風險，這與對人員安全和健康的高水準保護一致。</t>
  </si>
  <si>
    <t>8. 當與正常使用條件下器材所達到的性能所帶來的對患者和/或用戶的評估益處進行權衡時，所有已知和可預見的風險以及任何不良副作用均應最小化並可接受。</t>
  </si>
  <si>
    <t>相關器材</t>
  </si>
  <si>
    <t>10.1. 器材的設計和製造應確保滿足第一章所述的特性和性能要求。應特別注意：</t>
  </si>
  <si>
    <t>10. 化學、物理和生物學特性</t>
  </si>
  <si>
    <t>(h) 確認器材符合任何定義的化學和/或物理規格。</t>
  </si>
  <si>
    <t>10.2. 器材的設計、製造和包裝應盡量減少污染物和殘留物對患者構成的風險，同時考慮到器械的預期用途，以及對器械運輸、儲存和使用所涉及的人員的風險。應特別注意暴露於這些污染物和殘留物的組織以及暴露的持續時間和頻率。</t>
  </si>
  <si>
    <t>10.4. 物質</t>
  </si>
  <si>
    <t>10.4.1. 器材的設計和生產</t>
  </si>
  <si>
    <t>器材的設計和製造方式應盡可能降低可能從設備中釋放的物質或顆粒（包括磨損碎片、降解產物和加工殘留物）帶來的風險。器材，或其部件或其中使用的材料：</t>
  </si>
  <si>
    <t>— 具有侵入性並與人體直接接觸，</t>
  </si>
  <si>
    <t>— （重新）向/從身體施用藥物、體液或其他物質，包括氣體，或</t>
  </si>
  <si>
    <t>— 運輸或儲存此類藥物、體液或物質，包括氣體，以（重新）施用到身體，</t>
  </si>
  <si>
    <t>根據第 10.4.2 節的規定，在合理的情況下，僅含有濃度高於 0.1% 重量比 (w/w) 的以下物質：</t>
  </si>
  <si>
    <t>此類物質存在的理由應基於：</t>
  </si>
  <si>
    <t>(b) 對可能的替代物質、材料或設計的分析，包括有關獨立研究、同行評審研究、相關科學委員會的科學意見的資訊，以及對此類替代品可用性的分析；</t>
  </si>
  <si>
    <t>(a) 分析和估計潛在患者或使用者暴露於該物質的情況；</t>
  </si>
  <si>
    <t>(g) 表面特性；和</t>
  </si>
  <si>
    <t>(f) 所用材料的機械性能，在適當情況下反映強度、延展性、抗斷裂性、耐磨性和抗疲勞性等事項；</t>
  </si>
  <si>
    <t>(e) 在適當情況下，生物物理學或建模研究結果有效性已事先獲得證實；</t>
  </si>
  <si>
    <t>(d) 過程對材料性能的影響；</t>
  </si>
  <si>
    <t>(c) 器械不同部件之間的相容性，該器械由多個可植入部件組成；</t>
  </si>
  <si>
    <t>(b) 所使用的材料和物質與生物組織、細胞和體液之間的相容性，同時考慮到設備的預期用途，並在相關情況下考慮吸收、分佈、代謝和排泄；</t>
  </si>
  <si>
    <t>(a) 所用材料和物質的選擇，特別是在毒性和可燃性方面；</t>
  </si>
  <si>
    <t>10.4.3. 鄰苯二甲酸酯指南</t>
  </si>
  <si>
    <t>10.4.4. 關於其他致癌、致突變或生殖毒性(CMR)和內分泌幹擾物質的指南</t>
  </si>
  <si>
    <t>10.4.5. 標籤</t>
  </si>
  <si>
    <t>10.6. 器材的設計和製造應盡可能減少與顆粒尺寸和性能相關的風險，除非這些顆粒接觸到的是完好的皮膚，否則這些顆粒會位於或可釋放到患者或使用者體內。應特別注意奈米材料。</t>
  </si>
  <si>
    <t>11. 感染和微生物污染</t>
  </si>
  <si>
    <t>(a) 儘可能減少和適當地降低意外割傷和刺傷的風險，例如針刺傷，</t>
  </si>
  <si>
    <t>(b) 允許便捷安全地處理，</t>
  </si>
  <si>
    <t>(c) 儘可能減少器材的任何微生物洩漏和/或使用過程中的微生物暴露，以及</t>
  </si>
  <si>
    <t>(d) 防止器材或其內容物（如標本或液體）受到微生物污染。</t>
  </si>
  <si>
    <t>11.3. 標有特定微生物狀態的器械，應確保設計、製造和包裝在投放市場時保持該狀態，及在製造商規定的運輸和儲存條件下，器械依舊保持原樣。</t>
  </si>
  <si>
    <t>11.4. 以無菌狀態交付的器械應按照適當的程序進行設計、製造和包裝，以確保它們在投放市場時是無菌的，並且除非用於維持其無菌狀態的包裝被損壞，否則它們仍保持無菌狀態，在製造商指定的運輸和儲存條件下，直到使用時打開包裝。應確保最終用戶清楚地看到包裝的完整性。</t>
  </si>
  <si>
    <t>11.5. 標有無菌標籤的器械應通過適當的、經過驗證的方法進行加工、製造、包裝和滅菌。</t>
  </si>
  <si>
    <t>11.6. 擬滅菌的器械應在適當和受控的條件和設施中製造和包裝。</t>
  </si>
  <si>
    <t>11.8. 器材的標籤應區分投放市場的相同或相似器械，包括無菌和非無菌狀態，並帶有用於表示器材無菌的符號。</t>
  </si>
  <si>
    <t>12. 含有被認為是醫藥產品的物質的器材，以及由被人體吸收或局部分散的物質，或物質組合組成的器材</t>
  </si>
  <si>
    <t>13. 包含生物來源材料的器材</t>
  </si>
  <si>
    <t>10.4.2. 關於致癌、致突變或生殖毒性 (CMR) 和/或內分泌幹擾物質存在的理由</t>
  </si>
  <si>
    <t>(f) 根據 (e) 點所述資訊影響的 b 評估，必要時依第 4 節的要求修改控制措施。</t>
  </si>
  <si>
    <t>(d) 依第4節的要求消除或控制 (c) 點所述的這些風險；</t>
  </si>
  <si>
    <t>為達到該附錄第 10.4 節的目的，委員會應儘快在 2018 年 5 月 26 日之前向相關科學委員會提供編製指南的任務，該指南應在 2020 年 5 月 26 日之前準備好。委員會的任務應至少包括對屬於第 10.4.1 節 (a) 和 (b) 點所述物質組的鄰苯二甲酸酯的存在進行惠益風險評估。效益-風險評估應考慮設備的預期目的和使用背景，以及任何可用的替代物質和替代材料、設計或醫學治療。如果根據最新的科學證據認為合適，但應至少每五年更新一次該指南。</t>
  </si>
  <si>
    <t>(d) 如適用和可用的情況下，基於根據第 10.4.3. 節和 10.4.4. 節提供最新的相關科學委員會指南。</t>
  </si>
  <si>
    <t>(b) 對這些組織和細胞或其衍生物的處理、保存和任何其他處理應為患者、消費者和（如適用）其他人提供安全保障。特別是，應通過適當的採購方法和在製造過程中，實施經過驗證的消除或滅活方法，來解決病毒和其他傳播病原體的安全性問題；</t>
  </si>
  <si>
    <t>13.2. 對於使用非活性或處理非活性動物源組織或細胞，或其衍生物所製造的器械，應適用以下規定：</t>
  </si>
  <si>
    <t>(a) 在可行的情況下，考慮到動物物種、動物來源的組織和細胞或其衍生物，應源自於經過獸醫控制且適合組織預期用途的動物。製造商應保留有關動物地理來源的資訊；</t>
  </si>
  <si>
    <t>(c) 在使用動物來源的組織或細胞或其衍生物製造的器械，如第 722/2012 號法規所述，應適用該法規規定的特別要求。</t>
  </si>
  <si>
    <t>14. 器材構造及其與環境之間的相互作用</t>
  </si>
  <si>
    <t>14.1. 如果器材打算與其他器材或設備結合使用，則整個組合，包括連接系統應是安全的，並且不得損害設備的指定性能。適用於此類組合的任何使用限制應在標籤和/或使用說明中註明。使用者必須處理的連接，例如流體、氣體輸送、電氣或機械耦合，其設計和構造應盡量減少所有可能的風險，例如錯誤連接。</t>
  </si>
  <si>
    <t>14.2. 應採用適當方式設計和製造器械，確保盡可能避免或減少以下內容：</t>
  </si>
  <si>
    <t>(b) 與合理可預見的外部影響或環境條件相關的風險，例如磁場、外部電磁效應、靜電放電、與診斷或治療程式相關的輻射、壓力、濕度、溫度、壓力和加速度的變化或無線電信號干擾；</t>
  </si>
  <si>
    <t>(a) 與器材物理特徵相關的傷害風險，包括體積/壓力比、尺寸和適當的人體工程學特徵；</t>
  </si>
  <si>
    <t>(b) 動物性組織、細胞和物質或其衍生物的採購、加工、保存、測試和處理應確保患者、使用者以及其他人員（如適用）的安全。特別是，在製造過程中應通過實施經過驗證的消除或病毒滅活方法，來解決病毒和其他傳播因數的安全性問題，除非使用此類方法會導致不可接受的降解，從而損害設備的臨床益處；</t>
  </si>
  <si>
    <t>(a) 組織和細胞的捐贈、採購和測試應按照 2004/23/EC 指令進行；</t>
  </si>
  <si>
    <t>(c) 論證可能的物質和/或材料替代品（如有）或設計變更（如可行）在維持產品的功能、性能和利風險比方面不合適的原因；包括考慮此類設備的預期用途是否包括治療兒童或治療孕婦或哺乳期婦女，或治療被認為特別容易受到此類物質和/或材料影響的其他患者群體；和</t>
  </si>
  <si>
    <t>(d) 與軟體和IT環境間的可能負相互作用相關的風險，器材在該IT環境內操作和相互作用；</t>
  </si>
  <si>
    <t>(c) 與此器材使用相關的風險，當其接觸材料、液體和物質時，包括其在正常使用條件下暴露接觸的氣體；</t>
  </si>
  <si>
    <t>(f) 與其他通常用於調查或治療的器材相互幹擾的風險；和</t>
  </si>
  <si>
    <t>(e) 物質意外進入器材的風險；</t>
  </si>
  <si>
    <t>(g) 無法進行維護或校準（如植入物）時會產生風險，這些風險來自所用材料的老化，任何測量或控制機制的準確性下降。</t>
  </si>
  <si>
    <t>14.3. 器材的設計和製造應盡量減少正常使用和單一故障條件下的火災或爆炸風險。應特別注意預期用途，包括暴露於易燃或易爆物質，或可能引起燃燒的物質相關的器材。</t>
  </si>
  <si>
    <t>14.4. 器材的設計和製造應能夠安全有效地進行調整、校準和維護。</t>
  </si>
  <si>
    <t>14.5. 打算與其他器材或產品一起操作的器材，其設計和製造方式應確保互操作性和相容性可靠和安全。</t>
  </si>
  <si>
    <t>14.6. 任何測量、監測或顯示器的設計和製造，應符合人體工學原理，並考慮預期目的、使用者和器材預期使用的環境條件。</t>
  </si>
  <si>
    <t>15. 具有診斷或測量功能的器材</t>
  </si>
  <si>
    <t>15.1. 診斷設備和具有測量功能的設備的設計和製造，應基於適當的科學和技術方法，為其預期目的提供足夠的準確度、精密度和穩定性。製造商應註明精度限制。</t>
  </si>
  <si>
    <t>15.2. 具有測量功能的器材進行的測量，應符合理事會第 80/181/EEC (4) 號指令規定的法定單位表示。</t>
  </si>
  <si>
    <t>16. 輻射防護</t>
  </si>
  <si>
    <t>16.1. 總論</t>
  </si>
  <si>
    <t>(a) 設備的設計、製造和包裝應盡可能減少患者、使用者和其他人員對輻射的暴露，並以與預期目的相容的方式，同時治療和診斷目的使用下不對規定合理的劑量進行限制。</t>
  </si>
  <si>
    <t>(b)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</si>
  <si>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16.2. 預期輻射</t>
  </si>
  <si>
    <t>(a) 如果器材設計用於發射特定醫療目的所需而不可避免地輻射危害，或潛在危害等級的電離和/或非電離輻射，且其益處被認為超過發射固有的風險，則使用者需可以控制發射。此類設備的設計和製造應確保相關可變參數，在可接受的公差範圍內具有再現性。</t>
  </si>
  <si>
    <t>(b) 如果器材用於發射有害或潛在危險的電離和/或非電離輻射時，則應盡可能安裝此類發射的視覺顯示器和/或聲音警報。</t>
  </si>
  <si>
    <t>16.3. 器材的設計和製造應盡可能減少患者、使用者和其他人員遭受無意、雜散或散射輻射的照射。在可能和適當的情況下，應選擇減少患者、使用者和其他可能受影響的人員接觸輻射的方法。</t>
  </si>
  <si>
    <t>16.4. 電離輻射</t>
  </si>
  <si>
    <t>(a) 旨在發射電離輻射的器械的設計和製造，應考慮到第 2013/59/Euratom 號指令的要求，其中規定了防止由於暴露於電離輻射而產生危險的基本安全標準。</t>
  </si>
  <si>
    <t>(c) 如會發射離子輻射的器械預計用於放射醫學診斷，則應採取適當方式設計和製造，實現預期醫療目的的影像和/或輸出質量，同時最大限度地減少患者和使用者的輻射暴露。</t>
  </si>
  <si>
    <t>(d)  如會發射離子輻射的器械預計用於放射醫學診斷，則應採取適當方式設計和製造，確保可靠地監測和控制所輸送的劑量、射束類型、能量、以及在適當情況下的輻射品質。</t>
  </si>
  <si>
    <t>(b) 旨在發射電離輻射的裝置的設計和製造方式應確保在可能的情況下，考慮到預期用途，可以改變和控制發射的輻射的數量、幾何形狀、品質，如果可能的話，在治療期間進行監測。</t>
  </si>
  <si>
    <t>17. 電子可程式系統 — 包含電子可程式系統和本身就是器材的軟體</t>
  </si>
  <si>
    <t>17.2. 對於包含軟體的器材或軟體本身就是器材的軟體，應根據現有技術進行開發和製造軟體，同時考慮開發生命週期、風險管理，包括資訊安全、驗證和確認的原則。</t>
  </si>
  <si>
    <t>17.4. 製造商應規定有關硬體、IT 網路特性和IT安全措施的最低要求，包括防止未經授權的訪問，以按預期運行軟體的必要條件。</t>
  </si>
  <si>
    <t>18. 主動式器材和與其連接的器材</t>
  </si>
  <si>
    <t>18.1. 對於主動非植入式器材，在發生單一故障情況時，應採取適當的方法盡可能消除或降低隨之而來的風險。</t>
  </si>
  <si>
    <t>18.2. 當患者安全取決於內部電源時，此類器材應配備確定電源狀態的方法，並在電源容量處於臨界值時，提供適當的警告或指示。如有必要，應在電源接近臨界值之前，發出適當的警告或指示。</t>
  </si>
  <si>
    <t>18.3. 患者安全依賴於外部電源，此類器材應包括警報系統，以發出任何電源故障的信號。</t>
  </si>
  <si>
    <t>18.4. 用於監測患者一個或多個臨床參數的器材，應配備適當的警報系統，以提醒可能導致患者死亡或健康情況嚴重惡化的情況給使用者。</t>
  </si>
  <si>
    <t>18.5. 器材的設計和製造方式應盡可能降低產生電磁干擾的風險，以免影響相關器材或該預期環境下，其他器材或設備的操作。</t>
  </si>
  <si>
    <t>18.6. 器材的設計和製造方式，應提供一定程度的內在抗電磁幹擾能力，使其能夠如預期運作。</t>
  </si>
  <si>
    <t>18.7. 器材的設計和製造應盡可能避免在正常使用期間、和發生單一故障時，對患者、使用者或任何其他人造成意外觸電的風險，但前提是器材需按照製造商的指示安裝和維護保養。</t>
  </si>
  <si>
    <t>18.8. 器材的設計和製造方式，應盡可能防止未經授權的訪問，從而妨礙器材按預期運行。</t>
  </si>
  <si>
    <t>19. 主動植入式器材的特殊要求</t>
  </si>
  <si>
    <t>19.1. 應以適當方式設計和製造主動植入式器材，確保盡可能避免或減少：</t>
  </si>
  <si>
    <t>(a) 與使用能源有關的風險，特別是使用電力時，與器材的絕緣、漏電流和過熱有關的風險，</t>
  </si>
  <si>
    <t>(b) 與醫療有關的風險，特別是因使用除顫器或高頻手術器材而產生的風險，以及</t>
  </si>
  <si>
    <t>(c) 在無法進行維護和校準的情況下可能出現的風險，包括：</t>
  </si>
  <si>
    <t>19.2. 主動植入式器材的設計和製造應確保</t>
  </si>
  <si>
    <t>— 如果適用，器材與其預期使用物質的相容性，以及</t>
  </si>
  <si>
    <t>— 能源的可靠性。</t>
  </si>
  <si>
    <t>19.3. 主動植入式器材及其組成部件（如適用）應可識別，以便在發現與器材或其元件有關的潛在風險後，採取任何必要措施。</t>
  </si>
  <si>
    <t>19.4. 主動植入式器材應帶有一個代碼，該代碼可以明確識別自身及其製造商（特別是關於器材類型及製造年份）；如有必要，應可讀取該代碼，而無需進行外科手術。</t>
  </si>
  <si>
    <t>20. 防止機械和熱風險</t>
  </si>
  <si>
    <t>20.1. 器材的設計和製造方式，應能保護患者和使用者免受機械相關風險，例如：運動阻力、不穩定性和運動部件等。</t>
  </si>
  <si>
    <t>20.2. 器材的設計和製造應盡量降低器材振動所引起的風險水平，同時考慮利用先進技術和手段限制振動，特別是在源頭處，除非振動是規定性能的一部分。</t>
  </si>
  <si>
    <t>20.3. 器材的設計和製造應盡量降低所發出噪音引起的風險水平，同時考慮利用先進技術和手段降低噪音，特別是在源頭處，除非所發出的噪音是規定性能的一部分。</t>
  </si>
  <si>
    <t>20.4. 使用者或其他人必須操作連接到電力、天然氣、液壓和氣動能源的終端和連接器，其設計和構造應盡量減少所有潛在的風險。</t>
  </si>
  <si>
    <t>20.6. 在正常使用條件下，器材的可接觸部件（不包括用於供熱或達到給定溫度的部件或區域）及其周圍環境，不應達到潛在危險的溫度。</t>
  </si>
  <si>
    <t>21. 防止提供能量或物質的器材對患者或使用者帶來風險</t>
  </si>
  <si>
    <t>21.1. 為患者提供能量或物質的器材，其設計和構造應能足夠準確地設定和維持輸送量，以確保患者和使用者的安全。</t>
  </si>
  <si>
    <t>21.2. 器材應配備防止和/或指示可能造成危險的輸送能量、或輸送物質數量不足。 器材應採取適當的手段，盡可能防止能量和/或物質來源意外洩漏危險等級的能量或物質。</t>
  </si>
  <si>
    <t>21.3. 器材上應明確規定控制器和指示器的功能。如果器材帶有其操作所需的說明，或透過可視系統指示操作或調整參數，則此類資訊應為使用者和患者（如適用）易於理解。</t>
  </si>
  <si>
    <t>22. 防止製造商供非專業人士使用的醫療器材所帶來的風險</t>
  </si>
  <si>
    <t>22.1. 供非專業人員使用的器材，其設計和製造方式應能夠適用於預期用途，同時考慮到非專業人士可用的技能和手段，以及非專業人士的技術和環境中合理預期變化所導致的影響。製造商提供的資訊和說明應易於非專業人員理解和應用。</t>
  </si>
  <si>
    <t>22.2. 供非專業人士使用的器材，其設計和製造方式應符合：</t>
  </si>
  <si>
    <t>— 確保目標使用者在過程的所有階段，都可以安全準確地使用器材，如有必要，經過適當的培訓和/或資訊，</t>
  </si>
  <si>
    <t>— 盡可能和適當的降低意外割傷和刺傷造成的風險，例如針刺傷，以及</t>
  </si>
  <si>
    <t>— 盡可能降低預期使用者在處理器材時出錯的風險，並在適用的情況下，在結果解讀中出錯的風險。</t>
  </si>
  <si>
    <t>22.3. 供非專業人士使用的器材應在適當的情況下，包括非專業人員使用的規程：</t>
  </si>
  <si>
    <t>— 可以驗證在使用時，器材是否將按製造商的預期運行，並且</t>
  </si>
  <si>
    <t>— 如果適用的話，若器材未能提供有效結果，則發出警告。</t>
  </si>
  <si>
    <t>23.1. 關於製造商提供資訊的一般要求</t>
  </si>
  <si>
    <t>每個器材都應附有識別器材及其製造商所需的資訊，並視情況而定將任何安全和性能資訊傳達給使用者或其他人。此類資訊可能出現在器材本身、包裝上或使用說明書中，如果製造商有網站，則應在網站上提供並保持最新消息，同時考慮到以下因素：</t>
  </si>
  <si>
    <t>23. 標籤和使用說明書</t>
  </si>
  <si>
    <t>(a) 標籤和使用說明書的媒介、格式、內容、易讀性和位置，應適合於特定器材、其預期用途以及預期使用者的技術知識、經驗、教育或培訓。特別是，使用說明應以目標使用者易於理解的語言編寫，並在適當的情況下補充附圖和圖表。</t>
  </si>
  <si>
    <t>(b) 標籤上所需的資訊應在器材本身上提供。如果這不可行或不合適，則部分或所有資訊可顯示在每個單元的包裝上，和/或多個器材的包裝上。</t>
  </si>
  <si>
    <t>(c) 標籤應以人類可讀的格式提供，並可輔以機器可讀訊息，例如無線射頻識別 (RFID) 或條碼。</t>
  </si>
  <si>
    <t>(d) 使用說明書應與器材一起提供。例外情形，如果 I 類和 IIa 類器材可在無任何此類說明的情況下安全操作，則不需要使用說明書，除非本節其他地方另有規定。</t>
  </si>
  <si>
    <t>(e) 當向單一使用者和/或位置提供多個裝置時，如果購買者同意，則可以提供一份使用說明的副本，購買者在任何情況下，都可以要求免費提供更多副本。</t>
  </si>
  <si>
    <t>(g) 需要傳達給使用者和/或其他人的剩餘風險，應作為限制、禁忌、預防措施或警告，包含在製造商提供的資訊中。</t>
  </si>
  <si>
    <t>(h) 在適當的情況下，製造商提供的資訊應採用國際公認的符號形式。使用的任何符號或識別顏色應符合協調標準或 CS。若不存在統一標準或 CS 的區域，符號和顏色應在器材隨附的文件中進行描述。</t>
  </si>
  <si>
    <t>23.2. 標籤上的資訊</t>
  </si>
  <si>
    <t>標籤應標明以下所有事項：</t>
  </si>
  <si>
    <t>(b) 使用者識別器材所必需的詳細資訊、包裝內容、以及對使用者來說不明顯的器材預期用途；</t>
  </si>
  <si>
    <t>(a) 器材的名稱或品牌名稱；</t>
  </si>
  <si>
    <t>(c) 製造商的名稱、註冊商號、或註冊商標、及其註冊營業地點的位址；</t>
  </si>
  <si>
    <t>(d) 如果製造商的註冊營業地點在歐盟境外，則授權代表的名稱、和授權代表的註冊營業地點位址；</t>
  </si>
  <si>
    <t>(e) 在適用的情況下，器材包含或採用的指示資訊：</t>
  </si>
  <si>
    <t>(f) 若根據歐盟法規 (EU) 第 207/2012 號 、或根據本法規通過的任何後續實施規則中規定的條件下，可以向使用者提供非紙本格式（例如電子形式）的使用說明書。</t>
  </si>
  <si>
    <t>(a) 根據歐洲議會和理事會法規 (EC) 第 1272/2008 號 附件六 第 3 部分，具有致癌性、致突變性或生殖毒性 (CMR) 的 1A 或 1B 類物質，或</t>
  </si>
  <si>
    <t>(b) 具有內分泌幹擾特性的物質，有科學證據表明可能對人類健康產生嚴重影響，並且根據歐洲議會和歐洲議會法規 (EC) 第 1907/2006 號，其第 59 條例規定的程序進行鑑定，或者一旦委員會根據歐洲議會的歐盟法規(EU)第 528/2012 號，其第 5 條第 (3) 款第 1 項通過授權法案，符合其中所製定的標準中與人類健康相關的標準。</t>
  </si>
  <si>
    <t>12.1. 對於第 1 條第 (8) 款第 1 項所述的器材，該物質的品質、安全性和有用性，如果單獨使用，將被視為第 2001/83/EC 指令第 1 條第 (2) 款所指的醫藥產品，應依照本法規中適用的符合性評估流程的規定，使用第 2001/83/EC 指令 附件一 所規定的類似方法進行驗證。</t>
  </si>
  <si>
    <t>12.2. 由擬引入人體的物質或物質組合組成，並被人體吸收或局部分散在體內中的器材，應在適用的情況下，以僅限於本法規未涵蓋的方面的方式遵守 2001/83/EC 指令 附件一 中規定， 應依照本法規適用的合格評定流程的要求，評估吸收、分佈、代謝、排泄、局部耐受性、毒性，當與其他器材、藥品或其他物質相互作用時，可能產生的不良反應。</t>
  </si>
  <si>
    <t>(c) 這些器材的可追溯體系應與第2004/23/EC號指令、和第2002/98/EC號指令，所規定可溯源性和資料保護要求是互補和相容。</t>
  </si>
  <si>
    <t>(f) 如適用，標籤資訊應符合第 10.4.5 節的規定；</t>
  </si>
  <si>
    <t>(g) 器材的批號或序號，視情況而定，前面字樣帶有「批號」或「序號」或等效符號；</t>
  </si>
  <si>
    <t>(h) 根據第 27 條第 (4) 款 及 附件七第 C 部分所述的 UDI；</t>
  </si>
  <si>
    <t>(j) 如無註明可安全使用的日期，則指明製造日期。該製造日期可作為批號或序列號的一部分，前提是該日期清晰可辨；</t>
  </si>
  <si>
    <t>(k) 指示任何適用的特殊儲存和/或處理條件；</t>
  </si>
  <si>
    <t>(l) 如果器材是無菌的，則說明其無菌狀態和滅菌方法；</t>
  </si>
  <si>
    <t>(m) 需要立即提請器材使用者和任何其他人注意的警告或預防措施。這些資訊可以保持在最低限度，在這種情況下，更詳細的資訊應出現在使用說明書中，同時考慮到目標使用者；</t>
  </si>
  <si>
    <t>(n) 如果器材僅供一次性使用，則應標示該情況。製造商的一次性使用標誌，應在整個歐盟境內保持一致；</t>
  </si>
  <si>
    <t>Device(s)</t>
  </si>
  <si>
    <t>A010101 - Hypodermic needles</t>
  </si>
  <si>
    <t>A010102 - 蝴蝶針</t>
  </si>
  <si>
    <t>A010103 - 植入式系統針頭和套件（端口）</t>
  </si>
  <si>
    <t>A010101 - 皮下注射針</t>
  </si>
  <si>
    <t>A010104 - 用於小瓶收集的針頭</t>
  </si>
  <si>
    <t>A010105 - 真空採集針</t>
  </si>
  <si>
    <t>A010106 - 用於重建填充的針頭和套件</t>
  </si>
  <si>
    <t>A010201 - 針頭和套件 - 軟組織的組織學和細胞學活檢</t>
  </si>
  <si>
    <t>A010202 - 骨髓活檢針和套件</t>
  </si>
  <si>
    <t>A010203 - 皮膚切片針和套件</t>
  </si>
  <si>
    <t>A010204 - 羊膜穿刺術和絨毛穿刺針和套件</t>
  </si>
  <si>
    <t>A010205 - 內視鏡切片針和套件（非胃腸道設備）</t>
  </si>
  <si>
    <t>A010206 - 腦部活檢針和套件</t>
  </si>
  <si>
    <t>A010207 - 肺活檢針和套件</t>
  </si>
  <si>
    <t>A010301 - 脊髓和硬膜外麻醉針和套件</t>
  </si>
  <si>
    <t>A010302 - 神經叢阻斷針和套件</t>
  </si>
  <si>
    <t>A010401 - 動靜脈內瘻管針</t>
  </si>
  <si>
    <t>A010501 - 眼前房針</t>
  </si>
  <si>
    <t>A010502 - 洗眼針</t>
  </si>
  <si>
    <t>A010503 - 球週針</t>
  </si>
  <si>
    <t>A010504 - 球後針</t>
  </si>
  <si>
    <t>A010505 - 眼內注射針</t>
  </si>
  <si>
    <t>A010506 - 眼內抽吸插管針</t>
  </si>
  <si>
    <t>A010601 - 卡普爾針</t>
  </si>
  <si>
    <t>A010602 - 牙科沖洗針</t>
  </si>
  <si>
    <t>(o) 如果器材是經過再處理的一次性使用，則說明該事實、已執行的再處理循環次數、以及有關再處理次數的任何限制；</t>
  </si>
  <si>
    <t>(p) 如果器材是定製的，則標示「定製器材」字樣；</t>
  </si>
  <si>
    <t>(r) 對於旨在透過身體孔洞引入人體或應用於皮膚，並被人體吸收或局部分散的物質，或物質組合組成的裝置，則提供器材的整體定性成分，以及負責實現主要預期作用的主要成分的定量資訊；</t>
  </si>
  <si>
    <t>(s) 對於主動植入式器材，提供序列號，對於其他植入式器材，序列號或批號。</t>
  </si>
  <si>
    <t>23.3. 關於保持器材無菌狀態的包裝資訊（”無菌包裝”）</t>
  </si>
  <si>
    <t>無菌包裝上應註明以下細節：</t>
  </si>
  <si>
    <t>(a) 無菌包裝被識別為無菌包裝的指示，</t>
  </si>
  <si>
    <t>(b) 器材處於無菌狀態的聲明，</t>
  </si>
  <si>
    <t>(c) 滅菌方法，</t>
  </si>
  <si>
    <t>(d) 製造商的名稱和地址，</t>
  </si>
  <si>
    <t>(q) 表示該器材是醫療器材。如果該器材僅用於臨床研究，則應註明 “臨床研究專用”；</t>
  </si>
  <si>
    <t>(i) 明確指出安全使用或植入器材的時間限制，至少表示與之相關的年份和月份；</t>
  </si>
  <si>
    <t>23.4. 使用說明中的資訊</t>
  </si>
  <si>
    <t>使用說明應包含以下所有細節：</t>
  </si>
  <si>
    <t>(a) 第 23.2 條第(a)、(c)、(e)、(f)、(k)、(l)、(n) 和 (r) 點所述的詳細規定；</t>
  </si>
  <si>
    <t>(b) 器材的預期用途在適當情況下，明確規範適應症、禁忌症、患者目標群體、和預期使用者；</t>
  </si>
  <si>
    <t>(c) 在適用的情況下，應說明預期的臨床益處。</t>
  </si>
  <si>
    <t>(d) 在適用的情況下，連結到第 32 條所述的安全性和臨床表現摘要；</t>
  </si>
  <si>
    <t>(e) 器材的性能特徵；</t>
  </si>
  <si>
    <t>(f) 在適用的情況下，允許醫療保健專業人員驗證器材是否合適，並選擇相應的軟體和配件的資訊；</t>
  </si>
  <si>
    <t>(g) 任何殘留風險、禁忌症、和任何不良副作用，包括傳達給患者這方面的資訊；</t>
  </si>
  <si>
    <t>(h) 使用者正確使用器材所需的規范，例如，如果設備具有測量功能，則需要求準確度；</t>
  </si>
  <si>
    <t>(i) 器材在準備使用之前或使用過程中，例如：滅菌、最終組裝、校驗等，任何預處理或處理的細節，包括確保患者安全所需的消毒水平，以及實現這些消毒水平的所有可用方法；</t>
  </si>
  <si>
    <t>(j) 對於器材使用者和/或其他人，特殊設施、特殊培訓、或特殊資格的任何要求;</t>
  </si>
  <si>
    <t>(k) 驗證器材是否正確安裝並準備好安全運行，及按照製造商的預期執行所需的資訊，以及相關信息：</t>
  </si>
  <si>
    <t>(j) 檢查使用說明，了解如果無菌包裝在使用前被損壞或意外打開，該如何處理。</t>
  </si>
  <si>
    <t>(m) 如果器材是非無菌的，需要在使用前進行滅菌，應提供適當的滅菌說明。</t>
  </si>
  <si>
    <t>(l) 如果器材是無菌的，則在使用前無菌包裝被損壞或無意打開的情況下，應提供說明。</t>
  </si>
  <si>
    <t>(o) 如適用，表示器材只有在製造商負責修復，以符合一般安全和性能要求的情況下，才能重複使用。</t>
  </si>
  <si>
    <t>(q) 對於打算與其他器材和/或通用設備一起使用的器材：</t>
  </si>
  <si>
    <t>(r) 如果器材出於醫療用途發射輻射：</t>
  </si>
  <si>
    <t>(s) 允許使用者和/或患者了解有關器材的任何警告、預防措施、禁忌症、待採取的措施，以及使用限制的資訊。在相關的情況下，該資訊應允許使用者向患者簡要介紹有關該器材的任何警告、預防措施、禁忌症、應採取的措施，以及使用限制。此資訊應酌情涵蓋：</t>
  </si>
  <si>
    <t>(t) 對於由擬引入人體，並被人體吸收或局部分散的物質或物質組合構成的器材，在適當情況下，涉及器材及其代謝物與其他器材、藥品和其他物質相互作用的一般概況，以及與過量相關的禁忌症、不良副作用和風險；</t>
  </si>
  <si>
    <t>(u) 對於可植入式器材，關於患者可以接觸到的材料和物質，其總體定性和定量資訊；</t>
  </si>
  <si>
    <t>(v) 為便於安全處置設備、其附件和與之一起使用的消耗品（如果有）而應採取的警告或預防措施。在適當情況下，這些資訊應包括：</t>
  </si>
  <si>
    <t>如果根據第 23.1 節 (d) 點無需使用說明，則應根據要求向使用者提供此資訊；</t>
  </si>
  <si>
    <t>(w) 對於供非專業人士使用的器材，使用者應諮詢醫療保健專業人員；</t>
  </si>
  <si>
    <t>(x) 對於根據本法規第 1 條 第(2) 款所涵蓋的器材，有關缺乏臨床益處以及與使用該器材相關的風險資訊；</t>
  </si>
  <si>
    <t>(y) 使用說明的發佈日期，如果已修訂，則使用說明書採取最新修訂版的發布日期和識別碼；</t>
  </si>
  <si>
    <t>(z) 向使用者和/或患者發出通知與器材有關的任何嚴重事件，理應向製造商和使用者和/或患者所在成員國的主管機關報告；</t>
  </si>
  <si>
    <t>(aa) 根據第 18 條向患者提供植入式器材的資訊；</t>
  </si>
  <si>
    <t>(ab) 對於包含電子可程式系統，包括軟體或本身就是器材的軟體，有關硬體、IT 網路特性、和 IT 安全措施的最低要求，涵蓋防止未經授權的存取，這是按預期運行軟體所必需的。</t>
  </si>
  <si>
    <t>17.1. 對於包含電子可程式系統，包括軟體或本身就是器材的軟體，其設計應根據預期用途確保可重複性、可靠性和效能。當出現單一故障情況時，應採取適當的措施，盡可能消除或減少隨之而來的風險或性能損害。</t>
  </si>
  <si>
    <t>17.3. 本節所提到的軟體旨在與行動運算平台結合使用，其設計和製造應考慮行動平台的具體功能，例如：螢幕的尺寸和對比度，以及與其用途相關的外部因素（光或噪音水平不同的環境）。</t>
  </si>
  <si>
    <t>Chapter II — Requirements regarding performance, design and manufacture</t>
  </si>
  <si>
    <t>第二章 — 有關性能、設計和製造的要求</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</si>
  <si>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</si>
  <si>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</si>
  <si>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</si>
  <si>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</si>
  <si>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</si>
  <si>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</si>
  <si>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(a) 允許便捷安全地處理，</t>
  </si>
  <si>
    <t>(b) 儘可能減少器材的任何微生物洩漏和/或使用過程中的微生物暴露，以及</t>
  </si>
  <si>
    <t>11.1. 器材及其製造過程的設計應盡可能消除或盡可能降低患者、使用者和（如適用）其他人的感染風險。設計應：</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</si>
  <si>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</si>
  <si>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</si>
  <si>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11.3. 標有無菌標籤的器械應通過適當的、經過驗證的方法進行加工、製造、包裝和滅菌。</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</si>
  <si>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</si>
  <si>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</si>
  <si>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</si>
  <si>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11.4. 擬滅菌的器械應在適當和受控的條件和設施中製造和包裝。</t>
  </si>
  <si>
    <t>11.5. 非無菌器材的包裝系統應保持產品的完整性和清潔度，並且在器械使用前要消毒的情況下，應盡量減少微生物污染的風險；包裝系統應考慮到製造商指示的滅菌方法。</t>
  </si>
  <si>
    <t>11.6. 器材的標籤應區分投放市場的相同或相似器械，包括無菌和非無菌狀態，並帶有用於表示器材無菌的符號。</t>
  </si>
  <si>
    <t>12. 包含生物來源材料的器材</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</si>
  <si>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</si>
  <si>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</si>
  <si>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</si>
  <si>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 器材構造及其與環境之間的相互作用</t>
  </si>
  <si>
    <t>13.1. 如果器材打算與其他器材或設備結合使用，則整個組合，包括連接系統應是安全的，並且不得損害設備的指定性能。適用於此類組合的任何使用限制應在標籤和/或使用說明中註明。</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</si>
  <si>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</si>
  <si>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</si>
  <si>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11.2. 如有必要，器材的設計應便於安全清潔、消毒和/或重新滅菌。</t>
  </si>
  <si>
    <t>13.2. 應採用適當方式設計和製造器材，確保盡可能避免或減少以下內容：</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</si>
  <si>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</si>
  <si>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</si>
  <si>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13.3. 器材的設計和製造應盡量減少正常使用和單一故障條件下的火災或爆炸風險。應特別注意預期用途，包括暴露於易燃或易爆物質，或可能引起燃燒的物質相關的器材。</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</si>
  <si>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</si>
  <si>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</si>
  <si>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</si>
  <si>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13.4. 器材的設計和製造應能夠安全有效地進行調整、校準和維護。</t>
  </si>
  <si>
    <t>13.5. 打算與其他器材或產品一起操作的器材，其設計和製造方式應確保互操作性和相容性可靠和安全。</t>
  </si>
  <si>
    <t>13.6. 器材的設計和製造方式應便於使用者、患者或其他人安全處置這些器材以及相關廢物。為此，製造商應確定並測試程式和措施，以便其器材在使用后可以安全處置。此類程式應在使用說明中描述。</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</si>
  <si>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</si>
  <si>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</si>
  <si>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 具有測量功能的器材</t>
  </si>
  <si>
    <t>14.2. 具有測量功能的器材進行的測量，應符合理事會第 80/181/EEC (4) 號指令規定的法定單位表示。</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</si>
  <si>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</si>
  <si>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</si>
  <si>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</si>
  <si>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</si>
  <si>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</si>
  <si>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</si>
  <si>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</si>
  <si>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</si>
  <si>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</si>
  <si>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</si>
  <si>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</si>
  <si>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</si>
  <si>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設備的設計、製造和包裝方式應盡可能減少使用者或其他人對輻射（有意的、無意的、雜散的或分散的）的暴露，並以符合預期目的的方式，同時不限制用於診斷目的的適當指定水準的應用。</t>
  </si>
  <si>
    <t>15. 輻射防護</t>
  </si>
  <si>
    <t>15.3.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</si>
  <si>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</si>
  <si>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</si>
  <si>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</si>
  <si>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</si>
  <si>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</si>
  <si>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</si>
  <si>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</si>
  <si>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</si>
  <si>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</si>
  <si>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16. 電子可程式系統 — 包含電子可程式系統和本身就是器材的軟體</t>
  </si>
  <si>
    <t>16.1. 對於包含電子可程式系統，包括軟體或本身就是器材的軟體，其設計應根據預期用途確保可重複性、可靠性和效能。當出現單一故障情況時，應採取適當的措施，盡可能消除或減少隨之而來的風險或性能損害。</t>
  </si>
  <si>
    <t>16.2. 對於包含軟體的器材或軟體本身就是器材的軟體，應根據現有技術進行開發和製造軟體，同時考慮開發生命週期、風險管理，包括資訊安全、驗證和確認的原則。</t>
  </si>
  <si>
    <t>16.3. 本節所提到的軟體旨在與行動運算平台結合使用，其設計和製造應考慮行動平台的具體功能，例如：螢幕的尺寸和對比度，以及與其用途相關的外部因素（光或噪音水平不同的環境）。</t>
  </si>
  <si>
    <t>16.4. 製造商應規定有關硬體、IT 網路特性和IT安全措施的最低要求，包括防止未經授權的訪問，以按預期運行軟體的必要條件。</t>
  </si>
  <si>
    <t>17. Devices connected to or equipped with an energy source</t>
  </si>
  <si>
    <t>17. 連接或配備能源的設備</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</si>
  <si>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</si>
  <si>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</si>
  <si>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</si>
  <si>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</si>
  <si>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</si>
  <si>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</si>
  <si>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</si>
  <si>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 防止機械和熱風險</t>
  </si>
  <si>
    <t>18.1. 器材的設計和製造方式，應能保護使用者和其他人員免受機械相關風險。</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</si>
  <si>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</si>
  <si>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</si>
  <si>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</si>
  <si>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</si>
  <si>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20.5. 在安裝或重裝某些零件時，其出現的錯誤可能成為風險源頭，這些部件的設計和構造應完全避免該風險，如果無法實現，則透過在零件本身和/或其外殼的資訊來說明。</t>
  </si>
  <si>
    <t>當需要知道移動方向以避免風險，應提供訊息在零件和/或其外殼。</t>
  </si>
  <si>
    <t>10.1. Devices shall be designed and manufactured in such a way as to ensure that the characteristics and performance requirements referred to in Chapter I are fulfilled.</t>
  </si>
  <si>
    <t>10.1. 器材的設計和製造應確保滿足第一章所述的特性和性能要求。</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</si>
  <si>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</si>
  <si>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18.4. 器材的設計和製造應盡量降低器材振動所引起的風險水平，同時考慮利用先進技術和手段限制振動，特別是在源頭處，除非振動是規定性能的一部分。</t>
  </si>
  <si>
    <t>18.5. 器材的設計和製造應盡量降低所發出噪音引起的風險水平，同時考慮利用先進技術和手段降低噪音，特別是在源頭處，除非所發出的噪音是規定性能的一部分。</t>
  </si>
  <si>
    <t>18.6. 使用者或其他人必須操作連接到電力、天然氣、液壓和氣動能源的終端和連接器，其設計和構造應盡量減少所有潛在的風險。</t>
  </si>
  <si>
    <t>18.7. 在安裝或重裝某些零件時，其出現的錯誤可能成為風險源頭，這些部件的設計和構造應完全避免該風險，如果無法實現，則透過在零件本身和/或其外殼的資訊來說明。</t>
  </si>
  <si>
    <t>18.8. 在正常使用條件下，器材的可接觸部件（不包括用於供熱或達到給定溫度的部件或區域）及其周圍環境，不應達到潛在危險的溫度。</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</si>
  <si>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</si>
  <si>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</si>
  <si>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</si>
  <si>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</si>
  <si>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</si>
  <si>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</si>
  <si>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</si>
  <si>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</si>
  <si>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</si>
  <si>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</si>
  <si>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(a) 可以驗證在使用時，器材是否將按製造商的預期運行，並且</t>
  </si>
  <si>
    <t>(b) 若器材未能提供有效結果，則發出警告。</t>
  </si>
  <si>
    <t>(a) 確保目標使用者在過程的所有階段，都可以安全準確地使用器材，如有必要，經過適當的培訓和/或資訊；和</t>
  </si>
  <si>
    <t>(b) 盡可能降低預期使用者在處理器材時出錯的風險，並在適用的情況下，在結果解讀中出錯的風險。</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</si>
  <si>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</si>
  <si>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(b) 標籤上所需的資訊應在器材本身上提供。如果這不可行或不合適，則部分或所有資訊可顯示在每個單元的包裝上。如果每個器材單獨的完整標籤不可行，則應在多個器材的包裝上列出該資訊。</t>
  </si>
  <si>
    <t>(c) Labels shall be provided in a human-readable format and may be supplemented by machine-readable information, such as radio-frequency identification or bar codes.</t>
  </si>
  <si>
    <t>(c) 標籤應以人類可讀的格式提供，並可輔以機器可讀訊息，例如無線射頻識別或條碼。</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</si>
  <si>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</si>
  <si>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</si>
  <si>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</si>
  <si>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</si>
  <si>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</si>
  <si>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</si>
  <si>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(e) 表明該器材是體外診斷醫療器材，或者如果器材是“性能研究用器材”，則應相應註明；</t>
  </si>
  <si>
    <t>(f) the lot number or the serial number of the device preceded by the words LOT NUMBER or SERIAL NUMBER or an equivalent symbol, as appropriate;</t>
  </si>
  <si>
    <t>(g) the UDI carrier referred to in Article 24 and Part C of Annex VI;</t>
  </si>
  <si>
    <t>(g) 根據第 24 條 及 附件六第 C 部分所述的 UDI；</t>
  </si>
  <si>
    <t>(f) 器材的批號或序號，視情況而定，前面字樣帶有「批號」或「序號」或等效符號；</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</si>
  <si>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</si>
  <si>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</si>
  <si>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</si>
  <si>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</si>
  <si>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</si>
  <si>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</si>
  <si>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(o) 適用時，任何特定的操作說明；</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</si>
  <si>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</si>
  <si>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</si>
  <si>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</si>
  <si>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</si>
  <si>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</si>
  <si>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20.3. 關於保持器材無菌狀態的包裝資訊（”無菌包裝”）</t>
  </si>
  <si>
    <t>20.2. 標籤上的資訊</t>
  </si>
  <si>
    <t>20. 標籤和使用說明書</t>
  </si>
  <si>
    <t>20.1. 關於製造商提供資訊的一般要求</t>
  </si>
  <si>
    <t>(q) if the device is intended for self-testing or near-patient testing, an indication of that fact;</t>
  </si>
  <si>
    <t>(p) 如果器材僅供一次性使用，請註明此事實。製造商對一次性使用的說明應在整個歐盟內保持一致；</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</si>
  <si>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</si>
  <si>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</si>
  <si>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</si>
  <si>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</si>
  <si>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(u) 自我檢測的器材，標籤應包含以下內容：</t>
  </si>
  <si>
    <t xml:space="preserve">     (i) the type of specimen(s) required to perform the test (e.g. blood, urine or saliva);</t>
  </si>
  <si>
    <t xml:space="preserve">     (i) 進行測試所需的樣本類型（例如血液、尿液或唾液）；</t>
  </si>
  <si>
    <t xml:space="preserve">     (ii) 需要額外的材料才能使測試正常運作；</t>
  </si>
  <si>
    <t xml:space="preserve">     (ii) the need for additional materials for the test to function properly;</t>
  </si>
  <si>
    <t xml:space="preserve">     (iii) contact details for further advice and assistance.</t>
  </si>
  <si>
    <t xml:space="preserve">     (iii) 聯絡方式以獲得進一步的建議和協助。</t>
  </si>
  <si>
    <t>自我檢測產品的名稱，不得反映製造商規定以外的預期用途。</t>
  </si>
  <si>
    <t>(f) the month and year of manufacture,</t>
  </si>
  <si>
    <t>(g) an unambiguous indication of the time limit for using the device safely, expressed at least in terms of year and month and, where relevant, the day, in that order,</t>
  </si>
  <si>
    <t>(i) 明確指示安全使用該器材的時間限制，至少以年和月以及相關日的順序表示，</t>
  </si>
  <si>
    <t>(h) 製造月份和年份，</t>
  </si>
  <si>
    <t>(e) 器材說明，</t>
  </si>
  <si>
    <t>(f) 如果器材預計用於臨床研究，則標示 “臨床研究專用” 字樣，</t>
  </si>
  <si>
    <t>(g) 如果器材是定製的，則標示「定製器材」字樣，</t>
  </si>
  <si>
    <t>(i) 明確指出安全使用或植入器材的時間限制，至少表示與之相關的年份和月份，和</t>
  </si>
  <si>
    <t>20.4. Information in the instructions for use</t>
  </si>
  <si>
    <t>20.4. 使用說明中的資訊</t>
  </si>
  <si>
    <t>20.4.1. The instructions for use shall contain all of the following particulars:</t>
  </si>
  <si>
    <t>20.4.1. 使用說明應包含以下所有細節：</t>
  </si>
  <si>
    <t>(b) the details strictly necessary for the user to uniquely identify the device;</t>
  </si>
  <si>
    <t>(b) 使用者唯一識別器材的嚴格必要資訊；</t>
  </si>
  <si>
    <t>(c) the device's intended purpose:</t>
  </si>
  <si>
    <t>(c) 該器材的預期用途：</t>
  </si>
  <si>
    <t xml:space="preserve">     (i) what is detected and/or measured;</t>
  </si>
  <si>
    <t xml:space="preserve">     (i) 需檢測和/或測量什麼；</t>
  </si>
  <si>
    <t xml:space="preserve">     (ii) its function (e.g. screening, monitoring, diagnosis or aid to diagnosis, prognosis, prediction, companion diagnostic);</t>
  </si>
  <si>
    <t xml:space="preserve">     (ii) 其功能（例如篩檢、監測、診斷或輔助診斷、預後、預測、伴隨診斷）；</t>
  </si>
  <si>
    <t xml:space="preserve">     (iii) the specific information that is intended to be provided in the context of:</t>
  </si>
  <si>
    <t xml:space="preserve">     (iii) 旨在在以下情況提供的具體資訊：</t>
  </si>
  <si>
    <t xml:space="preserve">          — a physiological or pathological state;</t>
  </si>
  <si>
    <t xml:space="preserve">          — 生理或病理狀態；</t>
  </si>
  <si>
    <t xml:space="preserve">          — congenital physical or mental impairments;</t>
  </si>
  <si>
    <t xml:space="preserve">          — 先天性身體或精神缺陷；</t>
  </si>
  <si>
    <t xml:space="preserve">          — the predisposition to a medical condition or a disease;</t>
  </si>
  <si>
    <t xml:space="preserve">          — 易患某種健康狀況或疾病；</t>
  </si>
  <si>
    <t xml:space="preserve">          — the determination of the safety and compatibility with potential recipients;</t>
  </si>
  <si>
    <t xml:space="preserve">          — 確定與潛在接受者的安全性和相容性；</t>
  </si>
  <si>
    <t xml:space="preserve">          — the prediction of treatment response or reactions;</t>
  </si>
  <si>
    <t xml:space="preserve">          — 治療反應或反應的預測；</t>
  </si>
  <si>
    <t xml:space="preserve">          — the definition or monitoring of therapeutic measures;</t>
  </si>
  <si>
    <t xml:space="preserve">          — 治療措施的定義或監測；</t>
  </si>
  <si>
    <t xml:space="preserve">     (iv) whether it is automated or not;</t>
  </si>
  <si>
    <t xml:space="preserve">     (iv) 是否自動化；</t>
  </si>
  <si>
    <t xml:space="preserve">     (v) whether it is qualitative, semi-quantitative or quantitative;</t>
  </si>
  <si>
    <t xml:space="preserve">     (v) 無論是定性、半定量或定量；</t>
  </si>
  <si>
    <t xml:space="preserve">     (vi) the type of specimen(s) required;</t>
  </si>
  <si>
    <t xml:space="preserve">     (vi) 所需樣本的類型；</t>
  </si>
  <si>
    <t xml:space="preserve">     (vii) where applicable, the testing population; and</t>
  </si>
  <si>
    <t xml:space="preserve">     (vii) 適用的測試人群；和</t>
  </si>
  <si>
    <t xml:space="preserve">     (viii) for companion diagnostics, the International Non-proprietary Name (INN) of the associated medicinal product for which it is a companion test.</t>
  </si>
  <si>
    <t xml:space="preserve">     (viii) 對於伴隨診斷，是伴隨測試的相關醫藥產品的國際非專有名稱 (INN)。</t>
  </si>
  <si>
    <t>(d) an indication that the device is an in vitro diagnostic medical device, or, if the device is a ‘device for performance study’, an indication of that fact;</t>
  </si>
  <si>
    <t>(d) 表明該器材是體外診斷醫療器材，或者如果器材是“性能研究用器材”，則應相應註明；</t>
  </si>
  <si>
    <t>(e) the intended user, as appropriate (e.g. self-testing, near patient and laboratory professional use, healthcare professionals);</t>
  </si>
  <si>
    <t>(e) 適當的預期使用者（例如自我測試、定點照護檢驗和實驗室專業用途、醫療保健專業人員）；</t>
  </si>
  <si>
    <t>(r) 如果快速測定不適用於自我測試或定點照護測試，則明確排除此情況；</t>
  </si>
  <si>
    <t>(q) 如果器材用於自我測試或定點照護測試，則註明這一事實；</t>
  </si>
  <si>
    <t>(f) 當器材僅用於專業用途時，可以向使用者提供非紙本格式（例如電子形式）的使用說明書，除非器材用於定點照護檢驗測試。</t>
  </si>
  <si>
    <t>(e) 當向單一使用者和/或位置提供多個裝置時，用於自我測試或定點照護檢驗的器材除外，如果購買者同意，則可以提供一份使用說明的副本，購買者在任何情況下，都可以要求免費提供更多副本。</t>
  </si>
  <si>
    <t>19.3. 在可行的情況下，用於自我測試和定點照護檢驗的設備應包括一個程序，透過該程序，預期使用者可以：</t>
  </si>
  <si>
    <t>(f) the test principle;</t>
  </si>
  <si>
    <t>(f) 測試原理；</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</si>
  <si>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</si>
  <si>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</si>
  <si>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</si>
  <si>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</si>
  <si>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</si>
  <si>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</si>
  <si>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</si>
  <si>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</si>
  <si>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</si>
  <si>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</si>
  <si>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</si>
  <si>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</si>
  <si>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</si>
  <si>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</si>
  <si>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</si>
  <si>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</si>
  <si>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</si>
  <si>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</si>
  <si>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</si>
  <si>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</si>
  <si>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</si>
  <si>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</si>
  <si>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</si>
  <si>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</si>
  <si>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</si>
  <si>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</si>
  <si>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</si>
  <si>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</si>
  <si>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</si>
  <si>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</si>
  <si>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</si>
  <si>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</si>
  <si>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</si>
  <si>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</si>
  <si>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</si>
  <si>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</si>
  <si>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</si>
  <si>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</si>
  <si>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</si>
  <si>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</si>
  <si>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</si>
  <si>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</si>
  <si>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</si>
  <si>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</si>
  <si>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</si>
  <si>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9. 性能特性</t>
  </si>
  <si>
    <t>(a) 分析性能，例如：分析靈敏度、分析特異性、真實性（偏差）、精密度（重複性和再現性）、準確度（真實性和精密度）、檢測和定量限、測量範圍、線性度、判斷值，包括確定標本採集和處理的適用標準，並控制已知的相關內源性和外源性幹擾、交叉反應；和</t>
  </si>
  <si>
    <t>(b) 臨床表現，例如：正常人群和受影響人群的診斷敏感度、診斷特異性、陽性預測值、陰性預測值、相似度、預期值。</t>
  </si>
  <si>
    <t>9.2. 應按照製造商的宣稱，在器材的使用壽命期間保持性能特性。</t>
  </si>
  <si>
    <t>11.7. 非無菌器材的包裝系統應保持產品的完整性和清潔度，並且在器械使用前要消毒的情況下，應盡量減少微生物污染的風險；包裝系統應考慮到製造商宣稱的滅菌方法。</t>
  </si>
  <si>
    <t>(k) 宣稱任何適用的特殊儲存和/或處理條件；</t>
  </si>
  <si>
    <t>9.4. 應專門檢查器材的特性和性能，是否在正常條件下用於預期用途時，可能受到影響：</t>
  </si>
  <si>
    <t>9.1. 器材的設計和製造方式應確保適用於製造商規定的 第 2 條 第 (2) 點所述的目的，具備預期達到的性能，同時考慮到普遍公認的現有技術水平。產品應達到製造商宣稱的性能，特別是在適用的情況下：</t>
  </si>
  <si>
    <t>(a) 對於自我檢測裝置，由非專業人員所獲得的性能；</t>
  </si>
  <si>
    <t>(b) 對於定點照護檢測的器材，在相關環境中獲得的性能（例如患者家中、急診中心、救護車）。</t>
  </si>
  <si>
    <t>考慮到器材的預期用途，應特別注意由於所用材料與待檢測的樣本、分析物、或標記物（如生物組織、細胞、體液和微生物）之間的物理和/或化學不相容性，而損害分析性能的可能性。</t>
  </si>
  <si>
    <t>10.3. 器材的設計和製造方式，應將可能釋放的物質或顆粒（包括磨損碎片、降解產物和加工殘留物）造成的風險，降低到合理可行的最低水平。根據歐洲議會和理事會法規(EC) 第 1272/2008 號 附件六 第 3 部分，應特別注意致癌、致突變或生殖毒性 (‘CMR’) 的物質，並具有內分泌幹擾特性的物質，有科學證據顯示可能對人類健康產生嚴重影響，並根據歐洲議會和理事會法規(EC) 第1907/2006 號 第 59 條所載程序進行鑑定。</t>
  </si>
  <si>
    <t>10.4. 器材的設計和製造，應盡可能減少物質意外進入器材所造成的風險，同時考慮器材及其預期使用環境的性質。</t>
  </si>
  <si>
    <t>(c) 防止器材在使用過程中受到微生物污染，如果是樣本容器時，防止樣本造成污染的風險。</t>
  </si>
  <si>
    <t>11.2. 標記為無菌或具有特定微生物狀態的器材設計、製造和包裝，應確保其無菌狀態或微生物狀態，在製造商指定的運輸和儲存條件下保持，直到在使用時打開包裝為止，除非保持無菌狀態或微生物狀態的包裝遭損壞。</t>
  </si>
  <si>
    <t>如果器材包含動物、人類或微生物來源的組織、細胞和物質，則來源的選擇、此類來源的組織、細胞和物質的加工、保存、測試和處理以及控製程序，應保護使用者或其他人的安全性。</t>
  </si>
  <si>
    <t>特別是，在製造過程中，透過實施經過驗證的消除或滅活方法，來解決微生物和其他傳染媒介的安全問題。如果微生物和其他傳播因子的活性，對於器材的預期用途是不可或缺的，或者當這種消除或滅活過程會損害設備的性能時，則該條不適用於某些器材。</t>
  </si>
  <si>
    <t>(f) 樣本非正確識別的風險，以及由於以下原因，例如：樣本容器上的顏色和/或數字和/或字元編碼混淆，與器材一起使用的可拆卸部件和/或附件以進行預期測試或測定，而導致錯誤結果的風險；</t>
  </si>
  <si>
    <t>(g) 與其他器材發生任何可預見的干擾的風險。</t>
  </si>
  <si>
    <t>14.1. 具有初步分析測量功能的器材，其設計和製造應根據 附件一 第 9.1條 第 (a) 點提供適當的分析性能，並考慮設備的預期用途。</t>
  </si>
  <si>
    <t>13.7. 測量、監控或顯示標示（包括顏色變化和其他視覺指示器），應根據人體工學原理設計和製造，並考慮設備的預期目的、使用者和預期使用的環境條件。</t>
  </si>
  <si>
    <t>15.2. 當器材預期發射有害或潛在危險的電離和/或非電離輻射時，應盡可能：</t>
  </si>
  <si>
    <t>(a) 設計和製造的方式，應確保所發射輻射的特性和能量可以控制和/或調整；和</t>
  </si>
  <si>
    <t>(b) 配備針對此類輻射的視覺顯示器和/或聲音警告。</t>
  </si>
  <si>
    <t>17.1. 對於連接或配備能源的器材，在發生單一故障情況時，應採取適當的措施，盡可能消除或降低隨之而來的風險。</t>
  </si>
  <si>
    <t>17.2. 病患安全性取決內部電源的器材，應配備確定電源狀態的裝置，並在電源容量處於臨界值時，發出適當的警告或指示。如有必要，應在電源變為臨界值之前，發出此類警告或指示。</t>
  </si>
  <si>
    <t>17.3. 器材的設計和製造，應盡可能減少產生電磁幹擾的風險，電磁幹擾可能會損害相關器材，或預期環境中其他器材或設備的運作。</t>
  </si>
  <si>
    <t>17.4. 器材的設計和製造方式，應能提供一定程度的抗電磁幹擾能力，使其按照預期運作。</t>
  </si>
  <si>
    <t>17.5. 器材的設計和製造方式，應盡可能避免器材在正常使用期間、和出現單一故障情況下，對使用者或其他人員造成意外觸電的風險，前提是器材按照製造商的指示正確進行安裝和維護。</t>
  </si>
  <si>
    <t>18.2. 器材在可預見的操作條件下應足夠穩定。它們應適合承受預期工作環境固有的壓力，並在器材的預期使用壽命期間保持承受力，並遵守製造商指示的任何檢查和維護要求。</t>
  </si>
  <si>
    <t>18.3. 如果由於活動部件的存在風險、分離或脫離、或物質洩漏而造成風險，則應採取適當的保護措施。</t>
  </si>
  <si>
    <t>為器材提供保護的任何防護裝置或其他工具，尤其是針對活動部件的保護，應穩固安全的，並且不得乾擾正常操作，或限制製造商預期的日常維護。</t>
  </si>
  <si>
    <t>19. 防範用於自我測試或定點照護檢測的器材所帶來的風險</t>
  </si>
  <si>
    <t>19.1. 用於自我測試或定點照護檢驗的器材，其設計和製造方式應考慮到目標使用者可用的技能和手段，它們能夠適當地實現其預期目的，並且在預期使用者的技術和環境中，可以合理預期的變化所產生的影響。製造商提供的資訊和說明，應易於預期使用者理解和應用，以便正確解釋器材提供的結果，並避免誤導性資訊。在定點照護檢測的情況下，製造商提供的資訊和說明應明確使用者所需的培訓、資格和/或經驗程度。</t>
  </si>
  <si>
    <t>19.2. 用於自我測試或定點照護檢驗的器材，其設計和製造方式應符合以下要求：</t>
  </si>
  <si>
    <t>(d) 使用說明書應與器材一起提供。然而，在正當合理和特殊情況下，如果器材可以在無任何此類使用說明的情況下，安全地並且按照製造商的預期使用，則不可無需使用說明書或可以簡縮。</t>
  </si>
  <si>
    <t>(i) 如果器械含有可能被視為危險的物質或混合物，請考慮其成分的性質和數量以及存在的形式，相關危險圖形和法規(EC) 第 1272/2008 號的標籤要求適用。
如果器材本身或其標籤上沒有足夠的空間放置所有訊息，則相關的危險圖形應在標籤上放置，並且法規要求的其他資訊應在說明書中給出。</t>
  </si>
  <si>
    <t>(j) 應適用法規 (EC) 第 1907/2006 號 規定的安全資料表，除非所有相關資訊已在使用說明書提供。</t>
  </si>
  <si>
    <t>(h) 明確指出安全使用該器材而不降低性能的時間限制，至少以年份和月份及相關日的順序表示；</t>
  </si>
  <si>
    <t>(i) 如無註明可安全使用的日期，則指明製造日期。該製造日期可作為批號或序列號的一部分，前提是該日期清晰可辨；</t>
  </si>
  <si>
    <t>(j) 在相關的情況下，標註以重量或體積、數量或其任意組合表示的內容物淨含量、或準確反映包裝內容物的其他術語；</t>
  </si>
  <si>
    <t>(l) 在適當的情況下，註明器材的無菌狀態和滅菌方法，或註明任何特殊微生物狀態或清潔狀態的聲明；</t>
  </si>
  <si>
    <t>(n) 若未依照第 20.1 條 第 (f) 點以紙本形式提供使用說明書，請提及其可訪問性（或可用性），以及可查閱的網站地址（如適用）；</t>
  </si>
  <si>
    <t>(s) 如果器材套組包括作為單獨器材提供的試劑和物品時，則每一個器材應符合本節中包含的標籤要求和本法規的要求；</t>
  </si>
  <si>
    <t>(t) 如果適用的話，應按批次對器材和單獨組件進行標識，以便採取適當的措施來檢測器材和可拆卸組件，造成的任何潛在風險。在可行和適當的情況下，資訊應列在器材本身和/或銷售包裝上；</t>
  </si>
  <si>
    <t>(g) 校正品和控制品的描述、及其使用的任何限制（例如：僅適用於專用儀器）；</t>
  </si>
  <si>
    <t>(h) 試劑的描述及其使用的任何限制（例如：僅適用於專用儀器）以及試劑組成成分的性質和數量、試劑或試劑盒的活性成分或濃度劃分，並在適當情況下聲明該器材含有可能影響測量的其他成分；</t>
  </si>
  <si>
    <t>(i) 提供材料清單，及需要但未提供的特殊材料清單；</t>
  </si>
  <si>
    <t>(j) 對於設計用於與其他器材和/或一般裝置結合使用、或與其他安裝、或連接的器材：</t>
  </si>
  <si>
    <t xml:space="preserve">     — 識別此類器材或設備的信息，以獲得經過驗證的安全組合，包括關鍵性能特徵，和/或</t>
  </si>
  <si>
    <t xml:space="preserve">     — 有關器材和設備組合的任何已知限制的資訊。</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</si>
  <si>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</si>
  <si>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</si>
  <si>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漏電流過度增加，</t>
  </si>
  <si>
    <t xml:space="preserve">     — 所使用的材料老化，</t>
  </si>
  <si>
    <t xml:space="preserve">     — 器材產生的過熱，</t>
  </si>
  <si>
    <t xml:space="preserve">     — 測量或控制機制準確度降低。</t>
  </si>
  <si>
    <t xml:space="preserve">     — 藥物物質，包括人體血液或血漿衍生物，或</t>
  </si>
  <si>
    <t xml:space="preserve">     — 人類來源的組織或細胞、或其衍生物，或</t>
  </si>
  <si>
    <t xml:space="preserve">     — 動物來源的組織或細胞、或其衍生物，如歐盟法規 (EU) 第 722/2012 所述；</t>
  </si>
  <si>
    <t xml:space="preserve">     — 預防性和定期維護以及任何準備性清潔，或消毒的性質和頻率的詳細資訊，</t>
  </si>
  <si>
    <t xml:space="preserve">     — 識別任何消耗性零件，以及如何更換它們，</t>
  </si>
  <si>
    <t xml:space="preserve">     — 有關任何必要校驗的資訊，以確保器材在其預期使用壽命期間，正常安全地運行，以及</t>
  </si>
  <si>
    <t xml:space="preserve">     — 消除參與安裝、校驗或維修器材的人員，所遇到風險的方法；</t>
  </si>
  <si>
    <t xml:space="preserve">     — 識別此類器材或設備的資訊，以便獲得安全組合，和/或</t>
  </si>
  <si>
    <t xml:space="preserve">     — 有關對器材和設備組合的任何已知限制的資訊。</t>
  </si>
  <si>
    <t xml:space="preserve">     — 關於發出輻射的性質、類型，以及適當的強度和分佈的詳細資料，</t>
  </si>
  <si>
    <t xml:space="preserve">     — 在使用器材期間保護患者、使用者或其他人，免受意外輻射的方法。</t>
  </si>
  <si>
    <t xml:space="preserve">     — 器材發生故障或性能變化可能影響安全時，應採取的警告、預防措施、和/或待採取措施，</t>
  </si>
  <si>
    <t xml:space="preserve">     — 關於暴露於合理可預見的外部影響或環境條件的警告、預防措施和/或待採取措施，例如磁場、外部電和電磁效應、靜電放電、與診斷或治療程式相關的輻射、壓力、濕度或溫度，</t>
  </si>
  <si>
    <t xml:space="preserve">     — 在特定的診斷調查、評估或治療或其他程式，例如器材發出的電磁干擾影響其他設備期間，器材存在合理可預見的干擾風險，應採取的警告、預防措施和/或待採取措施，</t>
  </si>
  <si>
    <t xml:space="preserve">     — 如果器材旨在管理人類或動物來源的醫藥產品、組織或細胞，或其衍生物或生物物質，則在選擇交付的物質時，須考慮任何限制或不相容性，</t>
  </si>
  <si>
    <t xml:space="preserve">     — 結合到器材中作為產品組成部分的藥用物質或生物材料，相關的警告、預防措施和/或限制；和</t>
  </si>
  <si>
    <t xml:space="preserve">     — 與器材中包含的材料有關的預防措施，這些材料含有或由致癌、致突變或生殖毒性 (CMR) 物質，或內分泌幹擾物質組成，或可能導致患者或使用者過敏或過敏反應；</t>
  </si>
  <si>
    <t xml:space="preserve">     — 感染或微生物危害，例如：被人類來源的潛在傳染性物質污染的外植體、針頭或手術設備，以及</t>
  </si>
  <si>
    <t xml:space="preserve">     — 物理危害，例如尖銳物。</t>
  </si>
  <si>
    <t>(k) 任何適用的特殊儲存（例如：溫度、光線、濕度等）和/或處理條件的說明；</t>
  </si>
  <si>
    <t>(l) 使用中穩定性，可能包括儲存條件和容器第一次開封後的有效期，以及相關工作溶液的儲存條件和穩定性；</t>
  </si>
  <si>
    <t>(m) 若器材以無菌形式提供，則說明其無菌狀態、滅菌方法、及無菌包裝在使用前損壞時的說明；</t>
  </si>
  <si>
    <t>(n) 允許使用者了解有關器材的任何警告、預防措施、應採取的措施、以及使用限制的資訊。此資訊應酌情涵蓋：</t>
  </si>
  <si>
    <t xml:space="preserve">     (i) 當器材發生故障或外觀變化可能影響性能時，應採取的警告、預防措施和/或待採取措施，</t>
  </si>
  <si>
    <t xml:space="preserve">     (ii) 關於暴露於合理可預見的外部影響或環境條件，例如：磁場、外部電氣和電磁效應、靜電放電、與診斷或治療程序相關的輻射、壓力、濕度或溫度，</t>
  </si>
  <si>
    <t xml:space="preserve">     (iii) 針對在特定診斷調查、評估、治療或其他程序期間，合理可預見存在器材所造成的干擾風險，而進行的警告、預防措施和/或帶採取措施，例如：器材發出的電磁幹擾影響其他設備，</t>
  </si>
  <si>
    <t>11. Infection and microbial contaminationA43:D54</t>
  </si>
  <si>
    <t xml:space="preserve">     (iv) 與器材中包含的材料有關的預防措施，若材料含有致癌、致突變或生殖毒性 (CMR) 物質、或內分泌幹擾物質組成，或可能導致患者或使用者過敏或過敏反應，</t>
  </si>
  <si>
    <t xml:space="preserve">     (v) 如果器材僅供一次性使用，請註明此事實。製造商對一次性使用的說明應在整個歐盟內保持一致，</t>
  </si>
  <si>
    <t>(n) 如果器材可重複使用，有關允許重複使用的適當流程的信息，包括清潔、消毒、包裝，以及在適當情況下，經過驗證的重新滅菌方法，適用於該器材已投放市場的一個或多個成員國。應提供資訊來確定器材何時不得再重複使用，例如：材料劣化跡像、或允許重複使用的最大次數。</t>
  </si>
  <si>
    <t xml:space="preserve">     (vi) 如果該器材可重複使用，有關允許重複使用的適當流程的信息，包括清潔、消毒、淨化、包裝、以及經過驗證的重新滅菌方法（如果適用）。應提供資訊以確定器材何時不得再重複使用，例如：材料劣化的跡像、或允許重複使用的最大次數；</t>
  </si>
  <si>
    <t>(o) 與器材中包含的潛在傳染性材料，相關的任何警告和/或預防措施；</t>
  </si>
  <si>
    <t>(p) 在相關情況下，對特殊設施的要求（例如無塵室環境）、或特殊培訓（例如輻射安全方面）、或預期使用者的特殊資格；</t>
  </si>
  <si>
    <t>(q) 樣本採集、處理和製備的條件；</t>
  </si>
  <si>
    <t>(r) 樣本在準備使用之前的任何預處理、或處理的詳細信息，例如：滅菌、最終組裝、校驗等，以便器材按照製造商的預期使用；</t>
  </si>
  <si>
    <t>(s) 驗證器材是否正確安裝，並準備好按照製造商的預期安全運行所需的信息，以及相關的：</t>
  </si>
  <si>
    <t>— 預防性和定期性維護的性質和頻率細節，包括清潔和消毒；</t>
  </si>
  <si>
    <t>— 任何消耗性零件的識別，以及更換方法；</t>
  </si>
  <si>
    <t>— 有關任何必要校驗的信息，以確保器材在其預期使用壽命期間正常、安全地運作；</t>
  </si>
  <si>
    <t>— 減輕參與安裝、校驗或維修器材的人員所遇到的風險方法。</t>
  </si>
  <si>
    <t>(t) 適用時，品質管控程序的建議；</t>
  </si>
  <si>
    <t>9.3. 如果器材的性能取決於校準品和/或品管材料的使用，則應透過適當的參考測量程序，和/或更高計量等級的適當參考材料，來確保校準品和/或品管材料數值的計量溯源性。如果可行，應確保校準品和品管材料數值的計量，可追溯性符合認證參考物質或參考測量程序。</t>
  </si>
  <si>
    <t>(u) 分配給校準品和品管材料數值的計量追溯性，包括應用更高的參考材料和/或參考測量程序的識別，以及有關最大（自我允許）批次間變化的信息，並提供相關數字和測量單位；</t>
  </si>
  <si>
    <t>(v) 化驗程序，包括結果的計算和解釋，以及在相關情形時是否應考慮任何驗證性測試；在適用情況下，使用說明應附有關批次差異的信息，並提供相關數字和測量單位；</t>
  </si>
  <si>
    <t>是</t>
  </si>
  <si>
    <t>A - 用於管理、提取和收集的醫材</t>
  </si>
  <si>
    <t>B - 血液學和輸血醫材</t>
  </si>
  <si>
    <t>C - 心臟循環系統醫材</t>
  </si>
  <si>
    <t>D - 醫療器材用消毒劑、防腐劑、滅菌劑、清潔劑</t>
  </si>
  <si>
    <t>F - 透析醫材</t>
  </si>
  <si>
    <t>G - 胃腸道醫材</t>
  </si>
  <si>
    <t>H - 縫合醫材</t>
  </si>
  <si>
    <t>L - 可重複使用的手術醫材</t>
  </si>
  <si>
    <t>K - 內科治療及電外科醫材</t>
  </si>
  <si>
    <t>A01-針</t>
  </si>
  <si>
    <t>B01-血袋和套組</t>
  </si>
  <si>
    <t>C01-動靜脈系統器材</t>
  </si>
  <si>
    <t>D01-用於醫療器材消毒的乙醛</t>
  </si>
  <si>
    <t>F01-透析過濾器</t>
  </si>
  <si>
    <t>G01-Oro-食道管路</t>
  </si>
  <si>
    <t>H01-手術縫合線</t>
  </si>
  <si>
    <t>J01-心臟功能植入器材</t>
  </si>
  <si>
    <t>K01-內視鏡治療器材</t>
  </si>
  <si>
    <t>L01-鋒利裝置，可重複使用</t>
  </si>
  <si>
    <t>B02-血液過濾器</t>
  </si>
  <si>
    <t>C02-心律不整器材</t>
  </si>
  <si>
    <t>D02-用於醫療器材消毒的雙胍類</t>
  </si>
  <si>
    <t>F02-透析管路</t>
  </si>
  <si>
    <t>G02-胃腸管及組合</t>
  </si>
  <si>
    <t>H02-機械手術吻合器材</t>
  </si>
  <si>
    <t>J02-植入式神經刺激器</t>
  </si>
  <si>
    <t>K02-電燒手術器材，一次性使用</t>
  </si>
  <si>
    <t>A03-管狀器材</t>
  </si>
  <si>
    <t>B03-血液成分分離器材</t>
  </si>
  <si>
    <t>C03-心臟手術及心臟移植器材</t>
  </si>
  <si>
    <t>D03-用於醫療器材消毒的氯衍生物</t>
  </si>
  <si>
    <t>F03-透析套組</t>
  </si>
  <si>
    <t>G03-胃腸內視鏡器材</t>
  </si>
  <si>
    <t>H03-止血夾</t>
  </si>
  <si>
    <t>J03-聽覺主動-植入式器材</t>
  </si>
  <si>
    <t>K03-關節鏡器材，一次性使用</t>
  </si>
  <si>
    <t>A04-溶液過濾器</t>
  </si>
  <si>
    <t>B04-自體輸血器材</t>
  </si>
  <si>
    <t>C04-心血管導絲</t>
  </si>
  <si>
    <t>D05-用於醫療器材消毒的製氧機</t>
  </si>
  <si>
    <t>F04-透析濃縮溶液</t>
  </si>
  <si>
    <t>G04-口服管理胃腸道器材</t>
  </si>
  <si>
    <t>J04-植入式幫浦</t>
  </si>
  <si>
    <t>A05-機械輸液系統，一次性使用</t>
  </si>
  <si>
    <t>B05-局部使用血液成分製備器材</t>
  </si>
  <si>
    <t>C05-心血管導引鞘</t>
  </si>
  <si>
    <t>D06-用於醫療器材消毒的酚類</t>
  </si>
  <si>
    <t>F05-用於特定器官微透析的器材</t>
  </si>
  <si>
    <t>G05-局部肛門直腸給藥胃腸道系統器材</t>
  </si>
  <si>
    <t>J05-近距離放射治療植入器材</t>
  </si>
  <si>
    <t>A06-引流和液體收集器材</t>
  </si>
  <si>
    <t>B06-細胞或生物操控器材</t>
  </si>
  <si>
    <t>C06-心血管手術器材，一次性使用</t>
  </si>
  <si>
    <t>D07-用於醫療器材消毒的酒精</t>
  </si>
  <si>
    <t>J06-主動植入式血糖監測系統</t>
  </si>
  <si>
    <t>A07-調整器、連接器、坡道、旋塞閥、蓋子</t>
  </si>
  <si>
    <t>B07-血液和血液成分保存溶液</t>
  </si>
  <si>
    <t>D08-醫療器材用洗滌劑</t>
  </si>
  <si>
    <t>J07-眼科使用主動植入式器材</t>
  </si>
  <si>
    <t>A08-營養和輸液袋和容器，一次性使用</t>
  </si>
  <si>
    <t>D09-用於醫療器械消毒的銨鹽及其關聯物</t>
  </si>
  <si>
    <t>A09-器官容器</t>
  </si>
  <si>
    <t>A10-腹部造口器材</t>
  </si>
  <si>
    <t>A11-樣本採集拭子</t>
  </si>
  <si>
    <t>A12-樣本採集刮勺</t>
  </si>
  <si>
    <t>J - 主動 - 植入式醫材</t>
  </si>
  <si>
    <t>L02-縫合裝置，可重複使用</t>
  </si>
  <si>
    <t>L06-泌尿科裝置，可重複使用</t>
  </si>
  <si>
    <t>L07-心血管手術工具，可重複使用</t>
  </si>
  <si>
    <t>L05-婦科和產科工具，可重複使用</t>
  </si>
  <si>
    <t>L04-L04-腹部手術工具，可重複使用</t>
  </si>
  <si>
    <t>L03-普通手術工具，可重複使用</t>
  </si>
  <si>
    <t>L09-骨科和創傷手術工具，可重複使用</t>
  </si>
  <si>
    <t>L10-顯微外科手術工具，可重複使用</t>
  </si>
  <si>
    <t>L12-腹腔鏡及胸腔鏡手術工具，可重複使用</t>
  </si>
  <si>
    <t>L08-胸腔外科裝置，可重複使用</t>
  </si>
  <si>
    <t>L11-神經外科和脊椎外科裝置，可重複使用</t>
  </si>
  <si>
    <t>L13-機器人手術工具，可重複使用</t>
  </si>
  <si>
    <t>L14-耳鼻喉科裝置，可重複使用</t>
  </si>
  <si>
    <t>L15-牙齒口腔醫學裝置，可重複使用</t>
  </si>
  <si>
    <t>L16-診斷儀器，可重複使用</t>
  </si>
  <si>
    <t>L17-眼科儀器，可重複使用</t>
  </si>
  <si>
    <t>L18-電鏡手術工具，可重複使用</t>
  </si>
  <si>
    <t>L19-關節鏡手術工具，可重複使用</t>
  </si>
  <si>
    <t>L20-甲狀腺手術工具，可重複使用</t>
  </si>
  <si>
    <t>L21-夾子移除手術鉗，可重複使用</t>
  </si>
  <si>
    <t>L22-植入組織的手持抓取鉗，可重複使用</t>
  </si>
  <si>
    <t>L23-手術隧道鉗，可重複使用</t>
  </si>
  <si>
    <t>L24-皮膚科手術工具，可重複使用</t>
  </si>
  <si>
    <t>L25-整形手術工具，可重複使用</t>
  </si>
  <si>
    <t>L26-手術螺絲刀，可重複使用</t>
  </si>
  <si>
    <t>M - 用於一般和專業敷料的器材</t>
  </si>
  <si>
    <t>M01-棉質和合成填料</t>
  </si>
  <si>
    <t>M02-紗布</t>
  </si>
  <si>
    <t>M03-繃帶</t>
  </si>
  <si>
    <t>M04-特殊敷料</t>
  </si>
  <si>
    <t>M05-膏藥</t>
  </si>
  <si>
    <t>N - 神經和髓質系統醫材</t>
  </si>
  <si>
    <t>N01-顱內和周邊神經系統器材</t>
  </si>
  <si>
    <t>N02-脊椎髓質系統器材</t>
  </si>
  <si>
    <t>P - 植入式義肢和接骨醫材</t>
  </si>
  <si>
    <t>P01-臉部和牙科假體</t>
  </si>
  <si>
    <t>P02-耳鼻喉假體</t>
  </si>
  <si>
    <t>P03-眼睛假體</t>
  </si>
  <si>
    <t>P05-食道和胃腸假體</t>
  </si>
  <si>
    <t>P06-乳房假體</t>
  </si>
  <si>
    <t>P07-血管和心臟假體</t>
  </si>
  <si>
    <t>P08-泌尿生殖假體</t>
  </si>
  <si>
    <t>P09-矯形義肢、接骨裝置、肌腱和韌帶合成裝置</t>
  </si>
  <si>
    <t>P10-血管外支撐假體</t>
  </si>
  <si>
    <t>Q - 牙科、眼科和耳鼻喉科醫材</t>
  </si>
  <si>
    <t>Q01-牙科器材</t>
  </si>
  <si>
    <t>Q02-眼科器材</t>
  </si>
  <si>
    <t>Q03-耳鼻喉科器材</t>
  </si>
  <si>
    <t>R01-插管器材</t>
  </si>
  <si>
    <t>R02-呼吸迴路和導管支架</t>
  </si>
  <si>
    <t>R03-呼吸面罩和氣球，一次性和可重複使用</t>
  </si>
  <si>
    <t>R04-呼吸過濾器</t>
  </si>
  <si>
    <t>R05-呼吸系統抽吸與擴張系統</t>
  </si>
  <si>
    <t>R06-霧化和加濕系統</t>
  </si>
  <si>
    <t>R07-支氣管肺內視鏡裝置，一次性使用</t>
  </si>
  <si>
    <t>R - 呼吸和麻醉醫材</t>
  </si>
  <si>
    <t>S - 滅菌醫材 (不含 CAT.D - Z)</t>
  </si>
  <si>
    <t>T01-手套 (不含個人防護裝備-PPE)</t>
  </si>
  <si>
    <t>T - 患者防護裝備和失禁輔助器具 (不包括個人防護裝備 - PPE)</t>
  </si>
  <si>
    <t>T02-防護衣和防護布 (不包括個人防護裝備-PPE)</t>
  </si>
  <si>
    <t>T03-防護 (不包括個人防護裝備-PPE)</t>
  </si>
  <si>
    <t>T04-失禁器材</t>
  </si>
  <si>
    <t>U - 泌尿生殖系統醫材</t>
  </si>
  <si>
    <t>U01-尿道、前列腺和膀胱導管</t>
  </si>
  <si>
    <t>U02-輸尿管導管和支架</t>
  </si>
  <si>
    <t>U03-器材用於尿道、輸尿管及腎造口擴張</t>
  </si>
  <si>
    <t>S01-器材用於滅菌和包裝 (不含 CAT.D-Z)</t>
  </si>
  <si>
    <t>U04-器材用於經皮尿路引流和腎造口導管</t>
  </si>
  <si>
    <t>U05-尿動力學器材</t>
  </si>
  <si>
    <t>U06-泌尿科導絲</t>
  </si>
  <si>
    <t>U07-器材用於治療失禁</t>
  </si>
  <si>
    <t>U08-婦科器材</t>
  </si>
  <si>
    <t>U09-泌尿生殖內視鏡器材</t>
  </si>
  <si>
    <t>U10-避孕器材</t>
  </si>
  <si>
    <t>U12-泌尿生殖系統一次性器材（非內視鏡）</t>
  </si>
  <si>
    <t>U13-溶液和套組用於膀胱沖洗和灌注</t>
  </si>
  <si>
    <t>V - 各種醫療器材</t>
  </si>
  <si>
    <t>V01-切割器材，一次性使用</t>
  </si>
  <si>
    <t>V02-新生兒和兒科器材</t>
  </si>
  <si>
    <t>V03-量測器材</t>
  </si>
  <si>
    <t>V04-臨床使用容器 (非 IVD)</t>
  </si>
  <si>
    <t>V05-不包含在其他類別中的臨床程序套組</t>
  </si>
  <si>
    <t>V06-臨床手術模擬裝置</t>
  </si>
  <si>
    <t>V07-醫療器材清潔裝置，未另行分類</t>
  </si>
  <si>
    <t>V08-保健活動支援設備和輔助器具</t>
  </si>
  <si>
    <t>V09-液體/氣體用於臨床/治療使用</t>
  </si>
  <si>
    <t>W - 體外診斷醫療器材</t>
  </si>
  <si>
    <t>W01-試劑</t>
  </si>
  <si>
    <t>W02-體外診斷裝置</t>
  </si>
  <si>
    <t>W05-體外診斷醫材通用耗材</t>
  </si>
  <si>
    <t>Y - 不屬於其他類別的殘障醫材</t>
  </si>
  <si>
    <t>Y05-能力學習訓練器材</t>
  </si>
  <si>
    <t>Y06-外部義肢和矯正器</t>
  </si>
  <si>
    <t>Y09-個人護理用品</t>
  </si>
  <si>
    <t>Y12-個人行動裝置</t>
  </si>
  <si>
    <t>Y15-家庭活動輔助用品</t>
  </si>
  <si>
    <t>Y18-對於殘疾人士的輔助器具、家具和家庭輔助器具</t>
  </si>
  <si>
    <t>Y21-通訊與資訊管理輔助工具</t>
  </si>
  <si>
    <t>Y24-物件操控器材</t>
  </si>
  <si>
    <t>Z - 醫療設備及相關配件、軟體及耗材</t>
  </si>
  <si>
    <t>Z11-生物成像和放射治療儀器</t>
  </si>
  <si>
    <t>Z12-用於功能探索和介入治療的儀器</t>
  </si>
  <si>
    <t>Z13-診斷儀器的非專用耗材</t>
  </si>
  <si>
    <t>醫療器材 — 品質管理系統</t>
  </si>
  <si>
    <t>醫療器材 — 醫療器材風險管理之應用</t>
  </si>
  <si>
    <t>醫療器材生物相容性試驗
第 1 部分：風險管理流程內的評估和測試</t>
  </si>
  <si>
    <t>醫療器材生物相容性試驗
第 5 部分：體外細胞毒性測試</t>
  </si>
  <si>
    <t>醫療器材生物相容性試驗
第 4 部分：血液交互作用測試（血液相容性）</t>
  </si>
  <si>
    <t>醫療器材生物相容性試驗
第 10 部分：皮膚致敏測試</t>
  </si>
  <si>
    <t>醫療器材生物相容性試驗
第 12 部分：樣品製備及參考材料</t>
  </si>
  <si>
    <t>醫療器材製造用不銹鋼針管 — 要求和試驗方法</t>
  </si>
  <si>
    <t>ISO 20417</t>
  </si>
  <si>
    <t>醫療器材 — 製造商提供的信息</t>
  </si>
  <si>
    <t>N/A</t>
  </si>
  <si>
    <t>ISO 11135</t>
  </si>
  <si>
    <t>醫療保健產品滅菌 — 環氧乙烷 — 醫療器材滅菌過程的開發、驗證和常規控制的要求</t>
  </si>
  <si>
    <t>ISO 11607-1</t>
  </si>
  <si>
    <t>最終滅菌醫療器材的包裝
第 1 部分：材料、無菌屏障系統和包裝系統的要求</t>
  </si>
  <si>
    <t>ISO 80369-1</t>
  </si>
  <si>
    <t>適用於醫療應用中液體和氣體的小口徑連接器
第 1 部分：一般要求</t>
  </si>
  <si>
    <t>ISO 23908</t>
  </si>
  <si>
    <t>IEC 60601-1</t>
  </si>
  <si>
    <t>醫療器材電氣設備</t>
  </si>
  <si>
    <t>醫療電氣設備 — 第1-2 部分：基本安全和基 本性能的通用要求 — 附屬標準：電磁干擾 - 要求和測試</t>
  </si>
  <si>
    <t>IEC 60601-1-2</t>
  </si>
  <si>
    <t>ISO 8536-4</t>
  </si>
  <si>
    <t>醫療用輸液設備
第 4 部分：重力效應一次性輸液器</t>
  </si>
  <si>
    <t>ISO 10993-7</t>
  </si>
  <si>
    <t>醫療器材生物相容性試驗
第 7 部分：環氧乙烷滅菌殘留物</t>
  </si>
  <si>
    <t>ISO 10993-11</t>
  </si>
  <si>
    <t>醫療器材生物相容性試驗
第 11 部分：系統毒性測試</t>
  </si>
  <si>
    <t>ISO 10993-23</t>
  </si>
  <si>
    <t>醫療器材生物相容性試驗
第 23 部分：刺激性測試</t>
  </si>
  <si>
    <t>ISO 11607-2</t>
  </si>
  <si>
    <t>最終滅菌醫療器材的包裝
第 2 部分：成型、密封和組裝製程的驗證要求</t>
  </si>
  <si>
    <t>ISO 80369-7</t>
  </si>
  <si>
    <t>適用於醫療應用中液體和氣體的小口徑連接器
第 7 部分：血管內或皮下應用的連接器</t>
  </si>
  <si>
    <t>IEC 62366-1</t>
  </si>
  <si>
    <t>醫療器材
第 1 部分：可用性工程應用在醫療器材</t>
  </si>
  <si>
    <t>否</t>
  </si>
  <si>
    <t>10.3. 裝置的設計和製造方式應使其能夠安全地，在預期使用過程中與之接觸的材料和物質（包括氣體）一起使用；如果這些器械旨在管理醫藥產品，則其設計和製造方式應符合有關醫藥產品的規定和限制，並且醫藥產品和器械的性能應根據其各自的適應症和預期用途保持。</t>
  </si>
  <si>
    <t>10.5. 器材的設計和製造方式，應盡可能降低物質無意中進入設備所帶來的風險，同時考慮到設備及其預期使用環境的性質。</t>
  </si>
  <si>
    <t>IEC 63000</t>
  </si>
  <si>
    <t>電氣電子產品有害物質限制評估技術文件</t>
  </si>
  <si>
    <t>第 10.4.1 條中提及的設備、其部件或其中使用的材料。包含第 10.4.1 條 (a) 或 (b) 點中提及的物質。在濃度高於 0,1% 重量比(w/w)時，這些物質的存在應標明在設備本身和/或每個單元的包裝上，或在適當的情況下，在銷售包裝上標明此類物質的清單。如果此類設備的預期用途包括治療兒童或治療孕婦或哺乳期婦女，或治療被認為特別容易受到此類物質和/或材料影響的其他患者群體，則有關這些患者群體的殘餘風險，及適當的預防措施的資訊，均應在使用說明中給出。</t>
  </si>
  <si>
    <t>14.7. 器材的設計和製造方式應便於使用者、患者或其他人安全處置這些器材以及相關廢物。為此，製造商應確定並測試流程和措施，以便其器材在使用后可以安全處置。此類流程應在使用說明中描述。</t>
  </si>
  <si>
    <t>(d) 與軟體和IT環境間的可能相互作用相關的風險，器材在該IT環境內操作和相互作用；</t>
  </si>
  <si>
    <t>對於使用第 13.1 和 13.2 節中提到的物質以外的非活性生物物質製造的器械，這些物質的加工、保存、測試和處理應為患者、使用者和（如適用）其他人員提供安全，包含廢棄物處理鏈。特別是，應透過適當的採購方法，以及在製造過程中實施經過驗證的消除或滅活方法，來解決病毒和其他傳染媒介的安全問題。</t>
  </si>
  <si>
    <t>13.1. 對於利用人類來源的組織或細胞的衍生物製造的器材，如果這些器材或細胞無活性或根據第 1 (6) 節第 (g) 點被本條例涵蓋，則應適用以下規定：</t>
  </si>
  <si>
    <t>隨後，委員會應委任相關科學委員會依照第 10.4.3 節所述的要求，也為第 10.4.1 節要點 (a) 及 (b) 所述的其他物質制定指引。</t>
  </si>
  <si>
    <t>(p) 如果該器材標明其為一次性使用，在重複使用器材的情況，製造商已知的特性和技術因素的信息，可能會帶來風險。這些資訊應基於製造商風險管理文件的特定部分，其中應詳細說明此類特徵和技術因素。若符合第 23.1 節 (d) 點不需使用說明，該資訊應根據要求提供給使用者。</t>
  </si>
  <si>
    <t>ISO 7886-1</t>
  </si>
  <si>
    <t>ISO 7886-2</t>
  </si>
  <si>
    <t>A020101 - 阻力減退注射筒</t>
  </si>
  <si>
    <t>A020104 - 單次注射器專用注射筒</t>
  </si>
  <si>
    <t>單次使用無菌皮下注射器
第 1 部分：手動使用注射器</t>
  </si>
  <si>
    <t>血管內導管 — 無菌及單次導管
第 5 部分：套針外周圍導管</t>
  </si>
  <si>
    <t>單次使用無菌皮下注射針頭 — 要求和試驗方法</t>
  </si>
  <si>
    <t>銳器傷害防護 — 要求與測試方法 — 單次皮下注射針、導管導引器和血液採樣針的銳器防護特性</t>
  </si>
  <si>
    <t>A020105 - 血液氣體分析、帶針頭的注射筒和套件</t>
  </si>
  <si>
    <t>A020106 - 單次胰島素注射筒</t>
  </si>
  <si>
    <t>A020107 - 預填充式注射筒</t>
  </si>
  <si>
    <t>A020108 - 腸道灌食注射筒</t>
  </si>
  <si>
    <t>A020109 - 單次結核菌素注射筒</t>
  </si>
  <si>
    <t>A020102 - 單次輸液和灌洗注射筒</t>
  </si>
  <si>
    <t>A020201 - 可重複使用的輸液注射筒</t>
  </si>
  <si>
    <t>A020202 - 可重複使用的灌洗注射筒</t>
  </si>
  <si>
    <t>A020203 - 卡式瓶注射筒</t>
  </si>
  <si>
    <t>ISO 8537</t>
  </si>
  <si>
    <t>用於胰島素的無菌單次注射筒，有或沒有針頭</t>
  </si>
  <si>
    <t>ISO 7886-4</t>
  </si>
  <si>
    <t>單次使用無菌皮下注射器
第2部分：與動力注射筒幫浦使用之注射筒</t>
  </si>
  <si>
    <t>單次使用無菌皮下注射器
第4部分：防止重複使用功能的注射筒</t>
  </si>
  <si>
    <t>A02-注射筒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</si>
</sst>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ptos Narrow"/>
      <family val="2"/>
      <scheme val="minor"/>
    </font>
    <font>
      <sz val="12"/>
      <color theme="0"/>
      <name val="Aptos Narrow"/>
      <family val="2"/>
      <scheme val="minor"/>
    </font>
    <font>
      <b/>
      <sz val="12"/>
      <color theme="0"/>
      <name val="Aptos Narrow"/>
      <scheme val="minor"/>
    </font>
    <font>
      <b/>
      <sz val="20"/>
      <color theme="7" tint="-0.249977111117893"/>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
      <b/>
      <sz val="12"/>
      <color theme="7" tint="-0.249977111117893"/>
      <name val="Aptos Narrow"/>
      <scheme val="minor"/>
    </font>
    <font>
      <sz val="12"/>
      <color theme="0"/>
      <name val="Aptos Narrow"/>
      <scheme val="minor"/>
    </font>
  </fonts>
  <fills count="4">
    <fill>
      <patternFill patternType="none"/>
    </fill>
    <fill>
      <patternFill patternType="gray125"/>
    </fill>
    <fill>
      <patternFill patternType="solid">
        <fgColor theme="7" tint="-0.249977111117893"/>
        <bgColor indexed="64"/>
      </patternFill>
    </fill>
    <fill>
      <patternFill patternType="solid">
        <fgColor rgb="FFFFFF00"/>
        <bgColor indexed="64"/>
      </patternFill>
    </fill>
  </fills>
  <borders count="6">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s>
  <cellStyleXfs count="1">
    <xf numFmtId="0" fontId="0" fillId="0" borderId="0"/>
  </cellStyleXfs>
  <cellXfs count="91">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3" fillId="0" borderId="1" xfId="0" applyFont="1" applyBorder="1" applyAlignment="1">
      <alignment vertical="center"/>
    </xf>
    <xf numFmtId="0" fontId="4" fillId="0" borderId="1" xfId="0" applyFont="1" applyBorder="1" applyAlignment="1">
      <alignment vertical="center" wrapText="1"/>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5" fillId="0" borderId="1"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8" fillId="0" borderId="2" xfId="0" applyFont="1" applyBorder="1" applyAlignment="1">
      <alignment vertical="center" wrapText="1"/>
    </xf>
    <xf numFmtId="0" fontId="0" fillId="0" borderId="2" xfId="0" applyBorder="1" applyAlignment="1">
      <alignment vertical="center" wrapText="1"/>
    </xf>
    <xf numFmtId="0" fontId="6" fillId="0" borderId="2" xfId="0" applyFont="1" applyBorder="1" applyAlignment="1">
      <alignment vertical="center"/>
    </xf>
    <xf numFmtId="0" fontId="0" fillId="0" borderId="2" xfId="0" applyBorder="1" applyAlignment="1">
      <alignment vertical="center"/>
    </xf>
    <xf numFmtId="0" fontId="8"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vertical="center"/>
    </xf>
    <xf numFmtId="0" fontId="2" fillId="2"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8" fillId="0" borderId="0" xfId="0" applyFont="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6" fillId="0" borderId="2" xfId="0" applyFont="1" applyBorder="1" applyAlignment="1">
      <alignment horizontal="center" vertical="center" wrapText="1"/>
    </xf>
    <xf numFmtId="0" fontId="5" fillId="0" borderId="1" xfId="0" applyFont="1" applyBorder="1" applyAlignment="1">
      <alignment vertical="center" wrapText="1"/>
    </xf>
    <xf numFmtId="0" fontId="6" fillId="0" borderId="3" xfId="0" applyFont="1" applyBorder="1" applyAlignment="1">
      <alignment horizontal="left" vertical="center" wrapText="1"/>
    </xf>
    <xf numFmtId="0" fontId="0" fillId="0" borderId="4" xfId="0" applyBorder="1" applyAlignment="1">
      <alignment horizontal="left" vertical="center" wrapText="1"/>
    </xf>
    <xf numFmtId="0" fontId="6"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vertical="center" wrapText="1"/>
    </xf>
    <xf numFmtId="0" fontId="0" fillId="0" borderId="0" xfId="0" applyAlignment="1">
      <alignment horizontal="left" vertical="center"/>
    </xf>
    <xf numFmtId="0" fontId="6" fillId="3" borderId="0" xfId="0" applyFont="1" applyFill="1" applyAlignment="1">
      <alignment vertical="center"/>
    </xf>
    <xf numFmtId="0" fontId="6" fillId="3" borderId="0" xfId="0" applyFont="1" applyFill="1" applyAlignment="1">
      <alignment vertical="center" wrapText="1"/>
    </xf>
    <xf numFmtId="0" fontId="6" fillId="0" borderId="2" xfId="0" applyFont="1" applyBorder="1" applyAlignment="1">
      <alignment horizontal="left" vertical="center" wrapText="1"/>
    </xf>
    <xf numFmtId="0" fontId="10" fillId="0" borderId="2" xfId="0" applyFont="1" applyBorder="1" applyAlignment="1">
      <alignment vertical="center"/>
    </xf>
    <xf numFmtId="0" fontId="6" fillId="0" borderId="3"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0" fillId="0" borderId="4" xfId="0" applyBorder="1" applyAlignment="1">
      <alignment vertical="center"/>
    </xf>
    <xf numFmtId="0" fontId="11" fillId="0" borderId="1" xfId="0" applyFont="1" applyBorder="1" applyAlignment="1">
      <alignment vertical="center"/>
    </xf>
    <xf numFmtId="0" fontId="11" fillId="0" borderId="1" xfId="0" applyFont="1" applyBorder="1" applyAlignment="1">
      <alignment vertical="center" wrapText="1"/>
    </xf>
    <xf numFmtId="0" fontId="2" fillId="2" borderId="2" xfId="0" applyFont="1" applyFill="1" applyBorder="1" applyAlignment="1">
      <alignment horizontal="center" vertical="center"/>
    </xf>
    <xf numFmtId="0" fontId="12" fillId="2" borderId="0" xfId="0" applyFont="1" applyFill="1" applyAlignment="1">
      <alignment horizontal="center" vertical="center" wrapText="1"/>
    </xf>
    <xf numFmtId="0" fontId="8" fillId="0" borderId="3" xfId="0" applyFont="1" applyBorder="1" applyAlignment="1">
      <alignment horizontal="left" vertical="center"/>
    </xf>
    <xf numFmtId="0" fontId="8" fillId="0" borderId="5" xfId="0" applyFont="1" applyBorder="1" applyAlignment="1">
      <alignment horizontal="left" vertical="center"/>
    </xf>
    <xf numFmtId="0" fontId="8" fillId="0" borderId="4" xfId="0" applyFont="1" applyBorder="1" applyAlignment="1">
      <alignment horizontal="left" vertical="center"/>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4" xfId="0" applyFont="1" applyBorder="1" applyAlignment="1">
      <alignment horizontal="left" vertical="center" wrapText="1"/>
    </xf>
    <xf numFmtId="0" fontId="8" fillId="0" borderId="2" xfId="0" applyFont="1" applyBorder="1" applyAlignment="1">
      <alignment horizontal="left" vertical="center" wrapText="1"/>
    </xf>
    <xf numFmtId="0" fontId="9" fillId="0" borderId="2" xfId="0" applyFont="1" applyBorder="1" applyAlignment="1">
      <alignment horizontal="left" vertical="center"/>
    </xf>
    <xf numFmtId="0" fontId="8" fillId="0" borderId="2" xfId="0" applyFont="1" applyBorder="1" applyAlignment="1">
      <alignment horizontal="left" vertical="center"/>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4" xfId="0" applyFont="1" applyBorder="1" applyAlignment="1">
      <alignment horizontal="left" vertical="center"/>
    </xf>
    <xf numFmtId="0" fontId="9" fillId="0" borderId="2" xfId="0" applyFont="1" applyBorder="1" applyAlignment="1">
      <alignment horizontal="left" vertical="center" wrapText="1"/>
    </xf>
    <xf numFmtId="0" fontId="6" fillId="0" borderId="3" xfId="0" applyFont="1" applyBorder="1" applyAlignment="1">
      <alignment horizontal="left" vertical="center"/>
    </xf>
    <xf numFmtId="0" fontId="6" fillId="0" borderId="5" xfId="0" applyFont="1" applyBorder="1" applyAlignment="1">
      <alignment horizontal="left" vertical="center"/>
    </xf>
    <xf numFmtId="0" fontId="6" fillId="0" borderId="4" xfId="0" applyFont="1" applyBorder="1" applyAlignment="1">
      <alignment horizontal="left" vertical="center"/>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xf numFmtId="0" fontId="10" fillId="0" borderId="2" xfId="0" applyFont="1" applyBorder="1" applyAlignment="1">
      <alignment horizontal="left" vertical="center" wrapText="1"/>
    </xf>
    <xf numFmtId="0" fontId="6" fillId="0" borderId="2" xfId="0" applyFont="1" applyBorder="1" applyAlignment="1">
      <alignment horizontal="left" vertical="center"/>
    </xf>
    <xf numFmtId="0" fontId="10" fillId="0" borderId="2" xfId="0" applyFont="1" applyBorder="1" applyAlignment="1">
      <alignment horizontal="left" vertical="center"/>
    </xf>
    <xf numFmtId="0" fontId="0" fillId="0" borderId="2" xfId="0" applyBorder="1" applyAlignment="1">
      <alignment horizontal="left" vertical="center"/>
    </xf>
    <xf numFmtId="0" fontId="10" fillId="0" borderId="3" xfId="0" applyFont="1" applyBorder="1" applyAlignment="1">
      <alignment horizontal="left" vertical="center"/>
    </xf>
    <xf numFmtId="0" fontId="10" fillId="0" borderId="5" xfId="0" applyFont="1" applyBorder="1" applyAlignment="1">
      <alignment horizontal="left" vertical="center"/>
    </xf>
    <xf numFmtId="0" fontId="10" fillId="0" borderId="4" xfId="0" applyFont="1" applyBorder="1" applyAlignment="1">
      <alignment horizontal="left" vertical="center"/>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6" fillId="0" borderId="3" xfId="0" applyFont="1" applyBorder="1" applyAlignment="1">
      <alignment horizontal="left" vertical="center" wrapText="1"/>
    </xf>
    <xf numFmtId="0" fontId="6" fillId="0" borderId="5" xfId="0" applyFont="1" applyBorder="1" applyAlignment="1">
      <alignment horizontal="left" vertical="center" wrapText="1"/>
    </xf>
    <xf numFmtId="0" fontId="6" fillId="0" borderId="4" xfId="0" applyFont="1" applyBorder="1" applyAlignment="1">
      <alignment horizontal="left" vertical="center" wrapText="1"/>
    </xf>
    <xf numFmtId="0" fontId="0" fillId="0" borderId="2" xfId="0" applyBorder="1" applyAlignment="1">
      <alignment horizontal="left" vertical="center" wrapText="1"/>
    </xf>
    <xf numFmtId="0" fontId="10" fillId="0" borderId="0" xfId="0" applyFont="1" applyAlignment="1">
      <alignment horizontal="left" vertical="center" wrapText="1"/>
    </xf>
    <xf numFmtId="0" fontId="8" fillId="0" borderId="0" xfId="0" applyFont="1" applyAlignment="1">
      <alignment horizontal="left" vertical="center" wrapText="1"/>
    </xf>
    <xf numFmtId="0" fontId="6" fillId="0" borderId="0" xfId="0" applyFont="1" applyAlignment="1">
      <alignment horizontal="left" vertical="center"/>
    </xf>
    <xf numFmtId="0" fontId="9" fillId="0" borderId="0" xfId="0" applyFont="1" applyAlignment="1">
      <alignment horizontal="left" vertical="center" wrapText="1"/>
    </xf>
    <xf numFmtId="0" fontId="10"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
  <sheetViews>
    <sheetView tabSelected="1" zoomScale="90" zoomScaleNormal="90" workbookViewId="0">
      <selection activeCell="A6" sqref="A6"/>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6" t="s">
        <v>67</v>
      </c>
      <c r="B1" s="7"/>
    </row>
    <row r="3" spans="1:22" s="3" customFormat="1" ht="48" customHeight="1" x14ac:dyDescent="0.2">
      <c r="A3" s="8" t="s">
        <v>696</v>
      </c>
      <c r="B3" s="8" t="s">
        <v>697</v>
      </c>
      <c r="C3" s="8" t="s">
        <v>698</v>
      </c>
      <c r="D3" s="8" t="s">
        <v>699</v>
      </c>
      <c r="E3" s="8" t="s">
        <v>700</v>
      </c>
      <c r="F3" s="8" t="s">
        <v>701</v>
      </c>
      <c r="G3" s="8" t="s">
        <v>702</v>
      </c>
      <c r="H3" s="8" t="s">
        <v>761</v>
      </c>
      <c r="I3" s="8" t="s">
        <v>704</v>
      </c>
      <c r="J3" s="8" t="s">
        <v>703</v>
      </c>
      <c r="K3" s="8" t="s">
        <v>787</v>
      </c>
      <c r="L3" s="8" t="s">
        <v>793</v>
      </c>
      <c r="M3" s="8" t="s">
        <v>796</v>
      </c>
      <c r="N3" s="8" t="s">
        <v>806</v>
      </c>
      <c r="O3" s="8" t="s">
        <v>817</v>
      </c>
      <c r="P3" s="8" t="s">
        <v>818</v>
      </c>
      <c r="Q3" s="8" t="s">
        <v>820</v>
      </c>
      <c r="R3" s="8" t="s">
        <v>824</v>
      </c>
      <c r="S3" s="9" t="s">
        <v>838</v>
      </c>
      <c r="T3" s="9" t="s">
        <v>848</v>
      </c>
      <c r="U3" s="9" t="s">
        <v>852</v>
      </c>
      <c r="V3" s="9" t="s">
        <v>861</v>
      </c>
    </row>
    <row r="4" spans="1:22" ht="34" x14ac:dyDescent="0.2">
      <c r="A4" s="2" t="s">
        <v>705</v>
      </c>
      <c r="B4" s="2" t="s">
        <v>706</v>
      </c>
      <c r="C4" s="2" t="s">
        <v>707</v>
      </c>
      <c r="D4" s="2" t="s">
        <v>708</v>
      </c>
      <c r="E4" s="2" t="s">
        <v>709</v>
      </c>
      <c r="F4" s="2" t="s">
        <v>710</v>
      </c>
      <c r="G4" s="2" t="s">
        <v>711</v>
      </c>
      <c r="H4" s="2" t="s">
        <v>712</v>
      </c>
      <c r="I4" s="2" t="s">
        <v>713</v>
      </c>
      <c r="J4" s="2" t="s">
        <v>714</v>
      </c>
      <c r="K4" s="2" t="s">
        <v>788</v>
      </c>
      <c r="L4" s="2" t="s">
        <v>794</v>
      </c>
      <c r="M4" s="2" t="s">
        <v>797</v>
      </c>
      <c r="N4" s="2" t="s">
        <v>807</v>
      </c>
      <c r="O4" s="2" t="s">
        <v>810</v>
      </c>
      <c r="P4" s="2" t="s">
        <v>828</v>
      </c>
      <c r="Q4" s="2" t="s">
        <v>819</v>
      </c>
      <c r="R4" s="2" t="s">
        <v>825</v>
      </c>
      <c r="S4" s="2" t="s">
        <v>839</v>
      </c>
      <c r="T4" s="2" t="s">
        <v>849</v>
      </c>
      <c r="U4" s="2" t="s">
        <v>853</v>
      </c>
      <c r="V4" s="2" t="s">
        <v>862</v>
      </c>
    </row>
    <row r="5" spans="1:22" ht="17" x14ac:dyDescent="0.2">
      <c r="A5" s="2" t="s">
        <v>935</v>
      </c>
      <c r="B5" s="2" t="s">
        <v>715</v>
      </c>
      <c r="C5" s="2" t="s">
        <v>716</v>
      </c>
      <c r="D5" s="2" t="s">
        <v>717</v>
      </c>
      <c r="E5" s="2" t="s">
        <v>718</v>
      </c>
      <c r="F5" s="2" t="s">
        <v>719</v>
      </c>
      <c r="G5" s="2" t="s">
        <v>720</v>
      </c>
      <c r="H5" s="2" t="s">
        <v>721</v>
      </c>
      <c r="I5" s="2" t="s">
        <v>722</v>
      </c>
      <c r="J5" s="2" t="s">
        <v>762</v>
      </c>
      <c r="K5" s="2" t="s">
        <v>789</v>
      </c>
      <c r="L5" s="2" t="s">
        <v>795</v>
      </c>
      <c r="M5" s="2" t="s">
        <v>798</v>
      </c>
      <c r="N5" s="2" t="s">
        <v>808</v>
      </c>
      <c r="O5" s="2" t="s">
        <v>811</v>
      </c>
      <c r="Q5" s="2" t="s">
        <v>821</v>
      </c>
      <c r="R5" s="2" t="s">
        <v>826</v>
      </c>
      <c r="S5" s="2" t="s">
        <v>840</v>
      </c>
      <c r="T5" s="2" t="s">
        <v>850</v>
      </c>
      <c r="U5" s="2" t="s">
        <v>854</v>
      </c>
      <c r="V5" s="2" t="s">
        <v>863</v>
      </c>
    </row>
    <row r="6" spans="1:22" ht="51" x14ac:dyDescent="0.2">
      <c r="A6" s="2" t="s">
        <v>723</v>
      </c>
      <c r="B6" s="2" t="s">
        <v>724</v>
      </c>
      <c r="C6" s="2" t="s">
        <v>725</v>
      </c>
      <c r="D6" s="2" t="s">
        <v>726</v>
      </c>
      <c r="E6" s="2" t="s">
        <v>727</v>
      </c>
      <c r="F6" s="2" t="s">
        <v>728</v>
      </c>
      <c r="G6" s="2" t="s">
        <v>729</v>
      </c>
      <c r="H6" s="2" t="s">
        <v>730</v>
      </c>
      <c r="I6" s="2" t="s">
        <v>731</v>
      </c>
      <c r="J6" s="2" t="s">
        <v>767</v>
      </c>
      <c r="K6" s="2" t="s">
        <v>790</v>
      </c>
      <c r="M6" s="2" t="s">
        <v>799</v>
      </c>
      <c r="N6" s="2" t="s">
        <v>809</v>
      </c>
      <c r="O6" s="2" t="s">
        <v>812</v>
      </c>
      <c r="Q6" s="2" t="s">
        <v>822</v>
      </c>
      <c r="R6" s="2" t="s">
        <v>827</v>
      </c>
      <c r="S6" s="2" t="s">
        <v>841</v>
      </c>
      <c r="T6" s="2" t="s">
        <v>851</v>
      </c>
      <c r="U6" s="2" t="s">
        <v>855</v>
      </c>
      <c r="V6" s="2" t="s">
        <v>864</v>
      </c>
    </row>
    <row r="7" spans="1:22" ht="34" x14ac:dyDescent="0.2">
      <c r="A7" s="2" t="s">
        <v>732</v>
      </c>
      <c r="B7" s="2" t="s">
        <v>733</v>
      </c>
      <c r="C7" s="2" t="s">
        <v>734</v>
      </c>
      <c r="D7" s="2" t="s">
        <v>735</v>
      </c>
      <c r="E7" s="2" t="s">
        <v>736</v>
      </c>
      <c r="F7" s="2" t="s">
        <v>737</v>
      </c>
      <c r="H7" s="2" t="s">
        <v>738</v>
      </c>
      <c r="J7" s="2" t="s">
        <v>766</v>
      </c>
      <c r="K7" s="2" t="s">
        <v>791</v>
      </c>
      <c r="M7" s="2" t="s">
        <v>800</v>
      </c>
      <c r="O7" s="2" t="s">
        <v>813</v>
      </c>
      <c r="Q7" s="2" t="s">
        <v>823</v>
      </c>
      <c r="R7" s="2" t="s">
        <v>829</v>
      </c>
      <c r="S7" s="2" t="s">
        <v>842</v>
      </c>
      <c r="U7" s="2" t="s">
        <v>856</v>
      </c>
    </row>
    <row r="8" spans="1:22" ht="51" x14ac:dyDescent="0.2">
      <c r="A8" s="2" t="s">
        <v>739</v>
      </c>
      <c r="B8" s="2" t="s">
        <v>740</v>
      </c>
      <c r="C8" s="2" t="s">
        <v>741</v>
      </c>
      <c r="D8" s="2" t="s">
        <v>742</v>
      </c>
      <c r="E8" s="2" t="s">
        <v>743</v>
      </c>
      <c r="F8" s="2" t="s">
        <v>744</v>
      </c>
      <c r="H8" s="2" t="s">
        <v>745</v>
      </c>
      <c r="J8" s="2" t="s">
        <v>765</v>
      </c>
      <c r="K8" s="2" t="s">
        <v>792</v>
      </c>
      <c r="M8" s="2" t="s">
        <v>801</v>
      </c>
      <c r="O8" s="2" t="s">
        <v>814</v>
      </c>
      <c r="R8" s="2" t="s">
        <v>830</v>
      </c>
      <c r="S8" s="2" t="s">
        <v>843</v>
      </c>
      <c r="U8" s="2" t="s">
        <v>857</v>
      </c>
    </row>
    <row r="9" spans="1:22" ht="51" x14ac:dyDescent="0.2">
      <c r="A9" s="2" t="s">
        <v>746</v>
      </c>
      <c r="B9" s="2" t="s">
        <v>747</v>
      </c>
      <c r="C9" s="2" t="s">
        <v>748</v>
      </c>
      <c r="D9" s="2" t="s">
        <v>749</v>
      </c>
      <c r="H9" s="2" t="s">
        <v>750</v>
      </c>
      <c r="J9" s="2" t="s">
        <v>763</v>
      </c>
      <c r="M9" s="2" t="s">
        <v>802</v>
      </c>
      <c r="O9" s="2" t="s">
        <v>815</v>
      </c>
      <c r="R9" s="2" t="s">
        <v>831</v>
      </c>
      <c r="S9" s="2" t="s">
        <v>844</v>
      </c>
      <c r="U9" s="2" t="s">
        <v>858</v>
      </c>
    </row>
    <row r="10" spans="1:22" ht="34" x14ac:dyDescent="0.2">
      <c r="A10" s="2" t="s">
        <v>751</v>
      </c>
      <c r="B10" s="2" t="s">
        <v>752</v>
      </c>
      <c r="D10" s="2" t="s">
        <v>753</v>
      </c>
      <c r="H10" s="2" t="s">
        <v>754</v>
      </c>
      <c r="J10" s="2" t="s">
        <v>764</v>
      </c>
      <c r="M10" s="2" t="s">
        <v>803</v>
      </c>
      <c r="O10" s="2" t="s">
        <v>816</v>
      </c>
      <c r="R10" s="2" t="s">
        <v>832</v>
      </c>
      <c r="S10" s="2" t="s">
        <v>845</v>
      </c>
      <c r="U10" s="2" t="s">
        <v>859</v>
      </c>
    </row>
    <row r="11" spans="1:22" ht="51" x14ac:dyDescent="0.2">
      <c r="A11" s="2" t="s">
        <v>755</v>
      </c>
      <c r="D11" s="2" t="s">
        <v>756</v>
      </c>
      <c r="J11" s="2" t="s">
        <v>771</v>
      </c>
      <c r="M11" s="2" t="s">
        <v>804</v>
      </c>
      <c r="R11" s="2" t="s">
        <v>833</v>
      </c>
      <c r="S11" s="2" t="s">
        <v>846</v>
      </c>
      <c r="U11" s="2" t="s">
        <v>860</v>
      </c>
    </row>
    <row r="12" spans="1:22" ht="34" x14ac:dyDescent="0.2">
      <c r="A12" s="2" t="s">
        <v>757</v>
      </c>
      <c r="J12" s="2" t="s">
        <v>768</v>
      </c>
      <c r="M12" s="2" t="s">
        <v>805</v>
      </c>
      <c r="R12" s="2" t="s">
        <v>834</v>
      </c>
      <c r="S12" s="2" t="s">
        <v>847</v>
      </c>
    </row>
    <row r="13" spans="1:22" ht="17" x14ac:dyDescent="0.2">
      <c r="A13" s="2" t="s">
        <v>758</v>
      </c>
      <c r="J13" s="2" t="s">
        <v>769</v>
      </c>
      <c r="R13" s="2" t="s">
        <v>835</v>
      </c>
    </row>
    <row r="14" spans="1:22" ht="51" x14ac:dyDescent="0.2">
      <c r="A14" s="2" t="s">
        <v>759</v>
      </c>
      <c r="J14" s="2" t="s">
        <v>772</v>
      </c>
      <c r="R14" s="2" t="s">
        <v>836</v>
      </c>
    </row>
    <row r="15" spans="1:22" ht="51" x14ac:dyDescent="0.2">
      <c r="A15" s="2" t="s">
        <v>760</v>
      </c>
      <c r="J15" s="2" t="s">
        <v>770</v>
      </c>
      <c r="R15" s="2" t="s">
        <v>837</v>
      </c>
    </row>
    <row r="16" spans="1:22" ht="17" x14ac:dyDescent="0.2">
      <c r="J16" s="2" t="s">
        <v>773</v>
      </c>
    </row>
    <row r="17" spans="10:10" ht="17" x14ac:dyDescent="0.2">
      <c r="J17" s="2" t="s">
        <v>774</v>
      </c>
    </row>
    <row r="18" spans="10:10" ht="17" x14ac:dyDescent="0.2">
      <c r="J18" s="2" t="s">
        <v>775</v>
      </c>
    </row>
    <row r="19" spans="10:10" ht="17" x14ac:dyDescent="0.2">
      <c r="J19" s="2" t="s">
        <v>776</v>
      </c>
    </row>
    <row r="20" spans="10:10" ht="17" x14ac:dyDescent="0.2">
      <c r="J20" s="2" t="s">
        <v>777</v>
      </c>
    </row>
    <row r="21" spans="10:10" ht="17" x14ac:dyDescent="0.2">
      <c r="J21" s="2" t="s">
        <v>778</v>
      </c>
    </row>
    <row r="22" spans="10:10" ht="17" x14ac:dyDescent="0.2">
      <c r="J22" s="2" t="s">
        <v>779</v>
      </c>
    </row>
    <row r="23" spans="10:10" ht="17" x14ac:dyDescent="0.2">
      <c r="J23" s="2" t="s">
        <v>780</v>
      </c>
    </row>
    <row r="24" spans="10:10" ht="17" x14ac:dyDescent="0.2">
      <c r="J24" s="2" t="s">
        <v>781</v>
      </c>
    </row>
    <row r="25" spans="10:10" ht="34" x14ac:dyDescent="0.2">
      <c r="J25" s="2" t="s">
        <v>782</v>
      </c>
    </row>
    <row r="26" spans="10:10" ht="17" x14ac:dyDescent="0.2">
      <c r="J26" s="2" t="s">
        <v>783</v>
      </c>
    </row>
    <row r="27" spans="10:10" ht="17" x14ac:dyDescent="0.2">
      <c r="J27" s="2" t="s">
        <v>784</v>
      </c>
    </row>
    <row r="28" spans="10:10" ht="17" x14ac:dyDescent="0.2">
      <c r="J28" s="2" t="s">
        <v>785</v>
      </c>
    </row>
    <row r="29" spans="10:10" ht="17" x14ac:dyDescent="0.2">
      <c r="J29" s="2" t="s">
        <v>786</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I264"/>
  <sheetViews>
    <sheetView topLeftCell="C11" zoomScale="90" zoomScaleNormal="90" workbookViewId="0">
      <selection activeCell="F13" sqref="F13"/>
    </sheetView>
  </sheetViews>
  <sheetFormatPr baseColWidth="10" defaultRowHeight="16" x14ac:dyDescent="0.2"/>
  <cols>
    <col min="1" max="1" width="117.1640625" style="26" customWidth="1"/>
    <col min="2" max="2" width="6.83203125" style="34" customWidth="1"/>
    <col min="3" max="3" width="19.33203125" style="35" customWidth="1"/>
    <col min="4" max="4" width="63" style="35" customWidth="1"/>
    <col min="5" max="5" width="6.6640625" style="35" customWidth="1"/>
    <col min="6" max="6" width="16.5" style="35" customWidth="1"/>
    <col min="7" max="7" width="52.33203125" style="35" customWidth="1"/>
    <col min="8" max="8" width="6.33203125" style="35" customWidth="1"/>
    <col min="9" max="9" width="32.5" style="37" customWidth="1"/>
    <col min="10" max="16384" width="10.83203125" style="35"/>
  </cols>
  <sheetData>
    <row r="1" spans="1:9" ht="17" x14ac:dyDescent="0.2">
      <c r="A1" s="47" t="s">
        <v>76</v>
      </c>
      <c r="F1" s="47" t="s">
        <v>68</v>
      </c>
      <c r="G1" s="35" t="s">
        <v>875</v>
      </c>
      <c r="I1" s="48" t="s">
        <v>116</v>
      </c>
    </row>
    <row r="2" spans="1:9" x14ac:dyDescent="0.2">
      <c r="A2" s="35"/>
    </row>
    <row r="3" spans="1:9" ht="34" x14ac:dyDescent="0.2">
      <c r="A3" s="49" t="s">
        <v>72</v>
      </c>
      <c r="B3" s="24" t="s">
        <v>39</v>
      </c>
      <c r="C3" s="49" t="s">
        <v>40</v>
      </c>
      <c r="D3" s="49" t="s">
        <v>116</v>
      </c>
      <c r="E3" s="5"/>
      <c r="F3" s="50" t="s">
        <v>68</v>
      </c>
      <c r="G3" s="50" t="s">
        <v>69</v>
      </c>
      <c r="I3" s="24" t="s">
        <v>116</v>
      </c>
    </row>
    <row r="4" spans="1:9" ht="148" customHeight="1" x14ac:dyDescent="0.2">
      <c r="A4" s="17" t="s">
        <v>103</v>
      </c>
      <c r="B4" s="21" t="s">
        <v>695</v>
      </c>
      <c r="C4" s="17" t="str">
        <f>_xlfn.TEXTJOIN(CHAR(10),TRUE,$F$4:$F$22)</f>
        <v>ISO 13485
ISO 14971
ISO 10993-1
ISO 10993-4
ISO 10993-5
ISO 10993-10
ISO 10993-11
ISO 10993-12
ISO 10993-23
ISO 10555-5
ISO 7864
ISO 9626
ISO 23908
ISO 80369-1
ISO 80369-7
IEC 60601-1
IEC 60601-1-2
IEC 62366-1
ISO 8536-4</v>
      </c>
      <c r="D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4" s="37"/>
      <c r="F4" s="37" t="s">
        <v>65</v>
      </c>
      <c r="G4" s="37" t="s">
        <v>865</v>
      </c>
      <c r="I4" s="37" t="s">
        <v>272</v>
      </c>
    </row>
    <row r="5" spans="1:9" ht="93" customHeight="1" x14ac:dyDescent="0.2">
      <c r="A5" s="17" t="s">
        <v>37</v>
      </c>
      <c r="B5" s="21" t="s">
        <v>695</v>
      </c>
      <c r="C5" s="17" t="str">
        <f>$F$5</f>
        <v>ISO 14971</v>
      </c>
      <c r="D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5" s="37"/>
      <c r="F5" s="37" t="s">
        <v>66</v>
      </c>
      <c r="G5" s="37" t="s">
        <v>866</v>
      </c>
      <c r="I5" s="37" t="s">
        <v>270</v>
      </c>
    </row>
    <row r="6" spans="1:9" ht="34" x14ac:dyDescent="0.2">
      <c r="A6" s="54" t="s">
        <v>38</v>
      </c>
      <c r="B6" s="55"/>
      <c r="C6" s="55"/>
      <c r="D6" s="56"/>
      <c r="E6" s="37"/>
      <c r="F6" s="37" t="s">
        <v>49</v>
      </c>
      <c r="G6" s="37" t="s">
        <v>867</v>
      </c>
      <c r="I6" s="37" t="s">
        <v>271</v>
      </c>
    </row>
    <row r="7" spans="1:9" ht="34" x14ac:dyDescent="0.2">
      <c r="A7" s="54" t="s">
        <v>104</v>
      </c>
      <c r="B7" s="55"/>
      <c r="C7" s="55"/>
      <c r="D7" s="56"/>
      <c r="E7" s="37"/>
      <c r="F7" s="37" t="s">
        <v>55</v>
      </c>
      <c r="G7" s="37" t="s">
        <v>869</v>
      </c>
      <c r="I7" s="37" t="s">
        <v>273</v>
      </c>
    </row>
    <row r="8" spans="1:9" ht="72" customHeight="1" x14ac:dyDescent="0.2">
      <c r="A8" s="17" t="s">
        <v>105</v>
      </c>
      <c r="B8" s="21" t="s">
        <v>695</v>
      </c>
      <c r="C8" s="17" t="str">
        <f t="shared" ref="C8:C13" si="0">$F$5</f>
        <v>ISO 14971</v>
      </c>
      <c r="D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8" s="37"/>
      <c r="F8" s="37" t="s">
        <v>53</v>
      </c>
      <c r="G8" s="37" t="s">
        <v>868</v>
      </c>
      <c r="I8" s="37" t="s">
        <v>274</v>
      </c>
    </row>
    <row r="9" spans="1:9" ht="55" customHeight="1" x14ac:dyDescent="0.2">
      <c r="A9" s="17" t="s">
        <v>106</v>
      </c>
      <c r="B9" s="21" t="s">
        <v>695</v>
      </c>
      <c r="C9" s="17" t="str">
        <f t="shared" si="0"/>
        <v>ISO 14971</v>
      </c>
      <c r="D9" s="17" t="str">
        <f t="shared" ref="D9:D13" si="1">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9" s="37"/>
      <c r="F9" s="37" t="s">
        <v>51</v>
      </c>
      <c r="G9" s="37" t="s">
        <v>870</v>
      </c>
      <c r="I9" s="37" t="s">
        <v>275</v>
      </c>
    </row>
    <row r="10" spans="1:9" ht="57" customHeight="1" x14ac:dyDescent="0.2">
      <c r="A10" s="17" t="s">
        <v>107</v>
      </c>
      <c r="B10" s="21" t="s">
        <v>695</v>
      </c>
      <c r="C10" s="17" t="str">
        <f t="shared" si="0"/>
        <v>ISO 14971</v>
      </c>
      <c r="D10"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0" s="37"/>
      <c r="F10" s="37" t="s">
        <v>891</v>
      </c>
      <c r="G10" s="37" t="s">
        <v>892</v>
      </c>
      <c r="I10" s="37" t="s">
        <v>276</v>
      </c>
    </row>
    <row r="11" spans="1:9" ht="59" customHeight="1" x14ac:dyDescent="0.2">
      <c r="A11" s="17" t="s">
        <v>156</v>
      </c>
      <c r="B11" s="21" t="s">
        <v>695</v>
      </c>
      <c r="C11" s="17" t="str">
        <f t="shared" si="0"/>
        <v>ISO 14971</v>
      </c>
      <c r="D11"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1" s="37"/>
      <c r="F11" s="37" t="s">
        <v>59</v>
      </c>
      <c r="G11" s="37" t="s">
        <v>871</v>
      </c>
      <c r="I11" s="37" t="s">
        <v>277</v>
      </c>
    </row>
    <row r="12" spans="1:9" ht="73" customHeight="1" x14ac:dyDescent="0.2">
      <c r="A12" s="17" t="s">
        <v>108</v>
      </c>
      <c r="B12" s="21" t="s">
        <v>695</v>
      </c>
      <c r="C12" s="17" t="str">
        <f t="shared" si="0"/>
        <v>ISO 14971</v>
      </c>
      <c r="D12"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2" s="37"/>
      <c r="F12" s="37" t="s">
        <v>893</v>
      </c>
      <c r="G12" s="37" t="s">
        <v>894</v>
      </c>
      <c r="I12" s="37" t="s">
        <v>278</v>
      </c>
    </row>
    <row r="13" spans="1:9" ht="52" customHeight="1" x14ac:dyDescent="0.2">
      <c r="A13" s="17" t="s">
        <v>155</v>
      </c>
      <c r="B13" s="21" t="s">
        <v>695</v>
      </c>
      <c r="C13" s="17" t="str">
        <f t="shared" si="0"/>
        <v>ISO 14971</v>
      </c>
      <c r="D13"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3" s="37"/>
      <c r="F13" s="37" t="s">
        <v>61</v>
      </c>
      <c r="G13" s="37" t="s">
        <v>918</v>
      </c>
      <c r="I13" s="37" t="s">
        <v>279</v>
      </c>
    </row>
    <row r="14" spans="1:9" ht="64" customHeight="1" x14ac:dyDescent="0.2">
      <c r="A14" s="57" t="s">
        <v>109</v>
      </c>
      <c r="B14" s="57"/>
      <c r="C14" s="57"/>
      <c r="D14" s="57"/>
      <c r="F14" s="37" t="s">
        <v>57</v>
      </c>
      <c r="G14" s="37" t="s">
        <v>919</v>
      </c>
      <c r="I14" s="37" t="s">
        <v>280</v>
      </c>
    </row>
    <row r="15" spans="1:9" ht="50" customHeight="1" x14ac:dyDescent="0.2">
      <c r="A15" s="17" t="s">
        <v>41</v>
      </c>
      <c r="B15" s="21" t="s">
        <v>695</v>
      </c>
      <c r="C15" s="17" t="str">
        <f>$F$5</f>
        <v>ISO 14971</v>
      </c>
      <c r="D1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5" s="37" t="s">
        <v>63</v>
      </c>
      <c r="G15" s="37" t="s">
        <v>872</v>
      </c>
      <c r="I15" s="37" t="s">
        <v>281</v>
      </c>
    </row>
    <row r="16" spans="1:9" ht="82" customHeight="1" x14ac:dyDescent="0.2">
      <c r="A16" s="17" t="s">
        <v>110</v>
      </c>
      <c r="B16" s="21" t="s">
        <v>695</v>
      </c>
      <c r="C16" s="17" t="str">
        <f>$F$5</f>
        <v>ISO 14971</v>
      </c>
      <c r="D1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6" s="35" t="s">
        <v>882</v>
      </c>
      <c r="G16" s="37" t="s">
        <v>920</v>
      </c>
      <c r="I16" s="37" t="s">
        <v>282</v>
      </c>
    </row>
    <row r="17" spans="1:9" ht="78" customHeight="1" x14ac:dyDescent="0.2">
      <c r="A17" s="17" t="s">
        <v>111</v>
      </c>
      <c r="B17" s="21" t="s">
        <v>695</v>
      </c>
      <c r="C17" s="17" t="str">
        <f>$F$5</f>
        <v>ISO 14971</v>
      </c>
      <c r="D1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7" s="35" t="s">
        <v>880</v>
      </c>
      <c r="G17" s="37" t="s">
        <v>881</v>
      </c>
      <c r="I17" s="37" t="s">
        <v>283</v>
      </c>
    </row>
    <row r="18" spans="1:9" ht="118" customHeight="1" x14ac:dyDescent="0.2">
      <c r="A18" s="35" t="s">
        <v>15</v>
      </c>
      <c r="B18" s="21" t="s">
        <v>695</v>
      </c>
      <c r="C18" s="17" t="str">
        <f>$F$5</f>
        <v>ISO 14971</v>
      </c>
      <c r="D1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8" s="35" t="s">
        <v>897</v>
      </c>
      <c r="G18" s="37" t="s">
        <v>898</v>
      </c>
      <c r="I18" s="37" t="s">
        <v>284</v>
      </c>
    </row>
    <row r="19" spans="1:9" ht="17" x14ac:dyDescent="0.2">
      <c r="A19" s="59" t="s">
        <v>42</v>
      </c>
      <c r="B19" s="59"/>
      <c r="C19" s="59"/>
      <c r="D19" s="59"/>
      <c r="F19" s="35" t="s">
        <v>883</v>
      </c>
      <c r="G19" s="37" t="s">
        <v>884</v>
      </c>
      <c r="I19" s="37" t="s">
        <v>285</v>
      </c>
    </row>
    <row r="20" spans="1:9" ht="140" customHeight="1" x14ac:dyDescent="0.2">
      <c r="A20" s="17" t="s">
        <v>43</v>
      </c>
      <c r="B20" s="21" t="s">
        <v>695</v>
      </c>
      <c r="C20" s="17" t="str">
        <f>$F$5&amp;CHAR(10)&amp;$F$21</f>
        <v>ISO 14971
IEC 62366-1</v>
      </c>
      <c r="D2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0" s="35" t="s">
        <v>886</v>
      </c>
      <c r="G20" s="37" t="s">
        <v>885</v>
      </c>
      <c r="I20" s="37" t="s">
        <v>286</v>
      </c>
    </row>
    <row r="21" spans="1:9" ht="84" customHeight="1" x14ac:dyDescent="0.2">
      <c r="A21" s="17" t="s">
        <v>44</v>
      </c>
      <c r="B21" s="21" t="s">
        <v>695</v>
      </c>
      <c r="C21" s="17" t="str">
        <f>$F$5&amp;CHAR(10)&amp;$F$21</f>
        <v>ISO 14971
IEC 62366-1</v>
      </c>
      <c r="D2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1" s="35" t="s">
        <v>899</v>
      </c>
      <c r="G21" s="37" t="s">
        <v>900</v>
      </c>
      <c r="I21" s="37" t="s">
        <v>287</v>
      </c>
    </row>
    <row r="22" spans="1:9" ht="356" customHeight="1" x14ac:dyDescent="0.2">
      <c r="A22" s="17" t="s">
        <v>112</v>
      </c>
      <c r="B22" s="21" t="s">
        <v>695</v>
      </c>
      <c r="C22" s="17" t="str">
        <f>F5&amp;CHAR(10)&amp;F19&amp;CHAR(10)&amp;F20&amp;CHAR(10)&amp;F21&amp;CHAR(10)&amp;F32</f>
        <v xml:space="preserve">ISO 14971
IEC 60601-1
IEC 60601-1-2
IEC 62366-1
</v>
      </c>
      <c r="D2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2" s="35" t="s">
        <v>887</v>
      </c>
      <c r="G22" s="37" t="s">
        <v>888</v>
      </c>
      <c r="I22" s="37" t="s">
        <v>288</v>
      </c>
    </row>
    <row r="23" spans="1:9" ht="174" customHeight="1" x14ac:dyDescent="0.2">
      <c r="A23" s="17" t="s">
        <v>113</v>
      </c>
      <c r="B23" s="21" t="s">
        <v>695</v>
      </c>
      <c r="C23" s="17" t="str">
        <f>F5&amp;CHAR(10)&amp;F19&amp;CHAR(10)&amp;F20&amp;CHAR(10)&amp;F21&amp;CHAR(10)&amp;F32</f>
        <v xml:space="preserve">ISO 14971
IEC 60601-1
IEC 60601-1-2
IEC 62366-1
</v>
      </c>
      <c r="D2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3" s="35" t="s">
        <v>876</v>
      </c>
      <c r="G23" s="37" t="s">
        <v>877</v>
      </c>
      <c r="I23" s="37" t="s">
        <v>289</v>
      </c>
    </row>
    <row r="24" spans="1:9" ht="190" customHeight="1" x14ac:dyDescent="0.2">
      <c r="A24" s="17" t="s">
        <v>115</v>
      </c>
      <c r="B24" s="21" t="s">
        <v>695</v>
      </c>
      <c r="C24" s="17" t="str">
        <f>$F$5</f>
        <v>ISO 14971</v>
      </c>
      <c r="D2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4" s="37" t="s">
        <v>889</v>
      </c>
      <c r="G24" s="37" t="s">
        <v>890</v>
      </c>
      <c r="I24" s="37" t="s">
        <v>290</v>
      </c>
    </row>
    <row r="25" spans="1:9" ht="168" customHeight="1" x14ac:dyDescent="0.2">
      <c r="A25" s="17" t="s">
        <v>114</v>
      </c>
      <c r="B25" s="21" t="s">
        <v>695</v>
      </c>
      <c r="C25" s="23" t="str">
        <f>$G$1</f>
        <v>N/A</v>
      </c>
      <c r="D25" s="23" t="str">
        <f>$G$1</f>
        <v>N/A</v>
      </c>
      <c r="F25" s="35" t="s">
        <v>878</v>
      </c>
      <c r="G25" s="37" t="s">
        <v>879</v>
      </c>
      <c r="I25" s="37" t="s">
        <v>291</v>
      </c>
    </row>
    <row r="26" spans="1:9" ht="32" customHeight="1" x14ac:dyDescent="0.2">
      <c r="F26" s="35" t="s">
        <v>895</v>
      </c>
      <c r="G26" s="37" t="s">
        <v>896</v>
      </c>
      <c r="I26" s="37" t="s">
        <v>292</v>
      </c>
    </row>
    <row r="27" spans="1:9" ht="34" x14ac:dyDescent="0.2">
      <c r="A27" s="49" t="s">
        <v>74</v>
      </c>
      <c r="B27" s="24" t="s">
        <v>39</v>
      </c>
      <c r="C27" s="49" t="s">
        <v>40</v>
      </c>
      <c r="D27" s="49" t="s">
        <v>116</v>
      </c>
      <c r="F27" s="35" t="s">
        <v>873</v>
      </c>
      <c r="G27" s="35" t="s">
        <v>874</v>
      </c>
      <c r="I27" s="37" t="s">
        <v>293</v>
      </c>
    </row>
    <row r="28" spans="1:9" x14ac:dyDescent="0.2">
      <c r="A28" s="63" t="s">
        <v>118</v>
      </c>
      <c r="B28" s="63"/>
      <c r="C28" s="63"/>
      <c r="D28" s="63"/>
      <c r="F28" s="35" t="s">
        <v>904</v>
      </c>
      <c r="G28" s="35" t="s">
        <v>905</v>
      </c>
    </row>
    <row r="29" spans="1:9" ht="16" customHeight="1" x14ac:dyDescent="0.2">
      <c r="A29" s="57" t="s">
        <v>117</v>
      </c>
      <c r="B29" s="57"/>
      <c r="C29" s="57"/>
      <c r="D29" s="57"/>
      <c r="G29" s="37"/>
    </row>
    <row r="30" spans="1:9" ht="65" customHeight="1" x14ac:dyDescent="0.2">
      <c r="A30" s="23" t="s">
        <v>137</v>
      </c>
      <c r="B30" s="21" t="s">
        <v>695</v>
      </c>
      <c r="C30" s="17" t="str">
        <f>_xlfn.TEXTJOIN(CHAR(10),TRUE,$F$4:$F$22)</f>
        <v>ISO 13485
ISO 14971
ISO 10993-1
ISO 10993-4
ISO 10993-5
ISO 10993-10
ISO 10993-11
ISO 10993-12
ISO 10993-23
ISO 10555-5
ISO 7864
ISO 9626
ISO 23908
ISO 80369-1
ISO 80369-7
IEC 60601-1
IEC 60601-1-2
IEC 62366-1
ISO 8536-4</v>
      </c>
      <c r="D3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G30" s="37"/>
    </row>
    <row r="31" spans="1:9" ht="73" customHeight="1" x14ac:dyDescent="0.2">
      <c r="A31" s="17" t="s">
        <v>136</v>
      </c>
      <c r="B31" s="21" t="s">
        <v>695</v>
      </c>
      <c r="C31" s="17" t="str">
        <f>_xlfn.TEXTJOIN(CHAR(10),TRUE,$F$6:$F$12)</f>
        <v>ISO 10993-1
ISO 10993-4
ISO 10993-5
ISO 10993-10
ISO 10993-11
ISO 10993-12
ISO 10993-23</v>
      </c>
      <c r="D3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2" spans="1:9" ht="110" customHeight="1" x14ac:dyDescent="0.2">
      <c r="A32" s="23" t="s">
        <v>135</v>
      </c>
      <c r="B32" s="21" t="s">
        <v>695</v>
      </c>
      <c r="C32" s="17" t="str">
        <f>_xlfn.TEXTJOIN(CHAR(10),TRUE,$F$6:$F$12)</f>
        <v>ISO 10993-1
ISO 10993-4
ISO 10993-5
ISO 10993-10
ISO 10993-11
ISO 10993-12
ISO 10993-23</v>
      </c>
      <c r="D3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3" spans="1:7" ht="62" customHeight="1" x14ac:dyDescent="0.2">
      <c r="A33" s="23" t="s">
        <v>134</v>
      </c>
      <c r="B33" s="21" t="s">
        <v>695</v>
      </c>
      <c r="C33" s="17" t="str">
        <f>_xlfn.TEXTJOIN(CHAR(10),TRUE,$F$13:$F$18)</f>
        <v>ISO 10555-5
ISO 7864
ISO 9626
ISO 23908
ISO 80369-1
ISO 80369-7</v>
      </c>
      <c r="D3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4" spans="1:7" x14ac:dyDescent="0.2">
      <c r="A34" s="23" t="s">
        <v>133</v>
      </c>
      <c r="B34" s="21" t="s">
        <v>901</v>
      </c>
      <c r="C34" s="23" t="str">
        <f>$G$1</f>
        <v>N/A</v>
      </c>
      <c r="D34" s="23" t="str">
        <f>$G$1</f>
        <v>N/A</v>
      </c>
    </row>
    <row r="35" spans="1:7" ht="73" customHeight="1" x14ac:dyDescent="0.2">
      <c r="A35" s="23" t="s">
        <v>132</v>
      </c>
      <c r="B35" s="21" t="s">
        <v>695</v>
      </c>
      <c r="C35" s="17" t="str">
        <f>_xlfn.TEXTJOIN(CHAR(10),TRUE,$F$13:$F$18)&amp;CHAR(10)&amp;F22</f>
        <v>ISO 10555-5
ISO 7864
ISO 9626
ISO 23908
ISO 80369-1
ISO 80369-7
ISO 8536-4</v>
      </c>
      <c r="D3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6" spans="1:7" ht="79" customHeight="1" x14ac:dyDescent="0.2">
      <c r="A36" s="23" t="s">
        <v>131</v>
      </c>
      <c r="B36" s="21" t="s">
        <v>695</v>
      </c>
      <c r="C36" s="17" t="str">
        <f>_xlfn.TEXTJOIN(CHAR(10),TRUE,$F$13:$F$18)&amp;CHAR(10)&amp;F22</f>
        <v>ISO 10555-5
ISO 7864
ISO 9626
ISO 23908
ISO 80369-1
ISO 80369-7
ISO 8536-4</v>
      </c>
      <c r="D3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7" spans="1:7" ht="96" customHeight="1" x14ac:dyDescent="0.2">
      <c r="A37" s="23" t="s">
        <v>119</v>
      </c>
      <c r="B37" s="21" t="s">
        <v>695</v>
      </c>
      <c r="C37" s="17" t="str">
        <f>F21&amp;CHAR(10)&amp;_xlfn.TEXTJOIN(CHAR(10),TRUE,$F$13:$F$18)&amp;CHAR(10)&amp;F22</f>
        <v>IEC 62366-1
ISO 10555-5
ISO 7864
ISO 9626
ISO 23908
ISO 80369-1
ISO 80369-7
ISO 8536-4</v>
      </c>
      <c r="D3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37" s="37"/>
      <c r="G37" s="37"/>
    </row>
    <row r="38" spans="1:7" ht="138" customHeight="1" x14ac:dyDescent="0.2">
      <c r="A38" s="17" t="s">
        <v>120</v>
      </c>
      <c r="B38" s="21" t="s">
        <v>695</v>
      </c>
      <c r="C38" s="17" t="str">
        <f>F5&amp;CHAR(10)&amp;_xlfn.TEXTJOIN(CHAR(10),TRUE,$F$25:$F$27)</f>
        <v>ISO 14971
ISO 11607-1
ISO 11607-2
ISO 20417</v>
      </c>
      <c r="D3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9" spans="1:7" ht="133" customHeight="1" x14ac:dyDescent="0.2">
      <c r="A39" s="17" t="s">
        <v>902</v>
      </c>
      <c r="B39" s="21" t="s">
        <v>695</v>
      </c>
      <c r="C39" s="17" t="str">
        <f>F4&amp;CHAR(10)&amp;F5</f>
        <v>ISO 13485
ISO 14971</v>
      </c>
      <c r="D3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0" spans="1:7" ht="16" customHeight="1" x14ac:dyDescent="0.2">
      <c r="A40" s="58" t="s">
        <v>121</v>
      </c>
      <c r="B40" s="58"/>
      <c r="C40" s="58"/>
      <c r="D40" s="58"/>
    </row>
    <row r="41" spans="1:7" ht="16" customHeight="1" x14ac:dyDescent="0.2">
      <c r="A41" s="58" t="s">
        <v>122</v>
      </c>
      <c r="B41" s="58"/>
      <c r="C41" s="58"/>
      <c r="D41" s="58"/>
    </row>
    <row r="42" spans="1:7" ht="29" customHeight="1" x14ac:dyDescent="0.2">
      <c r="A42" s="57" t="s">
        <v>123</v>
      </c>
      <c r="B42" s="57"/>
      <c r="C42" s="57"/>
      <c r="D42" s="57"/>
    </row>
    <row r="43" spans="1:7" ht="72" customHeight="1" x14ac:dyDescent="0.2">
      <c r="A43" s="22" t="s">
        <v>124</v>
      </c>
      <c r="B43" s="21" t="s">
        <v>695</v>
      </c>
      <c r="C43" s="17" t="str">
        <f>$F$5&amp;CHAR(10)&amp;_xlfn.TEXTJOIN(CHAR(10),TRUE,$F$13:$F$18)&amp;CHAR(10)&amp;F22</f>
        <v>ISO 14971
ISO 10555-5
ISO 7864
ISO 9626
ISO 23908
ISO 80369-1
ISO 80369-7
ISO 8536-4</v>
      </c>
      <c r="D4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4" spans="1:7" ht="83" customHeight="1" x14ac:dyDescent="0.2">
      <c r="A44" s="23" t="s">
        <v>125</v>
      </c>
      <c r="B44" s="21" t="s">
        <v>695</v>
      </c>
      <c r="C44" s="17" t="str">
        <f>$F$5&amp;CHAR(10)&amp;_xlfn.TEXTJOIN(CHAR(10),TRUE,$F$13:$F$18)&amp;CHAR(10)&amp;F22</f>
        <v>ISO 14971
ISO 10555-5
ISO 7864
ISO 9626
ISO 23908
ISO 80369-1
ISO 80369-7
ISO 8536-4</v>
      </c>
      <c r="D4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5" spans="1:7" ht="91" customHeight="1" x14ac:dyDescent="0.2">
      <c r="A45" s="22" t="s">
        <v>126</v>
      </c>
      <c r="B45" s="21" t="s">
        <v>695</v>
      </c>
      <c r="C45" s="17" t="str">
        <f>$F$5&amp;CHAR(10)&amp;_xlfn.TEXTJOIN(CHAR(10),TRUE,$F$13:$F$18)&amp;CHAR(10)&amp;F22</f>
        <v>ISO 14971
ISO 10555-5
ISO 7864
ISO 9626
ISO 23908
ISO 80369-1
ISO 80369-7
ISO 8536-4</v>
      </c>
      <c r="D4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6" spans="1:7" x14ac:dyDescent="0.2">
      <c r="A46" s="57" t="s">
        <v>127</v>
      </c>
      <c r="B46" s="57"/>
      <c r="C46" s="57"/>
      <c r="D46" s="57"/>
    </row>
    <row r="47" spans="1:7" ht="121" customHeight="1" x14ac:dyDescent="0.2">
      <c r="A47" s="17" t="s">
        <v>255</v>
      </c>
      <c r="B47" s="21" t="s">
        <v>695</v>
      </c>
      <c r="C47" s="17" t="str">
        <f>$F$5&amp;CHAR(10)&amp;$F$28</f>
        <v>ISO 14971
IEC 63000</v>
      </c>
      <c r="D47"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48" spans="1:7" ht="51" x14ac:dyDescent="0.2">
      <c r="A48" s="17" t="s">
        <v>256</v>
      </c>
      <c r="B48" s="21" t="s">
        <v>901</v>
      </c>
      <c r="C48" s="23" t="str">
        <f>$G$1</f>
        <v>N/A</v>
      </c>
      <c r="D48" s="23" t="str">
        <f>$G$1</f>
        <v>N/A</v>
      </c>
    </row>
    <row r="49" spans="1:4" x14ac:dyDescent="0.2">
      <c r="A49" s="63" t="s">
        <v>154</v>
      </c>
      <c r="B49" s="63"/>
      <c r="C49" s="63"/>
      <c r="D49" s="63"/>
    </row>
    <row r="50" spans="1:4" x14ac:dyDescent="0.2">
      <c r="A50" s="57" t="s">
        <v>128</v>
      </c>
      <c r="B50" s="57"/>
      <c r="C50" s="57"/>
      <c r="D50" s="57"/>
    </row>
    <row r="51" spans="1:4" ht="76" customHeight="1" x14ac:dyDescent="0.2">
      <c r="A51" s="23" t="s">
        <v>130</v>
      </c>
      <c r="B51" s="21" t="s">
        <v>695</v>
      </c>
      <c r="C51" s="17" t="str">
        <f>$F$5&amp;CHAR(10)&amp;$F$28</f>
        <v>ISO 14971
IEC 63000</v>
      </c>
      <c r="D51" s="17"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52" spans="1:4" ht="96" customHeight="1" x14ac:dyDescent="0.2">
      <c r="A52" s="17" t="s">
        <v>129</v>
      </c>
      <c r="B52" s="21" t="s">
        <v>695</v>
      </c>
      <c r="C52" s="17" t="str">
        <f>$F$5&amp;CHAR(10)&amp;$F$28</f>
        <v>ISO 14971
IEC 63000</v>
      </c>
      <c r="D52" s="17"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53" spans="1:4" ht="74" customHeight="1" x14ac:dyDescent="0.2">
      <c r="A53" s="17" t="s">
        <v>170</v>
      </c>
      <c r="B53" s="21" t="s">
        <v>695</v>
      </c>
      <c r="C53" s="17" t="str">
        <f>$F$5&amp;CHAR(10)&amp;$F$28</f>
        <v>ISO 14971
IEC 63000</v>
      </c>
      <c r="D53" s="17"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54" spans="1:4" ht="83" customHeight="1" x14ac:dyDescent="0.2">
      <c r="A54" s="23" t="s">
        <v>158</v>
      </c>
      <c r="B54" s="21" t="s">
        <v>695</v>
      </c>
      <c r="C54" s="17" t="str">
        <f>$F$5&amp;CHAR(10)&amp;$F$28</f>
        <v>ISO 14971
IEC 63000</v>
      </c>
      <c r="D54" s="17"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55" spans="1:4" ht="17" customHeight="1" x14ac:dyDescent="0.2">
      <c r="A55" s="58" t="s">
        <v>138</v>
      </c>
      <c r="B55" s="58"/>
      <c r="C55" s="58"/>
      <c r="D55" s="58"/>
    </row>
    <row r="56" spans="1:4" ht="85" x14ac:dyDescent="0.2">
      <c r="A56" s="17" t="s">
        <v>157</v>
      </c>
      <c r="B56" s="21" t="s">
        <v>901</v>
      </c>
      <c r="C56" s="23" t="str">
        <f>$G$1</f>
        <v>N/A</v>
      </c>
      <c r="D56" s="23" t="str">
        <f>$G$1</f>
        <v>N/A</v>
      </c>
    </row>
    <row r="57" spans="1:4" ht="17" customHeight="1" x14ac:dyDescent="0.2">
      <c r="A57" s="58" t="s">
        <v>139</v>
      </c>
      <c r="B57" s="58"/>
      <c r="C57" s="58"/>
      <c r="D57" s="58"/>
    </row>
    <row r="58" spans="1:4" ht="17" x14ac:dyDescent="0.2">
      <c r="A58" s="17" t="s">
        <v>911</v>
      </c>
      <c r="B58" s="21" t="s">
        <v>901</v>
      </c>
      <c r="C58" s="23" t="str">
        <f>$G$1</f>
        <v>N/A</v>
      </c>
      <c r="D58" s="23" t="str">
        <f>$G$1</f>
        <v>N/A</v>
      </c>
    </row>
    <row r="59" spans="1:4" ht="17" customHeight="1" x14ac:dyDescent="0.2">
      <c r="A59" s="58" t="s">
        <v>140</v>
      </c>
      <c r="B59" s="58"/>
      <c r="C59" s="58"/>
      <c r="D59" s="58"/>
    </row>
    <row r="60" spans="1:4" ht="160" customHeight="1" x14ac:dyDescent="0.2">
      <c r="A60" s="17" t="s">
        <v>906</v>
      </c>
      <c r="B60" s="21" t="s">
        <v>695</v>
      </c>
      <c r="C60" s="17" t="str">
        <f>$F$5&amp;CHAR(10)&amp;$F$28</f>
        <v>ISO 14971
IEC 63000</v>
      </c>
      <c r="D60" s="17"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1" spans="1:4" ht="140" customHeight="1" x14ac:dyDescent="0.2">
      <c r="A61" s="17" t="s">
        <v>903</v>
      </c>
      <c r="B61" s="21" t="s">
        <v>695</v>
      </c>
      <c r="C61" s="17" t="str">
        <f>F5&amp;CHAR(10)&amp;_xlfn.TEXTJOIN(CHAR(10),TRUE,$F$13:$F$18)&amp;CHAR(10)&amp;F22</f>
        <v>ISO 14971
ISO 10555-5
ISO 7864
ISO 9626
ISO 23908
ISO 80369-1
ISO 80369-7
ISO 8536-4</v>
      </c>
      <c r="D6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2" spans="1:4" ht="143" customHeight="1" x14ac:dyDescent="0.2">
      <c r="A62" s="17" t="s">
        <v>141</v>
      </c>
      <c r="B62" s="21" t="s">
        <v>695</v>
      </c>
      <c r="C62" s="17" t="str">
        <f>F5&amp;CHAR(10)&amp;_xlfn.TEXTJOIN(CHAR(10),TRUE,$F$13:$F$18)&amp;CHAR(10)&amp;F22</f>
        <v>ISO 14971
ISO 10555-5
ISO 7864
ISO 9626
ISO 23908
ISO 80369-1
ISO 80369-7
ISO 8536-4</v>
      </c>
      <c r="D6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3" spans="1:4" ht="17" customHeight="1" x14ac:dyDescent="0.2">
      <c r="A63" s="63" t="s">
        <v>142</v>
      </c>
      <c r="B63" s="63"/>
      <c r="C63" s="63"/>
      <c r="D63" s="63"/>
    </row>
    <row r="64" spans="1:4" x14ac:dyDescent="0.2">
      <c r="A64" s="59" t="s">
        <v>348</v>
      </c>
      <c r="B64" s="59"/>
      <c r="C64" s="59"/>
      <c r="D64" s="59"/>
    </row>
    <row r="65" spans="1:4" ht="173" customHeight="1" x14ac:dyDescent="0.2">
      <c r="A65" s="23" t="s">
        <v>143</v>
      </c>
      <c r="B65" s="21" t="s">
        <v>695</v>
      </c>
      <c r="C65" s="23" t="str">
        <f>$F$5</f>
        <v>ISO 14971</v>
      </c>
      <c r="D6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6" spans="1:4" ht="98" customHeight="1" x14ac:dyDescent="0.2">
      <c r="A66" s="23" t="s">
        <v>144</v>
      </c>
      <c r="B66" s="21" t="s">
        <v>695</v>
      </c>
      <c r="C66" s="23" t="str">
        <f>$F$5</f>
        <v>ISO 14971</v>
      </c>
      <c r="D6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7" spans="1:4" ht="117" customHeight="1" x14ac:dyDescent="0.2">
      <c r="A67" s="23" t="s">
        <v>145</v>
      </c>
      <c r="B67" s="21" t="s">
        <v>695</v>
      </c>
      <c r="C67" s="23" t="str">
        <f>$F$5</f>
        <v>ISO 14971</v>
      </c>
      <c r="D6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8" spans="1:4" ht="171" customHeight="1" x14ac:dyDescent="0.2">
      <c r="A68" s="23" t="s">
        <v>146</v>
      </c>
      <c r="B68" s="21" t="s">
        <v>695</v>
      </c>
      <c r="C68" s="23" t="str">
        <f>$F$5</f>
        <v>ISO 14971</v>
      </c>
      <c r="D6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9" spans="1:4" ht="94" customHeight="1" x14ac:dyDescent="0.2">
      <c r="A69" s="17" t="s">
        <v>366</v>
      </c>
      <c r="B69" s="21" t="s">
        <v>695</v>
      </c>
      <c r="C69" s="17" t="str">
        <f>_xlfn.TEXTJOIN(CHAR(10),TRUE,$F$23:$F$24)</f>
        <v>ISO 11135
ISO 10993-7</v>
      </c>
      <c r="D6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0" spans="1:4" ht="51" x14ac:dyDescent="0.2">
      <c r="A70" s="17" t="s">
        <v>147</v>
      </c>
      <c r="B70" s="21" t="s">
        <v>901</v>
      </c>
      <c r="C70" s="23" t="str">
        <f>$G$1</f>
        <v>N/A</v>
      </c>
      <c r="D70" s="23" t="str">
        <f>$G$1</f>
        <v>N/A</v>
      </c>
    </row>
    <row r="71" spans="1:4" ht="185" customHeight="1" x14ac:dyDescent="0.2">
      <c r="A71" s="17" t="s">
        <v>148</v>
      </c>
      <c r="B71" s="21" t="s">
        <v>695</v>
      </c>
      <c r="C71" s="17" t="str">
        <f>F4&amp;CHAR(10)&amp;F5&amp;CHAR(10)&amp;F25&amp;CHAR(10)&amp;F26</f>
        <v>ISO 13485
ISO 14971
ISO 11607-1
ISO 11607-2</v>
      </c>
      <c r="D71" s="17" t="str">
        <f>_xlfn.TEXTJOIN(CHAR(10),TRUE,$I$4:$I$24)&amp;CHAR(10)&amp;I26</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A010601 - 卡普爾針</v>
      </c>
    </row>
    <row r="72" spans="1:4" ht="141" customHeight="1" x14ac:dyDescent="0.2">
      <c r="A72" s="23" t="s">
        <v>149</v>
      </c>
      <c r="B72" s="21" t="s">
        <v>695</v>
      </c>
      <c r="C72" s="17" t="str">
        <f>_xlfn.TEXTJOIN(CHAR(10),TRUE,$F$23:$F$26)</f>
        <v>ISO 11135
ISO 10993-7
ISO 11607-1
ISO 11607-2</v>
      </c>
      <c r="D72" s="17" t="str">
        <f>_xlfn.TEXTJOIN(CHAR(10),TRUE,$I$4:$I$24)&amp;CHAR(10)&amp;I27</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A010602 - 牙科沖洗針</v>
      </c>
    </row>
    <row r="73" spans="1:4" ht="79" customHeight="1" x14ac:dyDescent="0.2">
      <c r="A73" s="23" t="s">
        <v>150</v>
      </c>
      <c r="B73" s="21" t="s">
        <v>695</v>
      </c>
      <c r="C73" s="17" t="str">
        <f>_xlfn.TEXTJOIN(CHAR(10),TRUE,$F$23:$F$26)</f>
        <v>ISO 11135
ISO 10993-7
ISO 11607-1
ISO 11607-2</v>
      </c>
      <c r="D7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4" spans="1:4" ht="56" customHeight="1" x14ac:dyDescent="0.2">
      <c r="A74" s="17" t="s">
        <v>598</v>
      </c>
      <c r="B74" s="21" t="s">
        <v>695</v>
      </c>
      <c r="C74" s="17" t="str">
        <f>F4&amp;CHAR(10)&amp;F5&amp;CHAR(10)&amp;F27</f>
        <v>ISO 13485
ISO 14971
ISO 20417</v>
      </c>
      <c r="D74" s="17" t="str">
        <f>I25&amp;CHAR(10)&amp;I27</f>
        <v>A010506 - 眼內抽吸插管針
A010602 - 牙科沖洗針</v>
      </c>
    </row>
    <row r="75" spans="1:4" ht="139" customHeight="1" x14ac:dyDescent="0.2">
      <c r="A75" s="23" t="s">
        <v>151</v>
      </c>
      <c r="B75" s="21" t="s">
        <v>695</v>
      </c>
      <c r="C75" s="17" t="str">
        <f>_xlfn.TEXTJOIN(CHAR(10),TRUE,$F$23:$F$27)</f>
        <v>ISO 11135
ISO 10993-7
ISO 11607-1
ISO 11607-2
ISO 20417</v>
      </c>
      <c r="D7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6" spans="1:4" ht="16" customHeight="1" x14ac:dyDescent="0.2">
      <c r="A76" s="59" t="s">
        <v>152</v>
      </c>
      <c r="B76" s="59"/>
      <c r="C76" s="59"/>
      <c r="D76" s="59"/>
    </row>
    <row r="77" spans="1:4" ht="51" x14ac:dyDescent="0.2">
      <c r="A77" s="17" t="s">
        <v>257</v>
      </c>
      <c r="B77" s="21" t="s">
        <v>901</v>
      </c>
      <c r="C77" s="23" t="str">
        <f>$G$1</f>
        <v>N/A</v>
      </c>
      <c r="D77" s="23" t="str">
        <f>$G$1</f>
        <v>N/A</v>
      </c>
    </row>
    <row r="78" spans="1:4" ht="85" x14ac:dyDescent="0.2">
      <c r="A78" s="17" t="s">
        <v>258</v>
      </c>
      <c r="B78" s="21" t="s">
        <v>901</v>
      </c>
      <c r="C78" s="23" t="str">
        <f>$G$1</f>
        <v>N/A</v>
      </c>
      <c r="D78" s="23" t="str">
        <f>$G$1</f>
        <v>N/A</v>
      </c>
    </row>
    <row r="79" spans="1:4" ht="16" customHeight="1" x14ac:dyDescent="0.2">
      <c r="A79" s="58" t="s">
        <v>153</v>
      </c>
      <c r="B79" s="58"/>
      <c r="C79" s="58"/>
      <c r="D79" s="58"/>
    </row>
    <row r="80" spans="1:4" x14ac:dyDescent="0.2">
      <c r="A80" s="57" t="s">
        <v>910</v>
      </c>
      <c r="B80" s="57"/>
      <c r="C80" s="57"/>
      <c r="D80" s="57"/>
    </row>
    <row r="81" spans="1:4" x14ac:dyDescent="0.2">
      <c r="A81" s="23" t="s">
        <v>169</v>
      </c>
      <c r="B81" s="21" t="s">
        <v>901</v>
      </c>
      <c r="C81" s="23" t="str">
        <f t="shared" ref="C81:D83" si="2">$G$1</f>
        <v>N/A</v>
      </c>
      <c r="D81" s="23" t="str">
        <f t="shared" si="2"/>
        <v>N/A</v>
      </c>
    </row>
    <row r="82" spans="1:4" ht="51" x14ac:dyDescent="0.2">
      <c r="A82" s="17" t="s">
        <v>159</v>
      </c>
      <c r="B82" s="21" t="s">
        <v>901</v>
      </c>
      <c r="C82" s="23" t="str">
        <f t="shared" si="2"/>
        <v>N/A</v>
      </c>
      <c r="D82" s="23" t="str">
        <f t="shared" si="2"/>
        <v>N/A</v>
      </c>
    </row>
    <row r="83" spans="1:4" ht="17" x14ac:dyDescent="0.2">
      <c r="A83" s="17" t="s">
        <v>259</v>
      </c>
      <c r="B83" s="21" t="s">
        <v>901</v>
      </c>
      <c r="C83" s="23" t="str">
        <f t="shared" si="2"/>
        <v>N/A</v>
      </c>
      <c r="D83" s="23" t="str">
        <f t="shared" si="2"/>
        <v>N/A</v>
      </c>
    </row>
    <row r="84" spans="1:4" x14ac:dyDescent="0.2">
      <c r="A84" s="59" t="s">
        <v>160</v>
      </c>
      <c r="B84" s="59"/>
      <c r="C84" s="59"/>
      <c r="D84" s="59"/>
    </row>
    <row r="85" spans="1:4" ht="51" x14ac:dyDescent="0.2">
      <c r="A85" s="17" t="s">
        <v>161</v>
      </c>
      <c r="B85" s="21" t="s">
        <v>901</v>
      </c>
      <c r="C85" s="23" t="str">
        <f t="shared" ref="C85:D88" si="3">$G$1</f>
        <v>N/A</v>
      </c>
      <c r="D85" s="23" t="str">
        <f t="shared" si="3"/>
        <v>N/A</v>
      </c>
    </row>
    <row r="86" spans="1:4" ht="68" x14ac:dyDescent="0.2">
      <c r="A86" s="17" t="s">
        <v>168</v>
      </c>
      <c r="B86" s="21" t="s">
        <v>901</v>
      </c>
      <c r="C86" s="23" t="str">
        <f t="shared" si="3"/>
        <v>N/A</v>
      </c>
      <c r="D86" s="23" t="str">
        <f t="shared" si="3"/>
        <v>N/A</v>
      </c>
    </row>
    <row r="87" spans="1:4" x14ac:dyDescent="0.2">
      <c r="A87" s="23" t="s">
        <v>162</v>
      </c>
      <c r="B87" s="21" t="s">
        <v>901</v>
      </c>
      <c r="C87" s="23" t="str">
        <f t="shared" si="3"/>
        <v>N/A</v>
      </c>
      <c r="D87" s="23" t="str">
        <f t="shared" si="3"/>
        <v>N/A</v>
      </c>
    </row>
    <row r="88" spans="1:4" ht="68" x14ac:dyDescent="0.2">
      <c r="A88" s="17" t="s">
        <v>909</v>
      </c>
      <c r="B88" s="21" t="s">
        <v>901</v>
      </c>
      <c r="C88" s="23" t="str">
        <f t="shared" si="3"/>
        <v>N/A</v>
      </c>
      <c r="D88" s="23" t="str">
        <f t="shared" si="3"/>
        <v>N/A</v>
      </c>
    </row>
    <row r="89" spans="1:4" x14ac:dyDescent="0.2">
      <c r="A89" s="58" t="s">
        <v>163</v>
      </c>
      <c r="B89" s="58"/>
      <c r="C89" s="58"/>
      <c r="D89" s="58"/>
    </row>
    <row r="90" spans="1:4" ht="223" customHeight="1" x14ac:dyDescent="0.2">
      <c r="A90" s="17" t="s">
        <v>164</v>
      </c>
      <c r="B90" s="21" t="s">
        <v>695</v>
      </c>
      <c r="C90" s="17" t="str">
        <f>F5&amp;CHAR(10)&amp;_xlfn.TEXTJOIN(CHAR(10),TRUE,$F$17:$F$21)</f>
        <v>ISO 14971
ISO 80369-1
ISO 80369-7
IEC 60601-1
IEC 60601-1-2
IEC 62366-1</v>
      </c>
      <c r="D90"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1" spans="1:4" x14ac:dyDescent="0.2">
      <c r="A91" s="59" t="s">
        <v>165</v>
      </c>
      <c r="B91" s="59"/>
      <c r="C91" s="59"/>
      <c r="D91" s="59"/>
    </row>
    <row r="92" spans="1:4" ht="167" customHeight="1" x14ac:dyDescent="0.2">
      <c r="A92" s="23" t="s">
        <v>167</v>
      </c>
      <c r="B92" s="21" t="s">
        <v>695</v>
      </c>
      <c r="C92" s="17" t="str">
        <f>F5&amp;CHAR(10)&amp;_xlfn.TEXTJOIN(CHAR(10),TRUE,$F$13:$F$18)&amp;CHAR(10)&amp;F22</f>
        <v>ISO 14971
ISO 10555-5
ISO 7864
ISO 9626
ISO 23908
ISO 80369-1
ISO 80369-7
ISO 8536-4</v>
      </c>
      <c r="D9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3" spans="1:4" ht="145" customHeight="1" x14ac:dyDescent="0.2">
      <c r="A93" s="17" t="s">
        <v>166</v>
      </c>
      <c r="B93" s="21" t="s">
        <v>695</v>
      </c>
      <c r="C93" s="17" t="str">
        <f>_xlfn.TEXTJOIN(CHAR(10),TRUE,$F$19:$F$21)</f>
        <v>IEC 60601-1
IEC 60601-1-2
IEC 62366-1</v>
      </c>
      <c r="D93"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4" spans="1:4" ht="110" customHeight="1" x14ac:dyDescent="0.2">
      <c r="A94" s="23" t="s">
        <v>172</v>
      </c>
      <c r="B94" s="21" t="s">
        <v>695</v>
      </c>
      <c r="C94" s="23" t="str">
        <f>F5</f>
        <v>ISO 14971</v>
      </c>
      <c r="D9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5" spans="1:4" ht="81" customHeight="1" x14ac:dyDescent="0.2">
      <c r="A95" s="23" t="s">
        <v>908</v>
      </c>
      <c r="B95" s="21" t="s">
        <v>695</v>
      </c>
      <c r="C95" s="17" t="str">
        <f>F5&amp;CHAR(10)&amp;_xlfn.TEXTJOIN(CHAR(10),TRUE,$F$19:$F$21)</f>
        <v>ISO 14971
IEC 60601-1
IEC 60601-1-2
IEC 62366-1</v>
      </c>
      <c r="D95"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6" spans="1:4" ht="116" customHeight="1" x14ac:dyDescent="0.2">
      <c r="A96" s="23" t="s">
        <v>174</v>
      </c>
      <c r="B96" s="21" t="s">
        <v>695</v>
      </c>
      <c r="C96" s="17" t="str">
        <f>$F$5&amp;CHAR(10)&amp;$F$21</f>
        <v>ISO 14971
IEC 62366-1</v>
      </c>
      <c r="D9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7" spans="1:4" ht="82" customHeight="1" x14ac:dyDescent="0.2">
      <c r="A97" s="23" t="s">
        <v>173</v>
      </c>
      <c r="B97" s="21" t="s">
        <v>695</v>
      </c>
      <c r="C97" s="17" t="str">
        <f>$F$5&amp;CHAR(10)&amp;$F$21</f>
        <v>ISO 14971
IEC 62366-1</v>
      </c>
      <c r="D97"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8" spans="1:4" ht="68" customHeight="1" x14ac:dyDescent="0.2">
      <c r="A98" s="23" t="s">
        <v>175</v>
      </c>
      <c r="B98" s="21" t="s">
        <v>695</v>
      </c>
      <c r="C98" s="17" t="str">
        <f>$F$5&amp;CHAR(10)&amp;$F$21</f>
        <v>ISO 14971
IEC 62366-1</v>
      </c>
      <c r="D98"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9" spans="1:4" ht="103" customHeight="1" x14ac:dyDescent="0.2">
      <c r="A99" s="17" t="s">
        <v>176</v>
      </c>
      <c r="B99" s="21" t="s">
        <v>695</v>
      </c>
      <c r="C99" s="17" t="str">
        <f>F4&amp;CHAR(10)&amp;$F$5&amp;CHAR(10)&amp;$F$21</f>
        <v>ISO 13485
ISO 14971
IEC 62366-1</v>
      </c>
      <c r="D99"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0" spans="1:4" ht="107" customHeight="1" x14ac:dyDescent="0.2">
      <c r="A100" s="23" t="s">
        <v>177</v>
      </c>
      <c r="B100" s="21" t="s">
        <v>695</v>
      </c>
      <c r="C100" s="17" t="str">
        <f>$F$5&amp;CHAR(10)&amp;$F$21</f>
        <v>ISO 14971
IEC 62366-1</v>
      </c>
      <c r="D100"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1" spans="1:4" ht="89" customHeight="1" x14ac:dyDescent="0.2">
      <c r="A101" s="23" t="s">
        <v>178</v>
      </c>
      <c r="B101" s="21" t="s">
        <v>695</v>
      </c>
      <c r="C101" s="17" t="str">
        <f>$F$5&amp;CHAR(10)&amp;$F$6&amp;CHAR(10)&amp;$F$21</f>
        <v>ISO 14971
ISO 10993-1
IEC 62366-1</v>
      </c>
      <c r="D101"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2" spans="1:4" x14ac:dyDescent="0.2">
      <c r="A102" s="23" t="s">
        <v>179</v>
      </c>
      <c r="B102" s="21" t="s">
        <v>901</v>
      </c>
      <c r="C102" s="23" t="str">
        <f>$G$1</f>
        <v>N/A</v>
      </c>
      <c r="D102" s="23" t="str">
        <f>$G$1</f>
        <v>N/A</v>
      </c>
    </row>
    <row r="103" spans="1:4" ht="148" customHeight="1" x14ac:dyDescent="0.2">
      <c r="A103" s="17" t="s">
        <v>907</v>
      </c>
      <c r="B103" s="21" t="s">
        <v>695</v>
      </c>
      <c r="C103" s="17" t="str">
        <f>F4&amp;CHAR(10)&amp;$F$5&amp;CHAR(10)&amp;$F$27</f>
        <v>ISO 13485
ISO 14971
ISO 20417</v>
      </c>
      <c r="D10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04" spans="1:4" x14ac:dyDescent="0.2">
      <c r="A104" s="58" t="s">
        <v>180</v>
      </c>
      <c r="B104" s="58"/>
      <c r="C104" s="58"/>
      <c r="D104" s="58"/>
    </row>
    <row r="105" spans="1:4" ht="51" x14ac:dyDescent="0.2">
      <c r="A105" s="17" t="s">
        <v>181</v>
      </c>
      <c r="B105" s="21" t="s">
        <v>901</v>
      </c>
      <c r="C105" s="23" t="str">
        <f>$G$1</f>
        <v>N/A</v>
      </c>
      <c r="D105" s="23" t="str">
        <f>$G$1</f>
        <v>N/A</v>
      </c>
    </row>
    <row r="106" spans="1:4" x14ac:dyDescent="0.2">
      <c r="A106" s="23" t="s">
        <v>182</v>
      </c>
      <c r="B106" s="21" t="s">
        <v>901</v>
      </c>
      <c r="C106" s="23" t="str">
        <f>$G$1</f>
        <v>N/A</v>
      </c>
      <c r="D106" s="23" t="str">
        <f>$G$1</f>
        <v>N/A</v>
      </c>
    </row>
    <row r="107" spans="1:4" x14ac:dyDescent="0.2">
      <c r="A107" s="58" t="s">
        <v>183</v>
      </c>
      <c r="B107" s="58"/>
      <c r="C107" s="58"/>
      <c r="D107" s="58"/>
    </row>
    <row r="108" spans="1:4" x14ac:dyDescent="0.2">
      <c r="A108" s="58" t="s">
        <v>184</v>
      </c>
      <c r="B108" s="58"/>
      <c r="C108" s="58"/>
      <c r="D108" s="58"/>
    </row>
    <row r="109" spans="1:4" ht="51" x14ac:dyDescent="0.2">
      <c r="A109" s="17" t="s">
        <v>185</v>
      </c>
      <c r="B109" s="21" t="s">
        <v>901</v>
      </c>
      <c r="C109" s="23" t="str">
        <f>$G$1</f>
        <v>N/A</v>
      </c>
      <c r="D109" s="23" t="str">
        <f>$G$1</f>
        <v>N/A</v>
      </c>
    </row>
    <row r="110" spans="1:4" ht="51" x14ac:dyDescent="0.2">
      <c r="A110" s="17" t="s">
        <v>186</v>
      </c>
      <c r="B110" s="21" t="s">
        <v>901</v>
      </c>
      <c r="C110" s="23" t="str">
        <f>$G$1</f>
        <v>N/A</v>
      </c>
      <c r="D110" s="23" t="str">
        <f>$G$1</f>
        <v>N/A</v>
      </c>
    </row>
    <row r="111" spans="1:4" x14ac:dyDescent="0.2">
      <c r="A111" s="58" t="s">
        <v>187</v>
      </c>
      <c r="B111" s="58"/>
      <c r="C111" s="58"/>
      <c r="D111" s="58"/>
    </row>
    <row r="112" spans="1:4" ht="51" x14ac:dyDescent="0.2">
      <c r="A112" s="17" t="s">
        <v>188</v>
      </c>
      <c r="B112" s="21" t="s">
        <v>901</v>
      </c>
      <c r="C112" s="23" t="str">
        <f t="shared" ref="C112:D114" si="4">$G$1</f>
        <v>N/A</v>
      </c>
      <c r="D112" s="23" t="str">
        <f t="shared" si="4"/>
        <v>N/A</v>
      </c>
    </row>
    <row r="113" spans="1:4" x14ac:dyDescent="0.2">
      <c r="A113" s="23" t="s">
        <v>189</v>
      </c>
      <c r="B113" s="21" t="s">
        <v>901</v>
      </c>
      <c r="C113" s="23" t="str">
        <f t="shared" si="4"/>
        <v>N/A</v>
      </c>
      <c r="D113" s="23" t="str">
        <f t="shared" si="4"/>
        <v>N/A</v>
      </c>
    </row>
    <row r="114" spans="1:4" ht="51" x14ac:dyDescent="0.2">
      <c r="A114" s="17" t="s">
        <v>190</v>
      </c>
      <c r="B114" s="21" t="s">
        <v>901</v>
      </c>
      <c r="C114" s="23" t="str">
        <f t="shared" si="4"/>
        <v>N/A</v>
      </c>
      <c r="D114" s="23" t="str">
        <f t="shared" si="4"/>
        <v>N/A</v>
      </c>
    </row>
    <row r="115" spans="1:4" x14ac:dyDescent="0.2">
      <c r="A115" s="58" t="s">
        <v>191</v>
      </c>
      <c r="B115" s="58"/>
      <c r="C115" s="58"/>
      <c r="D115" s="58"/>
    </row>
    <row r="116" spans="1:4" ht="34" x14ac:dyDescent="0.2">
      <c r="A116" s="17" t="s">
        <v>192</v>
      </c>
      <c r="B116" s="21" t="s">
        <v>901</v>
      </c>
      <c r="C116" s="23" t="str">
        <f t="shared" ref="C116:D119" si="5">$G$1</f>
        <v>N/A</v>
      </c>
      <c r="D116" s="23" t="str">
        <f t="shared" si="5"/>
        <v>N/A</v>
      </c>
    </row>
    <row r="117" spans="1:4" ht="51" x14ac:dyDescent="0.2">
      <c r="A117" s="17" t="s">
        <v>195</v>
      </c>
      <c r="B117" s="21" t="s">
        <v>901</v>
      </c>
      <c r="C117" s="23" t="str">
        <f t="shared" si="5"/>
        <v>N/A</v>
      </c>
      <c r="D117" s="23" t="str">
        <f t="shared" si="5"/>
        <v>N/A</v>
      </c>
    </row>
    <row r="118" spans="1:4" ht="51" x14ac:dyDescent="0.2">
      <c r="A118" s="17" t="s">
        <v>193</v>
      </c>
      <c r="B118" s="21" t="s">
        <v>901</v>
      </c>
      <c r="C118" s="23" t="str">
        <f t="shared" si="5"/>
        <v>N/A</v>
      </c>
      <c r="D118" s="23" t="str">
        <f t="shared" si="5"/>
        <v>N/A</v>
      </c>
    </row>
    <row r="119" spans="1:4" ht="51" x14ac:dyDescent="0.2">
      <c r="A119" s="17" t="s">
        <v>194</v>
      </c>
      <c r="B119" s="21" t="s">
        <v>901</v>
      </c>
      <c r="C119" s="23" t="str">
        <f t="shared" si="5"/>
        <v>N/A</v>
      </c>
      <c r="D119" s="23" t="str">
        <f t="shared" si="5"/>
        <v>N/A</v>
      </c>
    </row>
    <row r="120" spans="1:4" x14ac:dyDescent="0.2">
      <c r="A120" s="60" t="s">
        <v>196</v>
      </c>
      <c r="B120" s="61"/>
      <c r="C120" s="61"/>
      <c r="D120" s="62"/>
    </row>
    <row r="121" spans="1:4" ht="51" x14ac:dyDescent="0.2">
      <c r="A121" s="17" t="s">
        <v>336</v>
      </c>
      <c r="B121" s="21" t="s">
        <v>901</v>
      </c>
      <c r="C121" s="23" t="str">
        <f t="shared" ref="C121:D124" si="6">$G$1</f>
        <v>N/A</v>
      </c>
      <c r="D121" s="23" t="str">
        <f t="shared" si="6"/>
        <v>N/A</v>
      </c>
    </row>
    <row r="122" spans="1:4" ht="51" x14ac:dyDescent="0.2">
      <c r="A122" s="17" t="s">
        <v>197</v>
      </c>
      <c r="B122" s="21" t="s">
        <v>901</v>
      </c>
      <c r="C122" s="23" t="str">
        <f t="shared" si="6"/>
        <v>N/A</v>
      </c>
      <c r="D122" s="23" t="str">
        <f t="shared" si="6"/>
        <v>N/A</v>
      </c>
    </row>
    <row r="123" spans="1:4" ht="51" x14ac:dyDescent="0.2">
      <c r="A123" s="17" t="s">
        <v>337</v>
      </c>
      <c r="B123" s="21" t="s">
        <v>901</v>
      </c>
      <c r="C123" s="23" t="str">
        <f t="shared" si="6"/>
        <v>N/A</v>
      </c>
      <c r="D123" s="23" t="str">
        <f t="shared" si="6"/>
        <v>N/A</v>
      </c>
    </row>
    <row r="124" spans="1:4" ht="17" x14ac:dyDescent="0.2">
      <c r="A124" s="17" t="s">
        <v>198</v>
      </c>
      <c r="B124" s="21" t="s">
        <v>901</v>
      </c>
      <c r="C124" s="23" t="str">
        <f t="shared" si="6"/>
        <v>N/A</v>
      </c>
      <c r="D124" s="23" t="str">
        <f t="shared" si="6"/>
        <v>N/A</v>
      </c>
    </row>
    <row r="125" spans="1:4" x14ac:dyDescent="0.2">
      <c r="A125" s="60" t="s">
        <v>199</v>
      </c>
      <c r="B125" s="61"/>
      <c r="C125" s="61"/>
      <c r="D125" s="62"/>
    </row>
    <row r="126" spans="1:4" x14ac:dyDescent="0.2">
      <c r="A126" s="23" t="s">
        <v>200</v>
      </c>
      <c r="B126" s="21" t="s">
        <v>901</v>
      </c>
      <c r="C126" s="23" t="str">
        <f t="shared" ref="C126:D133" si="7">$G$1</f>
        <v>N/A</v>
      </c>
      <c r="D126" s="23" t="str">
        <f t="shared" si="7"/>
        <v>N/A</v>
      </c>
    </row>
    <row r="127" spans="1:4" ht="51" x14ac:dyDescent="0.2">
      <c r="A127" s="17" t="s">
        <v>201</v>
      </c>
      <c r="B127" s="21" t="s">
        <v>901</v>
      </c>
      <c r="C127" s="23" t="str">
        <f t="shared" si="7"/>
        <v>N/A</v>
      </c>
      <c r="D127" s="23" t="str">
        <f t="shared" si="7"/>
        <v>N/A</v>
      </c>
    </row>
    <row r="128" spans="1:4" x14ac:dyDescent="0.2">
      <c r="A128" s="23" t="s">
        <v>202</v>
      </c>
      <c r="B128" s="21" t="s">
        <v>901</v>
      </c>
      <c r="C128" s="23" t="str">
        <f t="shared" si="7"/>
        <v>N/A</v>
      </c>
      <c r="D128" s="23" t="str">
        <f t="shared" si="7"/>
        <v>N/A</v>
      </c>
    </row>
    <row r="129" spans="1:4" ht="51" x14ac:dyDescent="0.2">
      <c r="A129" s="17" t="s">
        <v>203</v>
      </c>
      <c r="B129" s="21" t="s">
        <v>901</v>
      </c>
      <c r="C129" s="23" t="str">
        <f t="shared" si="7"/>
        <v>N/A</v>
      </c>
      <c r="D129" s="23" t="str">
        <f t="shared" si="7"/>
        <v>N/A</v>
      </c>
    </row>
    <row r="130" spans="1:4" ht="17" x14ac:dyDescent="0.2">
      <c r="A130" s="17" t="s">
        <v>204</v>
      </c>
      <c r="B130" s="21" t="s">
        <v>901</v>
      </c>
      <c r="C130" s="23" t="str">
        <f t="shared" si="7"/>
        <v>N/A</v>
      </c>
      <c r="D130" s="23" t="str">
        <f t="shared" si="7"/>
        <v>N/A</v>
      </c>
    </row>
    <row r="131" spans="1:4" x14ac:dyDescent="0.2">
      <c r="A131" s="23" t="s">
        <v>205</v>
      </c>
      <c r="B131" s="21" t="s">
        <v>901</v>
      </c>
      <c r="C131" s="23" t="str">
        <f t="shared" si="7"/>
        <v>N/A</v>
      </c>
      <c r="D131" s="23" t="str">
        <f t="shared" si="7"/>
        <v>N/A</v>
      </c>
    </row>
    <row r="132" spans="1:4" ht="51" x14ac:dyDescent="0.2">
      <c r="A132" s="17" t="s">
        <v>206</v>
      </c>
      <c r="B132" s="21" t="s">
        <v>901</v>
      </c>
      <c r="C132" s="23" t="str">
        <f t="shared" si="7"/>
        <v>N/A</v>
      </c>
      <c r="D132" s="23" t="str">
        <f t="shared" si="7"/>
        <v>N/A</v>
      </c>
    </row>
    <row r="133" spans="1:4" x14ac:dyDescent="0.2">
      <c r="A133" s="23" t="s">
        <v>207</v>
      </c>
      <c r="B133" s="21" t="s">
        <v>901</v>
      </c>
      <c r="C133" s="23" t="str">
        <f t="shared" si="7"/>
        <v>N/A</v>
      </c>
      <c r="D133" s="23" t="str">
        <f t="shared" si="7"/>
        <v>N/A</v>
      </c>
    </row>
    <row r="134" spans="1:4" x14ac:dyDescent="0.2">
      <c r="A134" s="60" t="s">
        <v>208</v>
      </c>
      <c r="B134" s="61"/>
      <c r="C134" s="61"/>
      <c r="D134" s="62"/>
    </row>
    <row r="135" spans="1:4" x14ac:dyDescent="0.2">
      <c r="A135" s="51" t="s">
        <v>209</v>
      </c>
      <c r="B135" s="52"/>
      <c r="C135" s="52"/>
      <c r="D135" s="53"/>
    </row>
    <row r="136" spans="1:4" x14ac:dyDescent="0.2">
      <c r="A136" s="23" t="s">
        <v>210</v>
      </c>
      <c r="B136" s="21" t="s">
        <v>901</v>
      </c>
      <c r="C136" s="23" t="str">
        <f>$G$1</f>
        <v>N/A</v>
      </c>
      <c r="D136" s="23" t="str">
        <f>$G$1</f>
        <v>N/A</v>
      </c>
    </row>
    <row r="137" spans="1:4" x14ac:dyDescent="0.2">
      <c r="A137" s="23" t="s">
        <v>211</v>
      </c>
      <c r="B137" s="21" t="s">
        <v>901</v>
      </c>
      <c r="C137" s="23" t="str">
        <f>$G$1</f>
        <v>N/A</v>
      </c>
      <c r="D137" s="23" t="str">
        <f>$G$1</f>
        <v>N/A</v>
      </c>
    </row>
    <row r="138" spans="1:4" x14ac:dyDescent="0.2">
      <c r="A138" s="51" t="s">
        <v>212</v>
      </c>
      <c r="B138" s="52"/>
      <c r="C138" s="52"/>
      <c r="D138" s="53"/>
    </row>
    <row r="139" spans="1:4" x14ac:dyDescent="0.2">
      <c r="A139" s="23" t="s">
        <v>647</v>
      </c>
      <c r="B139" s="21" t="s">
        <v>901</v>
      </c>
      <c r="C139" s="23" t="str">
        <f t="shared" ref="C139:D142" si="8">$G$1</f>
        <v>N/A</v>
      </c>
      <c r="D139" s="23" t="str">
        <f t="shared" si="8"/>
        <v>N/A</v>
      </c>
    </row>
    <row r="140" spans="1:4" x14ac:dyDescent="0.2">
      <c r="A140" s="23" t="s">
        <v>648</v>
      </c>
      <c r="B140" s="21" t="s">
        <v>901</v>
      </c>
      <c r="C140" s="23" t="str">
        <f t="shared" si="8"/>
        <v>N/A</v>
      </c>
      <c r="D140" s="23" t="str">
        <f t="shared" si="8"/>
        <v>N/A</v>
      </c>
    </row>
    <row r="141" spans="1:4" x14ac:dyDescent="0.2">
      <c r="A141" s="23" t="s">
        <v>649</v>
      </c>
      <c r="B141" s="21" t="s">
        <v>901</v>
      </c>
      <c r="C141" s="23" t="str">
        <f t="shared" si="8"/>
        <v>N/A</v>
      </c>
      <c r="D141" s="23" t="str">
        <f t="shared" si="8"/>
        <v>N/A</v>
      </c>
    </row>
    <row r="142" spans="1:4" x14ac:dyDescent="0.2">
      <c r="A142" s="23" t="s">
        <v>650</v>
      </c>
      <c r="B142" s="21" t="s">
        <v>901</v>
      </c>
      <c r="C142" s="23" t="str">
        <f t="shared" si="8"/>
        <v>N/A</v>
      </c>
      <c r="D142" s="23" t="str">
        <f t="shared" si="8"/>
        <v>N/A</v>
      </c>
    </row>
    <row r="143" spans="1:4" x14ac:dyDescent="0.2">
      <c r="A143" s="51" t="s">
        <v>213</v>
      </c>
      <c r="B143" s="52"/>
      <c r="C143" s="52"/>
      <c r="D143" s="53"/>
    </row>
    <row r="144" spans="1:4" x14ac:dyDescent="0.2">
      <c r="A144" s="23" t="s">
        <v>214</v>
      </c>
      <c r="B144" s="21" t="s">
        <v>901</v>
      </c>
      <c r="C144" s="23" t="str">
        <f t="shared" ref="C144:D147" si="9">$G$1</f>
        <v>N/A</v>
      </c>
      <c r="D144" s="23" t="str">
        <f t="shared" si="9"/>
        <v>N/A</v>
      </c>
    </row>
    <row r="145" spans="1:4" x14ac:dyDescent="0.2">
      <c r="A145" s="23" t="s">
        <v>215</v>
      </c>
      <c r="B145" s="21" t="s">
        <v>901</v>
      </c>
      <c r="C145" s="23" t="str">
        <f t="shared" si="9"/>
        <v>N/A</v>
      </c>
      <c r="D145" s="23" t="str">
        <f t="shared" si="9"/>
        <v>N/A</v>
      </c>
    </row>
    <row r="146" spans="1:4" ht="17" x14ac:dyDescent="0.2">
      <c r="A146" s="17" t="s">
        <v>216</v>
      </c>
      <c r="B146" s="21" t="s">
        <v>901</v>
      </c>
      <c r="C146" s="23" t="str">
        <f t="shared" si="9"/>
        <v>N/A</v>
      </c>
      <c r="D146" s="23" t="str">
        <f t="shared" si="9"/>
        <v>N/A</v>
      </c>
    </row>
    <row r="147" spans="1:4" ht="51" x14ac:dyDescent="0.2">
      <c r="A147" s="17" t="s">
        <v>217</v>
      </c>
      <c r="B147" s="21" t="s">
        <v>901</v>
      </c>
      <c r="C147" s="23" t="str">
        <f t="shared" si="9"/>
        <v>N/A</v>
      </c>
      <c r="D147" s="23" t="str">
        <f t="shared" si="9"/>
        <v>N/A</v>
      </c>
    </row>
    <row r="148" spans="1:4" x14ac:dyDescent="0.2">
      <c r="A148" s="60" t="s">
        <v>218</v>
      </c>
      <c r="B148" s="61"/>
      <c r="C148" s="61"/>
      <c r="D148" s="62"/>
    </row>
    <row r="149" spans="1:4" ht="130" customHeight="1" x14ac:dyDescent="0.2">
      <c r="A149" s="23" t="s">
        <v>219</v>
      </c>
      <c r="B149" s="21" t="s">
        <v>695</v>
      </c>
      <c r="C149" s="17" t="str">
        <f>$F$5&amp;CHAR(10)&amp;$F$21</f>
        <v>ISO 14971
IEC 62366-1</v>
      </c>
      <c r="D14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0" spans="1:4" ht="114" customHeight="1" x14ac:dyDescent="0.2">
      <c r="A150" s="17" t="s">
        <v>220</v>
      </c>
      <c r="B150" s="21" t="s">
        <v>695</v>
      </c>
      <c r="C150" s="17" t="str">
        <f>$F$5&amp;CHAR(10)&amp;$F$21</f>
        <v>ISO 14971
IEC 62366-1</v>
      </c>
      <c r="D15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1" spans="1:4" ht="51" x14ac:dyDescent="0.2">
      <c r="A151" s="17" t="s">
        <v>221</v>
      </c>
      <c r="B151" s="21" t="s">
        <v>901</v>
      </c>
      <c r="C151" s="23" t="str">
        <f>$G$1</f>
        <v>N/A</v>
      </c>
      <c r="D151" s="23" t="str">
        <f>$G$1</f>
        <v>N/A</v>
      </c>
    </row>
    <row r="152" spans="1:4" ht="221" x14ac:dyDescent="0.2">
      <c r="A152" s="17" t="s">
        <v>222</v>
      </c>
      <c r="B152" s="21" t="s">
        <v>695</v>
      </c>
      <c r="C152" s="17" t="str">
        <f>$F$5&amp;CHAR(10)&amp;_xlfn.TEXTJOIN(CHAR(10),TRUE,$F$19:$F$21)</f>
        <v>ISO 14971
IEC 60601-1
IEC 60601-1-2
IEC 62366-1</v>
      </c>
      <c r="D152"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3" spans="1:4" ht="79" customHeight="1" x14ac:dyDescent="0.2">
      <c r="A153" s="17" t="s">
        <v>425</v>
      </c>
      <c r="B153" s="21" t="s">
        <v>695</v>
      </c>
      <c r="C153" s="17" t="str">
        <f>$F$5&amp;CHAR(10)&amp;$F$27</f>
        <v>ISO 14971
ISO 20417</v>
      </c>
      <c r="D153"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4" spans="1:4" ht="145" customHeight="1" x14ac:dyDescent="0.2">
      <c r="A154" s="17" t="s">
        <v>426</v>
      </c>
      <c r="B154" s="21" t="s">
        <v>695</v>
      </c>
      <c r="C154" s="17" t="str">
        <f>$F$5&amp;CHAR(10)&amp;$F$27</f>
        <v>ISO 14971
ISO 20417</v>
      </c>
      <c r="D154"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5" spans="1:4" ht="181" customHeight="1" x14ac:dyDescent="0.2">
      <c r="A155" s="17" t="s">
        <v>223</v>
      </c>
      <c r="B155" s="21" t="s">
        <v>695</v>
      </c>
      <c r="C155" s="17" t="str">
        <f>$F$5&amp;CHAR(10)&amp;$F$21</f>
        <v>ISO 14971
IEC 62366-1</v>
      </c>
      <c r="D15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6" spans="1:4" x14ac:dyDescent="0.2">
      <c r="A156" s="60" t="s">
        <v>224</v>
      </c>
      <c r="B156" s="61"/>
      <c r="C156" s="61"/>
      <c r="D156" s="62"/>
    </row>
    <row r="157" spans="1:4" ht="120" customHeight="1" x14ac:dyDescent="0.2">
      <c r="A157" s="23" t="s">
        <v>225</v>
      </c>
      <c r="B157" s="21" t="s">
        <v>695</v>
      </c>
      <c r="C157" s="17" t="str">
        <f>$F$13&amp;CHAR(10)&amp;$F$14&amp;CHAR(10)&amp;$F$17&amp;CHAR(10)&amp;$F$18&amp;CHAR(10)&amp;$F$22</f>
        <v>ISO 10555-5
ISO 7864
ISO 80369-1
ISO 80369-7
ISO 8536-4</v>
      </c>
      <c r="D157" s="17" t="str">
        <f>$I$4&amp;CHAR(10)&amp;$I$5&amp;CHAR(10)&amp;$I$7&amp;CHAR(10)&amp;$I$8&amp;CHAR(10)&amp;$I$19&amp;CHAR(10)&amp;$I$24&amp;CHAR(10)&amp;$I$26</f>
        <v>A010101 - 皮下注射針
A010102 - 蝴蝶針
A010104 - 用於小瓶收集的針頭
A010105 - 真空採集針
A010401 - 動靜脈內瘻管針
A010505 - 眼內注射針
A010601 - 卡普爾針</v>
      </c>
    </row>
    <row r="158" spans="1:4" ht="119" x14ac:dyDescent="0.2">
      <c r="A158" s="17" t="s">
        <v>226</v>
      </c>
      <c r="B158" s="21" t="s">
        <v>695</v>
      </c>
      <c r="C158" s="17" t="str">
        <f>$F$5&amp;CHAR(10)</f>
        <v xml:space="preserve">ISO 14971
</v>
      </c>
      <c r="D158" s="17" t="str">
        <f>$I$4&amp;CHAR(10)&amp;$I$5&amp;CHAR(10)&amp;$I$7&amp;CHAR(10)&amp;$I$8&amp;CHAR(10)&amp;$I$19&amp;CHAR(10)&amp;$I$24&amp;CHAR(10)&amp;$I$26</f>
        <v>A010101 - 皮下注射針
A010102 - 蝴蝶針
A010104 - 用於小瓶收集的針頭
A010105 - 真空採集針
A010401 - 動靜脈內瘻管針
A010505 - 眼內注射針
A010601 - 卡普爾針</v>
      </c>
    </row>
    <row r="159" spans="1:4" ht="199" customHeight="1" x14ac:dyDescent="0.2">
      <c r="A159" s="17" t="s">
        <v>227</v>
      </c>
      <c r="B159" s="21" t="s">
        <v>695</v>
      </c>
      <c r="C159" s="17" t="str">
        <f>$F$21&amp;CHAR(10)&amp;$F$27</f>
        <v>IEC 62366-1
ISO 20417</v>
      </c>
      <c r="D15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60" spans="1:4" x14ac:dyDescent="0.2">
      <c r="A160" s="60" t="s">
        <v>228</v>
      </c>
      <c r="B160" s="61"/>
      <c r="C160" s="61"/>
      <c r="D160" s="62"/>
    </row>
    <row r="161" spans="1:4" ht="51" x14ac:dyDescent="0.2">
      <c r="A161" s="17" t="s">
        <v>229</v>
      </c>
      <c r="B161" s="21" t="s">
        <v>901</v>
      </c>
      <c r="C161" s="23" t="str">
        <f>$G$1</f>
        <v>N/A</v>
      </c>
      <c r="D161" s="23" t="str">
        <f>$G$1</f>
        <v>N/A</v>
      </c>
    </row>
    <row r="162" spans="1:4" x14ac:dyDescent="0.2">
      <c r="A162" s="51" t="s">
        <v>230</v>
      </c>
      <c r="B162" s="52"/>
      <c r="C162" s="52"/>
      <c r="D162" s="53"/>
    </row>
    <row r="163" spans="1:4" x14ac:dyDescent="0.2">
      <c r="A163" s="23" t="s">
        <v>231</v>
      </c>
      <c r="B163" s="21" t="s">
        <v>901</v>
      </c>
      <c r="C163" s="23" t="str">
        <f t="shared" ref="C163:D165" si="10">$G$1</f>
        <v>N/A</v>
      </c>
      <c r="D163" s="23" t="str">
        <f t="shared" si="10"/>
        <v>N/A</v>
      </c>
    </row>
    <row r="164" spans="1:4" x14ac:dyDescent="0.2">
      <c r="A164" s="23" t="s">
        <v>232</v>
      </c>
      <c r="B164" s="21" t="s">
        <v>901</v>
      </c>
      <c r="C164" s="23" t="str">
        <f t="shared" si="10"/>
        <v>N/A</v>
      </c>
      <c r="D164" s="23" t="str">
        <f t="shared" si="10"/>
        <v>N/A</v>
      </c>
    </row>
    <row r="165" spans="1:4" x14ac:dyDescent="0.2">
      <c r="A165" s="23" t="s">
        <v>233</v>
      </c>
      <c r="B165" s="21" t="s">
        <v>901</v>
      </c>
      <c r="C165" s="23" t="str">
        <f t="shared" si="10"/>
        <v>N/A</v>
      </c>
      <c r="D165" s="23" t="str">
        <f t="shared" si="10"/>
        <v>N/A</v>
      </c>
    </row>
    <row r="166" spans="1:4" x14ac:dyDescent="0.2">
      <c r="A166" s="51" t="s">
        <v>234</v>
      </c>
      <c r="B166" s="52"/>
      <c r="C166" s="52"/>
      <c r="D166" s="53"/>
    </row>
    <row r="167" spans="1:4" x14ac:dyDescent="0.2">
      <c r="A167" s="23" t="s">
        <v>235</v>
      </c>
      <c r="B167" s="21" t="s">
        <v>901</v>
      </c>
      <c r="C167" s="23" t="str">
        <f>$G$1</f>
        <v>N/A</v>
      </c>
      <c r="D167" s="23" t="str">
        <f>$G$1</f>
        <v>N/A</v>
      </c>
    </row>
    <row r="168" spans="1:4" x14ac:dyDescent="0.2">
      <c r="A168" s="23" t="s">
        <v>236</v>
      </c>
      <c r="B168" s="21" t="s">
        <v>901</v>
      </c>
      <c r="C168" s="23" t="str">
        <f>$G$1</f>
        <v>N/A</v>
      </c>
      <c r="D168" s="23" t="str">
        <f>$G$1</f>
        <v>N/A</v>
      </c>
    </row>
    <row r="169" spans="1:4" ht="32" customHeight="1" x14ac:dyDescent="0.2"/>
    <row r="170" spans="1:4" ht="34" x14ac:dyDescent="0.2">
      <c r="A170" s="49" t="s">
        <v>86</v>
      </c>
      <c r="B170" s="24" t="s">
        <v>39</v>
      </c>
      <c r="C170" s="49" t="s">
        <v>40</v>
      </c>
      <c r="D170" s="49" t="s">
        <v>87</v>
      </c>
    </row>
    <row r="171" spans="1:4" x14ac:dyDescent="0.2">
      <c r="A171" s="60" t="s">
        <v>239</v>
      </c>
      <c r="B171" s="61"/>
      <c r="C171" s="61"/>
      <c r="D171" s="62"/>
    </row>
    <row r="172" spans="1:4" x14ac:dyDescent="0.2">
      <c r="A172" s="60" t="s">
        <v>237</v>
      </c>
      <c r="B172" s="61"/>
      <c r="C172" s="61"/>
      <c r="D172" s="62"/>
    </row>
    <row r="173" spans="1:4" ht="68" customHeight="1" x14ac:dyDescent="0.2">
      <c r="A173" s="54" t="s">
        <v>238</v>
      </c>
      <c r="B173" s="55"/>
      <c r="C173" s="55"/>
      <c r="D173" s="56"/>
    </row>
    <row r="174" spans="1:4" ht="125" customHeight="1" x14ac:dyDescent="0.2">
      <c r="A174" s="17" t="s">
        <v>240</v>
      </c>
      <c r="B174" s="21" t="s">
        <v>695</v>
      </c>
      <c r="C174" s="17" t="str">
        <f>$F$21&amp;CHAR(10)&amp;$F$27</f>
        <v>IEC 62366-1
ISO 20417</v>
      </c>
      <c r="D17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5" spans="1:4" ht="93" customHeight="1" x14ac:dyDescent="0.2">
      <c r="A175" s="17" t="s">
        <v>241</v>
      </c>
      <c r="B175" s="21" t="s">
        <v>695</v>
      </c>
      <c r="C175" s="17" t="str">
        <f>$F$27</f>
        <v>ISO 20417</v>
      </c>
      <c r="D17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6" spans="1:4" ht="128" customHeight="1" x14ac:dyDescent="0.2">
      <c r="A176" s="23" t="s">
        <v>242</v>
      </c>
      <c r="B176" s="21" t="s">
        <v>695</v>
      </c>
      <c r="C176" s="17" t="str">
        <f>$F$27</f>
        <v>ISO 20417</v>
      </c>
      <c r="D17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7" spans="1:4" ht="34" x14ac:dyDescent="0.2">
      <c r="A177" s="17" t="s">
        <v>243</v>
      </c>
      <c r="B177" s="21" t="s">
        <v>901</v>
      </c>
      <c r="C177" s="23" t="str">
        <f>$G$1</f>
        <v>N/A</v>
      </c>
      <c r="D177" s="23" t="str">
        <f>$G$1</f>
        <v>N/A</v>
      </c>
    </row>
    <row r="178" spans="1:4" ht="51" x14ac:dyDescent="0.2">
      <c r="A178" s="17" t="s">
        <v>244</v>
      </c>
      <c r="B178" s="21" t="s">
        <v>901</v>
      </c>
      <c r="C178" s="23" t="str">
        <f>$G$1</f>
        <v>N/A</v>
      </c>
      <c r="D178" s="23" t="str">
        <f>$G$1</f>
        <v>N/A</v>
      </c>
    </row>
    <row r="179" spans="1:4" ht="120" customHeight="1" x14ac:dyDescent="0.2">
      <c r="A179" s="17" t="s">
        <v>254</v>
      </c>
      <c r="B179" s="21" t="s">
        <v>695</v>
      </c>
      <c r="C179" s="17" t="str">
        <f>$F$27</f>
        <v>ISO 20417</v>
      </c>
      <c r="D17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0" spans="1:4" ht="85" customHeight="1" x14ac:dyDescent="0.2">
      <c r="A180" s="17" t="s">
        <v>245</v>
      </c>
      <c r="B180" s="21" t="s">
        <v>695</v>
      </c>
      <c r="C180" s="17" t="str">
        <f>$F$27</f>
        <v>ISO 20417</v>
      </c>
      <c r="D18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1" spans="1:4" ht="156" customHeight="1" x14ac:dyDescent="0.2">
      <c r="A181" s="17" t="s">
        <v>246</v>
      </c>
      <c r="B181" s="21" t="s">
        <v>695</v>
      </c>
      <c r="C181" s="17" t="str">
        <f>$F$27</f>
        <v>ISO 20417</v>
      </c>
      <c r="D18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2" spans="1:4" ht="16" customHeight="1" x14ac:dyDescent="0.2">
      <c r="A182" s="60" t="s">
        <v>247</v>
      </c>
      <c r="B182" s="61"/>
      <c r="C182" s="61"/>
      <c r="D182" s="62"/>
    </row>
    <row r="183" spans="1:4" ht="16" customHeight="1" x14ac:dyDescent="0.2">
      <c r="A183" s="51" t="s">
        <v>248</v>
      </c>
      <c r="B183" s="52"/>
      <c r="C183" s="52"/>
      <c r="D183" s="53"/>
    </row>
    <row r="184" spans="1:4" ht="61" customHeight="1" x14ac:dyDescent="0.2">
      <c r="A184" s="23" t="s">
        <v>250</v>
      </c>
      <c r="B184" s="21" t="s">
        <v>695</v>
      </c>
      <c r="C184" s="17" t="str">
        <f>$F$27</f>
        <v>ISO 20417</v>
      </c>
      <c r="D18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5" spans="1:4" ht="85" customHeight="1" x14ac:dyDescent="0.2">
      <c r="A185" s="23" t="s">
        <v>249</v>
      </c>
      <c r="B185" s="21" t="s">
        <v>695</v>
      </c>
      <c r="C185" s="17" t="str">
        <f>$F$27</f>
        <v>ISO 20417</v>
      </c>
      <c r="D18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6" spans="1:4" ht="86" customHeight="1" x14ac:dyDescent="0.2">
      <c r="A186" s="23" t="s">
        <v>251</v>
      </c>
      <c r="B186" s="21" t="s">
        <v>695</v>
      </c>
      <c r="C186" s="17" t="str">
        <f>$F$27</f>
        <v>ISO 20417</v>
      </c>
      <c r="D18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7" spans="1:4" ht="148" customHeight="1" x14ac:dyDescent="0.2">
      <c r="A187" s="23" t="s">
        <v>252</v>
      </c>
      <c r="B187" s="21" t="s">
        <v>695</v>
      </c>
      <c r="C187" s="17" t="str">
        <f>$F$27</f>
        <v>ISO 20417</v>
      </c>
      <c r="D18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8" spans="1:4" ht="17" customHeight="1" x14ac:dyDescent="0.2">
      <c r="A188" s="51" t="s">
        <v>253</v>
      </c>
      <c r="B188" s="52"/>
      <c r="C188" s="52"/>
      <c r="D188" s="53"/>
    </row>
    <row r="189" spans="1:4" ht="106" customHeight="1" x14ac:dyDescent="0.2">
      <c r="A189" s="23" t="s">
        <v>651</v>
      </c>
      <c r="B189" s="21" t="s">
        <v>695</v>
      </c>
      <c r="C189" s="17" t="str">
        <f>$F$27</f>
        <v>ISO 20417</v>
      </c>
      <c r="D18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0" spans="1:4" ht="43" customHeight="1" x14ac:dyDescent="0.2">
      <c r="A190" s="23" t="s">
        <v>652</v>
      </c>
      <c r="B190" s="21" t="s">
        <v>695</v>
      </c>
      <c r="C190" s="17" t="str">
        <f>$F$27</f>
        <v>ISO 20417</v>
      </c>
      <c r="D19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1" spans="1:4" x14ac:dyDescent="0.2">
      <c r="A191" s="23" t="s">
        <v>653</v>
      </c>
      <c r="B191" s="21" t="s">
        <v>901</v>
      </c>
      <c r="C191" s="23" t="str">
        <f>$G$1</f>
        <v>N/A</v>
      </c>
      <c r="D191" s="23" t="str">
        <f>$G$1</f>
        <v>N/A</v>
      </c>
    </row>
    <row r="192" spans="1:4" ht="50" customHeight="1" x14ac:dyDescent="0.2">
      <c r="A192" s="23" t="s">
        <v>260</v>
      </c>
      <c r="B192" s="21" t="s">
        <v>695</v>
      </c>
      <c r="C192" s="17" t="str">
        <f t="shared" ref="C192:C197" si="11">$F$27</f>
        <v>ISO 20417</v>
      </c>
      <c r="D192" s="17" t="str">
        <f t="shared" ref="D192:D204" si="12">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3" spans="1:4" ht="74" customHeight="1" x14ac:dyDescent="0.2">
      <c r="A193" s="23" t="s">
        <v>261</v>
      </c>
      <c r="B193" s="21" t="s">
        <v>695</v>
      </c>
      <c r="C193" s="17" t="str">
        <f t="shared" si="11"/>
        <v>ISO 20417</v>
      </c>
      <c r="D193"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4" spans="1:4" ht="81" customHeight="1" x14ac:dyDescent="0.2">
      <c r="A194" s="23" t="s">
        <v>262</v>
      </c>
      <c r="B194" s="21" t="s">
        <v>695</v>
      </c>
      <c r="C194" s="17" t="str">
        <f t="shared" si="11"/>
        <v>ISO 20417</v>
      </c>
      <c r="D194"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5" spans="1:4" ht="90" customHeight="1" x14ac:dyDescent="0.2">
      <c r="A195" s="23" t="s">
        <v>305</v>
      </c>
      <c r="B195" s="21" t="s">
        <v>695</v>
      </c>
      <c r="C195" s="17" t="str">
        <f t="shared" si="11"/>
        <v>ISO 20417</v>
      </c>
      <c r="D195"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6" spans="1:4" ht="69" customHeight="1" x14ac:dyDescent="0.2">
      <c r="A196" s="23" t="s">
        <v>263</v>
      </c>
      <c r="B196" s="21" t="s">
        <v>695</v>
      </c>
      <c r="C196" s="17" t="str">
        <f t="shared" si="11"/>
        <v>ISO 20417</v>
      </c>
      <c r="D196"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7" spans="1:4" ht="88" customHeight="1" x14ac:dyDescent="0.2">
      <c r="A197" s="23" t="s">
        <v>599</v>
      </c>
      <c r="B197" s="21" t="s">
        <v>695</v>
      </c>
      <c r="C197" s="17" t="str">
        <f t="shared" si="11"/>
        <v>ISO 20417</v>
      </c>
      <c r="D197"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8" spans="1:4" ht="90" customHeight="1" x14ac:dyDescent="0.2">
      <c r="A198" s="23" t="s">
        <v>265</v>
      </c>
      <c r="B198" s="21" t="s">
        <v>695</v>
      </c>
      <c r="C198" s="17" t="str">
        <f>_xlfn.TEXTJOIN(CHAR(10),TRUE,$F$25:$F$27)</f>
        <v>ISO 11607-1
ISO 11607-2
ISO 20417</v>
      </c>
      <c r="D198"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9" spans="1:4" ht="78" customHeight="1" x14ac:dyDescent="0.2">
      <c r="A199" s="17" t="s">
        <v>266</v>
      </c>
      <c r="B199" s="21" t="s">
        <v>695</v>
      </c>
      <c r="C199" s="17" t="str">
        <f>$F$27</f>
        <v>ISO 20417</v>
      </c>
      <c r="D199"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0" spans="1:4" ht="74" customHeight="1" x14ac:dyDescent="0.2">
      <c r="A200" s="23" t="s">
        <v>267</v>
      </c>
      <c r="B200" s="21" t="s">
        <v>695</v>
      </c>
      <c r="C200" s="17" t="str">
        <f>_xlfn.TEXTJOIN(CHAR(10),TRUE,$F$25:$F$27)</f>
        <v>ISO 11607-1
ISO 11607-2
ISO 20417</v>
      </c>
      <c r="D200"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1" spans="1:4" ht="86" customHeight="1" x14ac:dyDescent="0.2">
      <c r="A201" s="23" t="s">
        <v>294</v>
      </c>
      <c r="B201" s="21" t="s">
        <v>695</v>
      </c>
      <c r="C201" s="17" t="str">
        <f>_xlfn.TEXTJOIN(CHAR(10),TRUE,$F$25:$F$27)</f>
        <v>ISO 11607-1
ISO 11607-2
ISO 20417</v>
      </c>
      <c r="D201"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2" spans="1:4" ht="75" customHeight="1" x14ac:dyDescent="0.2">
      <c r="A202" s="23" t="s">
        <v>295</v>
      </c>
      <c r="B202" s="21" t="s">
        <v>695</v>
      </c>
      <c r="C202" s="17" t="str">
        <f>$F$21&amp;CHAR(10)&amp;$F$27</f>
        <v>IEC 62366-1
ISO 20417</v>
      </c>
      <c r="D202"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3" spans="1:4" ht="62" customHeight="1" x14ac:dyDescent="0.2">
      <c r="A203" s="17" t="s">
        <v>304</v>
      </c>
      <c r="B203" s="21" t="s">
        <v>695</v>
      </c>
      <c r="C203" s="17" t="str">
        <f>$F$27</f>
        <v>ISO 20417</v>
      </c>
      <c r="D203"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4" spans="1:4" ht="151" customHeight="1" x14ac:dyDescent="0.2">
      <c r="A204" s="17" t="s">
        <v>296</v>
      </c>
      <c r="B204" s="21" t="s">
        <v>695</v>
      </c>
      <c r="C204" s="17" t="str">
        <f>$F$21&amp;CHAR(10)&amp;$F$27</f>
        <v>IEC 62366-1
ISO 20417</v>
      </c>
      <c r="D204"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5" spans="1:4" x14ac:dyDescent="0.2">
      <c r="A205" s="23" t="s">
        <v>297</v>
      </c>
      <c r="B205" s="21" t="s">
        <v>901</v>
      </c>
      <c r="C205" s="23" t="str">
        <f>$G$1</f>
        <v>N/A</v>
      </c>
      <c r="D205" s="23" t="str">
        <f>$G$1</f>
        <v>N/A</v>
      </c>
    </row>
    <row r="206" spans="1:4" ht="16" customHeight="1" x14ac:dyDescent="0.2">
      <c r="A206" s="60" t="s">
        <v>298</v>
      </c>
      <c r="B206" s="61"/>
      <c r="C206" s="61"/>
      <c r="D206" s="62"/>
    </row>
    <row r="207" spans="1:4" ht="17" customHeight="1" x14ac:dyDescent="0.2">
      <c r="A207" s="51" t="s">
        <v>299</v>
      </c>
      <c r="B207" s="52"/>
      <c r="C207" s="52"/>
      <c r="D207" s="53"/>
    </row>
    <row r="208" spans="1:4" ht="71" customHeight="1" x14ac:dyDescent="0.2">
      <c r="A208" s="23" t="s">
        <v>300</v>
      </c>
      <c r="B208" s="21" t="s">
        <v>695</v>
      </c>
      <c r="C208" s="17" t="str">
        <f>_xlfn.TEXTJOIN(CHAR(10),TRUE,$F$25:$F$27)</f>
        <v>ISO 11607-1
ISO 11607-2
ISO 20417</v>
      </c>
      <c r="D208" s="17" t="str">
        <f t="shared" ref="D208:D217" si="13">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9" spans="1:4" ht="86" customHeight="1" x14ac:dyDescent="0.2">
      <c r="A209" s="23" t="s">
        <v>301</v>
      </c>
      <c r="B209" s="21" t="s">
        <v>695</v>
      </c>
      <c r="C209" s="17" t="str">
        <f>_xlfn.TEXTJOIN(CHAR(10),TRUE,$F$25:$F$27)</f>
        <v>ISO 11607-1
ISO 11607-2
ISO 20417</v>
      </c>
      <c r="D209"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0" spans="1:4" ht="78" customHeight="1" x14ac:dyDescent="0.2">
      <c r="A210" s="23" t="s">
        <v>302</v>
      </c>
      <c r="B210" s="21" t="s">
        <v>695</v>
      </c>
      <c r="C210" s="17" t="str">
        <f>_xlfn.TEXTJOIN(CHAR(10),TRUE,$F$23:$F$27)</f>
        <v>ISO 11135
ISO 10993-7
ISO 11607-1
ISO 11607-2
ISO 20417</v>
      </c>
      <c r="D210"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1" spans="1:4" ht="62" customHeight="1" x14ac:dyDescent="0.2">
      <c r="A211" s="23" t="s">
        <v>303</v>
      </c>
      <c r="B211" s="21" t="s">
        <v>695</v>
      </c>
      <c r="C211" s="17" t="str">
        <f>_xlfn.TEXTJOIN(CHAR(10),TRUE,$F$25:$F$27)</f>
        <v>ISO 11607-1
ISO 11607-2
ISO 20417</v>
      </c>
      <c r="D211"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2" spans="1:4" ht="78" customHeight="1" x14ac:dyDescent="0.2">
      <c r="A212" s="23" t="s">
        <v>498</v>
      </c>
      <c r="B212" s="21" t="s">
        <v>695</v>
      </c>
      <c r="C212" s="17" t="str">
        <f>_xlfn.TEXTJOIN(CHAR(10),TRUE,$F$25:$F$27)</f>
        <v>ISO 11607-1
ISO 11607-2
ISO 20417</v>
      </c>
      <c r="D212"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3" spans="1:4" ht="82" customHeight="1" x14ac:dyDescent="0.2">
      <c r="A213" s="23" t="s">
        <v>499</v>
      </c>
      <c r="B213" s="21" t="s">
        <v>695</v>
      </c>
      <c r="C213" s="17" t="str">
        <f>$F$27</f>
        <v>ISO 20417</v>
      </c>
      <c r="D213"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4" spans="1:4" ht="97" customHeight="1" x14ac:dyDescent="0.2">
      <c r="A214" s="23" t="s">
        <v>500</v>
      </c>
      <c r="B214" s="21" t="s">
        <v>695</v>
      </c>
      <c r="C214" s="17" t="str">
        <f>$F$27</f>
        <v>ISO 20417</v>
      </c>
      <c r="D214"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5" spans="1:4" ht="104" customHeight="1" x14ac:dyDescent="0.2">
      <c r="A215" s="23" t="s">
        <v>497</v>
      </c>
      <c r="B215" s="21" t="s">
        <v>695</v>
      </c>
      <c r="C215" s="17" t="str">
        <f>$F$27</f>
        <v>ISO 20417</v>
      </c>
      <c r="D215"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6" spans="1:4" ht="120" customHeight="1" x14ac:dyDescent="0.2">
      <c r="A216" s="23" t="s">
        <v>501</v>
      </c>
      <c r="B216" s="21" t="s">
        <v>695</v>
      </c>
      <c r="C216" s="17" t="str">
        <f>$F$27</f>
        <v>ISO 20417</v>
      </c>
      <c r="D216"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7" spans="1:4" ht="170" customHeight="1" x14ac:dyDescent="0.2">
      <c r="A217" s="23" t="s">
        <v>319</v>
      </c>
      <c r="B217" s="21" t="s">
        <v>695</v>
      </c>
      <c r="C217" s="17" t="str">
        <f>_xlfn.TEXTJOIN(CHAR(10),TRUE,$F$25:$F$27)</f>
        <v>ISO 11607-1
ISO 11607-2
ISO 20417</v>
      </c>
      <c r="D217"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8" spans="1:4" x14ac:dyDescent="0.2">
      <c r="A218" s="60" t="s">
        <v>306</v>
      </c>
      <c r="B218" s="61"/>
      <c r="C218" s="61"/>
      <c r="D218" s="62"/>
    </row>
    <row r="219" spans="1:4" ht="17" customHeight="1" x14ac:dyDescent="0.2">
      <c r="A219" s="51" t="s">
        <v>307</v>
      </c>
      <c r="B219" s="52"/>
      <c r="C219" s="52"/>
      <c r="D219" s="53"/>
    </row>
    <row r="220" spans="1:4" ht="75" customHeight="1" x14ac:dyDescent="0.2">
      <c r="A220" s="23" t="s">
        <v>308</v>
      </c>
      <c r="B220" s="21" t="s">
        <v>695</v>
      </c>
      <c r="C220" s="17" t="str">
        <f t="shared" ref="C220:C229" si="14">$F$27</f>
        <v>ISO 20417</v>
      </c>
      <c r="D220" s="17" t="str">
        <f t="shared" ref="D220:D229" si="15">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1" spans="1:4" ht="77" customHeight="1" x14ac:dyDescent="0.2">
      <c r="A221" s="23" t="s">
        <v>309</v>
      </c>
      <c r="B221" s="21" t="s">
        <v>695</v>
      </c>
      <c r="C221" s="17" t="str">
        <f t="shared" si="14"/>
        <v>ISO 20417</v>
      </c>
      <c r="D221"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2" spans="1:4" ht="76" customHeight="1" x14ac:dyDescent="0.2">
      <c r="A222" s="23" t="s">
        <v>310</v>
      </c>
      <c r="B222" s="21" t="s">
        <v>695</v>
      </c>
      <c r="C222" s="17" t="str">
        <f t="shared" si="14"/>
        <v>ISO 20417</v>
      </c>
      <c r="D222"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3" spans="1:4" ht="61" customHeight="1" x14ac:dyDescent="0.2">
      <c r="A223" s="23" t="s">
        <v>311</v>
      </c>
      <c r="B223" s="21" t="s">
        <v>695</v>
      </c>
      <c r="C223" s="17" t="str">
        <f t="shared" si="14"/>
        <v>ISO 20417</v>
      </c>
      <c r="D223"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4" spans="1:4" ht="71" customHeight="1" x14ac:dyDescent="0.2">
      <c r="A224" s="23" t="s">
        <v>312</v>
      </c>
      <c r="B224" s="21" t="s">
        <v>695</v>
      </c>
      <c r="C224" s="17" t="str">
        <f t="shared" si="14"/>
        <v>ISO 20417</v>
      </c>
      <c r="D224"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5" spans="1:4" ht="93" customHeight="1" x14ac:dyDescent="0.2">
      <c r="A225" s="23" t="s">
        <v>313</v>
      </c>
      <c r="B225" s="21" t="s">
        <v>695</v>
      </c>
      <c r="C225" s="17" t="str">
        <f t="shared" si="14"/>
        <v>ISO 20417</v>
      </c>
      <c r="D225"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6" spans="1:4" ht="69" customHeight="1" x14ac:dyDescent="0.2">
      <c r="A226" s="23" t="s">
        <v>314</v>
      </c>
      <c r="B226" s="21" t="s">
        <v>695</v>
      </c>
      <c r="C226" s="17" t="str">
        <f t="shared" si="14"/>
        <v>ISO 20417</v>
      </c>
      <c r="D226"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7" spans="1:4" ht="100" customHeight="1" x14ac:dyDescent="0.2">
      <c r="A227" s="23" t="s">
        <v>315</v>
      </c>
      <c r="B227" s="21" t="s">
        <v>695</v>
      </c>
      <c r="C227" s="17" t="str">
        <f t="shared" si="14"/>
        <v>ISO 20417</v>
      </c>
      <c r="D227"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8" spans="1:4" ht="90" customHeight="1" x14ac:dyDescent="0.2">
      <c r="A228" s="17" t="s">
        <v>316</v>
      </c>
      <c r="B228" s="21" t="s">
        <v>695</v>
      </c>
      <c r="C228" s="17" t="str">
        <f t="shared" si="14"/>
        <v>ISO 20417</v>
      </c>
      <c r="D228"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9" spans="1:4" ht="102" customHeight="1" x14ac:dyDescent="0.2">
      <c r="A229" s="23" t="s">
        <v>317</v>
      </c>
      <c r="B229" s="21" t="s">
        <v>695</v>
      </c>
      <c r="C229" s="17" t="str">
        <f t="shared" si="14"/>
        <v>ISO 20417</v>
      </c>
      <c r="D229"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0" spans="1:4" ht="16" customHeight="1" x14ac:dyDescent="0.2">
      <c r="A230" s="51" t="s">
        <v>318</v>
      </c>
      <c r="B230" s="52"/>
      <c r="C230" s="52"/>
      <c r="D230" s="53"/>
    </row>
    <row r="231" spans="1:4" ht="91" customHeight="1" x14ac:dyDescent="0.2">
      <c r="A231" s="17" t="s">
        <v>654</v>
      </c>
      <c r="B231" s="21" t="s">
        <v>695</v>
      </c>
      <c r="C231" s="17" t="str">
        <f>$F$27</f>
        <v>ISO 20417</v>
      </c>
      <c r="D231" s="17" t="str">
        <f t="shared" ref="D231:D237" si="16">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2" spans="1:4" ht="73" customHeight="1" x14ac:dyDescent="0.2">
      <c r="A232" s="17" t="s">
        <v>655</v>
      </c>
      <c r="B232" s="21" t="s">
        <v>695</v>
      </c>
      <c r="C232" s="17" t="str">
        <f>$F$27</f>
        <v>ISO 20417</v>
      </c>
      <c r="D232"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3" spans="1:4" ht="47" customHeight="1" x14ac:dyDescent="0.2">
      <c r="A233" s="17" t="s">
        <v>656</v>
      </c>
      <c r="B233" s="21" t="s">
        <v>695</v>
      </c>
      <c r="C233" s="17" t="str">
        <f>$F$27</f>
        <v>ISO 20417</v>
      </c>
      <c r="D233"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4" spans="1:4" ht="137" customHeight="1" x14ac:dyDescent="0.2">
      <c r="A234" s="17" t="s">
        <v>657</v>
      </c>
      <c r="B234" s="21" t="s">
        <v>695</v>
      </c>
      <c r="C234" s="17" t="str">
        <f>$F$27</f>
        <v>ISO 20417</v>
      </c>
      <c r="D234"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5" spans="1:4" ht="171" customHeight="1" x14ac:dyDescent="0.2">
      <c r="A235" s="23" t="s">
        <v>321</v>
      </c>
      <c r="B235" s="21" t="s">
        <v>695</v>
      </c>
      <c r="C235" s="17" t="str">
        <f>_xlfn.TEXTJOIN(CHAR(10),TRUE,$F$25:$F$27)</f>
        <v>ISO 11607-1
ISO 11607-2
ISO 20417</v>
      </c>
      <c r="D235"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6" spans="1:4" ht="184" customHeight="1" x14ac:dyDescent="0.2">
      <c r="A236" s="23" t="s">
        <v>320</v>
      </c>
      <c r="B236" s="21" t="s">
        <v>695</v>
      </c>
      <c r="C236" s="17" t="str">
        <f>_xlfn.TEXTJOIN(CHAR(10),TRUE,$F$25:$F$27)</f>
        <v>ISO 11607-1
ISO 11607-2
ISO 20417</v>
      </c>
      <c r="D236"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7" spans="1:4" ht="205" customHeight="1" x14ac:dyDescent="0.2">
      <c r="A237" s="17" t="s">
        <v>680</v>
      </c>
      <c r="B237" s="21" t="s">
        <v>695</v>
      </c>
      <c r="C237" s="17" t="str">
        <f>_xlfn.TEXTJOIN(CHAR(10),TRUE,$F$25:$F$27)</f>
        <v>ISO 11607-1
ISO 11607-2
ISO 20417</v>
      </c>
      <c r="D237"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8" spans="1:4" ht="73" customHeight="1" x14ac:dyDescent="0.2">
      <c r="A238" s="23" t="s">
        <v>322</v>
      </c>
      <c r="B238" s="21" t="s">
        <v>901</v>
      </c>
      <c r="C238" s="23" t="str">
        <f>$G$1</f>
        <v>N/A</v>
      </c>
      <c r="D238" s="23" t="str">
        <f>$G$1</f>
        <v>N/A</v>
      </c>
    </row>
    <row r="239" spans="1:4" ht="200" customHeight="1" x14ac:dyDescent="0.2">
      <c r="A239" s="17" t="s">
        <v>912</v>
      </c>
      <c r="B239" s="21" t="s">
        <v>695</v>
      </c>
      <c r="C239" s="17" t="str">
        <f>$F$5&amp;CHAR(10)&amp;_xlfn.TEXTJOIN(CHAR(10),TRUE,$F$25:$F$27)</f>
        <v>ISO 14971
ISO 11607-1
ISO 11607-2
ISO 20417</v>
      </c>
      <c r="D23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40" spans="1:4" ht="17" customHeight="1" x14ac:dyDescent="0.2">
      <c r="A240" s="51" t="s">
        <v>323</v>
      </c>
      <c r="B240" s="52"/>
      <c r="C240" s="52"/>
      <c r="D240" s="53"/>
    </row>
    <row r="241" spans="1:4" ht="221" x14ac:dyDescent="0.2">
      <c r="A241" s="17" t="s">
        <v>658</v>
      </c>
      <c r="B241" s="21" t="s">
        <v>695</v>
      </c>
      <c r="C241" s="17" t="str">
        <f>$F$21&amp;CHAR(10)&amp;$F$27</f>
        <v>IEC 62366-1
ISO 20417</v>
      </c>
      <c r="D241"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2" spans="1:4" ht="221" x14ac:dyDescent="0.2">
      <c r="A242" s="17" t="s">
        <v>659</v>
      </c>
      <c r="B242" s="21" t="s">
        <v>695</v>
      </c>
      <c r="C242" s="17" t="str">
        <f>$F$21&amp;CHAR(10)&amp;$F$27</f>
        <v>IEC 62366-1
ISO 20417</v>
      </c>
      <c r="D242"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3" spans="1:4" x14ac:dyDescent="0.2">
      <c r="A243" s="51" t="s">
        <v>324</v>
      </c>
      <c r="B243" s="52"/>
      <c r="C243" s="52"/>
      <c r="D243" s="53"/>
    </row>
    <row r="244" spans="1:4" ht="111" customHeight="1" x14ac:dyDescent="0.2">
      <c r="A244" s="17" t="s">
        <v>660</v>
      </c>
      <c r="B244" s="21" t="s">
        <v>695</v>
      </c>
      <c r="C244" s="17" t="str">
        <f>$F$27&amp;CHAR(10)&amp;$F$28</f>
        <v>ISO 20417
IEC 63000</v>
      </c>
      <c r="D244"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5" spans="1:4" ht="100" customHeight="1" x14ac:dyDescent="0.2">
      <c r="A245" s="17" t="s">
        <v>661</v>
      </c>
      <c r="B245" s="21" t="s">
        <v>695</v>
      </c>
      <c r="C245" s="17" t="str">
        <f>$F$27&amp;CHAR(10)&amp;$F$28</f>
        <v>ISO 20417
IEC 63000</v>
      </c>
      <c r="D245"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6" spans="1:4" ht="46" customHeight="1" x14ac:dyDescent="0.2">
      <c r="A246" s="54" t="s">
        <v>325</v>
      </c>
      <c r="B246" s="55"/>
      <c r="C246" s="55"/>
      <c r="D246" s="56"/>
    </row>
    <row r="247" spans="1:4" ht="78" customHeight="1" x14ac:dyDescent="0.2">
      <c r="A247" s="23" t="s">
        <v>662</v>
      </c>
      <c r="B247" s="21" t="s">
        <v>695</v>
      </c>
      <c r="C247" s="17" t="str">
        <f>$F$27</f>
        <v>ISO 20417</v>
      </c>
      <c r="D24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48" spans="1:4" ht="92" customHeight="1" x14ac:dyDescent="0.2">
      <c r="A248" s="17" t="s">
        <v>663</v>
      </c>
      <c r="B248" s="21" t="s">
        <v>695</v>
      </c>
      <c r="C248" s="17" t="str">
        <f>$F$27&amp;CHAR(10)&amp;$F$28</f>
        <v>ISO 20417
IEC 63000</v>
      </c>
      <c r="D248"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9" spans="1:4" ht="121" customHeight="1" x14ac:dyDescent="0.2">
      <c r="A249" s="17" t="s">
        <v>664</v>
      </c>
      <c r="B249" s="21" t="s">
        <v>695</v>
      </c>
      <c r="C249" s="17" t="str">
        <f>$F$27&amp;CHAR(10)&amp;$F$28</f>
        <v>ISO 20417
IEC 63000</v>
      </c>
      <c r="D249"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50" spans="1:4" ht="83" customHeight="1" x14ac:dyDescent="0.2">
      <c r="A250" s="17" t="s">
        <v>665</v>
      </c>
      <c r="B250" s="21" t="s">
        <v>695</v>
      </c>
      <c r="C250" s="17" t="str">
        <f>$F$6&amp;CHAR(10)&amp;$F$27</f>
        <v>ISO 10993-1
ISO 20417</v>
      </c>
      <c r="D25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1" spans="1:4" ht="102" customHeight="1" x14ac:dyDescent="0.2">
      <c r="A251" s="23" t="s">
        <v>666</v>
      </c>
      <c r="B251" s="21" t="s">
        <v>695</v>
      </c>
      <c r="C251" s="17" t="str">
        <f>$F$6&amp;CHAR(10)&amp;$F$27</f>
        <v>ISO 10993-1
ISO 20417</v>
      </c>
      <c r="D25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2" spans="1:4" ht="139" customHeight="1" x14ac:dyDescent="0.2">
      <c r="A252" s="17" t="s">
        <v>667</v>
      </c>
      <c r="B252" s="21" t="s">
        <v>695</v>
      </c>
      <c r="C252" s="17" t="str">
        <f>$F$5&amp;CHAR(10)&amp;$F$28</f>
        <v>ISO 14971
IEC 63000</v>
      </c>
      <c r="D252"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53" spans="1:4" ht="168" customHeight="1" x14ac:dyDescent="0.2">
      <c r="A253" s="17" t="s">
        <v>326</v>
      </c>
      <c r="B253" s="21" t="s">
        <v>695</v>
      </c>
      <c r="C253" s="17" t="str">
        <f>$F$6&amp;CHAR(10)&amp;$F$27</f>
        <v>ISO 10993-1
ISO 20417</v>
      </c>
      <c r="D25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4" spans="1:4" x14ac:dyDescent="0.2">
      <c r="A254" s="23" t="s">
        <v>327</v>
      </c>
      <c r="B254" s="21" t="s">
        <v>901</v>
      </c>
      <c r="C254" s="23" t="str">
        <f>$G$1</f>
        <v>N/A</v>
      </c>
      <c r="D254" s="23" t="str">
        <f>$G$1</f>
        <v>N/A</v>
      </c>
    </row>
    <row r="255" spans="1:4" x14ac:dyDescent="0.2">
      <c r="A255" s="51" t="s">
        <v>328</v>
      </c>
      <c r="B255" s="52"/>
      <c r="C255" s="52"/>
      <c r="D255" s="53"/>
    </row>
    <row r="256" spans="1:4" ht="132" customHeight="1" x14ac:dyDescent="0.2">
      <c r="A256" s="23" t="s">
        <v>668</v>
      </c>
      <c r="B256" s="21" t="s">
        <v>695</v>
      </c>
      <c r="C256" s="17" t="str">
        <f>$F$6&amp;CHAR(10)&amp;$F$27</f>
        <v>ISO 10993-1
ISO 20417</v>
      </c>
      <c r="D25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7" spans="1:4" ht="131" customHeight="1" x14ac:dyDescent="0.2">
      <c r="A257" s="23" t="s">
        <v>669</v>
      </c>
      <c r="B257" s="21" t="s">
        <v>695</v>
      </c>
      <c r="C257" s="17" t="str">
        <f>$F$6&amp;CHAR(10)&amp;$F$27</f>
        <v>ISO 10993-1
ISO 20417</v>
      </c>
      <c r="D25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8" spans="1:4" x14ac:dyDescent="0.2">
      <c r="A258" s="23" t="s">
        <v>329</v>
      </c>
      <c r="B258" s="21" t="s">
        <v>901</v>
      </c>
      <c r="C258" s="23" t="str">
        <f t="shared" ref="C258:D260" si="17">$G$1</f>
        <v>N/A</v>
      </c>
      <c r="D258" s="23" t="str">
        <f t="shared" si="17"/>
        <v>N/A</v>
      </c>
    </row>
    <row r="259" spans="1:4" x14ac:dyDescent="0.2">
      <c r="A259" s="23" t="s">
        <v>330</v>
      </c>
      <c r="B259" s="21" t="s">
        <v>901</v>
      </c>
      <c r="C259" s="23" t="str">
        <f t="shared" si="17"/>
        <v>N/A</v>
      </c>
      <c r="D259" s="23" t="str">
        <f t="shared" si="17"/>
        <v>N/A</v>
      </c>
    </row>
    <row r="260" spans="1:4" x14ac:dyDescent="0.2">
      <c r="A260" s="23" t="s">
        <v>331</v>
      </c>
      <c r="B260" s="21" t="s">
        <v>901</v>
      </c>
      <c r="C260" s="23" t="str">
        <f t="shared" si="17"/>
        <v>N/A</v>
      </c>
      <c r="D260" s="23" t="str">
        <f t="shared" si="17"/>
        <v>N/A</v>
      </c>
    </row>
    <row r="261" spans="1:4" ht="106" customHeight="1" x14ac:dyDescent="0.2">
      <c r="A261" s="23" t="s">
        <v>332</v>
      </c>
      <c r="B261" s="21" t="s">
        <v>695</v>
      </c>
      <c r="C261" s="17" t="str">
        <f>$F$27</f>
        <v>ISO 20417</v>
      </c>
      <c r="D26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62" spans="1:4" ht="71" customHeight="1" x14ac:dyDescent="0.2">
      <c r="A262" s="23" t="s">
        <v>333</v>
      </c>
      <c r="B262" s="21" t="s">
        <v>695</v>
      </c>
      <c r="C262" s="17" t="str">
        <f>$F$27</f>
        <v>ISO 20417</v>
      </c>
      <c r="D26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63" spans="1:4" x14ac:dyDescent="0.2">
      <c r="A263" s="23" t="s">
        <v>334</v>
      </c>
      <c r="B263" s="21" t="s">
        <v>901</v>
      </c>
      <c r="C263" s="23" t="str">
        <f>$G$1</f>
        <v>N/A</v>
      </c>
      <c r="D263" s="23" t="str">
        <f>$G$1</f>
        <v>N/A</v>
      </c>
    </row>
    <row r="264" spans="1:4" ht="154" customHeight="1" x14ac:dyDescent="0.2">
      <c r="A264" s="17" t="s">
        <v>335</v>
      </c>
      <c r="B264" s="21" t="s">
        <v>695</v>
      </c>
      <c r="C264" s="17" t="str">
        <f>$F$27</f>
        <v>ISO 20417</v>
      </c>
      <c r="D26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sheetData>
  <mergeCells count="54">
    <mergeCell ref="A255:D255"/>
    <mergeCell ref="A188:D188"/>
    <mergeCell ref="A115:D115"/>
    <mergeCell ref="A120:D120"/>
    <mergeCell ref="A125:D125"/>
    <mergeCell ref="A162:D162"/>
    <mergeCell ref="A206:D206"/>
    <mergeCell ref="A230:D230"/>
    <mergeCell ref="A171:D171"/>
    <mergeCell ref="A172:D172"/>
    <mergeCell ref="A173:D173"/>
    <mergeCell ref="A207:D207"/>
    <mergeCell ref="A182:D182"/>
    <mergeCell ref="A183:D183"/>
    <mergeCell ref="A219:D219"/>
    <mergeCell ref="A218:D218"/>
    <mergeCell ref="A160:D160"/>
    <mergeCell ref="A76:D76"/>
    <mergeCell ref="A79:D79"/>
    <mergeCell ref="A80:D80"/>
    <mergeCell ref="A84:D84"/>
    <mergeCell ref="A89:D89"/>
    <mergeCell ref="A148:D148"/>
    <mergeCell ref="A156:D156"/>
    <mergeCell ref="A143:D143"/>
    <mergeCell ref="A107:D107"/>
    <mergeCell ref="A108:D108"/>
    <mergeCell ref="A135:D135"/>
    <mergeCell ref="A50:D50"/>
    <mergeCell ref="A55:D55"/>
    <mergeCell ref="A57:D57"/>
    <mergeCell ref="A59:D59"/>
    <mergeCell ref="A111:D111"/>
    <mergeCell ref="A6:D6"/>
    <mergeCell ref="A7:D7"/>
    <mergeCell ref="A14:D14"/>
    <mergeCell ref="A19:D19"/>
    <mergeCell ref="A28:D28"/>
    <mergeCell ref="A240:D240"/>
    <mergeCell ref="A243:D243"/>
    <mergeCell ref="A246:D246"/>
    <mergeCell ref="A29:D29"/>
    <mergeCell ref="A40:D40"/>
    <mergeCell ref="A41:D41"/>
    <mergeCell ref="A42:D42"/>
    <mergeCell ref="A166:D166"/>
    <mergeCell ref="A64:D64"/>
    <mergeCell ref="A138:D138"/>
    <mergeCell ref="A91:D91"/>
    <mergeCell ref="A134:D134"/>
    <mergeCell ref="A104:D104"/>
    <mergeCell ref="A63:D63"/>
    <mergeCell ref="A46:D46"/>
    <mergeCell ref="A49:D49"/>
  </mergeCells>
  <dataValidations count="1">
    <dataValidation type="list" allowBlank="1" showInputMessage="1" showErrorMessage="1" sqref="B4:B5 B8:B13 B15:B18 B20:B25 B30:B39 B43:B45 B47:B48 B51:B54 B56 B58 B60:B62 B65:B75 B77:B78 B81:B83 B85:B88 B90 B116:B119 B92:B103 B105:B106 B109:B110 B112:B114 B121:B124 B126:B133 B136:B137 B139:B142 B144:B147 B149:B155 B157:B159 B163:B165 B161 B167:B168 B174:B181 B184:B187 B208:B217 B189:B205 B220:B229 B231:B239 B241:B242 B244:B245 B247:B254 B256:B264" xr:uid="{41E92C2F-5ED3-AB45-BB70-DFA1DDC27986}">
      <formula1>"是,否"</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CB5DF-7BD5-C34D-878D-BF470C32A079}">
  <dimension ref="A1:I264"/>
  <sheetViews>
    <sheetView topLeftCell="C22" zoomScale="90" zoomScaleNormal="90" workbookViewId="0">
      <selection activeCell="F24" sqref="F24"/>
    </sheetView>
  </sheetViews>
  <sheetFormatPr baseColWidth="10" defaultRowHeight="16" x14ac:dyDescent="0.2"/>
  <cols>
    <col min="1" max="1" width="117.1640625" style="26" customWidth="1"/>
    <col min="2" max="2" width="6.83203125" style="34" customWidth="1"/>
    <col min="3" max="3" width="19.33203125" style="35" customWidth="1"/>
    <col min="4" max="4" width="63" style="35" customWidth="1"/>
    <col min="5" max="5" width="6.6640625" style="35" customWidth="1"/>
    <col min="6" max="6" width="16.5" style="35" customWidth="1"/>
    <col min="7" max="7" width="52.33203125" style="35" customWidth="1"/>
    <col min="8" max="8" width="6.33203125" style="35" customWidth="1"/>
    <col min="9" max="9" width="32.5" style="37" customWidth="1"/>
    <col min="10" max="16384" width="10.83203125" style="35"/>
  </cols>
  <sheetData>
    <row r="1" spans="1:9" ht="17" x14ac:dyDescent="0.2">
      <c r="A1" s="47" t="s">
        <v>76</v>
      </c>
      <c r="F1" s="47" t="s">
        <v>68</v>
      </c>
      <c r="G1" s="35" t="s">
        <v>875</v>
      </c>
      <c r="I1" s="48" t="s">
        <v>116</v>
      </c>
    </row>
    <row r="2" spans="1:9" x14ac:dyDescent="0.2">
      <c r="A2" s="35"/>
    </row>
    <row r="3" spans="1:9" ht="34" x14ac:dyDescent="0.2">
      <c r="A3" s="49" t="s">
        <v>72</v>
      </c>
      <c r="B3" s="24" t="s">
        <v>39</v>
      </c>
      <c r="C3" s="49" t="s">
        <v>40</v>
      </c>
      <c r="D3" s="49" t="s">
        <v>116</v>
      </c>
      <c r="E3" s="5"/>
      <c r="F3" s="50" t="s">
        <v>68</v>
      </c>
      <c r="G3" s="50" t="s">
        <v>69</v>
      </c>
      <c r="I3" s="24" t="s">
        <v>116</v>
      </c>
    </row>
    <row r="4" spans="1:9" ht="148" customHeight="1" x14ac:dyDescent="0.2">
      <c r="A4" s="17" t="s">
        <v>103</v>
      </c>
      <c r="B4" s="21" t="s">
        <v>695</v>
      </c>
      <c r="C4" s="17" t="str">
        <f>_xlfn.TEXTJOIN(CHAR(10),TRUE,$F$4:$F$22)</f>
        <v>ISO 13485
ISO 14971
ISO 10993-1
ISO 10993-4
ISO 10993-5
ISO 10993-10
ISO 10993-11
ISO 10993-23
ISO 23908
ISO 7864
ISO 7886-1
ISO 7886-2
ISO 7886-4
ISO 80369-7
ISO 8537
ISO 9626
ISO 11135
ISO 10993-7
ISO 11607-1</v>
      </c>
      <c r="D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4" s="37"/>
      <c r="F4" s="37" t="s">
        <v>65</v>
      </c>
      <c r="G4" s="37" t="s">
        <v>865</v>
      </c>
      <c r="I4" s="2" t="s">
        <v>915</v>
      </c>
    </row>
    <row r="5" spans="1:9" ht="93" customHeight="1" x14ac:dyDescent="0.2">
      <c r="A5" s="17" t="s">
        <v>37</v>
      </c>
      <c r="B5" s="21" t="s">
        <v>695</v>
      </c>
      <c r="C5" s="17" t="str">
        <f>$F$5</f>
        <v>ISO 14971</v>
      </c>
      <c r="D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5" s="37"/>
      <c r="F5" s="37" t="s">
        <v>66</v>
      </c>
      <c r="G5" s="37" t="s">
        <v>866</v>
      </c>
      <c r="I5" s="2" t="s">
        <v>926</v>
      </c>
    </row>
    <row r="6" spans="1:9" ht="34" x14ac:dyDescent="0.2">
      <c r="A6" s="54" t="s">
        <v>38</v>
      </c>
      <c r="B6" s="55"/>
      <c r="C6" s="55"/>
      <c r="D6" s="56"/>
      <c r="E6" s="37"/>
      <c r="F6" s="37" t="s">
        <v>49</v>
      </c>
      <c r="G6" s="37" t="s">
        <v>867</v>
      </c>
      <c r="I6" s="2" t="s">
        <v>916</v>
      </c>
    </row>
    <row r="7" spans="1:9" ht="51" x14ac:dyDescent="0.2">
      <c r="A7" s="54" t="s">
        <v>104</v>
      </c>
      <c r="B7" s="55"/>
      <c r="C7" s="55"/>
      <c r="D7" s="56"/>
      <c r="E7" s="37"/>
      <c r="F7" s="37" t="s">
        <v>55</v>
      </c>
      <c r="G7" s="37" t="s">
        <v>869</v>
      </c>
      <c r="I7" s="2" t="s">
        <v>921</v>
      </c>
    </row>
    <row r="8" spans="1:9" ht="72" customHeight="1" x14ac:dyDescent="0.2">
      <c r="A8" s="17" t="s">
        <v>105</v>
      </c>
      <c r="B8" s="21" t="s">
        <v>695</v>
      </c>
      <c r="C8" s="17" t="str">
        <f t="shared" ref="C8:C13" si="0">$F$5</f>
        <v>ISO 14971</v>
      </c>
      <c r="D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8" s="37"/>
      <c r="F8" s="37" t="s">
        <v>53</v>
      </c>
      <c r="G8" s="37" t="s">
        <v>868</v>
      </c>
      <c r="I8" s="2" t="s">
        <v>922</v>
      </c>
    </row>
    <row r="9" spans="1:9" ht="55" customHeight="1" x14ac:dyDescent="0.2">
      <c r="A9" s="17" t="s">
        <v>106</v>
      </c>
      <c r="B9" s="21" t="s">
        <v>695</v>
      </c>
      <c r="C9" s="17" t="str">
        <f t="shared" si="0"/>
        <v>ISO 14971</v>
      </c>
      <c r="D9" s="17" t="str">
        <f t="shared" ref="D9:D13" si="1">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9" s="37"/>
      <c r="F9" s="37" t="s">
        <v>51</v>
      </c>
      <c r="G9" s="37" t="s">
        <v>870</v>
      </c>
      <c r="I9" s="2" t="s">
        <v>923</v>
      </c>
    </row>
    <row r="10" spans="1:9" ht="57" customHeight="1" x14ac:dyDescent="0.2">
      <c r="A10" s="17" t="s">
        <v>107</v>
      </c>
      <c r="B10" s="21" t="s">
        <v>695</v>
      </c>
      <c r="C10" s="17" t="str">
        <f t="shared" si="0"/>
        <v>ISO 14971</v>
      </c>
      <c r="D10"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0" s="37"/>
      <c r="F10" s="37" t="s">
        <v>891</v>
      </c>
      <c r="G10" s="37" t="s">
        <v>892</v>
      </c>
      <c r="I10" s="2" t="s">
        <v>924</v>
      </c>
    </row>
    <row r="11" spans="1:9" ht="59" customHeight="1" x14ac:dyDescent="0.2">
      <c r="A11" s="17" t="s">
        <v>156</v>
      </c>
      <c r="B11" s="21" t="s">
        <v>695</v>
      </c>
      <c r="C11" s="17" t="str">
        <f t="shared" si="0"/>
        <v>ISO 14971</v>
      </c>
      <c r="D11"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1" s="37"/>
      <c r="F11" s="37" t="s">
        <v>893</v>
      </c>
      <c r="G11" s="37" t="s">
        <v>894</v>
      </c>
      <c r="I11" s="2" t="s">
        <v>925</v>
      </c>
    </row>
    <row r="12" spans="1:9" ht="73" customHeight="1" x14ac:dyDescent="0.2">
      <c r="A12" s="17" t="s">
        <v>108</v>
      </c>
      <c r="B12" s="21" t="s">
        <v>695</v>
      </c>
      <c r="C12" s="17" t="str">
        <f t="shared" si="0"/>
        <v>ISO 14971</v>
      </c>
      <c r="D12"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2" s="37"/>
      <c r="F12" s="35" t="s">
        <v>882</v>
      </c>
      <c r="G12" s="37" t="s">
        <v>920</v>
      </c>
      <c r="I12" s="2" t="s">
        <v>927</v>
      </c>
    </row>
    <row r="13" spans="1:9" ht="52" customHeight="1" x14ac:dyDescent="0.2">
      <c r="A13" s="17" t="s">
        <v>155</v>
      </c>
      <c r="B13" s="21" t="s">
        <v>695</v>
      </c>
      <c r="C13" s="17" t="str">
        <f t="shared" si="0"/>
        <v>ISO 14971</v>
      </c>
      <c r="D13"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3" s="37"/>
      <c r="F13" s="37" t="s">
        <v>57</v>
      </c>
      <c r="G13" s="37" t="s">
        <v>919</v>
      </c>
      <c r="I13" s="2" t="s">
        <v>928</v>
      </c>
    </row>
    <row r="14" spans="1:9" ht="64" customHeight="1" x14ac:dyDescent="0.2">
      <c r="A14" s="57" t="s">
        <v>109</v>
      </c>
      <c r="B14" s="57"/>
      <c r="C14" s="57"/>
      <c r="D14" s="57"/>
      <c r="F14" s="37" t="s">
        <v>913</v>
      </c>
      <c r="G14" s="37" t="s">
        <v>917</v>
      </c>
      <c r="I14" s="2" t="s">
        <v>929</v>
      </c>
    </row>
    <row r="15" spans="1:9" ht="50" customHeight="1" x14ac:dyDescent="0.2">
      <c r="A15" s="17" t="s">
        <v>41</v>
      </c>
      <c r="B15" s="21" t="s">
        <v>695</v>
      </c>
      <c r="C15" s="17" t="str">
        <f>$F$5</f>
        <v>ISO 14971</v>
      </c>
      <c r="D1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5" s="37" t="s">
        <v>914</v>
      </c>
      <c r="G15" s="37" t="s">
        <v>933</v>
      </c>
    </row>
    <row r="16" spans="1:9" ht="82" customHeight="1" x14ac:dyDescent="0.2">
      <c r="A16" s="17" t="s">
        <v>110</v>
      </c>
      <c r="B16" s="21" t="s">
        <v>695</v>
      </c>
      <c r="C16" s="17" t="str">
        <f>$F$5</f>
        <v>ISO 14971</v>
      </c>
      <c r="D1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6" s="35" t="s">
        <v>932</v>
      </c>
      <c r="G16" s="37" t="s">
        <v>934</v>
      </c>
    </row>
    <row r="17" spans="1:7" ht="78" customHeight="1" x14ac:dyDescent="0.2">
      <c r="A17" s="17" t="s">
        <v>111</v>
      </c>
      <c r="B17" s="21" t="s">
        <v>695</v>
      </c>
      <c r="C17" s="17" t="str">
        <f>$F$5</f>
        <v>ISO 14971</v>
      </c>
      <c r="D1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7" s="35" t="s">
        <v>897</v>
      </c>
      <c r="G17" s="37" t="s">
        <v>898</v>
      </c>
    </row>
    <row r="18" spans="1:7" ht="118" customHeight="1" x14ac:dyDescent="0.2">
      <c r="A18" s="35" t="s">
        <v>15</v>
      </c>
      <c r="B18" s="21" t="s">
        <v>695</v>
      </c>
      <c r="C18" s="17" t="str">
        <f>$F$5</f>
        <v>ISO 14971</v>
      </c>
      <c r="D1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8" s="37" t="s">
        <v>930</v>
      </c>
      <c r="G18" s="37" t="s">
        <v>931</v>
      </c>
    </row>
    <row r="19" spans="1:7" ht="17" x14ac:dyDescent="0.2">
      <c r="A19" s="59" t="s">
        <v>42</v>
      </c>
      <c r="B19" s="59"/>
      <c r="C19" s="59"/>
      <c r="D19" s="59"/>
      <c r="F19" s="37" t="s">
        <v>63</v>
      </c>
      <c r="G19" s="37" t="s">
        <v>872</v>
      </c>
    </row>
    <row r="20" spans="1:7" ht="140" customHeight="1" x14ac:dyDescent="0.2">
      <c r="A20" s="17" t="s">
        <v>43</v>
      </c>
      <c r="B20" s="21" t="s">
        <v>695</v>
      </c>
      <c r="C20" s="17" t="str">
        <f>$F$5&amp;CHAR(10)&amp;$F$21</f>
        <v>ISO 14971
ISO 10993-7</v>
      </c>
      <c r="D2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0" s="35" t="s">
        <v>876</v>
      </c>
      <c r="G20" s="37" t="s">
        <v>877</v>
      </c>
    </row>
    <row r="21" spans="1:7" ht="84" customHeight="1" x14ac:dyDescent="0.2">
      <c r="A21" s="17" t="s">
        <v>44</v>
      </c>
      <c r="B21" s="21" t="s">
        <v>695</v>
      </c>
      <c r="C21" s="17" t="str">
        <f>$F$5&amp;CHAR(10)&amp;$F$21</f>
        <v>ISO 14971
ISO 10993-7</v>
      </c>
      <c r="D2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1" s="37" t="s">
        <v>889</v>
      </c>
      <c r="G21" s="37" t="s">
        <v>890</v>
      </c>
    </row>
    <row r="22" spans="1:7" ht="356" customHeight="1" x14ac:dyDescent="0.2">
      <c r="A22" s="17" t="s">
        <v>112</v>
      </c>
      <c r="B22" s="21" t="s">
        <v>695</v>
      </c>
      <c r="C22" s="17" t="str">
        <f>F5&amp;CHAR(10)&amp;F19&amp;CHAR(10)&amp;F20&amp;CHAR(10)&amp;F21&amp;CHAR(10)&amp;F32</f>
        <v xml:space="preserve">ISO 14971
ISO 9626
ISO 11135
ISO 10993-7
</v>
      </c>
      <c r="D2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2" s="35" t="s">
        <v>878</v>
      </c>
      <c r="G22" s="37" t="s">
        <v>879</v>
      </c>
    </row>
    <row r="23" spans="1:7" ht="174" customHeight="1" x14ac:dyDescent="0.2">
      <c r="A23" s="17" t="s">
        <v>113</v>
      </c>
      <c r="B23" s="21" t="s">
        <v>695</v>
      </c>
      <c r="C23" s="17" t="str">
        <f>F5&amp;CHAR(10)&amp;F19&amp;CHAR(10)&amp;F20&amp;CHAR(10)&amp;F21&amp;CHAR(10)&amp;F32</f>
        <v xml:space="preserve">ISO 14971
ISO 9626
ISO 11135
ISO 10993-7
</v>
      </c>
      <c r="D2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3" s="35" t="s">
        <v>895</v>
      </c>
      <c r="G23" s="37" t="s">
        <v>896</v>
      </c>
    </row>
    <row r="24" spans="1:7" ht="190" customHeight="1" x14ac:dyDescent="0.2">
      <c r="A24" s="17" t="s">
        <v>115</v>
      </c>
      <c r="B24" s="21" t="s">
        <v>695</v>
      </c>
      <c r="C24" s="17" t="str">
        <f>$F$5</f>
        <v>ISO 14971</v>
      </c>
      <c r="D2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4" s="35" t="s">
        <v>873</v>
      </c>
      <c r="G24" s="35" t="s">
        <v>874</v>
      </c>
    </row>
    <row r="25" spans="1:7" ht="168" customHeight="1" x14ac:dyDescent="0.2">
      <c r="A25" s="17" t="s">
        <v>114</v>
      </c>
      <c r="B25" s="21" t="s">
        <v>695</v>
      </c>
      <c r="C25" s="23" t="str">
        <f>$G$1</f>
        <v>N/A</v>
      </c>
      <c r="D25" s="23" t="str">
        <f>$G$1</f>
        <v>N/A</v>
      </c>
      <c r="G25" s="37"/>
    </row>
    <row r="26" spans="1:7" ht="32" customHeight="1" x14ac:dyDescent="0.2">
      <c r="G26" s="37"/>
    </row>
    <row r="27" spans="1:7" ht="34" x14ac:dyDescent="0.2">
      <c r="A27" s="49" t="s">
        <v>74</v>
      </c>
      <c r="B27" s="24" t="s">
        <v>39</v>
      </c>
      <c r="C27" s="49" t="s">
        <v>40</v>
      </c>
      <c r="D27" s="49" t="s">
        <v>116</v>
      </c>
    </row>
    <row r="28" spans="1:7" x14ac:dyDescent="0.2">
      <c r="A28" s="63" t="s">
        <v>118</v>
      </c>
      <c r="B28" s="63"/>
      <c r="C28" s="63"/>
      <c r="D28" s="63"/>
    </row>
    <row r="29" spans="1:7" ht="16" customHeight="1" x14ac:dyDescent="0.2">
      <c r="A29" s="57" t="s">
        <v>117</v>
      </c>
      <c r="B29" s="57"/>
      <c r="C29" s="57"/>
      <c r="D29" s="57"/>
      <c r="G29" s="37"/>
    </row>
    <row r="30" spans="1:7" ht="65" customHeight="1" x14ac:dyDescent="0.2">
      <c r="A30" s="23" t="s">
        <v>137</v>
      </c>
      <c r="B30" s="21" t="s">
        <v>695</v>
      </c>
      <c r="C30" s="17" t="str">
        <f>_xlfn.TEXTJOIN(CHAR(10),TRUE,$F$4:$F$22)</f>
        <v>ISO 13485
ISO 14971
ISO 10993-1
ISO 10993-4
ISO 10993-5
ISO 10993-10
ISO 10993-11
ISO 10993-23
ISO 23908
ISO 7864
ISO 7886-1
ISO 7886-2
ISO 7886-4
ISO 80369-7
ISO 8537
ISO 9626
ISO 11135
ISO 10993-7
ISO 11607-1</v>
      </c>
      <c r="D3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G30" s="37"/>
    </row>
    <row r="31" spans="1:7" ht="73" customHeight="1" x14ac:dyDescent="0.2">
      <c r="A31" s="17" t="s">
        <v>136</v>
      </c>
      <c r="B31" s="21" t="s">
        <v>695</v>
      </c>
      <c r="C31" s="17" t="str">
        <f>_xlfn.TEXTJOIN(CHAR(10),TRUE,$F$6:$F$12)</f>
        <v>ISO 10993-1
ISO 10993-4
ISO 10993-5
ISO 10993-10
ISO 10993-11
ISO 10993-23
ISO 23908</v>
      </c>
      <c r="D3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2" spans="1:7" ht="110" customHeight="1" x14ac:dyDescent="0.2">
      <c r="A32" s="23" t="s">
        <v>135</v>
      </c>
      <c r="B32" s="21" t="s">
        <v>695</v>
      </c>
      <c r="C32" s="17" t="str">
        <f>_xlfn.TEXTJOIN(CHAR(10),TRUE,$F$6:$F$12)</f>
        <v>ISO 10993-1
ISO 10993-4
ISO 10993-5
ISO 10993-10
ISO 10993-11
ISO 10993-23
ISO 23908</v>
      </c>
      <c r="D3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2" s="37"/>
      <c r="G32" s="37"/>
    </row>
    <row r="33" spans="1:7" ht="62" customHeight="1" x14ac:dyDescent="0.2">
      <c r="A33" s="23" t="s">
        <v>134</v>
      </c>
      <c r="B33" s="21" t="s">
        <v>695</v>
      </c>
      <c r="C33" s="17" t="str">
        <f>_xlfn.TEXTJOIN(CHAR(10),TRUE,$F$13:$F$18)</f>
        <v>ISO 7864
ISO 7886-1
ISO 7886-2
ISO 7886-4
ISO 80369-7
ISO 8537</v>
      </c>
      <c r="D3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3" s="37"/>
      <c r="G33" s="37"/>
    </row>
    <row r="34" spans="1:7" x14ac:dyDescent="0.2">
      <c r="A34" s="23" t="s">
        <v>133</v>
      </c>
      <c r="B34" s="21" t="s">
        <v>901</v>
      </c>
      <c r="C34" s="23" t="str">
        <f>$G$1</f>
        <v>N/A</v>
      </c>
      <c r="D34" s="23" t="str">
        <f>$G$1</f>
        <v>N/A</v>
      </c>
    </row>
    <row r="35" spans="1:7" ht="73" customHeight="1" x14ac:dyDescent="0.2">
      <c r="A35" s="23" t="s">
        <v>132</v>
      </c>
      <c r="B35" s="21" t="s">
        <v>695</v>
      </c>
      <c r="C35" s="17" t="str">
        <f>_xlfn.TEXTJOIN(CHAR(10),TRUE,$F$13:$F$18)&amp;CHAR(10)&amp;F22</f>
        <v>ISO 7864
ISO 7886-1
ISO 7886-2
ISO 7886-4
ISO 80369-7
ISO 8537
ISO 11607-1</v>
      </c>
      <c r="D3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6" spans="1:7" ht="79" customHeight="1" x14ac:dyDescent="0.2">
      <c r="A36" s="23" t="s">
        <v>131</v>
      </c>
      <c r="B36" s="21" t="s">
        <v>695</v>
      </c>
      <c r="C36" s="17" t="str">
        <f>_xlfn.TEXTJOIN(CHAR(10),TRUE,$F$13:$F$18)&amp;CHAR(10)&amp;F22</f>
        <v>ISO 7864
ISO 7886-1
ISO 7886-2
ISO 7886-4
ISO 80369-7
ISO 8537
ISO 11607-1</v>
      </c>
      <c r="D3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7" spans="1:7" ht="96" customHeight="1" x14ac:dyDescent="0.2">
      <c r="A37" s="23" t="s">
        <v>119</v>
      </c>
      <c r="B37" s="21" t="s">
        <v>695</v>
      </c>
      <c r="C37" s="17" t="str">
        <f>F21&amp;CHAR(10)&amp;_xlfn.TEXTJOIN(CHAR(10),TRUE,$F$13:$F$18)&amp;CHAR(10)&amp;F22</f>
        <v>ISO 10993-7
ISO 7864
ISO 7886-1
ISO 7886-2
ISO 7886-4
ISO 80369-7
ISO 8537
ISO 11607-1</v>
      </c>
      <c r="D3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G37" s="37"/>
    </row>
    <row r="38" spans="1:7" ht="138" customHeight="1" x14ac:dyDescent="0.2">
      <c r="A38" s="17" t="s">
        <v>120</v>
      </c>
      <c r="B38" s="21" t="s">
        <v>695</v>
      </c>
      <c r="C38" s="17" t="str">
        <f>F5&amp;CHAR(10)&amp;_xlfn.TEXTJOIN(CHAR(10),TRUE,$F$25:$F$27)</f>
        <v xml:space="preserve">ISO 14971
</v>
      </c>
      <c r="D3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8" s="37"/>
      <c r="G38" s="37"/>
    </row>
    <row r="39" spans="1:7" ht="133" customHeight="1" x14ac:dyDescent="0.2">
      <c r="A39" s="17" t="s">
        <v>902</v>
      </c>
      <c r="B39" s="21" t="s">
        <v>695</v>
      </c>
      <c r="C39" s="17" t="str">
        <f>F4&amp;CHAR(10)&amp;F5</f>
        <v>ISO 13485
ISO 14971</v>
      </c>
      <c r="D3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9" s="37"/>
      <c r="G39" s="37"/>
    </row>
    <row r="40" spans="1:7" ht="16" customHeight="1" x14ac:dyDescent="0.2">
      <c r="A40" s="58" t="s">
        <v>121</v>
      </c>
      <c r="B40" s="58"/>
      <c r="C40" s="58"/>
      <c r="D40" s="58"/>
      <c r="F40" s="37"/>
      <c r="G40" s="37"/>
    </row>
    <row r="41" spans="1:7" ht="16" customHeight="1" x14ac:dyDescent="0.2">
      <c r="A41" s="58" t="s">
        <v>122</v>
      </c>
      <c r="B41" s="58"/>
      <c r="C41" s="58"/>
      <c r="D41" s="58"/>
      <c r="G41" s="37"/>
    </row>
    <row r="42" spans="1:7" ht="29" customHeight="1" x14ac:dyDescent="0.2">
      <c r="A42" s="57" t="s">
        <v>123</v>
      </c>
      <c r="B42" s="57"/>
      <c r="C42" s="57"/>
      <c r="D42" s="57"/>
      <c r="F42" s="37"/>
      <c r="G42" s="37"/>
    </row>
    <row r="43" spans="1:7" ht="72" customHeight="1" x14ac:dyDescent="0.2">
      <c r="A43" s="22" t="s">
        <v>124</v>
      </c>
      <c r="B43" s="21" t="s">
        <v>695</v>
      </c>
      <c r="C43" s="17" t="str">
        <f>$F$5&amp;CHAR(10)&amp;_xlfn.TEXTJOIN(CHAR(10),TRUE,$F$13:$F$18)&amp;CHAR(10)&amp;F22</f>
        <v>ISO 14971
ISO 7864
ISO 7886-1
ISO 7886-2
ISO 7886-4
ISO 80369-7
ISO 8537
ISO 11607-1</v>
      </c>
      <c r="D4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43" s="37"/>
      <c r="G43" s="37"/>
    </row>
    <row r="44" spans="1:7" ht="83" customHeight="1" x14ac:dyDescent="0.2">
      <c r="A44" s="23" t="s">
        <v>125</v>
      </c>
      <c r="B44" s="21" t="s">
        <v>695</v>
      </c>
      <c r="C44" s="17" t="str">
        <f>$F$5&amp;CHAR(10)&amp;_xlfn.TEXTJOIN(CHAR(10),TRUE,$F$13:$F$18)&amp;CHAR(10)&amp;F22</f>
        <v>ISO 14971
ISO 7864
ISO 7886-1
ISO 7886-2
ISO 7886-4
ISO 80369-7
ISO 8537
ISO 11607-1</v>
      </c>
      <c r="D4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45" spans="1:7" ht="91" customHeight="1" x14ac:dyDescent="0.2">
      <c r="A45" s="22" t="s">
        <v>126</v>
      </c>
      <c r="B45" s="21" t="s">
        <v>695</v>
      </c>
      <c r="C45" s="17" t="str">
        <f>$F$5&amp;CHAR(10)&amp;_xlfn.TEXTJOIN(CHAR(10),TRUE,$F$13:$F$18)&amp;CHAR(10)&amp;F22</f>
        <v>ISO 14971
ISO 7864
ISO 7886-1
ISO 7886-2
ISO 7886-4
ISO 80369-7
ISO 8537
ISO 11607-1</v>
      </c>
      <c r="D4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46" spans="1:7" x14ac:dyDescent="0.2">
      <c r="A46" s="57" t="s">
        <v>127</v>
      </c>
      <c r="B46" s="57"/>
      <c r="C46" s="57"/>
      <c r="D46" s="57"/>
    </row>
    <row r="47" spans="1:7" ht="121" customHeight="1" x14ac:dyDescent="0.2">
      <c r="A47" s="17" t="s">
        <v>255</v>
      </c>
      <c r="B47" s="21" t="s">
        <v>695</v>
      </c>
      <c r="C47" s="17" t="str">
        <f>$F$5&amp;CHAR(10)&amp;$F$28</f>
        <v xml:space="preserve">ISO 14971
</v>
      </c>
      <c r="D47"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48" spans="1:7" ht="51" x14ac:dyDescent="0.2">
      <c r="A48" s="17" t="s">
        <v>256</v>
      </c>
      <c r="B48" s="21" t="s">
        <v>901</v>
      </c>
      <c r="C48" s="23" t="str">
        <f>$G$1</f>
        <v>N/A</v>
      </c>
      <c r="D48" s="23" t="str">
        <f>$G$1</f>
        <v>N/A</v>
      </c>
    </row>
    <row r="49" spans="1:4" x14ac:dyDescent="0.2">
      <c r="A49" s="63" t="s">
        <v>154</v>
      </c>
      <c r="B49" s="63"/>
      <c r="C49" s="63"/>
      <c r="D49" s="63"/>
    </row>
    <row r="50" spans="1:4" x14ac:dyDescent="0.2">
      <c r="A50" s="57" t="s">
        <v>128</v>
      </c>
      <c r="B50" s="57"/>
      <c r="C50" s="57"/>
      <c r="D50" s="57"/>
    </row>
    <row r="51" spans="1:4" ht="76" customHeight="1" x14ac:dyDescent="0.2">
      <c r="A51" s="23" t="s">
        <v>130</v>
      </c>
      <c r="B51" s="21" t="s">
        <v>695</v>
      </c>
      <c r="C51" s="17" t="str">
        <f>$F$5&amp;CHAR(10)&amp;$F$28</f>
        <v xml:space="preserve">ISO 14971
</v>
      </c>
      <c r="D51" s="17" t="str">
        <f>_xlfn.TEXTJOIN(CHAR(10),TRUE,$I$9:$I$27)</f>
        <v>A020107 - 預填充式注射筒
A020108 - 腸道灌食注射筒
A020109 - 單次結核菌素注射筒
A020201 - 可重複使用的輸液注射筒
A020202 - 可重複使用的灌洗注射筒
A020203 - 卡式瓶注射筒</v>
      </c>
    </row>
    <row r="52" spans="1:4" ht="96" customHeight="1" x14ac:dyDescent="0.2">
      <c r="A52" s="17" t="s">
        <v>129</v>
      </c>
      <c r="B52" s="21" t="s">
        <v>695</v>
      </c>
      <c r="C52" s="17" t="str">
        <f>$F$5&amp;CHAR(10)&amp;$F$28</f>
        <v xml:space="preserve">ISO 14971
</v>
      </c>
      <c r="D52" s="17" t="str">
        <f>_xlfn.TEXTJOIN(CHAR(10),TRUE,$I$9:$I$27)</f>
        <v>A020107 - 預填充式注射筒
A020108 - 腸道灌食注射筒
A020109 - 單次結核菌素注射筒
A020201 - 可重複使用的輸液注射筒
A020202 - 可重複使用的灌洗注射筒
A020203 - 卡式瓶注射筒</v>
      </c>
    </row>
    <row r="53" spans="1:4" ht="74" customHeight="1" x14ac:dyDescent="0.2">
      <c r="A53" s="17" t="s">
        <v>170</v>
      </c>
      <c r="B53" s="21" t="s">
        <v>695</v>
      </c>
      <c r="C53" s="17" t="str">
        <f>$F$5&amp;CHAR(10)&amp;$F$28</f>
        <v xml:space="preserve">ISO 14971
</v>
      </c>
      <c r="D53" s="17" t="str">
        <f>_xlfn.TEXTJOIN(CHAR(10),TRUE,$I$9:$I$27)</f>
        <v>A020107 - 預填充式注射筒
A020108 - 腸道灌食注射筒
A020109 - 單次結核菌素注射筒
A020201 - 可重複使用的輸液注射筒
A020202 - 可重複使用的灌洗注射筒
A020203 - 卡式瓶注射筒</v>
      </c>
    </row>
    <row r="54" spans="1:4" ht="83" customHeight="1" x14ac:dyDescent="0.2">
      <c r="A54" s="23" t="s">
        <v>158</v>
      </c>
      <c r="B54" s="21" t="s">
        <v>695</v>
      </c>
      <c r="C54" s="17" t="str">
        <f>$F$5&amp;CHAR(10)&amp;$F$28</f>
        <v xml:space="preserve">ISO 14971
</v>
      </c>
      <c r="D54" s="17" t="str">
        <f>_xlfn.TEXTJOIN(CHAR(10),TRUE,$I$9:$I$27)</f>
        <v>A020107 - 預填充式注射筒
A020108 - 腸道灌食注射筒
A020109 - 單次結核菌素注射筒
A020201 - 可重複使用的輸液注射筒
A020202 - 可重複使用的灌洗注射筒
A020203 - 卡式瓶注射筒</v>
      </c>
    </row>
    <row r="55" spans="1:4" ht="17" customHeight="1" x14ac:dyDescent="0.2">
      <c r="A55" s="58" t="s">
        <v>138</v>
      </c>
      <c r="B55" s="58"/>
      <c r="C55" s="58"/>
      <c r="D55" s="58"/>
    </row>
    <row r="56" spans="1:4" ht="85" x14ac:dyDescent="0.2">
      <c r="A56" s="17" t="s">
        <v>157</v>
      </c>
      <c r="B56" s="21" t="s">
        <v>901</v>
      </c>
      <c r="C56" s="23" t="str">
        <f>$G$1</f>
        <v>N/A</v>
      </c>
      <c r="D56" s="23" t="str">
        <f>$G$1</f>
        <v>N/A</v>
      </c>
    </row>
    <row r="57" spans="1:4" ht="17" customHeight="1" x14ac:dyDescent="0.2">
      <c r="A57" s="58" t="s">
        <v>139</v>
      </c>
      <c r="B57" s="58"/>
      <c r="C57" s="58"/>
      <c r="D57" s="58"/>
    </row>
    <row r="58" spans="1:4" ht="17" x14ac:dyDescent="0.2">
      <c r="A58" s="17" t="s">
        <v>911</v>
      </c>
      <c r="B58" s="21" t="s">
        <v>901</v>
      </c>
      <c r="C58" s="23" t="str">
        <f>$G$1</f>
        <v>N/A</v>
      </c>
      <c r="D58" s="23" t="str">
        <f>$G$1</f>
        <v>N/A</v>
      </c>
    </row>
    <row r="59" spans="1:4" ht="17" customHeight="1" x14ac:dyDescent="0.2">
      <c r="A59" s="58" t="s">
        <v>140</v>
      </c>
      <c r="B59" s="58"/>
      <c r="C59" s="58"/>
      <c r="D59" s="58"/>
    </row>
    <row r="60" spans="1:4" ht="160" customHeight="1" x14ac:dyDescent="0.2">
      <c r="A60" s="17" t="s">
        <v>906</v>
      </c>
      <c r="B60" s="21" t="s">
        <v>695</v>
      </c>
      <c r="C60" s="17" t="str">
        <f>$F$5&amp;CHAR(10)&amp;$F$28</f>
        <v xml:space="preserve">ISO 14971
</v>
      </c>
      <c r="D60" s="17" t="str">
        <f>_xlfn.TEXTJOIN(CHAR(10),TRUE,$I$9:$I$27)</f>
        <v>A020107 - 預填充式注射筒
A020108 - 腸道灌食注射筒
A020109 - 單次結核菌素注射筒
A020201 - 可重複使用的輸液注射筒
A020202 - 可重複使用的灌洗注射筒
A020203 - 卡式瓶注射筒</v>
      </c>
    </row>
    <row r="61" spans="1:4" ht="140" customHeight="1" x14ac:dyDescent="0.2">
      <c r="A61" s="17" t="s">
        <v>903</v>
      </c>
      <c r="B61" s="21" t="s">
        <v>695</v>
      </c>
      <c r="C61" s="17" t="str">
        <f>F5&amp;CHAR(10)&amp;_xlfn.TEXTJOIN(CHAR(10),TRUE,$F$13:$F$18)&amp;CHAR(10)&amp;F22</f>
        <v>ISO 14971
ISO 7864
ISO 7886-1
ISO 7886-2
ISO 7886-4
ISO 80369-7
ISO 8537
ISO 11607-1</v>
      </c>
      <c r="D6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2" spans="1:4" ht="143" customHeight="1" x14ac:dyDescent="0.2">
      <c r="A62" s="17" t="s">
        <v>141</v>
      </c>
      <c r="B62" s="21" t="s">
        <v>695</v>
      </c>
      <c r="C62" s="17" t="str">
        <f>F5&amp;CHAR(10)&amp;_xlfn.TEXTJOIN(CHAR(10),TRUE,$F$13:$F$18)&amp;CHAR(10)&amp;F22</f>
        <v>ISO 14971
ISO 7864
ISO 7886-1
ISO 7886-2
ISO 7886-4
ISO 80369-7
ISO 8537
ISO 11607-1</v>
      </c>
      <c r="D6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3" spans="1:4" ht="17" customHeight="1" x14ac:dyDescent="0.2">
      <c r="A63" s="63" t="s">
        <v>142</v>
      </c>
      <c r="B63" s="63"/>
      <c r="C63" s="63"/>
      <c r="D63" s="63"/>
    </row>
    <row r="64" spans="1:4" x14ac:dyDescent="0.2">
      <c r="A64" s="59" t="s">
        <v>348</v>
      </c>
      <c r="B64" s="59"/>
      <c r="C64" s="59"/>
      <c r="D64" s="59"/>
    </row>
    <row r="65" spans="1:4" ht="173" customHeight="1" x14ac:dyDescent="0.2">
      <c r="A65" s="23" t="s">
        <v>143</v>
      </c>
      <c r="B65" s="21" t="s">
        <v>695</v>
      </c>
      <c r="C65" s="23" t="str">
        <f>$F$5</f>
        <v>ISO 14971</v>
      </c>
      <c r="D6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6" spans="1:4" ht="98" customHeight="1" x14ac:dyDescent="0.2">
      <c r="A66" s="23" t="s">
        <v>144</v>
      </c>
      <c r="B66" s="21" t="s">
        <v>695</v>
      </c>
      <c r="C66" s="23" t="str">
        <f>$F$5</f>
        <v>ISO 14971</v>
      </c>
      <c r="D6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7" spans="1:4" ht="117" customHeight="1" x14ac:dyDescent="0.2">
      <c r="A67" s="23" t="s">
        <v>145</v>
      </c>
      <c r="B67" s="21" t="s">
        <v>695</v>
      </c>
      <c r="C67" s="23" t="str">
        <f>$F$5</f>
        <v>ISO 14971</v>
      </c>
      <c r="D6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8" spans="1:4" ht="171" customHeight="1" x14ac:dyDescent="0.2">
      <c r="A68" s="23" t="s">
        <v>146</v>
      </c>
      <c r="B68" s="21" t="s">
        <v>695</v>
      </c>
      <c r="C68" s="23" t="str">
        <f>$F$5</f>
        <v>ISO 14971</v>
      </c>
      <c r="D6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9" spans="1:4" ht="94" customHeight="1" x14ac:dyDescent="0.2">
      <c r="A69" s="17" t="s">
        <v>366</v>
      </c>
      <c r="B69" s="21" t="s">
        <v>695</v>
      </c>
      <c r="C69" s="17" t="str">
        <f>_xlfn.TEXTJOIN(CHAR(10),TRUE,$F$23:$F$24)</f>
        <v>ISO 11607-2
ISO 20417</v>
      </c>
      <c r="D6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0" spans="1:4" ht="51" x14ac:dyDescent="0.2">
      <c r="A70" s="17" t="s">
        <v>147</v>
      </c>
      <c r="B70" s="21" t="s">
        <v>901</v>
      </c>
      <c r="C70" s="23" t="str">
        <f>$G$1</f>
        <v>N/A</v>
      </c>
      <c r="D70" s="23" t="str">
        <f>$G$1</f>
        <v>N/A</v>
      </c>
    </row>
    <row r="71" spans="1:4" ht="185" customHeight="1" x14ac:dyDescent="0.2">
      <c r="A71" s="17" t="s">
        <v>148</v>
      </c>
      <c r="B71" s="21" t="s">
        <v>695</v>
      </c>
      <c r="C71" s="17" t="str">
        <f>F4&amp;CHAR(10)&amp;F5&amp;CHAR(10)&amp;F25&amp;CHAR(10)&amp;F26</f>
        <v xml:space="preserve">ISO 13485
ISO 14971
</v>
      </c>
      <c r="D71" s="17" t="str">
        <f>_xlfn.TEXTJOIN(CHAR(10),TRUE,$I$4:$I$24)&amp;CHAR(10)&amp;I26</f>
        <v xml:space="preserve">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
</v>
      </c>
    </row>
    <row r="72" spans="1:4" ht="141" customHeight="1" x14ac:dyDescent="0.2">
      <c r="A72" s="23" t="s">
        <v>149</v>
      </c>
      <c r="B72" s="21" t="s">
        <v>695</v>
      </c>
      <c r="C72" s="17" t="str">
        <f>_xlfn.TEXTJOIN(CHAR(10),TRUE,$F$23:$F$26)</f>
        <v>ISO 11607-2
ISO 20417</v>
      </c>
      <c r="D72" s="17" t="str">
        <f>_xlfn.TEXTJOIN(CHAR(10),TRUE,$I$4:$I$24)&amp;CHAR(10)&amp;I27</f>
        <v xml:space="preserve">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
</v>
      </c>
    </row>
    <row r="73" spans="1:4" ht="79" customHeight="1" x14ac:dyDescent="0.2">
      <c r="A73" s="23" t="s">
        <v>150</v>
      </c>
      <c r="B73" s="21" t="s">
        <v>695</v>
      </c>
      <c r="C73" s="17" t="str">
        <f>_xlfn.TEXTJOIN(CHAR(10),TRUE,$F$23:$F$26)</f>
        <v>ISO 11607-2
ISO 20417</v>
      </c>
      <c r="D7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4" spans="1:4" ht="56" customHeight="1" x14ac:dyDescent="0.2">
      <c r="A74" s="17" t="s">
        <v>598</v>
      </c>
      <c r="B74" s="21" t="s">
        <v>695</v>
      </c>
      <c r="C74" s="17" t="str">
        <f>F4&amp;CHAR(10)&amp;F5&amp;CHAR(10)&amp;F27</f>
        <v xml:space="preserve">ISO 13485
ISO 14971
</v>
      </c>
      <c r="D74" s="17" t="str">
        <f>I25&amp;CHAR(10)&amp;I27</f>
        <v xml:space="preserve">
</v>
      </c>
    </row>
    <row r="75" spans="1:4" ht="139" customHeight="1" x14ac:dyDescent="0.2">
      <c r="A75" s="23" t="s">
        <v>151</v>
      </c>
      <c r="B75" s="21" t="s">
        <v>695</v>
      </c>
      <c r="C75" s="17" t="str">
        <f>_xlfn.TEXTJOIN(CHAR(10),TRUE,$F$23:$F$27)</f>
        <v>ISO 11607-2
ISO 20417</v>
      </c>
      <c r="D7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6" spans="1:4" ht="16" customHeight="1" x14ac:dyDescent="0.2">
      <c r="A76" s="59" t="s">
        <v>152</v>
      </c>
      <c r="B76" s="59"/>
      <c r="C76" s="59"/>
      <c r="D76" s="59"/>
    </row>
    <row r="77" spans="1:4" ht="51" x14ac:dyDescent="0.2">
      <c r="A77" s="17" t="s">
        <v>257</v>
      </c>
      <c r="B77" s="21" t="s">
        <v>901</v>
      </c>
      <c r="C77" s="23" t="str">
        <f>$G$1</f>
        <v>N/A</v>
      </c>
      <c r="D77" s="23" t="str">
        <f>$G$1</f>
        <v>N/A</v>
      </c>
    </row>
    <row r="78" spans="1:4" ht="85" x14ac:dyDescent="0.2">
      <c r="A78" s="17" t="s">
        <v>258</v>
      </c>
      <c r="B78" s="21" t="s">
        <v>901</v>
      </c>
      <c r="C78" s="23" t="str">
        <f>$G$1</f>
        <v>N/A</v>
      </c>
      <c r="D78" s="23" t="str">
        <f>$G$1</f>
        <v>N/A</v>
      </c>
    </row>
    <row r="79" spans="1:4" ht="16" customHeight="1" x14ac:dyDescent="0.2">
      <c r="A79" s="58" t="s">
        <v>153</v>
      </c>
      <c r="B79" s="58"/>
      <c r="C79" s="58"/>
      <c r="D79" s="58"/>
    </row>
    <row r="80" spans="1:4" x14ac:dyDescent="0.2">
      <c r="A80" s="57" t="s">
        <v>910</v>
      </c>
      <c r="B80" s="57"/>
      <c r="C80" s="57"/>
      <c r="D80" s="57"/>
    </row>
    <row r="81" spans="1:4" x14ac:dyDescent="0.2">
      <c r="A81" s="23" t="s">
        <v>169</v>
      </c>
      <c r="B81" s="21" t="s">
        <v>901</v>
      </c>
      <c r="C81" s="23" t="str">
        <f t="shared" ref="C81:D83" si="2">$G$1</f>
        <v>N/A</v>
      </c>
      <c r="D81" s="23" t="str">
        <f t="shared" si="2"/>
        <v>N/A</v>
      </c>
    </row>
    <row r="82" spans="1:4" ht="51" x14ac:dyDescent="0.2">
      <c r="A82" s="17" t="s">
        <v>159</v>
      </c>
      <c r="B82" s="21" t="s">
        <v>901</v>
      </c>
      <c r="C82" s="23" t="str">
        <f t="shared" si="2"/>
        <v>N/A</v>
      </c>
      <c r="D82" s="23" t="str">
        <f t="shared" si="2"/>
        <v>N/A</v>
      </c>
    </row>
    <row r="83" spans="1:4" ht="17" x14ac:dyDescent="0.2">
      <c r="A83" s="17" t="s">
        <v>259</v>
      </c>
      <c r="B83" s="21" t="s">
        <v>901</v>
      </c>
      <c r="C83" s="23" t="str">
        <f t="shared" si="2"/>
        <v>N/A</v>
      </c>
      <c r="D83" s="23" t="str">
        <f t="shared" si="2"/>
        <v>N/A</v>
      </c>
    </row>
    <row r="84" spans="1:4" x14ac:dyDescent="0.2">
      <c r="A84" s="59" t="s">
        <v>160</v>
      </c>
      <c r="B84" s="59"/>
      <c r="C84" s="59"/>
      <c r="D84" s="59"/>
    </row>
    <row r="85" spans="1:4" ht="51" x14ac:dyDescent="0.2">
      <c r="A85" s="17" t="s">
        <v>161</v>
      </c>
      <c r="B85" s="21" t="s">
        <v>901</v>
      </c>
      <c r="C85" s="23" t="str">
        <f t="shared" ref="C85:D88" si="3">$G$1</f>
        <v>N/A</v>
      </c>
      <c r="D85" s="23" t="str">
        <f t="shared" si="3"/>
        <v>N/A</v>
      </c>
    </row>
    <row r="86" spans="1:4" ht="68" x14ac:dyDescent="0.2">
      <c r="A86" s="17" t="s">
        <v>168</v>
      </c>
      <c r="B86" s="21" t="s">
        <v>901</v>
      </c>
      <c r="C86" s="23" t="str">
        <f t="shared" si="3"/>
        <v>N/A</v>
      </c>
      <c r="D86" s="23" t="str">
        <f t="shared" si="3"/>
        <v>N/A</v>
      </c>
    </row>
    <row r="87" spans="1:4" x14ac:dyDescent="0.2">
      <c r="A87" s="23" t="s">
        <v>162</v>
      </c>
      <c r="B87" s="21" t="s">
        <v>901</v>
      </c>
      <c r="C87" s="23" t="str">
        <f t="shared" si="3"/>
        <v>N/A</v>
      </c>
      <c r="D87" s="23" t="str">
        <f t="shared" si="3"/>
        <v>N/A</v>
      </c>
    </row>
    <row r="88" spans="1:4" ht="68" x14ac:dyDescent="0.2">
      <c r="A88" s="17" t="s">
        <v>909</v>
      </c>
      <c r="B88" s="21" t="s">
        <v>901</v>
      </c>
      <c r="C88" s="23" t="str">
        <f t="shared" si="3"/>
        <v>N/A</v>
      </c>
      <c r="D88" s="23" t="str">
        <f t="shared" si="3"/>
        <v>N/A</v>
      </c>
    </row>
    <row r="89" spans="1:4" x14ac:dyDescent="0.2">
      <c r="A89" s="58" t="s">
        <v>163</v>
      </c>
      <c r="B89" s="58"/>
      <c r="C89" s="58"/>
      <c r="D89" s="58"/>
    </row>
    <row r="90" spans="1:4" ht="223" customHeight="1" x14ac:dyDescent="0.2">
      <c r="A90" s="17" t="s">
        <v>164</v>
      </c>
      <c r="B90" s="21" t="s">
        <v>695</v>
      </c>
      <c r="C90" s="17" t="str">
        <f>F5&amp;CHAR(10)&amp;_xlfn.TEXTJOIN(CHAR(10),TRUE,$F$17:$F$21)</f>
        <v>ISO 14971
ISO 80369-7
ISO 8537
ISO 9626
ISO 11135
ISO 10993-7</v>
      </c>
      <c r="D90"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91" spans="1:4" x14ac:dyDescent="0.2">
      <c r="A91" s="59" t="s">
        <v>165</v>
      </c>
      <c r="B91" s="59"/>
      <c r="C91" s="59"/>
      <c r="D91" s="59"/>
    </row>
    <row r="92" spans="1:4" ht="167" customHeight="1" x14ac:dyDescent="0.2">
      <c r="A92" s="23" t="s">
        <v>167</v>
      </c>
      <c r="B92" s="21" t="s">
        <v>695</v>
      </c>
      <c r="C92" s="17" t="str">
        <f>F5&amp;CHAR(10)&amp;_xlfn.TEXTJOIN(CHAR(10),TRUE,$F$13:$F$18)&amp;CHAR(10)&amp;F22</f>
        <v>ISO 14971
ISO 7864
ISO 7886-1
ISO 7886-2
ISO 7886-4
ISO 80369-7
ISO 8537
ISO 11607-1</v>
      </c>
      <c r="D9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3" spans="1:4" ht="145" customHeight="1" x14ac:dyDescent="0.2">
      <c r="A93" s="17" t="s">
        <v>166</v>
      </c>
      <c r="B93" s="21" t="s">
        <v>695</v>
      </c>
      <c r="C93" s="17" t="str">
        <f>_xlfn.TEXTJOIN(CHAR(10),TRUE,$F$19:$F$21)</f>
        <v>ISO 9626
ISO 11135
ISO 10993-7</v>
      </c>
      <c r="D93"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94" spans="1:4" ht="110" customHeight="1" x14ac:dyDescent="0.2">
      <c r="A94" s="23" t="s">
        <v>172</v>
      </c>
      <c r="B94" s="21" t="s">
        <v>695</v>
      </c>
      <c r="C94" s="23" t="str">
        <f>F5</f>
        <v>ISO 14971</v>
      </c>
      <c r="D9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5" spans="1:4" ht="81" customHeight="1" x14ac:dyDescent="0.2">
      <c r="A95" s="23" t="s">
        <v>908</v>
      </c>
      <c r="B95" s="21" t="s">
        <v>695</v>
      </c>
      <c r="C95" s="17" t="str">
        <f>F5&amp;CHAR(10)&amp;_xlfn.TEXTJOIN(CHAR(10),TRUE,$F$19:$F$21)</f>
        <v>ISO 14971
ISO 9626
ISO 11135
ISO 10993-7</v>
      </c>
      <c r="D95"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96" spans="1:4" ht="116" customHeight="1" x14ac:dyDescent="0.2">
      <c r="A96" s="23" t="s">
        <v>174</v>
      </c>
      <c r="B96" s="21" t="s">
        <v>695</v>
      </c>
      <c r="C96" s="17" t="str">
        <f>$F$5&amp;CHAR(10)&amp;$F$21</f>
        <v>ISO 14971
ISO 10993-7</v>
      </c>
      <c r="D9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7" spans="1:4" ht="82" customHeight="1" x14ac:dyDescent="0.2">
      <c r="A97" s="23" t="s">
        <v>173</v>
      </c>
      <c r="B97" s="21" t="s">
        <v>695</v>
      </c>
      <c r="C97" s="17" t="str">
        <f>$F$5&amp;CHAR(10)&amp;$F$21</f>
        <v>ISO 14971
ISO 10993-7</v>
      </c>
      <c r="D97"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98" spans="1:4" ht="68" customHeight="1" x14ac:dyDescent="0.2">
      <c r="A98" s="23" t="s">
        <v>175</v>
      </c>
      <c r="B98" s="21" t="s">
        <v>695</v>
      </c>
      <c r="C98" s="17" t="str">
        <f>$F$5&amp;CHAR(10)&amp;$F$21</f>
        <v>ISO 14971
ISO 10993-7</v>
      </c>
      <c r="D98"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99" spans="1:4" ht="103" customHeight="1" x14ac:dyDescent="0.2">
      <c r="A99" s="17" t="s">
        <v>176</v>
      </c>
      <c r="B99" s="21" t="s">
        <v>695</v>
      </c>
      <c r="C99" s="17" t="str">
        <f>F4&amp;CHAR(10)&amp;$F$5&amp;CHAR(10)&amp;$F$21</f>
        <v>ISO 13485
ISO 14971
ISO 10993-7</v>
      </c>
      <c r="D99"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100" spans="1:4" ht="107" customHeight="1" x14ac:dyDescent="0.2">
      <c r="A100" s="23" t="s">
        <v>177</v>
      </c>
      <c r="B100" s="21" t="s">
        <v>695</v>
      </c>
      <c r="C100" s="17" t="str">
        <f>$F$5&amp;CHAR(10)&amp;$F$21</f>
        <v>ISO 14971
ISO 10993-7</v>
      </c>
      <c r="D100"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101" spans="1:4" ht="89" customHeight="1" x14ac:dyDescent="0.2">
      <c r="A101" s="23" t="s">
        <v>178</v>
      </c>
      <c r="B101" s="21" t="s">
        <v>695</v>
      </c>
      <c r="C101" s="17" t="str">
        <f>$F$5&amp;CHAR(10)&amp;$F$6&amp;CHAR(10)&amp;$F$21</f>
        <v>ISO 14971
ISO 10993-1
ISO 10993-7</v>
      </c>
      <c r="D101"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102" spans="1:4" x14ac:dyDescent="0.2">
      <c r="A102" s="23" t="s">
        <v>179</v>
      </c>
      <c r="B102" s="21" t="s">
        <v>901</v>
      </c>
      <c r="C102" s="23" t="str">
        <f>$G$1</f>
        <v>N/A</v>
      </c>
      <c r="D102" s="23" t="str">
        <f>$G$1</f>
        <v>N/A</v>
      </c>
    </row>
    <row r="103" spans="1:4" ht="148" customHeight="1" x14ac:dyDescent="0.2">
      <c r="A103" s="17" t="s">
        <v>907</v>
      </c>
      <c r="B103" s="21" t="s">
        <v>695</v>
      </c>
      <c r="C103" s="17" t="str">
        <f>F4&amp;CHAR(10)&amp;$F$5&amp;CHAR(10)&amp;$F$27</f>
        <v xml:space="preserve">ISO 13485
ISO 14971
</v>
      </c>
      <c r="D10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4" spans="1:4" x14ac:dyDescent="0.2">
      <c r="A104" s="58" t="s">
        <v>180</v>
      </c>
      <c r="B104" s="58"/>
      <c r="C104" s="58"/>
      <c r="D104" s="58"/>
    </row>
    <row r="105" spans="1:4" ht="51" x14ac:dyDescent="0.2">
      <c r="A105" s="17" t="s">
        <v>181</v>
      </c>
      <c r="B105" s="21" t="s">
        <v>901</v>
      </c>
      <c r="C105" s="23" t="str">
        <f>$G$1</f>
        <v>N/A</v>
      </c>
      <c r="D105" s="23" t="str">
        <f>$G$1</f>
        <v>N/A</v>
      </c>
    </row>
    <row r="106" spans="1:4" x14ac:dyDescent="0.2">
      <c r="A106" s="23" t="s">
        <v>182</v>
      </c>
      <c r="B106" s="21" t="s">
        <v>901</v>
      </c>
      <c r="C106" s="23" t="str">
        <f>$G$1</f>
        <v>N/A</v>
      </c>
      <c r="D106" s="23" t="str">
        <f>$G$1</f>
        <v>N/A</v>
      </c>
    </row>
    <row r="107" spans="1:4" x14ac:dyDescent="0.2">
      <c r="A107" s="58" t="s">
        <v>183</v>
      </c>
      <c r="B107" s="58"/>
      <c r="C107" s="58"/>
      <c r="D107" s="58"/>
    </row>
    <row r="108" spans="1:4" x14ac:dyDescent="0.2">
      <c r="A108" s="58" t="s">
        <v>184</v>
      </c>
      <c r="B108" s="58"/>
      <c r="C108" s="58"/>
      <c r="D108" s="58"/>
    </row>
    <row r="109" spans="1:4" ht="51" x14ac:dyDescent="0.2">
      <c r="A109" s="17" t="s">
        <v>185</v>
      </c>
      <c r="B109" s="21" t="s">
        <v>901</v>
      </c>
      <c r="C109" s="23" t="str">
        <f>$G$1</f>
        <v>N/A</v>
      </c>
      <c r="D109" s="23" t="str">
        <f>$G$1</f>
        <v>N/A</v>
      </c>
    </row>
    <row r="110" spans="1:4" ht="51" x14ac:dyDescent="0.2">
      <c r="A110" s="17" t="s">
        <v>186</v>
      </c>
      <c r="B110" s="21" t="s">
        <v>901</v>
      </c>
      <c r="C110" s="23" t="str">
        <f>$G$1</f>
        <v>N/A</v>
      </c>
      <c r="D110" s="23" t="str">
        <f>$G$1</f>
        <v>N/A</v>
      </c>
    </row>
    <row r="111" spans="1:4" x14ac:dyDescent="0.2">
      <c r="A111" s="58" t="s">
        <v>187</v>
      </c>
      <c r="B111" s="58"/>
      <c r="C111" s="58"/>
      <c r="D111" s="58"/>
    </row>
    <row r="112" spans="1:4" ht="51" x14ac:dyDescent="0.2">
      <c r="A112" s="17" t="s">
        <v>188</v>
      </c>
      <c r="B112" s="21" t="s">
        <v>901</v>
      </c>
      <c r="C112" s="23" t="str">
        <f t="shared" ref="C112:D114" si="4">$G$1</f>
        <v>N/A</v>
      </c>
      <c r="D112" s="23" t="str">
        <f t="shared" si="4"/>
        <v>N/A</v>
      </c>
    </row>
    <row r="113" spans="1:4" x14ac:dyDescent="0.2">
      <c r="A113" s="23" t="s">
        <v>189</v>
      </c>
      <c r="B113" s="21" t="s">
        <v>901</v>
      </c>
      <c r="C113" s="23" t="str">
        <f t="shared" si="4"/>
        <v>N/A</v>
      </c>
      <c r="D113" s="23" t="str">
        <f t="shared" si="4"/>
        <v>N/A</v>
      </c>
    </row>
    <row r="114" spans="1:4" ht="51" x14ac:dyDescent="0.2">
      <c r="A114" s="17" t="s">
        <v>190</v>
      </c>
      <c r="B114" s="21" t="s">
        <v>901</v>
      </c>
      <c r="C114" s="23" t="str">
        <f t="shared" si="4"/>
        <v>N/A</v>
      </c>
      <c r="D114" s="23" t="str">
        <f t="shared" si="4"/>
        <v>N/A</v>
      </c>
    </row>
    <row r="115" spans="1:4" x14ac:dyDescent="0.2">
      <c r="A115" s="58" t="s">
        <v>191</v>
      </c>
      <c r="B115" s="58"/>
      <c r="C115" s="58"/>
      <c r="D115" s="58"/>
    </row>
    <row r="116" spans="1:4" ht="34" x14ac:dyDescent="0.2">
      <c r="A116" s="17" t="s">
        <v>192</v>
      </c>
      <c r="B116" s="21" t="s">
        <v>901</v>
      </c>
      <c r="C116" s="23" t="str">
        <f t="shared" ref="C116:D119" si="5">$G$1</f>
        <v>N/A</v>
      </c>
      <c r="D116" s="23" t="str">
        <f t="shared" si="5"/>
        <v>N/A</v>
      </c>
    </row>
    <row r="117" spans="1:4" ht="51" x14ac:dyDescent="0.2">
      <c r="A117" s="17" t="s">
        <v>195</v>
      </c>
      <c r="B117" s="21" t="s">
        <v>901</v>
      </c>
      <c r="C117" s="23" t="str">
        <f t="shared" si="5"/>
        <v>N/A</v>
      </c>
      <c r="D117" s="23" t="str">
        <f t="shared" si="5"/>
        <v>N/A</v>
      </c>
    </row>
    <row r="118" spans="1:4" ht="51" x14ac:dyDescent="0.2">
      <c r="A118" s="17" t="s">
        <v>193</v>
      </c>
      <c r="B118" s="21" t="s">
        <v>901</v>
      </c>
      <c r="C118" s="23" t="str">
        <f t="shared" si="5"/>
        <v>N/A</v>
      </c>
      <c r="D118" s="23" t="str">
        <f t="shared" si="5"/>
        <v>N/A</v>
      </c>
    </row>
    <row r="119" spans="1:4" ht="51" x14ac:dyDescent="0.2">
      <c r="A119" s="17" t="s">
        <v>194</v>
      </c>
      <c r="B119" s="21" t="s">
        <v>901</v>
      </c>
      <c r="C119" s="23" t="str">
        <f t="shared" si="5"/>
        <v>N/A</v>
      </c>
      <c r="D119" s="23" t="str">
        <f t="shared" si="5"/>
        <v>N/A</v>
      </c>
    </row>
    <row r="120" spans="1:4" x14ac:dyDescent="0.2">
      <c r="A120" s="60" t="s">
        <v>196</v>
      </c>
      <c r="B120" s="61"/>
      <c r="C120" s="61"/>
      <c r="D120" s="62"/>
    </row>
    <row r="121" spans="1:4" ht="51" x14ac:dyDescent="0.2">
      <c r="A121" s="17" t="s">
        <v>336</v>
      </c>
      <c r="B121" s="21" t="s">
        <v>901</v>
      </c>
      <c r="C121" s="23" t="str">
        <f t="shared" ref="C121:D124" si="6">$G$1</f>
        <v>N/A</v>
      </c>
      <c r="D121" s="23" t="str">
        <f t="shared" si="6"/>
        <v>N/A</v>
      </c>
    </row>
    <row r="122" spans="1:4" ht="51" x14ac:dyDescent="0.2">
      <c r="A122" s="17" t="s">
        <v>197</v>
      </c>
      <c r="B122" s="21" t="s">
        <v>901</v>
      </c>
      <c r="C122" s="23" t="str">
        <f t="shared" si="6"/>
        <v>N/A</v>
      </c>
      <c r="D122" s="23" t="str">
        <f t="shared" si="6"/>
        <v>N/A</v>
      </c>
    </row>
    <row r="123" spans="1:4" ht="51" x14ac:dyDescent="0.2">
      <c r="A123" s="17" t="s">
        <v>337</v>
      </c>
      <c r="B123" s="21" t="s">
        <v>901</v>
      </c>
      <c r="C123" s="23" t="str">
        <f t="shared" si="6"/>
        <v>N/A</v>
      </c>
      <c r="D123" s="23" t="str">
        <f t="shared" si="6"/>
        <v>N/A</v>
      </c>
    </row>
    <row r="124" spans="1:4" ht="17" x14ac:dyDescent="0.2">
      <c r="A124" s="17" t="s">
        <v>198</v>
      </c>
      <c r="B124" s="21" t="s">
        <v>901</v>
      </c>
      <c r="C124" s="23" t="str">
        <f t="shared" si="6"/>
        <v>N/A</v>
      </c>
      <c r="D124" s="23" t="str">
        <f t="shared" si="6"/>
        <v>N/A</v>
      </c>
    </row>
    <row r="125" spans="1:4" x14ac:dyDescent="0.2">
      <c r="A125" s="60" t="s">
        <v>199</v>
      </c>
      <c r="B125" s="61"/>
      <c r="C125" s="61"/>
      <c r="D125" s="62"/>
    </row>
    <row r="126" spans="1:4" x14ac:dyDescent="0.2">
      <c r="A126" s="23" t="s">
        <v>200</v>
      </c>
      <c r="B126" s="21" t="s">
        <v>901</v>
      </c>
      <c r="C126" s="23" t="str">
        <f t="shared" ref="C126:D133" si="7">$G$1</f>
        <v>N/A</v>
      </c>
      <c r="D126" s="23" t="str">
        <f t="shared" si="7"/>
        <v>N/A</v>
      </c>
    </row>
    <row r="127" spans="1:4" ht="51" x14ac:dyDescent="0.2">
      <c r="A127" s="17" t="s">
        <v>201</v>
      </c>
      <c r="B127" s="21" t="s">
        <v>901</v>
      </c>
      <c r="C127" s="23" t="str">
        <f t="shared" si="7"/>
        <v>N/A</v>
      </c>
      <c r="D127" s="23" t="str">
        <f t="shared" si="7"/>
        <v>N/A</v>
      </c>
    </row>
    <row r="128" spans="1:4" x14ac:dyDescent="0.2">
      <c r="A128" s="23" t="s">
        <v>202</v>
      </c>
      <c r="B128" s="21" t="s">
        <v>901</v>
      </c>
      <c r="C128" s="23" t="str">
        <f t="shared" si="7"/>
        <v>N/A</v>
      </c>
      <c r="D128" s="23" t="str">
        <f t="shared" si="7"/>
        <v>N/A</v>
      </c>
    </row>
    <row r="129" spans="1:4" ht="51" x14ac:dyDescent="0.2">
      <c r="A129" s="17" t="s">
        <v>203</v>
      </c>
      <c r="B129" s="21" t="s">
        <v>901</v>
      </c>
      <c r="C129" s="23" t="str">
        <f t="shared" si="7"/>
        <v>N/A</v>
      </c>
      <c r="D129" s="23" t="str">
        <f t="shared" si="7"/>
        <v>N/A</v>
      </c>
    </row>
    <row r="130" spans="1:4" ht="17" x14ac:dyDescent="0.2">
      <c r="A130" s="17" t="s">
        <v>204</v>
      </c>
      <c r="B130" s="21" t="s">
        <v>901</v>
      </c>
      <c r="C130" s="23" t="str">
        <f t="shared" si="7"/>
        <v>N/A</v>
      </c>
      <c r="D130" s="23" t="str">
        <f t="shared" si="7"/>
        <v>N/A</v>
      </c>
    </row>
    <row r="131" spans="1:4" x14ac:dyDescent="0.2">
      <c r="A131" s="23" t="s">
        <v>205</v>
      </c>
      <c r="B131" s="21" t="s">
        <v>901</v>
      </c>
      <c r="C131" s="23" t="str">
        <f t="shared" si="7"/>
        <v>N/A</v>
      </c>
      <c r="D131" s="23" t="str">
        <f t="shared" si="7"/>
        <v>N/A</v>
      </c>
    </row>
    <row r="132" spans="1:4" ht="51" x14ac:dyDescent="0.2">
      <c r="A132" s="17" t="s">
        <v>206</v>
      </c>
      <c r="B132" s="21" t="s">
        <v>901</v>
      </c>
      <c r="C132" s="23" t="str">
        <f t="shared" si="7"/>
        <v>N/A</v>
      </c>
      <c r="D132" s="23" t="str">
        <f t="shared" si="7"/>
        <v>N/A</v>
      </c>
    </row>
    <row r="133" spans="1:4" x14ac:dyDescent="0.2">
      <c r="A133" s="23" t="s">
        <v>207</v>
      </c>
      <c r="B133" s="21" t="s">
        <v>901</v>
      </c>
      <c r="C133" s="23" t="str">
        <f t="shared" si="7"/>
        <v>N/A</v>
      </c>
      <c r="D133" s="23" t="str">
        <f t="shared" si="7"/>
        <v>N/A</v>
      </c>
    </row>
    <row r="134" spans="1:4" x14ac:dyDescent="0.2">
      <c r="A134" s="60" t="s">
        <v>208</v>
      </c>
      <c r="B134" s="61"/>
      <c r="C134" s="61"/>
      <c r="D134" s="62"/>
    </row>
    <row r="135" spans="1:4" x14ac:dyDescent="0.2">
      <c r="A135" s="51" t="s">
        <v>209</v>
      </c>
      <c r="B135" s="52"/>
      <c r="C135" s="52"/>
      <c r="D135" s="53"/>
    </row>
    <row r="136" spans="1:4" x14ac:dyDescent="0.2">
      <c r="A136" s="23" t="s">
        <v>210</v>
      </c>
      <c r="B136" s="21" t="s">
        <v>901</v>
      </c>
      <c r="C136" s="23" t="str">
        <f>$G$1</f>
        <v>N/A</v>
      </c>
      <c r="D136" s="23" t="str">
        <f>$G$1</f>
        <v>N/A</v>
      </c>
    </row>
    <row r="137" spans="1:4" x14ac:dyDescent="0.2">
      <c r="A137" s="23" t="s">
        <v>211</v>
      </c>
      <c r="B137" s="21" t="s">
        <v>901</v>
      </c>
      <c r="C137" s="23" t="str">
        <f>$G$1</f>
        <v>N/A</v>
      </c>
      <c r="D137" s="23" t="str">
        <f>$G$1</f>
        <v>N/A</v>
      </c>
    </row>
    <row r="138" spans="1:4" x14ac:dyDescent="0.2">
      <c r="A138" s="51" t="s">
        <v>212</v>
      </c>
      <c r="B138" s="52"/>
      <c r="C138" s="52"/>
      <c r="D138" s="53"/>
    </row>
    <row r="139" spans="1:4" x14ac:dyDescent="0.2">
      <c r="A139" s="23" t="s">
        <v>647</v>
      </c>
      <c r="B139" s="21" t="s">
        <v>901</v>
      </c>
      <c r="C139" s="23" t="str">
        <f t="shared" ref="C139:D142" si="8">$G$1</f>
        <v>N/A</v>
      </c>
      <c r="D139" s="23" t="str">
        <f t="shared" si="8"/>
        <v>N/A</v>
      </c>
    </row>
    <row r="140" spans="1:4" x14ac:dyDescent="0.2">
      <c r="A140" s="23" t="s">
        <v>648</v>
      </c>
      <c r="B140" s="21" t="s">
        <v>901</v>
      </c>
      <c r="C140" s="23" t="str">
        <f t="shared" si="8"/>
        <v>N/A</v>
      </c>
      <c r="D140" s="23" t="str">
        <f t="shared" si="8"/>
        <v>N/A</v>
      </c>
    </row>
    <row r="141" spans="1:4" x14ac:dyDescent="0.2">
      <c r="A141" s="23" t="s">
        <v>649</v>
      </c>
      <c r="B141" s="21" t="s">
        <v>901</v>
      </c>
      <c r="C141" s="23" t="str">
        <f t="shared" si="8"/>
        <v>N/A</v>
      </c>
      <c r="D141" s="23" t="str">
        <f t="shared" si="8"/>
        <v>N/A</v>
      </c>
    </row>
    <row r="142" spans="1:4" x14ac:dyDescent="0.2">
      <c r="A142" s="23" t="s">
        <v>650</v>
      </c>
      <c r="B142" s="21" t="s">
        <v>901</v>
      </c>
      <c r="C142" s="23" t="str">
        <f t="shared" si="8"/>
        <v>N/A</v>
      </c>
      <c r="D142" s="23" t="str">
        <f t="shared" si="8"/>
        <v>N/A</v>
      </c>
    </row>
    <row r="143" spans="1:4" x14ac:dyDescent="0.2">
      <c r="A143" s="51" t="s">
        <v>213</v>
      </c>
      <c r="B143" s="52"/>
      <c r="C143" s="52"/>
      <c r="D143" s="53"/>
    </row>
    <row r="144" spans="1:4" x14ac:dyDescent="0.2">
      <c r="A144" s="23" t="s">
        <v>214</v>
      </c>
      <c r="B144" s="21" t="s">
        <v>901</v>
      </c>
      <c r="C144" s="23" t="str">
        <f t="shared" ref="C144:D147" si="9">$G$1</f>
        <v>N/A</v>
      </c>
      <c r="D144" s="23" t="str">
        <f t="shared" si="9"/>
        <v>N/A</v>
      </c>
    </row>
    <row r="145" spans="1:4" x14ac:dyDescent="0.2">
      <c r="A145" s="23" t="s">
        <v>215</v>
      </c>
      <c r="B145" s="21" t="s">
        <v>901</v>
      </c>
      <c r="C145" s="23" t="str">
        <f t="shared" si="9"/>
        <v>N/A</v>
      </c>
      <c r="D145" s="23" t="str">
        <f t="shared" si="9"/>
        <v>N/A</v>
      </c>
    </row>
    <row r="146" spans="1:4" ht="17" x14ac:dyDescent="0.2">
      <c r="A146" s="17" t="s">
        <v>216</v>
      </c>
      <c r="B146" s="21" t="s">
        <v>901</v>
      </c>
      <c r="C146" s="23" t="str">
        <f t="shared" si="9"/>
        <v>N/A</v>
      </c>
      <c r="D146" s="23" t="str">
        <f t="shared" si="9"/>
        <v>N/A</v>
      </c>
    </row>
    <row r="147" spans="1:4" ht="51" x14ac:dyDescent="0.2">
      <c r="A147" s="17" t="s">
        <v>217</v>
      </c>
      <c r="B147" s="21" t="s">
        <v>901</v>
      </c>
      <c r="C147" s="23" t="str">
        <f t="shared" si="9"/>
        <v>N/A</v>
      </c>
      <c r="D147" s="23" t="str">
        <f t="shared" si="9"/>
        <v>N/A</v>
      </c>
    </row>
    <row r="148" spans="1:4" x14ac:dyDescent="0.2">
      <c r="A148" s="60" t="s">
        <v>218</v>
      </c>
      <c r="B148" s="61"/>
      <c r="C148" s="61"/>
      <c r="D148" s="62"/>
    </row>
    <row r="149" spans="1:4" ht="130" customHeight="1" x14ac:dyDescent="0.2">
      <c r="A149" s="23" t="s">
        <v>219</v>
      </c>
      <c r="B149" s="21" t="s">
        <v>695</v>
      </c>
      <c r="C149" s="17" t="str">
        <f>$F$5&amp;CHAR(10)&amp;$F$21</f>
        <v>ISO 14971
ISO 10993-7</v>
      </c>
      <c r="D14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0" spans="1:4" ht="114" customHeight="1" x14ac:dyDescent="0.2">
      <c r="A150" s="17" t="s">
        <v>220</v>
      </c>
      <c r="B150" s="21" t="s">
        <v>695</v>
      </c>
      <c r="C150" s="17" t="str">
        <f>$F$5&amp;CHAR(10)&amp;$F$21</f>
        <v>ISO 14971
ISO 10993-7</v>
      </c>
      <c r="D15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1" spans="1:4" ht="51" x14ac:dyDescent="0.2">
      <c r="A151" s="17" t="s">
        <v>221</v>
      </c>
      <c r="B151" s="21" t="s">
        <v>901</v>
      </c>
      <c r="C151" s="23" t="str">
        <f>$G$1</f>
        <v>N/A</v>
      </c>
      <c r="D151" s="23" t="str">
        <f>$G$1</f>
        <v>N/A</v>
      </c>
    </row>
    <row r="152" spans="1:4" ht="153" x14ac:dyDescent="0.2">
      <c r="A152" s="17" t="s">
        <v>222</v>
      </c>
      <c r="B152" s="21" t="s">
        <v>695</v>
      </c>
      <c r="C152" s="17" t="str">
        <f>$F$5&amp;CHAR(10)&amp;_xlfn.TEXTJOIN(CHAR(10),TRUE,$F$19:$F$21)</f>
        <v>ISO 14971
ISO 9626
ISO 11135
ISO 10993-7</v>
      </c>
      <c r="D152"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153" spans="1:4" ht="79" customHeight="1" x14ac:dyDescent="0.2">
      <c r="A153" s="17" t="s">
        <v>425</v>
      </c>
      <c r="B153" s="21" t="s">
        <v>695</v>
      </c>
      <c r="C153" s="17" t="str">
        <f>$F$5&amp;CHAR(10)&amp;$F$27</f>
        <v xml:space="preserve">ISO 14971
</v>
      </c>
      <c r="D153"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154" spans="1:4" ht="145" customHeight="1" x14ac:dyDescent="0.2">
      <c r="A154" s="17" t="s">
        <v>426</v>
      </c>
      <c r="B154" s="21" t="s">
        <v>695</v>
      </c>
      <c r="C154" s="17" t="str">
        <f>$F$5&amp;CHAR(10)&amp;$F$27</f>
        <v xml:space="preserve">ISO 14971
</v>
      </c>
      <c r="D154"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155" spans="1:4" ht="181" customHeight="1" x14ac:dyDescent="0.2">
      <c r="A155" s="17" t="s">
        <v>223</v>
      </c>
      <c r="B155" s="21" t="s">
        <v>695</v>
      </c>
      <c r="C155" s="17" t="str">
        <f>$F$5&amp;CHAR(10)&amp;$F$21</f>
        <v>ISO 14971
ISO 10993-7</v>
      </c>
      <c r="D15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6" spans="1:4" x14ac:dyDescent="0.2">
      <c r="A156" s="60" t="s">
        <v>224</v>
      </c>
      <c r="B156" s="61"/>
      <c r="C156" s="61"/>
      <c r="D156" s="62"/>
    </row>
    <row r="157" spans="1:4" ht="120" customHeight="1" x14ac:dyDescent="0.2">
      <c r="A157" s="23" t="s">
        <v>225</v>
      </c>
      <c r="B157" s="21" t="s">
        <v>695</v>
      </c>
      <c r="C157" s="17" t="str">
        <f>$F$13&amp;CHAR(10)&amp;$F$14&amp;CHAR(10)&amp;$F$17&amp;CHAR(10)&amp;$F$18&amp;CHAR(10)&amp;$F$22</f>
        <v>ISO 7864
ISO 7886-1
ISO 80369-7
ISO 8537
ISO 11607-1</v>
      </c>
      <c r="D157" s="17" t="str">
        <f>$I$4&amp;CHAR(10)&amp;$I$5&amp;CHAR(10)&amp;$I$7&amp;CHAR(10)&amp;$I$8&amp;CHAR(10)&amp;$I$19&amp;CHAR(10)&amp;$I$24&amp;CHAR(10)&amp;$I$26</f>
        <v xml:space="preserve">A020101 - 阻力減退注射筒
A020102 - 單次輸液和灌洗注射筒
A020105 - 血液氣體分析、帶針頭的注射筒和套件
A020106 - 單次胰島素注射筒
</v>
      </c>
    </row>
    <row r="158" spans="1:4" ht="119" x14ac:dyDescent="0.2">
      <c r="A158" s="17" t="s">
        <v>226</v>
      </c>
      <c r="B158" s="21" t="s">
        <v>695</v>
      </c>
      <c r="C158" s="17" t="str">
        <f>$F$5&amp;CHAR(10)</f>
        <v xml:space="preserve">ISO 14971
</v>
      </c>
      <c r="D158" s="17" t="str">
        <f>$I$4&amp;CHAR(10)&amp;$I$5&amp;CHAR(10)&amp;$I$7&amp;CHAR(10)&amp;$I$8&amp;CHAR(10)&amp;$I$19&amp;CHAR(10)&amp;$I$24&amp;CHAR(10)&amp;$I$26</f>
        <v xml:space="preserve">A020101 - 阻力減退注射筒
A020102 - 單次輸液和灌洗注射筒
A020105 - 血液氣體分析、帶針頭的注射筒和套件
A020106 - 單次胰島素注射筒
</v>
      </c>
    </row>
    <row r="159" spans="1:4" ht="199" customHeight="1" x14ac:dyDescent="0.2">
      <c r="A159" s="17" t="s">
        <v>227</v>
      </c>
      <c r="B159" s="21" t="s">
        <v>695</v>
      </c>
      <c r="C159" s="17" t="str">
        <f>$F$21&amp;CHAR(10)&amp;$F$27</f>
        <v xml:space="preserve">ISO 10993-7
</v>
      </c>
      <c r="D15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60" spans="1:4" x14ac:dyDescent="0.2">
      <c r="A160" s="60" t="s">
        <v>228</v>
      </c>
      <c r="B160" s="61"/>
      <c r="C160" s="61"/>
      <c r="D160" s="62"/>
    </row>
    <row r="161" spans="1:4" ht="51" x14ac:dyDescent="0.2">
      <c r="A161" s="17" t="s">
        <v>229</v>
      </c>
      <c r="B161" s="21" t="s">
        <v>901</v>
      </c>
      <c r="C161" s="23" t="str">
        <f>$G$1</f>
        <v>N/A</v>
      </c>
      <c r="D161" s="23" t="str">
        <f>$G$1</f>
        <v>N/A</v>
      </c>
    </row>
    <row r="162" spans="1:4" x14ac:dyDescent="0.2">
      <c r="A162" s="51" t="s">
        <v>230</v>
      </c>
      <c r="B162" s="52"/>
      <c r="C162" s="52"/>
      <c r="D162" s="53"/>
    </row>
    <row r="163" spans="1:4" x14ac:dyDescent="0.2">
      <c r="A163" s="23" t="s">
        <v>231</v>
      </c>
      <c r="B163" s="21" t="s">
        <v>901</v>
      </c>
      <c r="C163" s="23" t="str">
        <f t="shared" ref="C163:D165" si="10">$G$1</f>
        <v>N/A</v>
      </c>
      <c r="D163" s="23" t="str">
        <f t="shared" si="10"/>
        <v>N/A</v>
      </c>
    </row>
    <row r="164" spans="1:4" x14ac:dyDescent="0.2">
      <c r="A164" s="23" t="s">
        <v>232</v>
      </c>
      <c r="B164" s="21" t="s">
        <v>901</v>
      </c>
      <c r="C164" s="23" t="str">
        <f t="shared" si="10"/>
        <v>N/A</v>
      </c>
      <c r="D164" s="23" t="str">
        <f t="shared" si="10"/>
        <v>N/A</v>
      </c>
    </row>
    <row r="165" spans="1:4" x14ac:dyDescent="0.2">
      <c r="A165" s="23" t="s">
        <v>233</v>
      </c>
      <c r="B165" s="21" t="s">
        <v>901</v>
      </c>
      <c r="C165" s="23" t="str">
        <f t="shared" si="10"/>
        <v>N/A</v>
      </c>
      <c r="D165" s="23" t="str">
        <f t="shared" si="10"/>
        <v>N/A</v>
      </c>
    </row>
    <row r="166" spans="1:4" x14ac:dyDescent="0.2">
      <c r="A166" s="51" t="s">
        <v>234</v>
      </c>
      <c r="B166" s="52"/>
      <c r="C166" s="52"/>
      <c r="D166" s="53"/>
    </row>
    <row r="167" spans="1:4" x14ac:dyDescent="0.2">
      <c r="A167" s="23" t="s">
        <v>235</v>
      </c>
      <c r="B167" s="21" t="s">
        <v>901</v>
      </c>
      <c r="C167" s="23" t="str">
        <f>$G$1</f>
        <v>N/A</v>
      </c>
      <c r="D167" s="23" t="str">
        <f>$G$1</f>
        <v>N/A</v>
      </c>
    </row>
    <row r="168" spans="1:4" x14ac:dyDescent="0.2">
      <c r="A168" s="23" t="s">
        <v>236</v>
      </c>
      <c r="B168" s="21" t="s">
        <v>901</v>
      </c>
      <c r="C168" s="23" t="str">
        <f>$G$1</f>
        <v>N/A</v>
      </c>
      <c r="D168" s="23" t="str">
        <f>$G$1</f>
        <v>N/A</v>
      </c>
    </row>
    <row r="169" spans="1:4" ht="32" customHeight="1" x14ac:dyDescent="0.2"/>
    <row r="170" spans="1:4" ht="34" x14ac:dyDescent="0.2">
      <c r="A170" s="49" t="s">
        <v>86</v>
      </c>
      <c r="B170" s="24" t="s">
        <v>39</v>
      </c>
      <c r="C170" s="49" t="s">
        <v>40</v>
      </c>
      <c r="D170" s="49" t="s">
        <v>87</v>
      </c>
    </row>
    <row r="171" spans="1:4" x14ac:dyDescent="0.2">
      <c r="A171" s="60" t="s">
        <v>239</v>
      </c>
      <c r="B171" s="61"/>
      <c r="C171" s="61"/>
      <c r="D171" s="62"/>
    </row>
    <row r="172" spans="1:4" x14ac:dyDescent="0.2">
      <c r="A172" s="60" t="s">
        <v>237</v>
      </c>
      <c r="B172" s="61"/>
      <c r="C172" s="61"/>
      <c r="D172" s="62"/>
    </row>
    <row r="173" spans="1:4" ht="68" customHeight="1" x14ac:dyDescent="0.2">
      <c r="A173" s="54" t="s">
        <v>238</v>
      </c>
      <c r="B173" s="55"/>
      <c r="C173" s="55"/>
      <c r="D173" s="56"/>
    </row>
    <row r="174" spans="1:4" ht="125" customHeight="1" x14ac:dyDescent="0.2">
      <c r="A174" s="17" t="s">
        <v>240</v>
      </c>
      <c r="B174" s="21" t="s">
        <v>695</v>
      </c>
      <c r="C174" s="17" t="str">
        <f>$F$21&amp;CHAR(10)&amp;$F$27</f>
        <v xml:space="preserve">ISO 10993-7
</v>
      </c>
      <c r="D17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5" spans="1:4" ht="93" customHeight="1" x14ac:dyDescent="0.2">
      <c r="A175" s="17" t="s">
        <v>241</v>
      </c>
      <c r="B175" s="21" t="s">
        <v>695</v>
      </c>
      <c r="C175" s="17">
        <f>$F$27</f>
        <v>0</v>
      </c>
      <c r="D17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6" spans="1:4" ht="128" customHeight="1" x14ac:dyDescent="0.2">
      <c r="A176" s="23" t="s">
        <v>242</v>
      </c>
      <c r="B176" s="21" t="s">
        <v>695</v>
      </c>
      <c r="C176" s="17">
        <f>$F$27</f>
        <v>0</v>
      </c>
      <c r="D17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7" spans="1:4" ht="34" x14ac:dyDescent="0.2">
      <c r="A177" s="17" t="s">
        <v>243</v>
      </c>
      <c r="B177" s="21" t="s">
        <v>901</v>
      </c>
      <c r="C177" s="23" t="str">
        <f>$G$1</f>
        <v>N/A</v>
      </c>
      <c r="D177" s="23" t="str">
        <f>$G$1</f>
        <v>N/A</v>
      </c>
    </row>
    <row r="178" spans="1:4" ht="51" x14ac:dyDescent="0.2">
      <c r="A178" s="17" t="s">
        <v>244</v>
      </c>
      <c r="B178" s="21" t="s">
        <v>901</v>
      </c>
      <c r="C178" s="23" t="str">
        <f>$G$1</f>
        <v>N/A</v>
      </c>
      <c r="D178" s="23" t="str">
        <f>$G$1</f>
        <v>N/A</v>
      </c>
    </row>
    <row r="179" spans="1:4" ht="120" customHeight="1" x14ac:dyDescent="0.2">
      <c r="A179" s="17" t="s">
        <v>254</v>
      </c>
      <c r="B179" s="21" t="s">
        <v>695</v>
      </c>
      <c r="C179" s="17">
        <f>$F$27</f>
        <v>0</v>
      </c>
      <c r="D17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0" spans="1:4" ht="85" customHeight="1" x14ac:dyDescent="0.2">
      <c r="A180" s="17" t="s">
        <v>245</v>
      </c>
      <c r="B180" s="21" t="s">
        <v>695</v>
      </c>
      <c r="C180" s="17">
        <f>$F$27</f>
        <v>0</v>
      </c>
      <c r="D18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1" spans="1:4" ht="156" customHeight="1" x14ac:dyDescent="0.2">
      <c r="A181" s="17" t="s">
        <v>246</v>
      </c>
      <c r="B181" s="21" t="s">
        <v>695</v>
      </c>
      <c r="C181" s="17">
        <f>$F$27</f>
        <v>0</v>
      </c>
      <c r="D18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2" spans="1:4" ht="16" customHeight="1" x14ac:dyDescent="0.2">
      <c r="A182" s="60" t="s">
        <v>247</v>
      </c>
      <c r="B182" s="61"/>
      <c r="C182" s="61"/>
      <c r="D182" s="62"/>
    </row>
    <row r="183" spans="1:4" ht="16" customHeight="1" x14ac:dyDescent="0.2">
      <c r="A183" s="51" t="s">
        <v>248</v>
      </c>
      <c r="B183" s="52"/>
      <c r="C183" s="52"/>
      <c r="D183" s="53"/>
    </row>
    <row r="184" spans="1:4" ht="61" customHeight="1" x14ac:dyDescent="0.2">
      <c r="A184" s="23" t="s">
        <v>250</v>
      </c>
      <c r="B184" s="21" t="s">
        <v>695</v>
      </c>
      <c r="C184" s="17">
        <f>$F$27</f>
        <v>0</v>
      </c>
      <c r="D18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5" spans="1:4" ht="85" customHeight="1" x14ac:dyDescent="0.2">
      <c r="A185" s="23" t="s">
        <v>249</v>
      </c>
      <c r="B185" s="21" t="s">
        <v>695</v>
      </c>
      <c r="C185" s="17">
        <f>$F$27</f>
        <v>0</v>
      </c>
      <c r="D18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6" spans="1:4" ht="86" customHeight="1" x14ac:dyDescent="0.2">
      <c r="A186" s="23" t="s">
        <v>251</v>
      </c>
      <c r="B186" s="21" t="s">
        <v>695</v>
      </c>
      <c r="C186" s="17">
        <f>$F$27</f>
        <v>0</v>
      </c>
      <c r="D18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7" spans="1:4" ht="148" customHeight="1" x14ac:dyDescent="0.2">
      <c r="A187" s="23" t="s">
        <v>252</v>
      </c>
      <c r="B187" s="21" t="s">
        <v>695</v>
      </c>
      <c r="C187" s="17">
        <f>$F$27</f>
        <v>0</v>
      </c>
      <c r="D18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8" spans="1:4" ht="17" customHeight="1" x14ac:dyDescent="0.2">
      <c r="A188" s="51" t="s">
        <v>253</v>
      </c>
      <c r="B188" s="52"/>
      <c r="C188" s="52"/>
      <c r="D188" s="53"/>
    </row>
    <row r="189" spans="1:4" ht="106" customHeight="1" x14ac:dyDescent="0.2">
      <c r="A189" s="23" t="s">
        <v>651</v>
      </c>
      <c r="B189" s="21" t="s">
        <v>695</v>
      </c>
      <c r="C189" s="17">
        <f>$F$27</f>
        <v>0</v>
      </c>
      <c r="D18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0" spans="1:4" ht="43" customHeight="1" x14ac:dyDescent="0.2">
      <c r="A190" s="23" t="s">
        <v>652</v>
      </c>
      <c r="B190" s="21" t="s">
        <v>695</v>
      </c>
      <c r="C190" s="17">
        <f>$F$27</f>
        <v>0</v>
      </c>
      <c r="D19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1" spans="1:4" x14ac:dyDescent="0.2">
      <c r="A191" s="23" t="s">
        <v>653</v>
      </c>
      <c r="B191" s="21" t="s">
        <v>901</v>
      </c>
      <c r="C191" s="23" t="str">
        <f>$G$1</f>
        <v>N/A</v>
      </c>
      <c r="D191" s="23" t="str">
        <f>$G$1</f>
        <v>N/A</v>
      </c>
    </row>
    <row r="192" spans="1:4" ht="50" customHeight="1" x14ac:dyDescent="0.2">
      <c r="A192" s="23" t="s">
        <v>260</v>
      </c>
      <c r="B192" s="21" t="s">
        <v>695</v>
      </c>
      <c r="C192" s="17">
        <f t="shared" ref="C192:C197" si="11">$F$27</f>
        <v>0</v>
      </c>
      <c r="D192" s="17" t="str">
        <f t="shared" ref="D192:D204" si="12">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3" spans="1:4" ht="74" customHeight="1" x14ac:dyDescent="0.2">
      <c r="A193" s="23" t="s">
        <v>261</v>
      </c>
      <c r="B193" s="21" t="s">
        <v>695</v>
      </c>
      <c r="C193" s="17">
        <f t="shared" si="11"/>
        <v>0</v>
      </c>
      <c r="D193"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4" spans="1:4" ht="81" customHeight="1" x14ac:dyDescent="0.2">
      <c r="A194" s="23" t="s">
        <v>262</v>
      </c>
      <c r="B194" s="21" t="s">
        <v>695</v>
      </c>
      <c r="C194" s="17">
        <f t="shared" si="11"/>
        <v>0</v>
      </c>
      <c r="D194"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5" spans="1:4" ht="90" customHeight="1" x14ac:dyDescent="0.2">
      <c r="A195" s="23" t="s">
        <v>305</v>
      </c>
      <c r="B195" s="21" t="s">
        <v>695</v>
      </c>
      <c r="C195" s="17">
        <f t="shared" si="11"/>
        <v>0</v>
      </c>
      <c r="D195"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6" spans="1:4" ht="69" customHeight="1" x14ac:dyDescent="0.2">
      <c r="A196" s="23" t="s">
        <v>263</v>
      </c>
      <c r="B196" s="21" t="s">
        <v>695</v>
      </c>
      <c r="C196" s="17">
        <f t="shared" si="11"/>
        <v>0</v>
      </c>
      <c r="D196"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7" spans="1:4" ht="88" customHeight="1" x14ac:dyDescent="0.2">
      <c r="A197" s="23" t="s">
        <v>599</v>
      </c>
      <c r="B197" s="21" t="s">
        <v>695</v>
      </c>
      <c r="C197" s="17">
        <f t="shared" si="11"/>
        <v>0</v>
      </c>
      <c r="D197"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8" spans="1:4" ht="90" customHeight="1" x14ac:dyDescent="0.2">
      <c r="A198" s="23" t="s">
        <v>265</v>
      </c>
      <c r="B198" s="21" t="s">
        <v>695</v>
      </c>
      <c r="C198" s="17" t="str">
        <f>_xlfn.TEXTJOIN(CHAR(10),TRUE,$F$25:$F$27)</f>
        <v/>
      </c>
      <c r="D198"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9" spans="1:4" ht="78" customHeight="1" x14ac:dyDescent="0.2">
      <c r="A199" s="17" t="s">
        <v>266</v>
      </c>
      <c r="B199" s="21" t="s">
        <v>695</v>
      </c>
      <c r="C199" s="17">
        <f>$F$27</f>
        <v>0</v>
      </c>
      <c r="D199"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0" spans="1:4" ht="74" customHeight="1" x14ac:dyDescent="0.2">
      <c r="A200" s="23" t="s">
        <v>267</v>
      </c>
      <c r="B200" s="21" t="s">
        <v>695</v>
      </c>
      <c r="C200" s="17" t="str">
        <f>_xlfn.TEXTJOIN(CHAR(10),TRUE,$F$25:$F$27)</f>
        <v/>
      </c>
      <c r="D200"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1" spans="1:4" ht="86" customHeight="1" x14ac:dyDescent="0.2">
      <c r="A201" s="23" t="s">
        <v>294</v>
      </c>
      <c r="B201" s="21" t="s">
        <v>695</v>
      </c>
      <c r="C201" s="17" t="str">
        <f>_xlfn.TEXTJOIN(CHAR(10),TRUE,$F$25:$F$27)</f>
        <v/>
      </c>
      <c r="D201"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2" spans="1:4" ht="75" customHeight="1" x14ac:dyDescent="0.2">
      <c r="A202" s="23" t="s">
        <v>295</v>
      </c>
      <c r="B202" s="21" t="s">
        <v>695</v>
      </c>
      <c r="C202" s="17" t="str">
        <f>$F$21&amp;CHAR(10)&amp;$F$27</f>
        <v xml:space="preserve">ISO 10993-7
</v>
      </c>
      <c r="D202"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3" spans="1:4" ht="62" customHeight="1" x14ac:dyDescent="0.2">
      <c r="A203" s="17" t="s">
        <v>304</v>
      </c>
      <c r="B203" s="21" t="s">
        <v>695</v>
      </c>
      <c r="C203" s="17">
        <f>$F$27</f>
        <v>0</v>
      </c>
      <c r="D203"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4" spans="1:4" ht="151" customHeight="1" x14ac:dyDescent="0.2">
      <c r="A204" s="17" t="s">
        <v>296</v>
      </c>
      <c r="B204" s="21" t="s">
        <v>695</v>
      </c>
      <c r="C204" s="17" t="str">
        <f>$F$21&amp;CHAR(10)&amp;$F$27</f>
        <v xml:space="preserve">ISO 10993-7
</v>
      </c>
      <c r="D204"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5" spans="1:4" x14ac:dyDescent="0.2">
      <c r="A205" s="23" t="s">
        <v>297</v>
      </c>
      <c r="B205" s="21" t="s">
        <v>901</v>
      </c>
      <c r="C205" s="23" t="str">
        <f>$G$1</f>
        <v>N/A</v>
      </c>
      <c r="D205" s="23" t="str">
        <f>$G$1</f>
        <v>N/A</v>
      </c>
    </row>
    <row r="206" spans="1:4" ht="16" customHeight="1" x14ac:dyDescent="0.2">
      <c r="A206" s="60" t="s">
        <v>298</v>
      </c>
      <c r="B206" s="61"/>
      <c r="C206" s="61"/>
      <c r="D206" s="62"/>
    </row>
    <row r="207" spans="1:4" ht="17" customHeight="1" x14ac:dyDescent="0.2">
      <c r="A207" s="51" t="s">
        <v>299</v>
      </c>
      <c r="B207" s="52"/>
      <c r="C207" s="52"/>
      <c r="D207" s="53"/>
    </row>
    <row r="208" spans="1:4" ht="71" customHeight="1" x14ac:dyDescent="0.2">
      <c r="A208" s="23" t="s">
        <v>300</v>
      </c>
      <c r="B208" s="21" t="s">
        <v>695</v>
      </c>
      <c r="C208" s="17" t="str">
        <f>_xlfn.TEXTJOIN(CHAR(10),TRUE,$F$25:$F$27)</f>
        <v/>
      </c>
      <c r="D208" s="17" t="str">
        <f t="shared" ref="D208:D217" si="13">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9" spans="1:4" ht="86" customHeight="1" x14ac:dyDescent="0.2">
      <c r="A209" s="23" t="s">
        <v>301</v>
      </c>
      <c r="B209" s="21" t="s">
        <v>695</v>
      </c>
      <c r="C209" s="17" t="str">
        <f>_xlfn.TEXTJOIN(CHAR(10),TRUE,$F$25:$F$27)</f>
        <v/>
      </c>
      <c r="D209"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0" spans="1:4" ht="78" customHeight="1" x14ac:dyDescent="0.2">
      <c r="A210" s="23" t="s">
        <v>302</v>
      </c>
      <c r="B210" s="21" t="s">
        <v>695</v>
      </c>
      <c r="C210" s="17" t="str">
        <f>_xlfn.TEXTJOIN(CHAR(10),TRUE,$F$23:$F$27)</f>
        <v>ISO 11607-2
ISO 20417</v>
      </c>
      <c r="D210"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1" spans="1:4" ht="62" customHeight="1" x14ac:dyDescent="0.2">
      <c r="A211" s="23" t="s">
        <v>303</v>
      </c>
      <c r="B211" s="21" t="s">
        <v>695</v>
      </c>
      <c r="C211" s="17" t="str">
        <f>_xlfn.TEXTJOIN(CHAR(10),TRUE,$F$25:$F$27)</f>
        <v/>
      </c>
      <c r="D211"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2" spans="1:4" ht="78" customHeight="1" x14ac:dyDescent="0.2">
      <c r="A212" s="23" t="s">
        <v>498</v>
      </c>
      <c r="B212" s="21" t="s">
        <v>695</v>
      </c>
      <c r="C212" s="17" t="str">
        <f>_xlfn.TEXTJOIN(CHAR(10),TRUE,$F$25:$F$27)</f>
        <v/>
      </c>
      <c r="D212"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3" spans="1:4" ht="82" customHeight="1" x14ac:dyDescent="0.2">
      <c r="A213" s="23" t="s">
        <v>499</v>
      </c>
      <c r="B213" s="21" t="s">
        <v>695</v>
      </c>
      <c r="C213" s="17">
        <f>$F$27</f>
        <v>0</v>
      </c>
      <c r="D213"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4" spans="1:4" ht="97" customHeight="1" x14ac:dyDescent="0.2">
      <c r="A214" s="23" t="s">
        <v>500</v>
      </c>
      <c r="B214" s="21" t="s">
        <v>695</v>
      </c>
      <c r="C214" s="17">
        <f>$F$27</f>
        <v>0</v>
      </c>
      <c r="D214"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5" spans="1:4" ht="104" customHeight="1" x14ac:dyDescent="0.2">
      <c r="A215" s="23" t="s">
        <v>497</v>
      </c>
      <c r="B215" s="21" t="s">
        <v>695</v>
      </c>
      <c r="C215" s="17">
        <f>$F$27</f>
        <v>0</v>
      </c>
      <c r="D215"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6" spans="1:4" ht="120" customHeight="1" x14ac:dyDescent="0.2">
      <c r="A216" s="23" t="s">
        <v>501</v>
      </c>
      <c r="B216" s="21" t="s">
        <v>695</v>
      </c>
      <c r="C216" s="17">
        <f>$F$27</f>
        <v>0</v>
      </c>
      <c r="D216"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7" spans="1:4" ht="170" customHeight="1" x14ac:dyDescent="0.2">
      <c r="A217" s="23" t="s">
        <v>319</v>
      </c>
      <c r="B217" s="21" t="s">
        <v>695</v>
      </c>
      <c r="C217" s="17" t="str">
        <f>_xlfn.TEXTJOIN(CHAR(10),TRUE,$F$25:$F$27)</f>
        <v/>
      </c>
      <c r="D217"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8" spans="1:4" x14ac:dyDescent="0.2">
      <c r="A218" s="60" t="s">
        <v>306</v>
      </c>
      <c r="B218" s="61"/>
      <c r="C218" s="61"/>
      <c r="D218" s="62"/>
    </row>
    <row r="219" spans="1:4" ht="17" customHeight="1" x14ac:dyDescent="0.2">
      <c r="A219" s="51" t="s">
        <v>307</v>
      </c>
      <c r="B219" s="52"/>
      <c r="C219" s="52"/>
      <c r="D219" s="53"/>
    </row>
    <row r="220" spans="1:4" ht="75" customHeight="1" x14ac:dyDescent="0.2">
      <c r="A220" s="23" t="s">
        <v>308</v>
      </c>
      <c r="B220" s="21" t="s">
        <v>695</v>
      </c>
      <c r="C220" s="17">
        <f t="shared" ref="C220:C229" si="14">$F$27</f>
        <v>0</v>
      </c>
      <c r="D220" s="17" t="str">
        <f t="shared" ref="D220:D229" si="15">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1" spans="1:4" ht="77" customHeight="1" x14ac:dyDescent="0.2">
      <c r="A221" s="23" t="s">
        <v>309</v>
      </c>
      <c r="B221" s="21" t="s">
        <v>695</v>
      </c>
      <c r="C221" s="17">
        <f t="shared" si="14"/>
        <v>0</v>
      </c>
      <c r="D221"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2" spans="1:4" ht="76" customHeight="1" x14ac:dyDescent="0.2">
      <c r="A222" s="23" t="s">
        <v>310</v>
      </c>
      <c r="B222" s="21" t="s">
        <v>695</v>
      </c>
      <c r="C222" s="17">
        <f t="shared" si="14"/>
        <v>0</v>
      </c>
      <c r="D222"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3" spans="1:4" ht="61" customHeight="1" x14ac:dyDescent="0.2">
      <c r="A223" s="23" t="s">
        <v>311</v>
      </c>
      <c r="B223" s="21" t="s">
        <v>695</v>
      </c>
      <c r="C223" s="17">
        <f t="shared" si="14"/>
        <v>0</v>
      </c>
      <c r="D223"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4" spans="1:4" ht="71" customHeight="1" x14ac:dyDescent="0.2">
      <c r="A224" s="23" t="s">
        <v>312</v>
      </c>
      <c r="B224" s="21" t="s">
        <v>695</v>
      </c>
      <c r="C224" s="17">
        <f t="shared" si="14"/>
        <v>0</v>
      </c>
      <c r="D224"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5" spans="1:4" ht="93" customHeight="1" x14ac:dyDescent="0.2">
      <c r="A225" s="23" t="s">
        <v>313</v>
      </c>
      <c r="B225" s="21" t="s">
        <v>695</v>
      </c>
      <c r="C225" s="17">
        <f t="shared" si="14"/>
        <v>0</v>
      </c>
      <c r="D225"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6" spans="1:4" ht="69" customHeight="1" x14ac:dyDescent="0.2">
      <c r="A226" s="23" t="s">
        <v>314</v>
      </c>
      <c r="B226" s="21" t="s">
        <v>695</v>
      </c>
      <c r="C226" s="17">
        <f t="shared" si="14"/>
        <v>0</v>
      </c>
      <c r="D226"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7" spans="1:4" ht="100" customHeight="1" x14ac:dyDescent="0.2">
      <c r="A227" s="23" t="s">
        <v>315</v>
      </c>
      <c r="B227" s="21" t="s">
        <v>695</v>
      </c>
      <c r="C227" s="17">
        <f t="shared" si="14"/>
        <v>0</v>
      </c>
      <c r="D227"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8" spans="1:4" ht="90" customHeight="1" x14ac:dyDescent="0.2">
      <c r="A228" s="17" t="s">
        <v>316</v>
      </c>
      <c r="B228" s="21" t="s">
        <v>695</v>
      </c>
      <c r="C228" s="17">
        <f t="shared" si="14"/>
        <v>0</v>
      </c>
      <c r="D228"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9" spans="1:4" ht="102" customHeight="1" x14ac:dyDescent="0.2">
      <c r="A229" s="23" t="s">
        <v>317</v>
      </c>
      <c r="B229" s="21" t="s">
        <v>695</v>
      </c>
      <c r="C229" s="17">
        <f t="shared" si="14"/>
        <v>0</v>
      </c>
      <c r="D229"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0" spans="1:4" ht="16" customHeight="1" x14ac:dyDescent="0.2">
      <c r="A230" s="51" t="s">
        <v>318</v>
      </c>
      <c r="B230" s="52"/>
      <c r="C230" s="52"/>
      <c r="D230" s="53"/>
    </row>
    <row r="231" spans="1:4" ht="91" customHeight="1" x14ac:dyDescent="0.2">
      <c r="A231" s="17" t="s">
        <v>654</v>
      </c>
      <c r="B231" s="21" t="s">
        <v>695</v>
      </c>
      <c r="C231" s="17">
        <f>$F$27</f>
        <v>0</v>
      </c>
      <c r="D231" s="17" t="str">
        <f t="shared" ref="D231:D237" si="16">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2" spans="1:4" ht="73" customHeight="1" x14ac:dyDescent="0.2">
      <c r="A232" s="17" t="s">
        <v>655</v>
      </c>
      <c r="B232" s="21" t="s">
        <v>695</v>
      </c>
      <c r="C232" s="17">
        <f>$F$27</f>
        <v>0</v>
      </c>
      <c r="D232" s="17"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3" spans="1:4" ht="47" customHeight="1" x14ac:dyDescent="0.2">
      <c r="A233" s="17" t="s">
        <v>656</v>
      </c>
      <c r="B233" s="21" t="s">
        <v>695</v>
      </c>
      <c r="C233" s="17">
        <f>$F$27</f>
        <v>0</v>
      </c>
      <c r="D233" s="17"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4" spans="1:4" ht="137" customHeight="1" x14ac:dyDescent="0.2">
      <c r="A234" s="17" t="s">
        <v>657</v>
      </c>
      <c r="B234" s="21" t="s">
        <v>695</v>
      </c>
      <c r="C234" s="17">
        <f>$F$27</f>
        <v>0</v>
      </c>
      <c r="D234" s="17"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5" spans="1:4" ht="171" customHeight="1" x14ac:dyDescent="0.2">
      <c r="A235" s="23" t="s">
        <v>321</v>
      </c>
      <c r="B235" s="21" t="s">
        <v>695</v>
      </c>
      <c r="C235" s="17" t="str">
        <f>_xlfn.TEXTJOIN(CHAR(10),TRUE,$F$25:$F$27)</f>
        <v/>
      </c>
      <c r="D235" s="17"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6" spans="1:4" ht="184" customHeight="1" x14ac:dyDescent="0.2">
      <c r="A236" s="23" t="s">
        <v>320</v>
      </c>
      <c r="B236" s="21" t="s">
        <v>695</v>
      </c>
      <c r="C236" s="17" t="str">
        <f>_xlfn.TEXTJOIN(CHAR(10),TRUE,$F$25:$F$27)</f>
        <v/>
      </c>
      <c r="D236" s="17"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7" spans="1:4" ht="205" customHeight="1" x14ac:dyDescent="0.2">
      <c r="A237" s="17" t="s">
        <v>680</v>
      </c>
      <c r="B237" s="21" t="s">
        <v>695</v>
      </c>
      <c r="C237" s="17" t="str">
        <f>_xlfn.TEXTJOIN(CHAR(10),TRUE,$F$25:$F$27)</f>
        <v/>
      </c>
      <c r="D237" s="17"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8" spans="1:4" ht="73" customHeight="1" x14ac:dyDescent="0.2">
      <c r="A238" s="23" t="s">
        <v>322</v>
      </c>
      <c r="B238" s="21" t="s">
        <v>901</v>
      </c>
      <c r="C238" s="23" t="str">
        <f>$G$1</f>
        <v>N/A</v>
      </c>
      <c r="D238" s="23" t="str">
        <f>$G$1</f>
        <v>N/A</v>
      </c>
    </row>
    <row r="239" spans="1:4" ht="200" customHeight="1" x14ac:dyDescent="0.2">
      <c r="A239" s="17" t="s">
        <v>912</v>
      </c>
      <c r="B239" s="21" t="s">
        <v>695</v>
      </c>
      <c r="C239" s="17" t="str">
        <f>$F$5&amp;CHAR(10)&amp;_xlfn.TEXTJOIN(CHAR(10),TRUE,$F$25:$F$27)</f>
        <v xml:space="preserve">ISO 14971
</v>
      </c>
      <c r="D23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0" spans="1:4" ht="17" customHeight="1" x14ac:dyDescent="0.2">
      <c r="A240" s="51" t="s">
        <v>323</v>
      </c>
      <c r="B240" s="52"/>
      <c r="C240" s="52"/>
      <c r="D240" s="53"/>
    </row>
    <row r="241" spans="1:4" ht="153" x14ac:dyDescent="0.2">
      <c r="A241" s="17" t="s">
        <v>658</v>
      </c>
      <c r="B241" s="21" t="s">
        <v>695</v>
      </c>
      <c r="C241" s="17" t="str">
        <f>$F$21&amp;CHAR(10)&amp;$F$27</f>
        <v xml:space="preserve">ISO 10993-7
</v>
      </c>
      <c r="D241"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242" spans="1:4" ht="153" x14ac:dyDescent="0.2">
      <c r="A242" s="17" t="s">
        <v>659</v>
      </c>
      <c r="B242" s="21" t="s">
        <v>695</v>
      </c>
      <c r="C242" s="17" t="str">
        <f>$F$21&amp;CHAR(10)&amp;$F$27</f>
        <v xml:space="preserve">ISO 10993-7
</v>
      </c>
      <c r="D242"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243" spans="1:4" x14ac:dyDescent="0.2">
      <c r="A243" s="51" t="s">
        <v>324</v>
      </c>
      <c r="B243" s="52"/>
      <c r="C243" s="52"/>
      <c r="D243" s="53"/>
    </row>
    <row r="244" spans="1:4" ht="111" customHeight="1" x14ac:dyDescent="0.2">
      <c r="A244" s="17" t="s">
        <v>660</v>
      </c>
      <c r="B244" s="21" t="s">
        <v>695</v>
      </c>
      <c r="C244" s="17" t="str">
        <f>$F$27&amp;CHAR(10)&amp;$F$28</f>
        <v xml:space="preserve">
</v>
      </c>
      <c r="D244"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245" spans="1:4" ht="100" customHeight="1" x14ac:dyDescent="0.2">
      <c r="A245" s="17" t="s">
        <v>661</v>
      </c>
      <c r="B245" s="21" t="s">
        <v>695</v>
      </c>
      <c r="C245" s="17" t="str">
        <f>$F$27&amp;CHAR(10)&amp;$F$28</f>
        <v xml:space="preserve">
</v>
      </c>
      <c r="D245"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246" spans="1:4" ht="46" customHeight="1" x14ac:dyDescent="0.2">
      <c r="A246" s="54" t="s">
        <v>325</v>
      </c>
      <c r="B246" s="55"/>
      <c r="C246" s="55"/>
      <c r="D246" s="56"/>
    </row>
    <row r="247" spans="1:4" ht="78" customHeight="1" x14ac:dyDescent="0.2">
      <c r="A247" s="23" t="s">
        <v>662</v>
      </c>
      <c r="B247" s="21" t="s">
        <v>695</v>
      </c>
      <c r="C247" s="17">
        <f>$F$27</f>
        <v>0</v>
      </c>
      <c r="D24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8" spans="1:4" ht="92" customHeight="1" x14ac:dyDescent="0.2">
      <c r="A248" s="17" t="s">
        <v>663</v>
      </c>
      <c r="B248" s="21" t="s">
        <v>695</v>
      </c>
      <c r="C248" s="17" t="str">
        <f>$F$27&amp;CHAR(10)&amp;$F$28</f>
        <v xml:space="preserve">
</v>
      </c>
      <c r="D248"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249" spans="1:4" ht="121" customHeight="1" x14ac:dyDescent="0.2">
      <c r="A249" s="17" t="s">
        <v>664</v>
      </c>
      <c r="B249" s="21" t="s">
        <v>695</v>
      </c>
      <c r="C249" s="17" t="str">
        <f>$F$27&amp;CHAR(10)&amp;$F$28</f>
        <v xml:space="preserve">
</v>
      </c>
      <c r="D249"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250" spans="1:4" ht="83" customHeight="1" x14ac:dyDescent="0.2">
      <c r="A250" s="17" t="s">
        <v>665</v>
      </c>
      <c r="B250" s="21" t="s">
        <v>695</v>
      </c>
      <c r="C250" s="17" t="str">
        <f>$F$6&amp;CHAR(10)&amp;$F$27</f>
        <v xml:space="preserve">ISO 10993-1
</v>
      </c>
      <c r="D25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1" spans="1:4" ht="102" customHeight="1" x14ac:dyDescent="0.2">
      <c r="A251" s="23" t="s">
        <v>666</v>
      </c>
      <c r="B251" s="21" t="s">
        <v>695</v>
      </c>
      <c r="C251" s="17" t="str">
        <f>$F$6&amp;CHAR(10)&amp;$F$27</f>
        <v xml:space="preserve">ISO 10993-1
</v>
      </c>
      <c r="D25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2" spans="1:4" ht="139" customHeight="1" x14ac:dyDescent="0.2">
      <c r="A252" s="17" t="s">
        <v>667</v>
      </c>
      <c r="B252" s="21" t="s">
        <v>695</v>
      </c>
      <c r="C252" s="17" t="str">
        <f>$F$5&amp;CHAR(10)&amp;$F$28</f>
        <v xml:space="preserve">ISO 14971
</v>
      </c>
      <c r="D252"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253" spans="1:4" ht="168" customHeight="1" x14ac:dyDescent="0.2">
      <c r="A253" s="17" t="s">
        <v>326</v>
      </c>
      <c r="B253" s="21" t="s">
        <v>695</v>
      </c>
      <c r="C253" s="17" t="str">
        <f>$F$6&amp;CHAR(10)&amp;$F$27</f>
        <v xml:space="preserve">ISO 10993-1
</v>
      </c>
      <c r="D25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4" spans="1:4" x14ac:dyDescent="0.2">
      <c r="A254" s="23" t="s">
        <v>327</v>
      </c>
      <c r="B254" s="21" t="s">
        <v>901</v>
      </c>
      <c r="C254" s="23" t="str">
        <f>$G$1</f>
        <v>N/A</v>
      </c>
      <c r="D254" s="23" t="str">
        <f>$G$1</f>
        <v>N/A</v>
      </c>
    </row>
    <row r="255" spans="1:4" x14ac:dyDescent="0.2">
      <c r="A255" s="51" t="s">
        <v>328</v>
      </c>
      <c r="B255" s="52"/>
      <c r="C255" s="52"/>
      <c r="D255" s="53"/>
    </row>
    <row r="256" spans="1:4" ht="132" customHeight="1" x14ac:dyDescent="0.2">
      <c r="A256" s="23" t="s">
        <v>668</v>
      </c>
      <c r="B256" s="21" t="s">
        <v>695</v>
      </c>
      <c r="C256" s="17" t="str">
        <f>$F$6&amp;CHAR(10)&amp;$F$27</f>
        <v xml:space="preserve">ISO 10993-1
</v>
      </c>
      <c r="D25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7" spans="1:4" ht="131" customHeight="1" x14ac:dyDescent="0.2">
      <c r="A257" s="23" t="s">
        <v>669</v>
      </c>
      <c r="B257" s="21" t="s">
        <v>695</v>
      </c>
      <c r="C257" s="17" t="str">
        <f>$F$6&amp;CHAR(10)&amp;$F$27</f>
        <v xml:space="preserve">ISO 10993-1
</v>
      </c>
      <c r="D25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8" spans="1:4" x14ac:dyDescent="0.2">
      <c r="A258" s="23" t="s">
        <v>329</v>
      </c>
      <c r="B258" s="21" t="s">
        <v>901</v>
      </c>
      <c r="C258" s="23" t="str">
        <f t="shared" ref="C258:D260" si="17">$G$1</f>
        <v>N/A</v>
      </c>
      <c r="D258" s="23" t="str">
        <f t="shared" si="17"/>
        <v>N/A</v>
      </c>
    </row>
    <row r="259" spans="1:4" x14ac:dyDescent="0.2">
      <c r="A259" s="23" t="s">
        <v>330</v>
      </c>
      <c r="B259" s="21" t="s">
        <v>901</v>
      </c>
      <c r="C259" s="23" t="str">
        <f t="shared" si="17"/>
        <v>N/A</v>
      </c>
      <c r="D259" s="23" t="str">
        <f t="shared" si="17"/>
        <v>N/A</v>
      </c>
    </row>
    <row r="260" spans="1:4" x14ac:dyDescent="0.2">
      <c r="A260" s="23" t="s">
        <v>331</v>
      </c>
      <c r="B260" s="21" t="s">
        <v>901</v>
      </c>
      <c r="C260" s="23" t="str">
        <f t="shared" si="17"/>
        <v>N/A</v>
      </c>
      <c r="D260" s="23" t="str">
        <f t="shared" si="17"/>
        <v>N/A</v>
      </c>
    </row>
    <row r="261" spans="1:4" ht="106" customHeight="1" x14ac:dyDescent="0.2">
      <c r="A261" s="23" t="s">
        <v>332</v>
      </c>
      <c r="B261" s="21" t="s">
        <v>695</v>
      </c>
      <c r="C261" s="17">
        <f>$F$27</f>
        <v>0</v>
      </c>
      <c r="D26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62" spans="1:4" ht="71" customHeight="1" x14ac:dyDescent="0.2">
      <c r="A262" s="23" t="s">
        <v>333</v>
      </c>
      <c r="B262" s="21" t="s">
        <v>695</v>
      </c>
      <c r="C262" s="17">
        <f>$F$27</f>
        <v>0</v>
      </c>
      <c r="D26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63" spans="1:4" x14ac:dyDescent="0.2">
      <c r="A263" s="23" t="s">
        <v>334</v>
      </c>
      <c r="B263" s="21" t="s">
        <v>901</v>
      </c>
      <c r="C263" s="23" t="str">
        <f>$G$1</f>
        <v>N/A</v>
      </c>
      <c r="D263" s="23" t="str">
        <f>$G$1</f>
        <v>N/A</v>
      </c>
    </row>
    <row r="264" spans="1:4" ht="154" customHeight="1" x14ac:dyDescent="0.2">
      <c r="A264" s="17" t="s">
        <v>335</v>
      </c>
      <c r="B264" s="21" t="s">
        <v>695</v>
      </c>
      <c r="C264" s="17">
        <f>$F$27</f>
        <v>0</v>
      </c>
      <c r="D26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sheetData>
  <mergeCells count="54">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73:D173"/>
    <mergeCell ref="A134:D134"/>
    <mergeCell ref="A135:D135"/>
    <mergeCell ref="A138:D138"/>
    <mergeCell ref="A143:D143"/>
    <mergeCell ref="A148:D148"/>
    <mergeCell ref="A156:D156"/>
    <mergeCell ref="A160:D160"/>
    <mergeCell ref="A162:D162"/>
    <mergeCell ref="A166:D166"/>
    <mergeCell ref="A171:D171"/>
    <mergeCell ref="A172:D172"/>
    <mergeCell ref="A125:D125"/>
    <mergeCell ref="A79:D79"/>
    <mergeCell ref="A80:D80"/>
    <mergeCell ref="A84:D84"/>
    <mergeCell ref="A89:D89"/>
    <mergeCell ref="A91:D91"/>
    <mergeCell ref="A104:D104"/>
    <mergeCell ref="A107:D107"/>
    <mergeCell ref="A108:D108"/>
    <mergeCell ref="A111:D111"/>
    <mergeCell ref="A115:D115"/>
    <mergeCell ref="A120:D120"/>
    <mergeCell ref="A76:D76"/>
    <mergeCell ref="A40:D40"/>
    <mergeCell ref="A41:D41"/>
    <mergeCell ref="A42:D42"/>
    <mergeCell ref="A46:D46"/>
    <mergeCell ref="A49:D49"/>
    <mergeCell ref="A50:D50"/>
    <mergeCell ref="A55:D55"/>
    <mergeCell ref="A57:D57"/>
    <mergeCell ref="A59:D59"/>
    <mergeCell ref="A63:D63"/>
    <mergeCell ref="A64:D64"/>
    <mergeCell ref="A29:D29"/>
    <mergeCell ref="A6:D6"/>
    <mergeCell ref="A7:D7"/>
    <mergeCell ref="A14:D14"/>
    <mergeCell ref="A19:D19"/>
    <mergeCell ref="A28:D28"/>
  </mergeCells>
  <dataValidations count="1">
    <dataValidation type="list" allowBlank="1" showInputMessage="1" showErrorMessage="1" sqref="B4:B5 B8:B13 B15:B18 B20:B25 B30:B39 B43:B45 B47:B48 B51:B54 B56 B58 B60:B62 B65:B75 B77:B78 B81:B83 B85:B88 B90 B116:B119 B92:B103 B105:B106 B109:B110 B112:B114 B121:B124 B126:B133 B136:B137 B139:B142 B144:B147 B149:B155 B157:B159 B163:B165 B161 B167:B168 B174:B181 B184:B187 B208:B217 B189:B205 B220:B229 B231:B239 B241:B242 B244:B245 B247:B254 B256:B264" xr:uid="{DD946BB6-8230-C943-91F5-76D9F07D4DED}">
      <formula1>"是,否"</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4"/>
  <sheetViews>
    <sheetView zoomScaleNormal="100" workbookViewId="0">
      <selection activeCell="A253" sqref="A253"/>
    </sheetView>
  </sheetViews>
  <sheetFormatPr baseColWidth="10" defaultRowHeight="16" x14ac:dyDescent="0.2"/>
  <cols>
    <col min="1" max="1" width="100.83203125" style="26" customWidth="1"/>
    <col min="2" max="2" width="6.83203125" style="12" customWidth="1"/>
    <col min="3" max="3" width="19.33203125" style="11" customWidth="1"/>
    <col min="4" max="4" width="63" style="1" customWidth="1"/>
    <col min="5" max="5" width="6.6640625" style="1" customWidth="1"/>
    <col min="6" max="6" width="100.83203125" style="11" customWidth="1"/>
    <col min="7" max="7" width="7.5" style="11" customWidth="1"/>
    <col min="8" max="8" width="17" style="11" customWidth="1"/>
    <col min="9" max="9" width="44.5" style="1" customWidth="1"/>
    <col min="10" max="10" width="6.6640625" style="1" customWidth="1"/>
    <col min="11" max="11" width="16.5" style="1" customWidth="1"/>
    <col min="12" max="12" width="57.6640625" style="1" customWidth="1"/>
    <col min="13" max="13" width="7" style="1" customWidth="1"/>
    <col min="14" max="14" width="20.5" style="1" customWidth="1"/>
    <col min="15" max="15" width="49.33203125" style="1" customWidth="1"/>
    <col min="16" max="16" width="6.33203125" style="1" customWidth="1"/>
    <col min="17" max="17" width="26.6640625" style="2" customWidth="1"/>
    <col min="18" max="18" width="22.6640625" style="2" customWidth="1"/>
    <col min="19" max="16384" width="10.83203125" style="1"/>
  </cols>
  <sheetData>
    <row r="1" spans="1:18" ht="23" x14ac:dyDescent="0.2">
      <c r="A1" s="25" t="s">
        <v>75</v>
      </c>
      <c r="F1" s="10" t="s">
        <v>76</v>
      </c>
      <c r="K1" s="10" t="s">
        <v>45</v>
      </c>
      <c r="N1" s="10" t="s">
        <v>68</v>
      </c>
      <c r="Q1" s="30" t="s">
        <v>268</v>
      </c>
    </row>
    <row r="3" spans="1:18" ht="32" x14ac:dyDescent="0.2">
      <c r="A3" s="24" t="s">
        <v>73</v>
      </c>
      <c r="B3" s="13" t="s">
        <v>35</v>
      </c>
      <c r="C3" s="14" t="s">
        <v>70</v>
      </c>
      <c r="D3" s="14" t="s">
        <v>71</v>
      </c>
      <c r="E3" s="5"/>
      <c r="F3" s="14" t="s">
        <v>72</v>
      </c>
      <c r="G3" s="13" t="s">
        <v>39</v>
      </c>
      <c r="H3" s="14" t="s">
        <v>40</v>
      </c>
      <c r="I3" s="14" t="s">
        <v>116</v>
      </c>
      <c r="J3" s="5"/>
      <c r="K3" s="4" t="s">
        <v>45</v>
      </c>
      <c r="L3" s="4" t="s">
        <v>46</v>
      </c>
      <c r="N3" s="4" t="s">
        <v>68</v>
      </c>
      <c r="O3" s="4" t="s">
        <v>69</v>
      </c>
      <c r="Q3" s="13" t="s">
        <v>71</v>
      </c>
      <c r="R3" s="13" t="s">
        <v>116</v>
      </c>
    </row>
    <row r="4" spans="1:18" ht="171" customHeight="1" x14ac:dyDescent="0.2">
      <c r="A4" s="22" t="s">
        <v>17</v>
      </c>
      <c r="B4" s="21" t="s">
        <v>16</v>
      </c>
      <c r="C4" s="17" t="str">
        <f>_xlfn.TEXTJOIN(CHAR(10),TRUE,K4:K42)</f>
        <v>ISO 13485
ISO 14971
ISO 10993-1
ISO 10993-4
ISO 10993-5
ISO 10993-10
ISO 10993-12
ISO 7864
ISO 10555-5
ISO 9626</v>
      </c>
      <c r="D4" s="17" t="str">
        <f>_xlfn.TEXTJOIN(CHAR(10),TRUE,Q4:Q42)</f>
        <v>A010101 - Hypodermic needles</v>
      </c>
      <c r="E4" s="2"/>
      <c r="F4" s="17" t="s">
        <v>103</v>
      </c>
      <c r="G4" s="21" t="str">
        <f>IF(B4="Y","是","否")</f>
        <v>是</v>
      </c>
      <c r="H4" s="17" t="str">
        <f>C4</f>
        <v>ISO 13485
ISO 14971
ISO 10993-1
ISO 10993-4
ISO 10993-5
ISO 10993-10
ISO 10993-12
ISO 7864
ISO 10555-5
ISO 9626</v>
      </c>
      <c r="I4" s="18" t="str">
        <f>_xlfn.TEXTJOIN(CHAR(10),TRUE,R4:R42)</f>
        <v>A010101 - 皮下注射針</v>
      </c>
      <c r="J4" s="2"/>
      <c r="K4" s="2" t="s">
        <v>65</v>
      </c>
      <c r="L4" s="2" t="s">
        <v>48</v>
      </c>
      <c r="N4" s="2" t="str">
        <f>K4</f>
        <v>ISO 13485</v>
      </c>
      <c r="O4" s="2" t="s">
        <v>48</v>
      </c>
      <c r="Q4" s="2" t="s">
        <v>269</v>
      </c>
      <c r="R4" s="2" t="s">
        <v>272</v>
      </c>
    </row>
    <row r="5" spans="1:18" ht="62" customHeight="1" x14ac:dyDescent="0.2">
      <c r="A5" s="22" t="s">
        <v>18</v>
      </c>
      <c r="B5" s="21" t="s">
        <v>16</v>
      </c>
      <c r="C5" s="17" t="str">
        <f>K5&amp;CHAR(10)&amp;K6&amp;CHAR(10)&amp;K7</f>
        <v>ISO 14971
ISO 10993-1
ISO 10993-4</v>
      </c>
      <c r="D5" s="17" t="str">
        <f>_xlfn.TEXTJOIN(CHAR(10),TRUE,Q4:Q42)</f>
        <v>A010101 - Hypodermic needles</v>
      </c>
      <c r="E5" s="2"/>
      <c r="F5" s="17" t="s">
        <v>37</v>
      </c>
      <c r="G5" s="21" t="str">
        <f t="shared" ref="G5:G24" si="0">IF(B5="Y","是","否")</f>
        <v>是</v>
      </c>
      <c r="H5" s="17" t="str">
        <f t="shared" ref="H5:H24" si="1">C5</f>
        <v>ISO 14971
ISO 10993-1
ISO 10993-4</v>
      </c>
      <c r="I5" s="18" t="str">
        <f>_xlfn.TEXTJOIN(CHAR(10),TRUE,R4:R42)</f>
        <v>A010101 - 皮下注射針</v>
      </c>
      <c r="J5" s="2"/>
      <c r="K5" s="2" t="s">
        <v>66</v>
      </c>
      <c r="L5" s="2" t="s">
        <v>47</v>
      </c>
      <c r="N5" s="2" t="str">
        <f t="shared" ref="N5:N39" si="2">K5</f>
        <v>ISO 14971</v>
      </c>
      <c r="O5" s="2" t="s">
        <v>47</v>
      </c>
    </row>
    <row r="6" spans="1:18" ht="34" x14ac:dyDescent="0.2">
      <c r="A6" s="57" t="s">
        <v>19</v>
      </c>
      <c r="B6" s="57"/>
      <c r="C6" s="57"/>
      <c r="D6" s="57"/>
      <c r="E6" s="2"/>
      <c r="F6" s="54" t="s">
        <v>38</v>
      </c>
      <c r="G6" s="55"/>
      <c r="H6" s="55"/>
      <c r="I6" s="56"/>
      <c r="J6" s="2"/>
      <c r="K6" s="2" t="s">
        <v>49</v>
      </c>
      <c r="L6" s="2" t="s">
        <v>50</v>
      </c>
      <c r="N6" s="2" t="str">
        <f t="shared" si="2"/>
        <v>ISO 10993-1</v>
      </c>
      <c r="O6" s="2"/>
    </row>
    <row r="7" spans="1:18" ht="34" x14ac:dyDescent="0.2">
      <c r="A7" s="57" t="s">
        <v>0</v>
      </c>
      <c r="B7" s="57"/>
      <c r="C7" s="57"/>
      <c r="D7" s="57"/>
      <c r="E7" s="2"/>
      <c r="F7" s="54" t="s">
        <v>104</v>
      </c>
      <c r="G7" s="55"/>
      <c r="H7" s="55"/>
      <c r="I7" s="56"/>
      <c r="J7" s="2"/>
      <c r="K7" s="2" t="s">
        <v>55</v>
      </c>
      <c r="L7" s="2" t="s">
        <v>56</v>
      </c>
      <c r="N7" s="2" t="str">
        <f t="shared" si="2"/>
        <v>ISO 10993-4</v>
      </c>
      <c r="O7" s="2"/>
    </row>
    <row r="8" spans="1:18" ht="116" customHeight="1" x14ac:dyDescent="0.2">
      <c r="A8" s="22" t="s">
        <v>20</v>
      </c>
      <c r="B8" s="21" t="s">
        <v>16</v>
      </c>
      <c r="C8" s="17" t="str">
        <f>_xlfn.TEXTJOIN(CHAR(10),TRUE,K4:K42)</f>
        <v>ISO 13485
ISO 14971
ISO 10993-1
ISO 10993-4
ISO 10993-5
ISO 10993-10
ISO 10993-12
ISO 7864
ISO 10555-5
ISO 9626</v>
      </c>
      <c r="D8" s="17" t="str">
        <f>_xlfn.TEXTJOIN(CHAR(10),TRUE,Q4:Q42)</f>
        <v>A010101 - Hypodermic needles</v>
      </c>
      <c r="E8" s="2"/>
      <c r="F8" s="17" t="s">
        <v>105</v>
      </c>
      <c r="G8" s="21" t="str">
        <f t="shared" si="0"/>
        <v>是</v>
      </c>
      <c r="H8" s="17" t="str">
        <f t="shared" si="1"/>
        <v>ISO 13485
ISO 14971
ISO 10993-1
ISO 10993-4
ISO 10993-5
ISO 10993-10
ISO 10993-12
ISO 7864
ISO 10555-5
ISO 9626</v>
      </c>
      <c r="I8" s="18" t="str">
        <f>_xlfn.TEXTJOIN(CHAR(10),TRUE,R4:R42)</f>
        <v>A010101 - 皮下注射針</v>
      </c>
      <c r="J8" s="2"/>
      <c r="K8" s="2" t="s">
        <v>53</v>
      </c>
      <c r="L8" s="2" t="s">
        <v>54</v>
      </c>
      <c r="N8" s="2" t="str">
        <f t="shared" si="2"/>
        <v>ISO 10993-5</v>
      </c>
      <c r="O8" s="2"/>
    </row>
    <row r="9" spans="1:18" ht="113" customHeight="1" x14ac:dyDescent="0.2">
      <c r="A9" s="22" t="s">
        <v>21</v>
      </c>
      <c r="B9" s="21" t="s">
        <v>16</v>
      </c>
      <c r="C9" s="17" t="str">
        <f>K9&amp;CHAR(10)&amp;K10&amp;CHAR(10)&amp;K11</f>
        <v>ISO 10993-10
ISO 10993-12
ISO 7864</v>
      </c>
      <c r="D9" s="17" t="str">
        <f>_xlfn.TEXTJOIN(CHAR(10),TRUE,Q4:Q42)</f>
        <v>A010101 - Hypodermic needles</v>
      </c>
      <c r="E9" s="2"/>
      <c r="F9" s="17" t="s">
        <v>106</v>
      </c>
      <c r="G9" s="21" t="str">
        <f t="shared" si="0"/>
        <v>是</v>
      </c>
      <c r="H9" s="17" t="str">
        <f t="shared" si="1"/>
        <v>ISO 10993-10
ISO 10993-12
ISO 7864</v>
      </c>
      <c r="I9" s="18" t="str">
        <f>_xlfn.TEXTJOIN(CHAR(10),TRUE,R4:R42)</f>
        <v>A010101 - 皮下注射針</v>
      </c>
      <c r="J9" s="2"/>
      <c r="K9" s="2" t="s">
        <v>51</v>
      </c>
      <c r="L9" s="2" t="s">
        <v>52</v>
      </c>
      <c r="N9" s="2" t="str">
        <f t="shared" si="2"/>
        <v>ISO 10993-10</v>
      </c>
      <c r="O9" s="2"/>
    </row>
    <row r="10" spans="1:18" ht="125" customHeight="1" x14ac:dyDescent="0.2">
      <c r="A10" s="22" t="s">
        <v>22</v>
      </c>
      <c r="B10" s="21" t="s">
        <v>16</v>
      </c>
      <c r="C10" s="23"/>
      <c r="D10" s="17" t="str">
        <f>_xlfn.TEXTJOIN(CHAR(10),TRUE,Q4:Q42)</f>
        <v>A010101 - Hypodermic needles</v>
      </c>
      <c r="E10" s="2"/>
      <c r="F10" s="17" t="s">
        <v>107</v>
      </c>
      <c r="G10" s="21" t="str">
        <f t="shared" si="0"/>
        <v>是</v>
      </c>
      <c r="H10" s="23">
        <f t="shared" si="1"/>
        <v>0</v>
      </c>
      <c r="I10" s="18" t="str">
        <f>_xlfn.TEXTJOIN(CHAR(10),TRUE,R4:R42)</f>
        <v>A010101 - 皮下注射針</v>
      </c>
      <c r="J10" s="2"/>
      <c r="K10" s="2" t="s">
        <v>59</v>
      </c>
      <c r="L10" s="2" t="s">
        <v>60</v>
      </c>
      <c r="N10" s="2" t="str">
        <f t="shared" si="2"/>
        <v>ISO 10993-12</v>
      </c>
      <c r="O10" s="2"/>
    </row>
    <row r="11" spans="1:18" ht="34" x14ac:dyDescent="0.2">
      <c r="A11" s="22" t="s">
        <v>23</v>
      </c>
      <c r="B11" s="21" t="s">
        <v>16</v>
      </c>
      <c r="C11" s="23"/>
      <c r="D11" s="17" t="str">
        <f>_xlfn.TEXTJOIN(CHAR(10),TRUE,Q4:Q42)</f>
        <v>A010101 - Hypodermic needles</v>
      </c>
      <c r="E11" s="2"/>
      <c r="F11" s="17" t="s">
        <v>156</v>
      </c>
      <c r="G11" s="21" t="str">
        <f t="shared" si="0"/>
        <v>是</v>
      </c>
      <c r="H11" s="23">
        <f t="shared" si="1"/>
        <v>0</v>
      </c>
      <c r="I11" s="18"/>
      <c r="J11" s="2"/>
      <c r="K11" s="2" t="s">
        <v>57</v>
      </c>
      <c r="L11" s="2" t="s">
        <v>58</v>
      </c>
      <c r="N11" s="2" t="str">
        <f t="shared" si="2"/>
        <v>ISO 7864</v>
      </c>
      <c r="O11" s="2"/>
    </row>
    <row r="12" spans="1:18" ht="51" x14ac:dyDescent="0.2">
      <c r="A12" s="22" t="s">
        <v>36</v>
      </c>
      <c r="B12" s="21" t="s">
        <v>16</v>
      </c>
      <c r="C12" s="23"/>
      <c r="D12" s="17" t="str">
        <f>_xlfn.TEXTJOIN(CHAR(10),TRUE,Q4:Q42)</f>
        <v>A010101 - Hypodermic needles</v>
      </c>
      <c r="E12" s="2"/>
      <c r="F12" s="17" t="s">
        <v>108</v>
      </c>
      <c r="G12" s="21" t="str">
        <f t="shared" si="0"/>
        <v>是</v>
      </c>
      <c r="H12" s="23">
        <f t="shared" si="1"/>
        <v>0</v>
      </c>
      <c r="I12" s="18"/>
      <c r="J12" s="2"/>
      <c r="K12" s="2" t="s">
        <v>61</v>
      </c>
      <c r="L12" s="2" t="s">
        <v>62</v>
      </c>
      <c r="N12" s="2" t="str">
        <f t="shared" si="2"/>
        <v>ISO 10555-5</v>
      </c>
      <c r="O12" s="2"/>
    </row>
    <row r="13" spans="1:18" ht="34" x14ac:dyDescent="0.2">
      <c r="A13" s="22" t="s">
        <v>24</v>
      </c>
      <c r="B13" s="21" t="s">
        <v>16</v>
      </c>
      <c r="C13" s="23"/>
      <c r="D13" s="17" t="str">
        <f>_xlfn.TEXTJOIN(CHAR(10),TRUE,Q4:Q42)</f>
        <v>A010101 - Hypodermic needles</v>
      </c>
      <c r="E13" s="2"/>
      <c r="F13" s="17" t="s">
        <v>155</v>
      </c>
      <c r="G13" s="21" t="str">
        <f t="shared" si="0"/>
        <v>是</v>
      </c>
      <c r="H13" s="23">
        <f t="shared" si="1"/>
        <v>0</v>
      </c>
      <c r="I13" s="18"/>
      <c r="J13" s="2"/>
      <c r="K13" s="2" t="s">
        <v>63</v>
      </c>
      <c r="L13" s="2" t="s">
        <v>64</v>
      </c>
      <c r="N13" s="2" t="str">
        <f t="shared" si="2"/>
        <v>ISO 9626</v>
      </c>
      <c r="O13" s="2"/>
    </row>
    <row r="14" spans="1:18" ht="64" customHeight="1" x14ac:dyDescent="0.2">
      <c r="A14" s="57" t="s">
        <v>25</v>
      </c>
      <c r="B14" s="57"/>
      <c r="C14" s="57"/>
      <c r="D14" s="57"/>
      <c r="F14" s="57" t="s">
        <v>109</v>
      </c>
      <c r="G14" s="57"/>
      <c r="H14" s="57"/>
      <c r="I14" s="20"/>
      <c r="N14" s="2">
        <f t="shared" si="2"/>
        <v>0</v>
      </c>
    </row>
    <row r="15" spans="1:18" ht="17" x14ac:dyDescent="0.2">
      <c r="A15" s="22" t="s">
        <v>26</v>
      </c>
      <c r="B15" s="21" t="s">
        <v>16</v>
      </c>
      <c r="C15" s="23"/>
      <c r="D15" s="17" t="str">
        <f>_xlfn.TEXTJOIN(CHAR(10),TRUE,Q4:Q42)</f>
        <v>A010101 - Hypodermic needles</v>
      </c>
      <c r="F15" s="17" t="s">
        <v>41</v>
      </c>
      <c r="G15" s="21" t="str">
        <f t="shared" si="0"/>
        <v>是</v>
      </c>
      <c r="H15" s="23">
        <f t="shared" si="1"/>
        <v>0</v>
      </c>
      <c r="I15" s="20"/>
      <c r="N15" s="2">
        <f t="shared" si="2"/>
        <v>0</v>
      </c>
    </row>
    <row r="16" spans="1:18" ht="34" x14ac:dyDescent="0.2">
      <c r="A16" s="22" t="s">
        <v>27</v>
      </c>
      <c r="B16" s="21" t="s">
        <v>16</v>
      </c>
      <c r="C16" s="23"/>
      <c r="D16" s="17" t="str">
        <f>_xlfn.TEXTJOIN(CHAR(10),TRUE,Q4:Q42)</f>
        <v>A010101 - Hypodermic needles</v>
      </c>
      <c r="F16" s="17" t="s">
        <v>110</v>
      </c>
      <c r="G16" s="21" t="str">
        <f t="shared" si="0"/>
        <v>是</v>
      </c>
      <c r="H16" s="23">
        <f t="shared" si="1"/>
        <v>0</v>
      </c>
      <c r="I16" s="20"/>
      <c r="N16" s="2">
        <f t="shared" si="2"/>
        <v>0</v>
      </c>
    </row>
    <row r="17" spans="1:18" ht="17" x14ac:dyDescent="0.2">
      <c r="A17" s="22" t="s">
        <v>28</v>
      </c>
      <c r="B17" s="21" t="s">
        <v>16</v>
      </c>
      <c r="C17" s="23"/>
      <c r="D17" s="17" t="str">
        <f>_xlfn.TEXTJOIN(CHAR(10),TRUE,Q4:Q42)</f>
        <v>A010101 - Hypodermic needles</v>
      </c>
      <c r="F17" s="17" t="s">
        <v>111</v>
      </c>
      <c r="G17" s="21" t="str">
        <f t="shared" si="0"/>
        <v>是</v>
      </c>
      <c r="H17" s="23">
        <f t="shared" si="1"/>
        <v>0</v>
      </c>
      <c r="I17" s="20"/>
      <c r="N17" s="2">
        <f t="shared" si="2"/>
        <v>0</v>
      </c>
    </row>
    <row r="18" spans="1:18" ht="17" x14ac:dyDescent="0.2">
      <c r="A18" s="22" t="s">
        <v>1</v>
      </c>
      <c r="B18" s="21" t="s">
        <v>16</v>
      </c>
      <c r="C18" s="23"/>
      <c r="D18" s="17" t="str">
        <f>_xlfn.TEXTJOIN(CHAR(10),TRUE,Q4:Q42)</f>
        <v>A010101 - Hypodermic needles</v>
      </c>
      <c r="F18" s="1" t="s">
        <v>15</v>
      </c>
      <c r="G18" s="21" t="str">
        <f t="shared" si="0"/>
        <v>是</v>
      </c>
      <c r="H18" s="23">
        <f t="shared" si="1"/>
        <v>0</v>
      </c>
      <c r="I18" s="20"/>
      <c r="N18" s="2">
        <f t="shared" si="2"/>
        <v>0</v>
      </c>
    </row>
    <row r="19" spans="1:18" x14ac:dyDescent="0.2">
      <c r="A19" s="59" t="s">
        <v>29</v>
      </c>
      <c r="B19" s="59"/>
      <c r="C19" s="59"/>
      <c r="D19" s="59"/>
      <c r="F19" s="59" t="s">
        <v>42</v>
      </c>
      <c r="G19" s="59"/>
      <c r="H19" s="59"/>
      <c r="I19" s="20"/>
      <c r="N19" s="2">
        <f t="shared" si="2"/>
        <v>0</v>
      </c>
    </row>
    <row r="20" spans="1:18" ht="34" x14ac:dyDescent="0.2">
      <c r="A20" s="22" t="s">
        <v>30</v>
      </c>
      <c r="B20" s="21" t="s">
        <v>16</v>
      </c>
      <c r="C20" s="23"/>
      <c r="D20" s="23"/>
      <c r="F20" s="17" t="s">
        <v>43</v>
      </c>
      <c r="G20" s="21" t="str">
        <f t="shared" si="0"/>
        <v>是</v>
      </c>
      <c r="H20" s="23">
        <f t="shared" si="1"/>
        <v>0</v>
      </c>
      <c r="I20" s="20"/>
      <c r="N20" s="2">
        <f t="shared" si="2"/>
        <v>0</v>
      </c>
    </row>
    <row r="21" spans="1:18" ht="51" x14ac:dyDescent="0.2">
      <c r="A21" s="22" t="s">
        <v>31</v>
      </c>
      <c r="B21" s="21" t="s">
        <v>16</v>
      </c>
      <c r="C21" s="23"/>
      <c r="D21" s="23"/>
      <c r="F21" s="17" t="s">
        <v>44</v>
      </c>
      <c r="G21" s="21" t="str">
        <f t="shared" si="0"/>
        <v>是</v>
      </c>
      <c r="H21" s="23">
        <f t="shared" si="1"/>
        <v>0</v>
      </c>
      <c r="I21" s="20"/>
      <c r="N21" s="2">
        <f t="shared" si="2"/>
        <v>0</v>
      </c>
    </row>
    <row r="22" spans="1:18" ht="68" x14ac:dyDescent="0.2">
      <c r="A22" s="22" t="s">
        <v>32</v>
      </c>
      <c r="B22" s="21" t="s">
        <v>16</v>
      </c>
      <c r="C22" s="23"/>
      <c r="D22" s="23"/>
      <c r="F22" s="17" t="s">
        <v>112</v>
      </c>
      <c r="G22" s="21" t="str">
        <f t="shared" si="0"/>
        <v>是</v>
      </c>
      <c r="H22" s="23">
        <f t="shared" si="1"/>
        <v>0</v>
      </c>
      <c r="I22" s="20"/>
      <c r="N22" s="2">
        <f t="shared" si="2"/>
        <v>0</v>
      </c>
    </row>
    <row r="23" spans="1:18" ht="51" x14ac:dyDescent="0.2">
      <c r="A23" s="22" t="s">
        <v>33</v>
      </c>
      <c r="B23" s="21" t="s">
        <v>16</v>
      </c>
      <c r="C23" s="23"/>
      <c r="D23" s="23"/>
      <c r="F23" s="17" t="s">
        <v>113</v>
      </c>
      <c r="G23" s="21" t="str">
        <f t="shared" si="0"/>
        <v>是</v>
      </c>
      <c r="H23" s="23">
        <f t="shared" si="1"/>
        <v>0</v>
      </c>
      <c r="I23" s="20"/>
      <c r="N23" s="2">
        <f t="shared" si="2"/>
        <v>0</v>
      </c>
    </row>
    <row r="24" spans="1:18" ht="51" x14ac:dyDescent="0.2">
      <c r="A24" s="22" t="s">
        <v>34</v>
      </c>
      <c r="B24" s="21" t="s">
        <v>16</v>
      </c>
      <c r="C24" s="23"/>
      <c r="D24" s="23"/>
      <c r="F24" s="17" t="s">
        <v>115</v>
      </c>
      <c r="G24" s="21" t="str">
        <f t="shared" si="0"/>
        <v>是</v>
      </c>
      <c r="H24" s="23">
        <f t="shared" si="1"/>
        <v>0</v>
      </c>
      <c r="I24" s="20"/>
      <c r="N24" s="2">
        <f t="shared" si="2"/>
        <v>0</v>
      </c>
    </row>
    <row r="25" spans="1:18" x14ac:dyDescent="0.2">
      <c r="B25" s="34"/>
      <c r="C25" s="35"/>
      <c r="D25" s="35"/>
      <c r="F25" s="37"/>
      <c r="G25" s="34"/>
      <c r="H25" s="35"/>
      <c r="N25" s="2"/>
    </row>
    <row r="26" spans="1:18" ht="32" customHeight="1" x14ac:dyDescent="0.2">
      <c r="N26" s="2">
        <f t="shared" si="2"/>
        <v>0</v>
      </c>
    </row>
    <row r="27" spans="1:18" ht="32" x14ac:dyDescent="0.2">
      <c r="A27" s="24" t="s">
        <v>338</v>
      </c>
      <c r="B27" s="13" t="s">
        <v>35</v>
      </c>
      <c r="C27" s="14" t="s">
        <v>70</v>
      </c>
      <c r="D27" s="14" t="s">
        <v>71</v>
      </c>
      <c r="F27" s="14" t="s">
        <v>339</v>
      </c>
      <c r="G27" s="13" t="s">
        <v>39</v>
      </c>
      <c r="H27" s="14" t="s">
        <v>40</v>
      </c>
      <c r="I27" s="14" t="s">
        <v>116</v>
      </c>
      <c r="N27" s="2">
        <f t="shared" si="2"/>
        <v>0</v>
      </c>
    </row>
    <row r="28" spans="1:18" s="35" customFormat="1" x14ac:dyDescent="0.2">
      <c r="A28" s="63" t="s">
        <v>340</v>
      </c>
      <c r="B28" s="63"/>
      <c r="C28" s="63"/>
      <c r="D28" s="63"/>
      <c r="F28" s="63" t="s">
        <v>594</v>
      </c>
      <c r="G28" s="63"/>
      <c r="H28" s="63"/>
      <c r="I28" s="63"/>
      <c r="N28" s="37"/>
      <c r="Q28" s="37"/>
      <c r="R28" s="37"/>
    </row>
    <row r="29" spans="1:18" s="35" customFormat="1" ht="68" x14ac:dyDescent="0.2">
      <c r="A29" s="22" t="s">
        <v>383</v>
      </c>
      <c r="B29" s="22"/>
      <c r="C29" s="22"/>
      <c r="D29" s="22"/>
      <c r="F29" s="22" t="s">
        <v>601</v>
      </c>
      <c r="G29" s="21" t="str">
        <f>IF(B29="Y","是","否")</f>
        <v>否</v>
      </c>
      <c r="H29" s="23">
        <f>C29</f>
        <v>0</v>
      </c>
      <c r="I29" s="22"/>
      <c r="N29" s="37"/>
      <c r="Q29" s="37"/>
      <c r="R29" s="37"/>
    </row>
    <row r="30" spans="1:18" s="35" customFormat="1" ht="68" x14ac:dyDescent="0.2">
      <c r="A30" s="22" t="s">
        <v>384</v>
      </c>
      <c r="B30" s="22"/>
      <c r="C30" s="22"/>
      <c r="D30" s="22"/>
      <c r="F30" s="22" t="s">
        <v>595</v>
      </c>
      <c r="G30" s="21" t="str">
        <f>IF(B30="Y","是","否")</f>
        <v>否</v>
      </c>
      <c r="H30" s="23">
        <f>C30</f>
        <v>0</v>
      </c>
      <c r="I30" s="22"/>
      <c r="N30" s="37"/>
      <c r="Q30" s="37"/>
      <c r="R30" s="37"/>
    </row>
    <row r="31" spans="1:18" s="35" customFormat="1" ht="51" x14ac:dyDescent="0.2">
      <c r="A31" s="22" t="s">
        <v>385</v>
      </c>
      <c r="B31" s="22"/>
      <c r="C31" s="22"/>
      <c r="D31" s="22"/>
      <c r="F31" s="22" t="s">
        <v>596</v>
      </c>
      <c r="G31" s="21" t="str">
        <f>IF(B31="Y","是","否")</f>
        <v>否</v>
      </c>
      <c r="H31" s="23">
        <f>C31</f>
        <v>0</v>
      </c>
      <c r="I31" s="22"/>
      <c r="N31" s="37"/>
      <c r="Q31" s="37"/>
      <c r="R31" s="37"/>
    </row>
    <row r="32" spans="1:18" s="35" customFormat="1" ht="34" x14ac:dyDescent="0.2">
      <c r="A32" s="22" t="s">
        <v>386</v>
      </c>
      <c r="B32" s="22"/>
      <c r="C32" s="22"/>
      <c r="D32" s="22"/>
      <c r="F32" s="22" t="s">
        <v>597</v>
      </c>
      <c r="G32" s="21" t="str">
        <f>IF(B32="Y","是","否")</f>
        <v>否</v>
      </c>
      <c r="H32" s="23">
        <f>C32</f>
        <v>0</v>
      </c>
      <c r="I32" s="22"/>
      <c r="N32" s="37"/>
      <c r="Q32" s="37"/>
      <c r="R32" s="37"/>
    </row>
    <row r="33" spans="1:19" s="35" customFormat="1" ht="85" x14ac:dyDescent="0.2">
      <c r="A33" s="22" t="s">
        <v>387</v>
      </c>
      <c r="B33" s="22"/>
      <c r="C33" s="22"/>
      <c r="D33" s="22"/>
      <c r="F33" s="22" t="s">
        <v>692</v>
      </c>
      <c r="G33" s="21" t="str">
        <f>IF(B33="Y","是","否")</f>
        <v>否</v>
      </c>
      <c r="H33" s="23">
        <f>C33</f>
        <v>0</v>
      </c>
      <c r="I33" s="22"/>
      <c r="N33" s="37"/>
      <c r="Q33" s="37"/>
      <c r="R33" s="37"/>
    </row>
    <row r="34" spans="1:19" s="35" customFormat="1" ht="16" customHeight="1" x14ac:dyDescent="0.2">
      <c r="A34" s="22" t="s">
        <v>388</v>
      </c>
      <c r="B34" s="22"/>
      <c r="C34" s="22"/>
      <c r="D34" s="22"/>
      <c r="F34" s="54" t="s">
        <v>600</v>
      </c>
      <c r="G34" s="55"/>
      <c r="H34" s="55"/>
      <c r="I34" s="56"/>
      <c r="N34" s="37"/>
      <c r="Q34" s="37"/>
      <c r="R34" s="37"/>
    </row>
    <row r="35" spans="1:19" s="35" customFormat="1" ht="17" x14ac:dyDescent="0.2">
      <c r="A35" s="22" t="s">
        <v>389</v>
      </c>
      <c r="B35" s="22"/>
      <c r="C35" s="22"/>
      <c r="D35" s="22"/>
      <c r="F35" s="22" t="s">
        <v>602</v>
      </c>
      <c r="G35" s="21" t="str">
        <f>IF(B35="Y","是","否")</f>
        <v>否</v>
      </c>
      <c r="H35" s="23">
        <f>C35</f>
        <v>0</v>
      </c>
      <c r="I35" s="22"/>
      <c r="N35" s="37"/>
      <c r="Q35" s="37"/>
      <c r="R35" s="37"/>
    </row>
    <row r="36" spans="1:19" s="35" customFormat="1" ht="34" x14ac:dyDescent="0.2">
      <c r="A36" s="22" t="s">
        <v>390</v>
      </c>
      <c r="B36" s="22"/>
      <c r="C36" s="22"/>
      <c r="D36" s="22"/>
      <c r="F36" s="22" t="s">
        <v>603</v>
      </c>
      <c r="G36" s="21" t="str">
        <f>IF(B36="Y","是","否")</f>
        <v>否</v>
      </c>
      <c r="H36" s="23">
        <f>C36</f>
        <v>0</v>
      </c>
      <c r="I36" s="22"/>
      <c r="N36" s="37"/>
      <c r="Q36" s="37"/>
      <c r="R36" s="37"/>
    </row>
    <row r="37" spans="1:19" ht="17" customHeight="1" x14ac:dyDescent="0.2">
      <c r="A37" s="63" t="s">
        <v>77</v>
      </c>
      <c r="B37" s="63"/>
      <c r="C37" s="63"/>
      <c r="D37" s="63"/>
      <c r="F37" s="72" t="s">
        <v>118</v>
      </c>
      <c r="G37" s="72"/>
      <c r="H37" s="72"/>
      <c r="I37" s="20"/>
      <c r="N37" s="2">
        <f t="shared" si="2"/>
        <v>0</v>
      </c>
    </row>
    <row r="38" spans="1:19" ht="34" customHeight="1" x14ac:dyDescent="0.2">
      <c r="A38" s="22" t="s">
        <v>427</v>
      </c>
      <c r="B38" s="22"/>
      <c r="C38" s="22"/>
      <c r="D38" s="22"/>
      <c r="F38" s="41" t="s">
        <v>428</v>
      </c>
      <c r="G38" s="21" t="str">
        <f>IF(B38="Y","是","否")</f>
        <v>否</v>
      </c>
      <c r="H38" s="23">
        <f>C38</f>
        <v>0</v>
      </c>
      <c r="I38" s="20"/>
      <c r="N38" s="2">
        <f t="shared" si="2"/>
        <v>0</v>
      </c>
    </row>
    <row r="39" spans="1:19" ht="51" x14ac:dyDescent="0.2">
      <c r="A39" s="22" t="s">
        <v>2</v>
      </c>
      <c r="B39" s="18"/>
      <c r="C39" s="18"/>
      <c r="D39" s="18"/>
      <c r="F39" s="15" t="s">
        <v>604</v>
      </c>
      <c r="G39" s="21" t="str">
        <f>IF(B39="Y","是","否")</f>
        <v>否</v>
      </c>
      <c r="H39" s="23">
        <f>C39</f>
        <v>0</v>
      </c>
      <c r="I39" s="20"/>
      <c r="N39" s="2">
        <f t="shared" si="2"/>
        <v>0</v>
      </c>
    </row>
    <row r="40" spans="1:19" ht="68" x14ac:dyDescent="0.2">
      <c r="A40" s="22" t="s">
        <v>78</v>
      </c>
      <c r="B40" s="18"/>
      <c r="C40" s="18"/>
      <c r="D40" s="18"/>
      <c r="F40" s="15" t="s">
        <v>120</v>
      </c>
      <c r="G40" s="21" t="str">
        <f>IF(B40="Y","是","否")</f>
        <v>否</v>
      </c>
      <c r="H40" s="23">
        <f>C40</f>
        <v>0</v>
      </c>
      <c r="I40" s="20"/>
    </row>
    <row r="41" spans="1:19" ht="119" x14ac:dyDescent="0.2">
      <c r="A41" s="22" t="s">
        <v>341</v>
      </c>
      <c r="B41" s="18"/>
      <c r="C41" s="18"/>
      <c r="D41" s="18"/>
      <c r="F41" s="15" t="s">
        <v>605</v>
      </c>
      <c r="G41" s="21" t="str">
        <f>IF(B41="Y","是","否")</f>
        <v>否</v>
      </c>
      <c r="H41" s="23">
        <f>C41</f>
        <v>0</v>
      </c>
      <c r="I41" s="20"/>
    </row>
    <row r="42" spans="1:19" ht="45" customHeight="1" x14ac:dyDescent="0.2">
      <c r="A42" s="17" t="s">
        <v>342</v>
      </c>
      <c r="B42" s="17"/>
      <c r="C42" s="17"/>
      <c r="D42" s="17"/>
      <c r="F42" s="41" t="s">
        <v>606</v>
      </c>
      <c r="G42" s="42"/>
      <c r="H42" s="42"/>
      <c r="I42" s="42"/>
    </row>
    <row r="43" spans="1:19" ht="17" customHeight="1" x14ac:dyDescent="0.2">
      <c r="A43" s="67" t="s">
        <v>677</v>
      </c>
      <c r="B43" s="68"/>
      <c r="C43" s="68"/>
      <c r="D43" s="69"/>
      <c r="F43" s="70" t="s">
        <v>142</v>
      </c>
      <c r="G43" s="70"/>
      <c r="H43" s="70"/>
      <c r="I43" s="70"/>
      <c r="K43" s="87"/>
      <c r="L43" s="87"/>
      <c r="M43" s="87"/>
      <c r="N43" s="87"/>
      <c r="P43" s="84"/>
      <c r="Q43" s="84"/>
      <c r="R43" s="84"/>
      <c r="S43" s="84"/>
    </row>
    <row r="44" spans="1:19" ht="34" customHeight="1" x14ac:dyDescent="0.2">
      <c r="A44" s="54" t="s">
        <v>79</v>
      </c>
      <c r="B44" s="55"/>
      <c r="C44" s="55"/>
      <c r="D44" s="56"/>
      <c r="F44" s="71" t="s">
        <v>348</v>
      </c>
      <c r="G44" s="71"/>
      <c r="H44" s="71"/>
      <c r="I44" s="71"/>
      <c r="K44" s="85"/>
      <c r="L44" s="85"/>
      <c r="M44" s="85"/>
      <c r="N44" s="85"/>
      <c r="P44" s="86"/>
      <c r="Q44" s="86"/>
      <c r="R44" s="86"/>
      <c r="S44" s="86"/>
    </row>
    <row r="45" spans="1:19" x14ac:dyDescent="0.2">
      <c r="A45" s="28" t="s">
        <v>343</v>
      </c>
      <c r="B45" s="16"/>
      <c r="C45" s="19"/>
      <c r="D45" s="20"/>
      <c r="F45" s="19" t="s">
        <v>346</v>
      </c>
      <c r="G45" s="21" t="str">
        <f>IF(B45="Y","是","否")</f>
        <v>否</v>
      </c>
      <c r="H45" s="23">
        <f>C45</f>
        <v>0</v>
      </c>
      <c r="I45" s="20"/>
      <c r="K45" s="38"/>
      <c r="L45" s="12"/>
      <c r="M45" s="11"/>
      <c r="P45" s="11"/>
      <c r="Q45" s="34"/>
      <c r="R45" s="35"/>
    </row>
    <row r="46" spans="1:19" x14ac:dyDescent="0.2">
      <c r="A46" s="28" t="s">
        <v>344</v>
      </c>
      <c r="B46" s="16"/>
      <c r="C46" s="19"/>
      <c r="D46" s="20"/>
      <c r="F46" s="19" t="s">
        <v>347</v>
      </c>
      <c r="G46" s="21" t="str">
        <f>IF(B46="Y","是","否")</f>
        <v>否</v>
      </c>
      <c r="H46" s="23">
        <f>C46</f>
        <v>0</v>
      </c>
      <c r="I46" s="20"/>
      <c r="K46" s="38"/>
      <c r="L46" s="12"/>
      <c r="M46" s="11"/>
      <c r="P46" s="11"/>
      <c r="Q46" s="34"/>
      <c r="R46" s="35"/>
    </row>
    <row r="47" spans="1:19" ht="34" x14ac:dyDescent="0.2">
      <c r="A47" s="27" t="s">
        <v>345</v>
      </c>
      <c r="B47" s="16"/>
      <c r="C47" s="19"/>
      <c r="D47" s="20"/>
      <c r="F47" s="19" t="s">
        <v>607</v>
      </c>
      <c r="G47" s="21" t="str">
        <f>IF(B47="Y","是","否")</f>
        <v>否</v>
      </c>
      <c r="H47" s="23">
        <f>C47</f>
        <v>0</v>
      </c>
      <c r="I47" s="20"/>
      <c r="K47" s="38"/>
      <c r="L47" s="12"/>
      <c r="M47" s="11"/>
      <c r="P47" s="11"/>
      <c r="Q47" s="34"/>
      <c r="R47" s="35"/>
    </row>
    <row r="48" spans="1:19" ht="68" x14ac:dyDescent="0.2">
      <c r="A48" s="27" t="s">
        <v>349</v>
      </c>
      <c r="B48" s="16"/>
      <c r="C48" s="19"/>
      <c r="D48" s="20"/>
      <c r="F48" s="15" t="s">
        <v>608</v>
      </c>
      <c r="G48" s="21"/>
      <c r="H48" s="23"/>
      <c r="I48" s="20"/>
      <c r="K48" s="38"/>
      <c r="L48" s="12"/>
      <c r="M48" s="11"/>
      <c r="P48" s="11"/>
      <c r="Q48" s="34"/>
      <c r="R48" s="35"/>
    </row>
    <row r="49" spans="1:19" ht="50" customHeight="1" x14ac:dyDescent="0.2">
      <c r="A49" s="27" t="s">
        <v>350</v>
      </c>
      <c r="B49" s="16"/>
      <c r="C49" s="19"/>
      <c r="D49" s="20"/>
      <c r="F49" s="19" t="s">
        <v>351</v>
      </c>
      <c r="G49" s="21" t="str">
        <f>IF(B49="Y","是","否")</f>
        <v>否</v>
      </c>
      <c r="H49" s="23">
        <f>C49</f>
        <v>0</v>
      </c>
      <c r="I49" s="20"/>
      <c r="K49" s="3"/>
      <c r="L49" s="12"/>
      <c r="M49" s="11"/>
      <c r="P49" s="39"/>
      <c r="Q49" s="34"/>
      <c r="R49" s="35"/>
    </row>
    <row r="50" spans="1:19" ht="43" customHeight="1" x14ac:dyDescent="0.2">
      <c r="A50" s="27" t="s">
        <v>352</v>
      </c>
      <c r="B50" s="16"/>
      <c r="C50" s="19"/>
      <c r="D50" s="20"/>
      <c r="F50" s="19" t="s">
        <v>355</v>
      </c>
      <c r="G50" s="21" t="str">
        <f>IF(B50="Y","是","否")</f>
        <v>否</v>
      </c>
      <c r="H50" s="23">
        <f>C50</f>
        <v>0</v>
      </c>
      <c r="I50" s="20"/>
      <c r="K50" s="3"/>
      <c r="L50" s="12"/>
      <c r="M50" s="11"/>
      <c r="P50" s="11"/>
      <c r="Q50" s="34"/>
      <c r="R50" s="35"/>
    </row>
    <row r="51" spans="1:19" ht="64" customHeight="1" x14ac:dyDescent="0.2">
      <c r="A51" s="27" t="s">
        <v>353</v>
      </c>
      <c r="B51" s="16"/>
      <c r="C51" s="19"/>
      <c r="D51" s="20"/>
      <c r="F51" s="15" t="s">
        <v>356</v>
      </c>
      <c r="G51" s="21" t="str">
        <f>IF(B51="Y","是","否")</f>
        <v>否</v>
      </c>
      <c r="H51" s="23">
        <f>C51</f>
        <v>0</v>
      </c>
      <c r="I51" s="20"/>
      <c r="K51" s="3"/>
      <c r="L51" s="12"/>
      <c r="M51" s="11"/>
      <c r="P51" s="11"/>
      <c r="Q51" s="34"/>
      <c r="R51" s="35"/>
    </row>
    <row r="52" spans="1:19" ht="41" customHeight="1" x14ac:dyDescent="0.2">
      <c r="A52" s="27" t="s">
        <v>354</v>
      </c>
      <c r="B52" s="16"/>
      <c r="C52" s="19"/>
      <c r="D52" s="20"/>
      <c r="F52" s="19" t="s">
        <v>357</v>
      </c>
      <c r="G52" s="21" t="str">
        <f>IF(B52="Y","是","否")</f>
        <v>否</v>
      </c>
      <c r="H52" s="23">
        <f>C52</f>
        <v>0</v>
      </c>
      <c r="I52" s="20"/>
      <c r="K52" s="3"/>
      <c r="L52" s="12"/>
      <c r="M52" s="11"/>
      <c r="P52" s="33"/>
      <c r="Q52" s="34"/>
      <c r="R52" s="35"/>
    </row>
    <row r="53" spans="1:19" x14ac:dyDescent="0.2">
      <c r="A53" s="63" t="s">
        <v>359</v>
      </c>
      <c r="B53" s="63"/>
      <c r="C53" s="63"/>
      <c r="D53" s="63"/>
      <c r="F53" s="72" t="s">
        <v>358</v>
      </c>
      <c r="G53" s="72"/>
      <c r="H53" s="72"/>
      <c r="I53" s="72"/>
      <c r="K53" s="3"/>
      <c r="L53" s="12"/>
      <c r="M53" s="11"/>
      <c r="P53" s="11"/>
      <c r="Q53" s="34"/>
      <c r="R53" s="35"/>
    </row>
    <row r="54" spans="1:19" ht="51" x14ac:dyDescent="0.2">
      <c r="A54" s="18" t="s">
        <v>3</v>
      </c>
      <c r="B54" s="18"/>
      <c r="C54" s="18"/>
      <c r="D54" s="18"/>
      <c r="F54" s="15" t="s">
        <v>609</v>
      </c>
      <c r="G54" s="21" t="str">
        <f>IF(B54="Y","是","否")</f>
        <v>否</v>
      </c>
      <c r="H54" s="23">
        <f>C54</f>
        <v>0</v>
      </c>
      <c r="I54" s="20"/>
      <c r="K54" s="87"/>
      <c r="L54" s="87"/>
      <c r="M54" s="87"/>
      <c r="N54" s="87"/>
      <c r="P54" s="88"/>
      <c r="Q54" s="88"/>
      <c r="R54" s="88"/>
      <c r="S54" s="88"/>
    </row>
    <row r="55" spans="1:19" ht="68" x14ac:dyDescent="0.2">
      <c r="A55" s="27" t="s">
        <v>4</v>
      </c>
      <c r="B55" s="16"/>
      <c r="C55" s="19"/>
      <c r="D55" s="20"/>
      <c r="F55" s="15" t="s">
        <v>610</v>
      </c>
      <c r="G55" s="21" t="str">
        <f>IF(B55="Y","是","否")</f>
        <v>否</v>
      </c>
      <c r="H55" s="23">
        <f>C55</f>
        <v>0</v>
      </c>
      <c r="I55" s="20"/>
      <c r="K55" s="2"/>
      <c r="L55" s="2"/>
      <c r="M55" s="2"/>
      <c r="N55" s="2"/>
      <c r="P55" s="40"/>
      <c r="Q55" s="34"/>
      <c r="R55" s="35"/>
    </row>
    <row r="56" spans="1:19" x14ac:dyDescent="0.2">
      <c r="A56" s="58" t="s">
        <v>360</v>
      </c>
      <c r="B56" s="58"/>
      <c r="C56" s="58"/>
      <c r="D56" s="58"/>
      <c r="F56" s="72" t="s">
        <v>362</v>
      </c>
      <c r="G56" s="72"/>
      <c r="H56" s="72"/>
      <c r="I56" s="72"/>
      <c r="K56" s="3"/>
      <c r="L56" s="12"/>
      <c r="M56" s="11"/>
      <c r="P56" s="40"/>
      <c r="Q56" s="34"/>
      <c r="R56" s="35"/>
    </row>
    <row r="57" spans="1:19" ht="51" x14ac:dyDescent="0.2">
      <c r="A57" s="22" t="s">
        <v>361</v>
      </c>
      <c r="B57" s="16"/>
      <c r="C57" s="19"/>
      <c r="D57" s="20"/>
      <c r="F57" s="15" t="s">
        <v>363</v>
      </c>
      <c r="G57" s="21" t="str">
        <f>IF(B57="Y","是","否")</f>
        <v>否</v>
      </c>
      <c r="H57" s="23">
        <f>C57</f>
        <v>0</v>
      </c>
      <c r="I57" s="20"/>
      <c r="K57" s="89"/>
      <c r="L57" s="89"/>
      <c r="M57" s="89"/>
      <c r="N57" s="89"/>
      <c r="P57" s="88"/>
      <c r="Q57" s="88"/>
      <c r="R57" s="88"/>
      <c r="S57" s="88"/>
    </row>
    <row r="58" spans="1:19" x14ac:dyDescent="0.2">
      <c r="A58" s="73" t="s">
        <v>364</v>
      </c>
      <c r="B58" s="73"/>
      <c r="C58" s="73"/>
      <c r="D58" s="73"/>
      <c r="F58" s="71" t="s">
        <v>367</v>
      </c>
      <c r="G58" s="71"/>
      <c r="H58" s="71"/>
      <c r="I58" s="71"/>
      <c r="K58" s="26"/>
      <c r="L58" s="12"/>
      <c r="M58" s="11"/>
      <c r="P58" s="33"/>
      <c r="Q58" s="34"/>
      <c r="R58" s="35"/>
    </row>
    <row r="59" spans="1:19" ht="34" x14ac:dyDescent="0.2">
      <c r="A59" s="18" t="s">
        <v>80</v>
      </c>
      <c r="B59" s="16"/>
      <c r="C59" s="19"/>
      <c r="D59" s="20"/>
      <c r="F59" s="19" t="s">
        <v>167</v>
      </c>
      <c r="G59" s="21" t="str">
        <f t="shared" ref="G59:G66" si="3">IF(B59="Y","是","否")</f>
        <v>否</v>
      </c>
      <c r="H59" s="23">
        <f t="shared" ref="H59:H66" si="4">C59</f>
        <v>0</v>
      </c>
      <c r="I59" s="20"/>
      <c r="K59" s="90"/>
      <c r="L59" s="90"/>
      <c r="M59" s="90"/>
      <c r="N59" s="90"/>
      <c r="P59" s="86"/>
      <c r="Q59" s="86"/>
      <c r="R59" s="86"/>
      <c r="S59" s="86"/>
    </row>
    <row r="60" spans="1:19" ht="68" x14ac:dyDescent="0.2">
      <c r="A60" s="18" t="s">
        <v>81</v>
      </c>
      <c r="B60" s="16"/>
      <c r="C60" s="19"/>
      <c r="D60" s="20"/>
      <c r="F60" s="15" t="s">
        <v>166</v>
      </c>
      <c r="G60" s="21" t="str">
        <f t="shared" si="3"/>
        <v>否</v>
      </c>
      <c r="H60" s="23">
        <f t="shared" si="4"/>
        <v>0</v>
      </c>
      <c r="I60" s="20"/>
      <c r="K60" s="2"/>
      <c r="L60" s="12"/>
      <c r="M60" s="11"/>
      <c r="P60" s="11"/>
      <c r="Q60" s="34"/>
      <c r="R60" s="35"/>
    </row>
    <row r="61" spans="1:19" ht="34" x14ac:dyDescent="0.2">
      <c r="A61" s="18" t="s">
        <v>82</v>
      </c>
      <c r="B61" s="16"/>
      <c r="C61" s="19"/>
      <c r="D61" s="20"/>
      <c r="F61" s="19" t="s">
        <v>172</v>
      </c>
      <c r="G61" s="21" t="str">
        <f t="shared" si="3"/>
        <v>否</v>
      </c>
      <c r="H61" s="23">
        <f t="shared" si="4"/>
        <v>0</v>
      </c>
      <c r="I61" s="20"/>
      <c r="K61" s="2"/>
      <c r="L61" s="12"/>
      <c r="M61" s="11"/>
      <c r="P61" s="33"/>
      <c r="Q61" s="34"/>
      <c r="R61" s="35"/>
    </row>
    <row r="62" spans="1:19" ht="44" customHeight="1" x14ac:dyDescent="0.2">
      <c r="A62" s="18" t="s">
        <v>83</v>
      </c>
      <c r="B62" s="16"/>
      <c r="C62" s="19"/>
      <c r="D62" s="20"/>
      <c r="F62" s="19" t="s">
        <v>171</v>
      </c>
      <c r="G62" s="21" t="str">
        <f t="shared" si="3"/>
        <v>否</v>
      </c>
      <c r="H62" s="23">
        <f t="shared" si="4"/>
        <v>0</v>
      </c>
      <c r="I62" s="20"/>
      <c r="K62" s="2"/>
      <c r="L62" s="12"/>
      <c r="M62" s="11"/>
      <c r="P62" s="11"/>
      <c r="Q62" s="34"/>
      <c r="R62" s="35"/>
    </row>
    <row r="63" spans="1:19" ht="34" customHeight="1" x14ac:dyDescent="0.2">
      <c r="A63" s="18" t="s">
        <v>84</v>
      </c>
      <c r="B63" s="16"/>
      <c r="C63" s="19"/>
      <c r="D63" s="20"/>
      <c r="F63" s="19" t="s">
        <v>174</v>
      </c>
      <c r="G63" s="21" t="str">
        <f t="shared" si="3"/>
        <v>否</v>
      </c>
      <c r="H63" s="23">
        <f t="shared" si="4"/>
        <v>0</v>
      </c>
      <c r="I63" s="20"/>
      <c r="K63" s="2"/>
      <c r="L63" s="12"/>
      <c r="M63" s="11"/>
      <c r="P63" s="11"/>
      <c r="Q63" s="34"/>
      <c r="R63" s="35"/>
    </row>
    <row r="64" spans="1:19" ht="51" x14ac:dyDescent="0.2">
      <c r="A64" s="18" t="s">
        <v>365</v>
      </c>
      <c r="B64" s="16"/>
      <c r="C64" s="19"/>
      <c r="D64" s="20"/>
      <c r="F64" s="15" t="s">
        <v>611</v>
      </c>
      <c r="G64" s="21" t="str">
        <f t="shared" si="3"/>
        <v>否</v>
      </c>
      <c r="H64" s="23">
        <f t="shared" si="4"/>
        <v>0</v>
      </c>
      <c r="I64" s="20"/>
      <c r="K64" s="2"/>
      <c r="L64" s="12"/>
      <c r="M64" s="11"/>
      <c r="P64" s="11"/>
      <c r="Q64" s="34"/>
      <c r="R64" s="35"/>
    </row>
    <row r="65" spans="1:18" ht="49" customHeight="1" x14ac:dyDescent="0.2">
      <c r="A65" s="18" t="s">
        <v>368</v>
      </c>
      <c r="B65" s="16"/>
      <c r="C65" s="19"/>
      <c r="D65" s="20"/>
      <c r="F65" s="19" t="s">
        <v>612</v>
      </c>
      <c r="G65" s="21" t="str">
        <f t="shared" si="3"/>
        <v>否</v>
      </c>
      <c r="H65" s="23">
        <f t="shared" si="4"/>
        <v>0</v>
      </c>
      <c r="I65" s="20"/>
      <c r="K65" s="2"/>
      <c r="L65" s="12"/>
      <c r="M65" s="11"/>
      <c r="P65" s="39"/>
      <c r="Q65" s="34"/>
      <c r="R65" s="35"/>
    </row>
    <row r="66" spans="1:18" ht="68" customHeight="1" x14ac:dyDescent="0.2">
      <c r="A66" s="18" t="s">
        <v>369</v>
      </c>
      <c r="B66" s="16"/>
      <c r="C66" s="19"/>
      <c r="D66" s="20"/>
      <c r="F66" s="15" t="s">
        <v>370</v>
      </c>
      <c r="G66" s="21" t="str">
        <f t="shared" si="3"/>
        <v>否</v>
      </c>
      <c r="H66" s="23">
        <f t="shared" si="4"/>
        <v>0</v>
      </c>
      <c r="I66" s="20"/>
      <c r="K66" s="2"/>
      <c r="L66" s="12"/>
      <c r="M66" s="11"/>
      <c r="P66" s="11"/>
      <c r="Q66" s="34"/>
      <c r="R66" s="35"/>
    </row>
    <row r="67" spans="1:18" ht="34" x14ac:dyDescent="0.2">
      <c r="A67" s="18" t="s">
        <v>371</v>
      </c>
      <c r="B67" s="16"/>
      <c r="C67" s="19"/>
      <c r="D67" s="20"/>
      <c r="F67" s="19" t="s">
        <v>374</v>
      </c>
      <c r="G67" s="21" t="str">
        <f>IF(B67="Y","是","否")</f>
        <v>否</v>
      </c>
      <c r="H67" s="23">
        <f>C67</f>
        <v>0</v>
      </c>
      <c r="I67" s="20"/>
    </row>
    <row r="68" spans="1:18" ht="34" x14ac:dyDescent="0.2">
      <c r="A68" s="18" t="s">
        <v>372</v>
      </c>
      <c r="B68" s="16"/>
      <c r="C68" s="19"/>
      <c r="D68" s="20"/>
      <c r="F68" s="19" t="s">
        <v>375</v>
      </c>
      <c r="G68" s="21" t="str">
        <f>IF(B68="Y","是","否")</f>
        <v>否</v>
      </c>
      <c r="H68" s="23">
        <f>C68</f>
        <v>0</v>
      </c>
      <c r="I68" s="20"/>
    </row>
    <row r="69" spans="1:18" ht="68" x14ac:dyDescent="0.2">
      <c r="A69" s="18" t="s">
        <v>373</v>
      </c>
      <c r="B69" s="16"/>
      <c r="C69" s="19"/>
      <c r="D69" s="20"/>
      <c r="F69" s="15" t="s">
        <v>376</v>
      </c>
      <c r="G69" s="21" t="str">
        <f>IF(B69="Y","是","否")</f>
        <v>否</v>
      </c>
      <c r="H69" s="23">
        <f>C69</f>
        <v>0</v>
      </c>
      <c r="I69" s="20"/>
    </row>
    <row r="70" spans="1:18" ht="51" x14ac:dyDescent="0.2">
      <c r="A70" s="18" t="s">
        <v>377</v>
      </c>
      <c r="B70" s="16"/>
      <c r="C70" s="19"/>
      <c r="D70" s="20"/>
      <c r="F70" s="15" t="s">
        <v>614</v>
      </c>
      <c r="G70" s="21"/>
      <c r="H70" s="23"/>
      <c r="I70" s="20"/>
    </row>
    <row r="71" spans="1:18" x14ac:dyDescent="0.2">
      <c r="A71" s="58" t="s">
        <v>378</v>
      </c>
      <c r="B71" s="58"/>
      <c r="C71" s="58"/>
      <c r="D71" s="58"/>
      <c r="F71" s="72" t="s">
        <v>379</v>
      </c>
      <c r="G71" s="72"/>
      <c r="H71" s="72"/>
      <c r="I71" s="72"/>
    </row>
    <row r="72" spans="1:18" ht="51" x14ac:dyDescent="0.2">
      <c r="A72" s="18" t="s">
        <v>382</v>
      </c>
      <c r="B72" s="16"/>
      <c r="C72" s="19"/>
      <c r="D72" s="20"/>
      <c r="F72" s="15" t="s">
        <v>613</v>
      </c>
      <c r="G72" s="21" t="str">
        <f>IF(B72="Y","是","否")</f>
        <v>否</v>
      </c>
      <c r="H72" s="23">
        <f>C72</f>
        <v>0</v>
      </c>
      <c r="I72" s="20"/>
    </row>
    <row r="73" spans="1:18" ht="34" x14ac:dyDescent="0.2">
      <c r="A73" s="18" t="s">
        <v>381</v>
      </c>
      <c r="B73" s="16"/>
      <c r="C73" s="19"/>
      <c r="D73" s="20"/>
      <c r="F73" s="19" t="s">
        <v>380</v>
      </c>
      <c r="G73" s="21" t="str">
        <f>IF(B73="Y","是","否")</f>
        <v>否</v>
      </c>
      <c r="H73" s="23">
        <f>C73</f>
        <v>0</v>
      </c>
      <c r="I73" s="20"/>
    </row>
    <row r="74" spans="1:18" x14ac:dyDescent="0.2">
      <c r="A74" s="58" t="s">
        <v>391</v>
      </c>
      <c r="B74" s="58"/>
      <c r="C74" s="58"/>
      <c r="D74" s="58"/>
      <c r="F74" s="72" t="s">
        <v>394</v>
      </c>
      <c r="G74" s="72"/>
      <c r="H74" s="72"/>
      <c r="I74" s="72"/>
    </row>
    <row r="75" spans="1:18" s="35" customFormat="1" ht="51" x14ac:dyDescent="0.2">
      <c r="A75" s="17" t="s">
        <v>396</v>
      </c>
      <c r="B75" s="17"/>
      <c r="C75" s="17"/>
      <c r="D75" s="17"/>
      <c r="F75" s="19" t="s">
        <v>393</v>
      </c>
      <c r="G75" s="19"/>
      <c r="H75" s="19"/>
      <c r="I75" s="19"/>
      <c r="Q75" s="37"/>
      <c r="R75" s="37"/>
    </row>
    <row r="76" spans="1:18" x14ac:dyDescent="0.2">
      <c r="A76" s="77" t="s">
        <v>397</v>
      </c>
      <c r="B76" s="78"/>
      <c r="C76" s="78"/>
      <c r="D76" s="79"/>
      <c r="F76" s="80" t="s">
        <v>615</v>
      </c>
      <c r="G76" s="81"/>
      <c r="H76" s="81"/>
      <c r="I76" s="82"/>
    </row>
    <row r="77" spans="1:18" ht="34" x14ac:dyDescent="0.2">
      <c r="A77" s="18" t="s">
        <v>398</v>
      </c>
      <c r="B77" s="16"/>
      <c r="C77" s="19"/>
      <c r="D77" s="32"/>
      <c r="F77" s="15" t="s">
        <v>616</v>
      </c>
      <c r="G77" s="21"/>
      <c r="H77" s="23"/>
      <c r="I77" s="20"/>
    </row>
    <row r="78" spans="1:18" ht="17" x14ac:dyDescent="0.2">
      <c r="A78" s="18" t="s">
        <v>399</v>
      </c>
      <c r="B78" s="16"/>
      <c r="C78" s="19"/>
      <c r="D78" s="20"/>
      <c r="F78" s="15" t="s">
        <v>617</v>
      </c>
      <c r="G78" s="21"/>
      <c r="H78" s="23"/>
      <c r="I78" s="20"/>
    </row>
    <row r="79" spans="1:18" ht="68" customHeight="1" x14ac:dyDescent="0.2">
      <c r="A79" s="18" t="s">
        <v>392</v>
      </c>
      <c r="B79" s="16"/>
      <c r="C79" s="19"/>
      <c r="D79" s="20"/>
      <c r="F79" s="15" t="s">
        <v>395</v>
      </c>
      <c r="G79" s="21" t="str">
        <f>IF(B79="Y","是","否")</f>
        <v>否</v>
      </c>
      <c r="H79" s="23">
        <f>C79</f>
        <v>0</v>
      </c>
      <c r="I79" s="20"/>
    </row>
    <row r="80" spans="1:18" x14ac:dyDescent="0.2">
      <c r="A80" s="58" t="s">
        <v>400</v>
      </c>
      <c r="B80" s="58"/>
      <c r="C80" s="58"/>
      <c r="D80" s="58"/>
      <c r="F80" s="74" t="s">
        <v>405</v>
      </c>
      <c r="G80" s="75"/>
      <c r="H80" s="75"/>
      <c r="I80" s="76"/>
    </row>
    <row r="81" spans="1:9" ht="68" x14ac:dyDescent="0.2">
      <c r="A81" s="18" t="s">
        <v>401</v>
      </c>
      <c r="B81" s="16"/>
      <c r="C81" s="19"/>
      <c r="D81" s="20"/>
      <c r="F81" s="15" t="s">
        <v>406</v>
      </c>
      <c r="G81" s="21" t="str">
        <f>IF(B81="Y","是","否")</f>
        <v>否</v>
      </c>
      <c r="H81" s="23">
        <f>C81</f>
        <v>0</v>
      </c>
      <c r="I81" s="20"/>
    </row>
    <row r="82" spans="1:9" ht="51" x14ac:dyDescent="0.2">
      <c r="A82" s="18" t="s">
        <v>402</v>
      </c>
      <c r="B82" s="16"/>
      <c r="C82" s="19"/>
      <c r="D82" s="20"/>
      <c r="F82" s="15" t="s">
        <v>407</v>
      </c>
      <c r="G82" s="21" t="str">
        <f>IF(B82="Y","是","否")</f>
        <v>否</v>
      </c>
      <c r="H82" s="23">
        <f>C82</f>
        <v>0</v>
      </c>
      <c r="I82" s="20"/>
    </row>
    <row r="83" spans="1:9" ht="51" x14ac:dyDescent="0.2">
      <c r="A83" s="18" t="s">
        <v>403</v>
      </c>
      <c r="B83" s="16"/>
      <c r="C83" s="19"/>
      <c r="D83" s="20"/>
      <c r="F83" s="15" t="s">
        <v>408</v>
      </c>
      <c r="G83" s="21" t="str">
        <f>IF(B83="Y","是","否")</f>
        <v>否</v>
      </c>
      <c r="H83" s="23">
        <f>C83</f>
        <v>0</v>
      </c>
      <c r="I83" s="20"/>
    </row>
    <row r="84" spans="1:9" ht="34" x14ac:dyDescent="0.2">
      <c r="A84" s="18" t="s">
        <v>404</v>
      </c>
      <c r="B84" s="16"/>
      <c r="C84" s="19"/>
      <c r="D84" s="20"/>
      <c r="F84" s="15" t="s">
        <v>409</v>
      </c>
      <c r="G84" s="21" t="str">
        <f>IF(B84="Y","是","否")</f>
        <v>否</v>
      </c>
      <c r="H84" s="23">
        <f>C84</f>
        <v>0</v>
      </c>
      <c r="I84" s="20"/>
    </row>
    <row r="85" spans="1:9" x14ac:dyDescent="0.2">
      <c r="A85" s="58" t="s">
        <v>410</v>
      </c>
      <c r="B85" s="58"/>
      <c r="C85" s="58"/>
      <c r="D85" s="58"/>
      <c r="F85" s="74" t="s">
        <v>411</v>
      </c>
      <c r="G85" s="75"/>
      <c r="H85" s="75"/>
      <c r="I85" s="76"/>
    </row>
    <row r="86" spans="1:9" ht="34" x14ac:dyDescent="0.2">
      <c r="A86" s="18" t="s">
        <v>412</v>
      </c>
      <c r="B86" s="16"/>
      <c r="C86" s="19"/>
      <c r="D86" s="20"/>
      <c r="F86" s="19" t="s">
        <v>618</v>
      </c>
      <c r="G86" s="21"/>
      <c r="H86" s="23"/>
      <c r="I86" s="20"/>
    </row>
    <row r="87" spans="1:9" ht="68" x14ac:dyDescent="0.2">
      <c r="A87" s="18" t="s">
        <v>413</v>
      </c>
      <c r="B87" s="16"/>
      <c r="C87" s="19"/>
      <c r="D87" s="20"/>
      <c r="F87" s="15" t="s">
        <v>619</v>
      </c>
      <c r="G87" s="21"/>
      <c r="H87" s="23"/>
      <c r="I87" s="20"/>
    </row>
    <row r="88" spans="1:9" ht="51" x14ac:dyDescent="0.2">
      <c r="A88" s="18" t="s">
        <v>414</v>
      </c>
      <c r="B88" s="16"/>
      <c r="C88" s="19"/>
      <c r="D88" s="20"/>
      <c r="F88" s="15" t="s">
        <v>620</v>
      </c>
      <c r="G88" s="21"/>
      <c r="H88" s="23"/>
      <c r="I88" s="20"/>
    </row>
    <row r="89" spans="1:9" ht="34" x14ac:dyDescent="0.2">
      <c r="A89" s="18" t="s">
        <v>415</v>
      </c>
      <c r="B89" s="16"/>
      <c r="C89" s="19"/>
      <c r="D89" s="20"/>
      <c r="F89" s="15" t="s">
        <v>621</v>
      </c>
      <c r="G89" s="21"/>
      <c r="H89" s="23"/>
      <c r="I89" s="20"/>
    </row>
    <row r="90" spans="1:9" ht="51" x14ac:dyDescent="0.2">
      <c r="A90" s="18" t="s">
        <v>416</v>
      </c>
      <c r="B90" s="16"/>
      <c r="C90" s="19"/>
      <c r="D90" s="20"/>
      <c r="F90" s="15" t="s">
        <v>622</v>
      </c>
      <c r="G90" s="21"/>
      <c r="H90" s="23"/>
      <c r="I90" s="20"/>
    </row>
    <row r="91" spans="1:9" x14ac:dyDescent="0.2">
      <c r="A91" s="58" t="s">
        <v>418</v>
      </c>
      <c r="B91" s="58"/>
      <c r="C91" s="58"/>
      <c r="D91" s="58"/>
      <c r="F91" s="74" t="s">
        <v>419</v>
      </c>
      <c r="G91" s="75"/>
      <c r="H91" s="75"/>
      <c r="I91" s="76"/>
    </row>
    <row r="92" spans="1:9" ht="34" x14ac:dyDescent="0.2">
      <c r="A92" s="18" t="s">
        <v>417</v>
      </c>
      <c r="B92" s="16"/>
      <c r="C92" s="19"/>
      <c r="D92" s="20"/>
      <c r="F92" s="19" t="s">
        <v>420</v>
      </c>
      <c r="G92" s="21" t="str">
        <f t="shared" ref="G92:G101" si="5">IF(B92="Y","是","否")</f>
        <v>否</v>
      </c>
      <c r="H92" s="23">
        <f t="shared" ref="H92:H101" si="6">C92</f>
        <v>0</v>
      </c>
      <c r="I92" s="20"/>
    </row>
    <row r="93" spans="1:9" ht="51" x14ac:dyDescent="0.2">
      <c r="A93" s="18" t="s">
        <v>435</v>
      </c>
      <c r="B93" s="16"/>
      <c r="C93" s="19"/>
      <c r="D93" s="20"/>
      <c r="F93" s="15" t="s">
        <v>623</v>
      </c>
      <c r="G93" s="21"/>
      <c r="H93" s="23"/>
      <c r="I93" s="20"/>
    </row>
    <row r="94" spans="1:9" ht="34" x14ac:dyDescent="0.2">
      <c r="A94" s="18" t="s">
        <v>436</v>
      </c>
      <c r="B94" s="16"/>
      <c r="C94" s="19"/>
      <c r="D94" s="20"/>
      <c r="F94" s="19" t="s">
        <v>624</v>
      </c>
      <c r="G94" s="21"/>
      <c r="H94" s="23"/>
      <c r="I94" s="20"/>
    </row>
    <row r="95" spans="1:9" ht="51" x14ac:dyDescent="0.2">
      <c r="A95" s="18" t="s">
        <v>5</v>
      </c>
      <c r="B95" s="16"/>
      <c r="C95" s="19"/>
      <c r="D95" s="20"/>
      <c r="F95" s="15" t="s">
        <v>625</v>
      </c>
      <c r="G95" s="21"/>
      <c r="H95" s="23"/>
      <c r="I95" s="20"/>
    </row>
    <row r="96" spans="1:9" ht="51" x14ac:dyDescent="0.2">
      <c r="A96" s="18" t="s">
        <v>421</v>
      </c>
      <c r="B96" s="16"/>
      <c r="C96" s="19"/>
      <c r="D96" s="20"/>
      <c r="F96" s="15" t="s">
        <v>430</v>
      </c>
      <c r="G96" s="21" t="str">
        <f t="shared" si="5"/>
        <v>否</v>
      </c>
      <c r="H96" s="23">
        <f t="shared" si="6"/>
        <v>0</v>
      </c>
      <c r="I96" s="20"/>
    </row>
    <row r="97" spans="1:9" ht="51" x14ac:dyDescent="0.2">
      <c r="A97" s="18" t="s">
        <v>422</v>
      </c>
      <c r="B97" s="16"/>
      <c r="C97" s="19"/>
      <c r="D97" s="20"/>
      <c r="F97" s="15" t="s">
        <v>431</v>
      </c>
      <c r="G97" s="21" t="str">
        <f t="shared" si="5"/>
        <v>否</v>
      </c>
      <c r="H97" s="23">
        <f t="shared" si="6"/>
        <v>0</v>
      </c>
      <c r="I97" s="20"/>
    </row>
    <row r="98" spans="1:9" ht="48" x14ac:dyDescent="0.2">
      <c r="A98" s="18" t="s">
        <v>423</v>
      </c>
      <c r="B98" s="16"/>
      <c r="C98" s="19"/>
      <c r="D98" s="20"/>
      <c r="F98" s="15" t="s">
        <v>432</v>
      </c>
      <c r="G98" s="21" t="str">
        <f t="shared" si="5"/>
        <v>否</v>
      </c>
      <c r="H98" s="23">
        <f t="shared" si="6"/>
        <v>0</v>
      </c>
      <c r="I98" s="20"/>
    </row>
    <row r="99" spans="1:9" ht="51" x14ac:dyDescent="0.2">
      <c r="A99" s="18" t="s">
        <v>429</v>
      </c>
      <c r="B99" s="16"/>
      <c r="C99" s="19"/>
      <c r="D99" s="20"/>
      <c r="F99" s="15" t="s">
        <v>433</v>
      </c>
      <c r="G99" s="21" t="str">
        <f t="shared" si="5"/>
        <v>否</v>
      </c>
      <c r="H99" s="23">
        <f t="shared" si="6"/>
        <v>0</v>
      </c>
      <c r="I99" s="20"/>
    </row>
    <row r="100" spans="1:9" ht="34" x14ac:dyDescent="0.2">
      <c r="A100" s="18" t="s">
        <v>6</v>
      </c>
      <c r="B100" s="16"/>
      <c r="C100" s="19"/>
      <c r="D100" s="20"/>
      <c r="F100" s="15" t="s">
        <v>426</v>
      </c>
      <c r="G100" s="21"/>
      <c r="H100" s="23"/>
      <c r="I100" s="20"/>
    </row>
    <row r="101" spans="1:9" ht="48" x14ac:dyDescent="0.2">
      <c r="A101" s="18" t="s">
        <v>424</v>
      </c>
      <c r="B101" s="16"/>
      <c r="C101" s="19"/>
      <c r="D101" s="20"/>
      <c r="F101" s="15" t="s">
        <v>434</v>
      </c>
      <c r="G101" s="21" t="str">
        <f t="shared" si="5"/>
        <v>否</v>
      </c>
      <c r="H101" s="23">
        <f t="shared" si="6"/>
        <v>0</v>
      </c>
      <c r="I101" s="20"/>
    </row>
    <row r="102" spans="1:9" x14ac:dyDescent="0.2">
      <c r="A102" s="36" t="s">
        <v>437</v>
      </c>
      <c r="B102" s="16"/>
      <c r="C102" s="19"/>
      <c r="D102" s="20"/>
      <c r="F102" s="74" t="s">
        <v>626</v>
      </c>
      <c r="G102" s="75"/>
      <c r="H102" s="75"/>
      <c r="I102" s="76"/>
    </row>
    <row r="103" spans="1:9" ht="119" x14ac:dyDescent="0.2">
      <c r="A103" s="18" t="s">
        <v>438</v>
      </c>
      <c r="B103" s="16"/>
      <c r="C103" s="19"/>
      <c r="D103" s="20"/>
      <c r="F103" s="15" t="s">
        <v>627</v>
      </c>
      <c r="G103" s="21" t="str">
        <f>IF(B103="Y","是","否")</f>
        <v>否</v>
      </c>
      <c r="H103" s="23">
        <f>C103</f>
        <v>0</v>
      </c>
      <c r="I103" s="20"/>
    </row>
    <row r="104" spans="1:9" x14ac:dyDescent="0.2">
      <c r="A104" s="73" t="s">
        <v>439</v>
      </c>
      <c r="B104" s="73"/>
      <c r="C104" s="73"/>
      <c r="D104" s="73"/>
      <c r="F104" s="64" t="s">
        <v>628</v>
      </c>
      <c r="G104" s="65"/>
      <c r="H104" s="65"/>
      <c r="I104" s="66"/>
    </row>
    <row r="105" spans="1:9" ht="34" x14ac:dyDescent="0.2">
      <c r="A105" s="18" t="s">
        <v>440</v>
      </c>
      <c r="B105" s="16"/>
      <c r="C105" s="19"/>
      <c r="D105" s="20"/>
      <c r="F105" s="19" t="s">
        <v>447</v>
      </c>
      <c r="G105" s="21" t="str">
        <f>IF(B105="Y","是","否")</f>
        <v>否</v>
      </c>
      <c r="H105" s="23">
        <f>C105</f>
        <v>0</v>
      </c>
      <c r="I105" s="20"/>
    </row>
    <row r="106" spans="1:9" ht="34" x14ac:dyDescent="0.2">
      <c r="A106" s="18" t="s">
        <v>441</v>
      </c>
      <c r="B106" s="16"/>
      <c r="C106" s="19"/>
      <c r="D106" s="20"/>
      <c r="F106" s="19" t="s">
        <v>448</v>
      </c>
      <c r="G106" s="21" t="str">
        <f>IF(B106="Y","是","否")</f>
        <v>否</v>
      </c>
      <c r="H106" s="23">
        <f>C106</f>
        <v>0</v>
      </c>
      <c r="I106" s="20"/>
    </row>
    <row r="107" spans="1:9" x14ac:dyDescent="0.2">
      <c r="A107" s="73" t="s">
        <v>442</v>
      </c>
      <c r="B107" s="73"/>
      <c r="C107" s="73"/>
      <c r="D107" s="73"/>
      <c r="F107" s="64" t="s">
        <v>546</v>
      </c>
      <c r="G107" s="65"/>
      <c r="H107" s="65"/>
      <c r="I107" s="66"/>
    </row>
    <row r="108" spans="1:9" x14ac:dyDescent="0.2">
      <c r="A108" s="20" t="s">
        <v>444</v>
      </c>
      <c r="B108" s="16"/>
      <c r="C108" s="19"/>
      <c r="D108" s="20"/>
      <c r="F108" s="19" t="s">
        <v>445</v>
      </c>
      <c r="G108" s="21" t="str">
        <f>IF(B108="Y","是","否")</f>
        <v>否</v>
      </c>
      <c r="H108" s="23">
        <f>C108</f>
        <v>0</v>
      </c>
      <c r="I108" s="20"/>
    </row>
    <row r="109" spans="1:9" x14ac:dyDescent="0.2">
      <c r="A109" s="20" t="s">
        <v>443</v>
      </c>
      <c r="B109" s="16"/>
      <c r="C109" s="19"/>
      <c r="D109" s="20"/>
      <c r="F109" s="19" t="s">
        <v>446</v>
      </c>
      <c r="G109" s="21" t="str">
        <f>IF(B109="Y","是","否")</f>
        <v>否</v>
      </c>
      <c r="H109" s="23">
        <f>C109</f>
        <v>0</v>
      </c>
      <c r="I109" s="20"/>
    </row>
    <row r="110" spans="1:9" x14ac:dyDescent="0.2">
      <c r="A110" s="1"/>
      <c r="G110" s="34"/>
      <c r="H110" s="35"/>
    </row>
    <row r="111" spans="1:9" x14ac:dyDescent="0.2">
      <c r="A111" s="1"/>
      <c r="G111" s="34"/>
      <c r="H111" s="35"/>
    </row>
    <row r="112" spans="1:9" x14ac:dyDescent="0.2">
      <c r="A112" s="1"/>
      <c r="G112" s="34"/>
      <c r="H112" s="35"/>
    </row>
    <row r="113" spans="1:8" x14ac:dyDescent="0.2">
      <c r="A113" s="1"/>
      <c r="G113" s="34"/>
      <c r="H113" s="35"/>
    </row>
    <row r="114" spans="1:8" x14ac:dyDescent="0.2">
      <c r="A114" s="1"/>
      <c r="G114" s="34"/>
      <c r="H114" s="35"/>
    </row>
    <row r="115" spans="1:8" x14ac:dyDescent="0.2">
      <c r="A115" s="1"/>
      <c r="G115" s="34"/>
      <c r="H115" s="35"/>
    </row>
    <row r="116" spans="1:8" x14ac:dyDescent="0.2">
      <c r="A116" s="1"/>
      <c r="G116" s="34"/>
      <c r="H116" s="35"/>
    </row>
    <row r="117" spans="1:8" x14ac:dyDescent="0.2">
      <c r="A117" s="1"/>
      <c r="G117" s="34"/>
      <c r="H117" s="35"/>
    </row>
    <row r="118" spans="1:8" x14ac:dyDescent="0.2">
      <c r="A118" s="1"/>
      <c r="G118" s="34"/>
      <c r="H118" s="35"/>
    </row>
    <row r="119" spans="1:8" x14ac:dyDescent="0.2">
      <c r="A119" s="1"/>
      <c r="G119" s="34"/>
      <c r="H119" s="35"/>
    </row>
    <row r="120" spans="1:8" x14ac:dyDescent="0.2">
      <c r="A120" s="1"/>
      <c r="G120" s="34"/>
      <c r="H120" s="35"/>
    </row>
    <row r="121" spans="1:8" x14ac:dyDescent="0.2">
      <c r="A121" s="1"/>
      <c r="G121" s="34"/>
      <c r="H121" s="35"/>
    </row>
    <row r="122" spans="1:8" x14ac:dyDescent="0.2">
      <c r="A122" s="1"/>
      <c r="G122" s="34"/>
      <c r="H122" s="35"/>
    </row>
    <row r="123" spans="1:8" x14ac:dyDescent="0.2">
      <c r="A123" s="1"/>
      <c r="G123" s="34"/>
      <c r="H123" s="35"/>
    </row>
    <row r="124" spans="1:8" x14ac:dyDescent="0.2">
      <c r="A124" s="1"/>
      <c r="G124" s="34"/>
      <c r="H124" s="35"/>
    </row>
    <row r="125" spans="1:8" x14ac:dyDescent="0.2">
      <c r="A125" s="1"/>
      <c r="G125" s="34"/>
      <c r="H125" s="35"/>
    </row>
    <row r="126" spans="1:8" x14ac:dyDescent="0.2">
      <c r="A126" s="1"/>
      <c r="G126" s="34"/>
      <c r="H126" s="35"/>
    </row>
    <row r="127" spans="1:8" x14ac:dyDescent="0.2">
      <c r="A127" s="1"/>
      <c r="G127" s="34"/>
      <c r="H127" s="35"/>
    </row>
    <row r="128" spans="1:8" x14ac:dyDescent="0.2">
      <c r="A128" s="1"/>
      <c r="G128" s="34"/>
      <c r="H128" s="35"/>
    </row>
    <row r="129" spans="1:8" x14ac:dyDescent="0.2">
      <c r="A129" s="1"/>
      <c r="G129" s="34"/>
      <c r="H129" s="35"/>
    </row>
    <row r="130" spans="1:8" x14ac:dyDescent="0.2">
      <c r="A130" s="1"/>
      <c r="G130" s="34"/>
      <c r="H130" s="35"/>
    </row>
    <row r="131" spans="1:8" x14ac:dyDescent="0.2">
      <c r="A131" s="1"/>
      <c r="G131" s="34"/>
      <c r="H131" s="35"/>
    </row>
    <row r="132" spans="1:8" x14ac:dyDescent="0.2">
      <c r="A132" s="1"/>
      <c r="G132" s="34"/>
      <c r="H132" s="35"/>
    </row>
    <row r="133" spans="1:8" x14ac:dyDescent="0.2">
      <c r="A133" s="1"/>
      <c r="G133" s="34"/>
      <c r="H133" s="35"/>
    </row>
    <row r="134" spans="1:8" x14ac:dyDescent="0.2">
      <c r="A134" s="1"/>
      <c r="G134" s="34"/>
      <c r="H134" s="35"/>
    </row>
    <row r="135" spans="1:8" x14ac:dyDescent="0.2">
      <c r="A135" s="1"/>
      <c r="G135" s="34"/>
      <c r="H135" s="35"/>
    </row>
    <row r="136" spans="1:8" x14ac:dyDescent="0.2">
      <c r="A136" s="1"/>
      <c r="G136" s="34"/>
      <c r="H136" s="35"/>
    </row>
    <row r="137" spans="1:8" x14ac:dyDescent="0.2">
      <c r="A137" s="1"/>
      <c r="G137" s="34"/>
      <c r="H137" s="35"/>
    </row>
    <row r="138" spans="1:8" x14ac:dyDescent="0.2">
      <c r="A138" s="1"/>
      <c r="G138" s="34"/>
      <c r="H138" s="35"/>
    </row>
    <row r="139" spans="1:8" x14ac:dyDescent="0.2">
      <c r="A139" s="1"/>
      <c r="G139" s="34"/>
      <c r="H139" s="35"/>
    </row>
    <row r="140" spans="1:8" x14ac:dyDescent="0.2">
      <c r="A140" s="1"/>
      <c r="G140" s="34"/>
      <c r="H140" s="35"/>
    </row>
    <row r="141" spans="1:8" x14ac:dyDescent="0.2">
      <c r="A141" s="1"/>
      <c r="G141" s="34"/>
      <c r="H141" s="35"/>
    </row>
    <row r="142" spans="1:8" x14ac:dyDescent="0.2">
      <c r="A142" s="1"/>
      <c r="G142" s="34"/>
      <c r="H142" s="35"/>
    </row>
    <row r="143" spans="1:8" x14ac:dyDescent="0.2">
      <c r="A143" s="1"/>
      <c r="G143" s="34"/>
      <c r="H143" s="35"/>
    </row>
    <row r="144" spans="1:8" x14ac:dyDescent="0.2">
      <c r="A144" s="1"/>
      <c r="G144" s="34"/>
      <c r="H144" s="35"/>
    </row>
    <row r="145" spans="1:8" x14ac:dyDescent="0.2">
      <c r="A145" s="1"/>
      <c r="G145" s="34"/>
      <c r="H145" s="35"/>
    </row>
    <row r="146" spans="1:8" x14ac:dyDescent="0.2">
      <c r="A146" s="1"/>
      <c r="G146" s="34"/>
      <c r="H146" s="35"/>
    </row>
    <row r="147" spans="1:8" x14ac:dyDescent="0.2">
      <c r="A147" s="1"/>
      <c r="G147" s="34"/>
      <c r="H147" s="35"/>
    </row>
    <row r="148" spans="1:8" x14ac:dyDescent="0.2">
      <c r="A148" s="1"/>
      <c r="G148" s="34"/>
      <c r="H148" s="35"/>
    </row>
    <row r="149" spans="1:8" x14ac:dyDescent="0.2">
      <c r="A149" s="1"/>
      <c r="G149" s="34"/>
      <c r="H149" s="35"/>
    </row>
    <row r="150" spans="1:8" x14ac:dyDescent="0.2">
      <c r="A150" s="1"/>
      <c r="G150" s="34"/>
      <c r="H150" s="35"/>
    </row>
    <row r="151" spans="1:8" x14ac:dyDescent="0.2">
      <c r="A151" s="1"/>
      <c r="G151" s="34"/>
      <c r="H151" s="35"/>
    </row>
    <row r="152" spans="1:8" x14ac:dyDescent="0.2">
      <c r="A152" s="1"/>
      <c r="G152" s="34"/>
      <c r="H152" s="35"/>
    </row>
    <row r="153" spans="1:8" x14ac:dyDescent="0.2">
      <c r="A153" s="1"/>
      <c r="G153" s="34"/>
      <c r="H153" s="35"/>
    </row>
    <row r="154" spans="1:8" x14ac:dyDescent="0.2">
      <c r="A154" s="1"/>
      <c r="G154" s="34"/>
      <c r="H154" s="35"/>
    </row>
    <row r="155" spans="1:8" x14ac:dyDescent="0.2">
      <c r="A155" s="1"/>
      <c r="G155" s="34"/>
      <c r="H155" s="35"/>
    </row>
    <row r="156" spans="1:8" x14ac:dyDescent="0.2">
      <c r="A156" s="1"/>
      <c r="G156" s="34"/>
      <c r="H156" s="35"/>
    </row>
    <row r="157" spans="1:8" x14ac:dyDescent="0.2">
      <c r="A157" s="1"/>
      <c r="G157" s="34"/>
      <c r="H157" s="35"/>
    </row>
    <row r="158" spans="1:8" x14ac:dyDescent="0.2">
      <c r="A158" s="1"/>
      <c r="G158" s="34"/>
      <c r="H158" s="35"/>
    </row>
    <row r="159" spans="1:8" x14ac:dyDescent="0.2">
      <c r="A159" s="1"/>
      <c r="G159" s="34"/>
      <c r="H159" s="35"/>
    </row>
    <row r="160" spans="1:8" x14ac:dyDescent="0.2">
      <c r="A160" s="1"/>
      <c r="G160" s="34"/>
      <c r="H160" s="35"/>
    </row>
    <row r="161" spans="1:9" x14ac:dyDescent="0.2">
      <c r="A161" s="1"/>
      <c r="G161" s="34"/>
      <c r="H161" s="35"/>
    </row>
    <row r="162" spans="1:9" x14ac:dyDescent="0.2">
      <c r="A162" s="1"/>
      <c r="G162" s="34"/>
      <c r="H162" s="35"/>
    </row>
    <row r="163" spans="1:9" x14ac:dyDescent="0.2">
      <c r="A163" s="1"/>
      <c r="G163" s="34"/>
      <c r="H163" s="35"/>
    </row>
    <row r="164" spans="1:9" x14ac:dyDescent="0.2">
      <c r="A164" s="1"/>
      <c r="G164" s="34"/>
      <c r="H164" s="35"/>
    </row>
    <row r="165" spans="1:9" x14ac:dyDescent="0.2">
      <c r="A165" s="1"/>
      <c r="G165" s="34"/>
      <c r="H165" s="35"/>
    </row>
    <row r="166" spans="1:9" x14ac:dyDescent="0.2">
      <c r="A166" s="1"/>
      <c r="G166" s="34"/>
      <c r="H166" s="35"/>
    </row>
    <row r="167" spans="1:9" x14ac:dyDescent="0.2">
      <c r="A167" s="1"/>
      <c r="G167" s="34"/>
      <c r="H167" s="35"/>
    </row>
    <row r="168" spans="1:9" x14ac:dyDescent="0.2">
      <c r="A168" s="1"/>
      <c r="G168" s="34"/>
      <c r="H168" s="35"/>
    </row>
    <row r="169" spans="1:9" ht="32" customHeight="1" x14ac:dyDescent="0.2"/>
    <row r="170" spans="1:9" ht="32" x14ac:dyDescent="0.2">
      <c r="A170" s="24" t="s">
        <v>85</v>
      </c>
      <c r="B170" s="13" t="s">
        <v>35</v>
      </c>
      <c r="C170" s="14" t="s">
        <v>70</v>
      </c>
      <c r="D170" s="14" t="s">
        <v>71</v>
      </c>
      <c r="F170" s="14" t="s">
        <v>86</v>
      </c>
      <c r="G170" s="13" t="s">
        <v>39</v>
      </c>
      <c r="H170" s="14" t="s">
        <v>40</v>
      </c>
      <c r="I170" s="14" t="s">
        <v>87</v>
      </c>
    </row>
    <row r="171" spans="1:9" x14ac:dyDescent="0.2">
      <c r="A171" s="58" t="s">
        <v>472</v>
      </c>
      <c r="B171" s="58"/>
      <c r="C171" s="58"/>
      <c r="D171" s="58"/>
      <c r="F171" s="74" t="s">
        <v>478</v>
      </c>
      <c r="G171" s="75"/>
      <c r="H171" s="75"/>
      <c r="I171" s="76"/>
    </row>
    <row r="172" spans="1:9" x14ac:dyDescent="0.2">
      <c r="A172" s="58" t="s">
        <v>473</v>
      </c>
      <c r="B172" s="58"/>
      <c r="C172" s="58"/>
      <c r="D172" s="58"/>
      <c r="F172" s="74" t="s">
        <v>479</v>
      </c>
      <c r="G172" s="75"/>
      <c r="H172" s="75"/>
      <c r="I172" s="76"/>
    </row>
    <row r="173" spans="1:9" ht="68" customHeight="1" x14ac:dyDescent="0.2">
      <c r="A173" s="83" t="s">
        <v>7</v>
      </c>
      <c r="B173" s="83"/>
      <c r="C173" s="83"/>
      <c r="D173" s="83"/>
      <c r="F173" s="80" t="s">
        <v>238</v>
      </c>
      <c r="G173" s="81"/>
      <c r="H173" s="81"/>
      <c r="I173" s="82"/>
    </row>
    <row r="174" spans="1:9" ht="68" x14ac:dyDescent="0.2">
      <c r="A174" s="18" t="s">
        <v>88</v>
      </c>
      <c r="B174" s="16"/>
      <c r="C174" s="19"/>
      <c r="D174" s="20"/>
      <c r="F174" s="15" t="s">
        <v>240</v>
      </c>
      <c r="G174" s="21" t="str">
        <f t="shared" ref="G174:G181" si="7">IF(B174="Y","是","否")</f>
        <v>否</v>
      </c>
      <c r="H174" s="23">
        <f t="shared" ref="H174:H181" si="8">C174</f>
        <v>0</v>
      </c>
      <c r="I174" s="20"/>
    </row>
    <row r="175" spans="1:9" ht="51" x14ac:dyDescent="0.2">
      <c r="A175" s="18" t="s">
        <v>449</v>
      </c>
      <c r="B175" s="16"/>
      <c r="C175" s="19"/>
      <c r="D175" s="20"/>
      <c r="F175" s="15" t="s">
        <v>450</v>
      </c>
      <c r="G175" s="21" t="str">
        <f t="shared" si="7"/>
        <v>否</v>
      </c>
      <c r="H175" s="23">
        <f t="shared" si="8"/>
        <v>0</v>
      </c>
      <c r="I175" s="20"/>
    </row>
    <row r="176" spans="1:9" ht="34" x14ac:dyDescent="0.2">
      <c r="A176" s="18" t="s">
        <v>451</v>
      </c>
      <c r="B176" s="16"/>
      <c r="C176" s="19"/>
      <c r="D176" s="20"/>
      <c r="F176" s="19" t="s">
        <v>452</v>
      </c>
      <c r="G176" s="21" t="str">
        <f t="shared" si="7"/>
        <v>否</v>
      </c>
      <c r="H176" s="23">
        <f t="shared" si="8"/>
        <v>0</v>
      </c>
      <c r="I176" s="20"/>
    </row>
    <row r="177" spans="1:9" ht="51" x14ac:dyDescent="0.2">
      <c r="A177" s="18" t="s">
        <v>453</v>
      </c>
      <c r="B177" s="16"/>
      <c r="C177" s="19"/>
      <c r="D177" s="20"/>
      <c r="F177" s="15" t="s">
        <v>629</v>
      </c>
      <c r="G177" s="21" t="str">
        <f t="shared" si="7"/>
        <v>否</v>
      </c>
      <c r="H177" s="23">
        <f t="shared" si="8"/>
        <v>0</v>
      </c>
      <c r="I177" s="20"/>
    </row>
    <row r="178" spans="1:9" ht="51" x14ac:dyDescent="0.2">
      <c r="A178" s="18" t="s">
        <v>454</v>
      </c>
      <c r="B178" s="16"/>
      <c r="C178" s="19"/>
      <c r="D178" s="20"/>
      <c r="F178" s="15" t="s">
        <v>545</v>
      </c>
      <c r="G178" s="21" t="str">
        <f t="shared" si="7"/>
        <v>否</v>
      </c>
      <c r="H178" s="23">
        <f t="shared" si="8"/>
        <v>0</v>
      </c>
      <c r="I178" s="20"/>
    </row>
    <row r="179" spans="1:9" ht="48" x14ac:dyDescent="0.2">
      <c r="A179" s="18" t="s">
        <v>455</v>
      </c>
      <c r="B179" s="16"/>
      <c r="C179" s="19"/>
      <c r="D179" s="20"/>
      <c r="F179" s="15" t="s">
        <v>544</v>
      </c>
      <c r="G179" s="21" t="str">
        <f t="shared" si="7"/>
        <v>否</v>
      </c>
      <c r="H179" s="23">
        <f t="shared" si="8"/>
        <v>0</v>
      </c>
      <c r="I179" s="20"/>
    </row>
    <row r="180" spans="1:9" ht="34" x14ac:dyDescent="0.2">
      <c r="A180" s="18" t="s">
        <v>89</v>
      </c>
      <c r="B180" s="16"/>
      <c r="C180" s="19"/>
      <c r="D180" s="20"/>
      <c r="F180" s="15" t="s">
        <v>245</v>
      </c>
      <c r="G180" s="21" t="str">
        <f t="shared" si="7"/>
        <v>否</v>
      </c>
      <c r="H180" s="23">
        <f t="shared" si="8"/>
        <v>0</v>
      </c>
      <c r="I180" s="20"/>
    </row>
    <row r="181" spans="1:9" ht="68" x14ac:dyDescent="0.2">
      <c r="A181" s="18" t="s">
        <v>90</v>
      </c>
      <c r="B181" s="16"/>
      <c r="C181" s="19"/>
      <c r="D181" s="20"/>
      <c r="F181" s="15" t="s">
        <v>246</v>
      </c>
      <c r="G181" s="21" t="str">
        <f t="shared" si="7"/>
        <v>否</v>
      </c>
      <c r="H181" s="23">
        <f t="shared" si="8"/>
        <v>0</v>
      </c>
      <c r="I181" s="20"/>
    </row>
    <row r="182" spans="1:9" ht="85" x14ac:dyDescent="0.2">
      <c r="A182" s="18" t="s">
        <v>456</v>
      </c>
      <c r="B182" s="16"/>
      <c r="C182" s="19"/>
      <c r="D182" s="20"/>
      <c r="F182" s="43" t="s">
        <v>630</v>
      </c>
      <c r="G182" s="44"/>
      <c r="H182" s="45"/>
      <c r="I182" s="46"/>
    </row>
    <row r="183" spans="1:9" ht="34" x14ac:dyDescent="0.2">
      <c r="A183" s="18" t="s">
        <v>457</v>
      </c>
      <c r="B183" s="16"/>
      <c r="C183" s="19"/>
      <c r="D183" s="20"/>
      <c r="F183" s="43" t="s">
        <v>631</v>
      </c>
      <c r="G183" s="44"/>
      <c r="H183" s="45"/>
      <c r="I183" s="46"/>
    </row>
    <row r="184" spans="1:9" x14ac:dyDescent="0.2">
      <c r="A184" s="63" t="s">
        <v>474</v>
      </c>
      <c r="B184" s="63"/>
      <c r="C184" s="63"/>
      <c r="D184" s="63"/>
      <c r="F184" s="74" t="s">
        <v>477</v>
      </c>
      <c r="G184" s="75"/>
      <c r="H184" s="75"/>
      <c r="I184" s="76"/>
    </row>
    <row r="185" spans="1:9" x14ac:dyDescent="0.2">
      <c r="A185" s="83" t="s">
        <v>8</v>
      </c>
      <c r="B185" s="83"/>
      <c r="C185" s="83"/>
      <c r="D185" s="83"/>
      <c r="F185" s="64" t="s">
        <v>248</v>
      </c>
      <c r="G185" s="65"/>
      <c r="H185" s="65"/>
      <c r="I185" s="66"/>
    </row>
    <row r="186" spans="1:9" ht="17" x14ac:dyDescent="0.2">
      <c r="A186" s="18" t="s">
        <v>91</v>
      </c>
      <c r="B186" s="29"/>
      <c r="C186" s="15"/>
      <c r="D186" s="18"/>
      <c r="F186" s="19" t="s">
        <v>250</v>
      </c>
      <c r="G186" s="21" t="str">
        <f t="shared" ref="G186:G202" si="9">IF(B186="Y","是","否")</f>
        <v>否</v>
      </c>
      <c r="H186" s="23">
        <f t="shared" ref="H186:H202" si="10">C186</f>
        <v>0</v>
      </c>
      <c r="I186" s="20"/>
    </row>
    <row r="187" spans="1:9" ht="34" x14ac:dyDescent="0.2">
      <c r="A187" s="18" t="s">
        <v>92</v>
      </c>
      <c r="B187" s="29"/>
      <c r="C187" s="15"/>
      <c r="D187" s="18"/>
      <c r="F187" s="19" t="s">
        <v>249</v>
      </c>
      <c r="G187" s="21" t="str">
        <f t="shared" si="9"/>
        <v>否</v>
      </c>
      <c r="H187" s="23">
        <f t="shared" si="10"/>
        <v>0</v>
      </c>
      <c r="I187" s="20"/>
    </row>
    <row r="188" spans="1:9" ht="34" x14ac:dyDescent="0.2">
      <c r="A188" s="18" t="s">
        <v>93</v>
      </c>
      <c r="B188" s="29"/>
      <c r="C188" s="15"/>
      <c r="D188" s="18"/>
      <c r="F188" s="19" t="s">
        <v>251</v>
      </c>
      <c r="G188" s="21" t="str">
        <f t="shared" si="9"/>
        <v>否</v>
      </c>
      <c r="H188" s="23">
        <f t="shared" si="10"/>
        <v>0</v>
      </c>
      <c r="I188" s="20"/>
    </row>
    <row r="189" spans="1:9" ht="32" x14ac:dyDescent="0.2">
      <c r="A189" s="15" t="s">
        <v>94</v>
      </c>
      <c r="B189" s="15"/>
      <c r="C189" s="15"/>
      <c r="D189" s="15"/>
      <c r="F189" s="19" t="s">
        <v>252</v>
      </c>
      <c r="G189" s="21" t="str">
        <f t="shared" si="9"/>
        <v>否</v>
      </c>
      <c r="H189" s="23">
        <f t="shared" si="10"/>
        <v>0</v>
      </c>
      <c r="I189" s="20"/>
    </row>
    <row r="190" spans="1:9" ht="32" x14ac:dyDescent="0.2">
      <c r="A190" s="15" t="s">
        <v>458</v>
      </c>
      <c r="B190" s="15"/>
      <c r="C190" s="15"/>
      <c r="D190" s="15"/>
      <c r="F190" s="80" t="s">
        <v>459</v>
      </c>
      <c r="G190" s="65"/>
      <c r="H190" s="65"/>
      <c r="I190" s="66"/>
    </row>
    <row r="191" spans="1:9" ht="32" x14ac:dyDescent="0.2">
      <c r="A191" s="15" t="s">
        <v>460</v>
      </c>
      <c r="B191" s="15"/>
      <c r="C191" s="15"/>
      <c r="D191" s="15"/>
      <c r="F191" s="19" t="s">
        <v>463</v>
      </c>
      <c r="G191" s="21" t="str">
        <f t="shared" si="9"/>
        <v>否</v>
      </c>
      <c r="H191" s="23">
        <f t="shared" si="10"/>
        <v>0</v>
      </c>
      <c r="I191" s="20"/>
    </row>
    <row r="192" spans="1:9" x14ac:dyDescent="0.2">
      <c r="A192" s="15" t="s">
        <v>461</v>
      </c>
      <c r="B192" s="15"/>
      <c r="C192" s="15"/>
      <c r="D192" s="15"/>
      <c r="F192" s="19" t="s">
        <v>462</v>
      </c>
      <c r="G192" s="21" t="str">
        <f t="shared" si="9"/>
        <v>否</v>
      </c>
      <c r="H192" s="23">
        <f t="shared" si="10"/>
        <v>0</v>
      </c>
      <c r="I192" s="20"/>
    </row>
    <row r="193" spans="1:9" ht="32" x14ac:dyDescent="0.2">
      <c r="A193" s="15" t="s">
        <v>464</v>
      </c>
      <c r="B193" s="15"/>
      <c r="C193" s="15"/>
      <c r="D193" s="15"/>
      <c r="F193" s="19" t="s">
        <v>632</v>
      </c>
      <c r="G193" s="21" t="str">
        <f t="shared" si="9"/>
        <v>否</v>
      </c>
      <c r="H193" s="23">
        <f t="shared" si="10"/>
        <v>0</v>
      </c>
      <c r="I193" s="20"/>
    </row>
    <row r="194" spans="1:9" ht="32" x14ac:dyDescent="0.2">
      <c r="A194" s="15" t="s">
        <v>465</v>
      </c>
      <c r="B194" s="15"/>
      <c r="C194" s="15"/>
      <c r="D194" s="15"/>
      <c r="F194" s="19" t="s">
        <v>633</v>
      </c>
      <c r="G194" s="21" t="str">
        <f t="shared" si="9"/>
        <v>否</v>
      </c>
      <c r="H194" s="23">
        <f t="shared" si="10"/>
        <v>0</v>
      </c>
      <c r="I194" s="20"/>
    </row>
    <row r="195" spans="1:9" ht="32" x14ac:dyDescent="0.2">
      <c r="A195" s="15" t="s">
        <v>466</v>
      </c>
      <c r="B195" s="15"/>
      <c r="C195" s="15"/>
      <c r="D195" s="15"/>
      <c r="F195" s="19" t="s">
        <v>634</v>
      </c>
      <c r="G195" s="21"/>
      <c r="H195" s="23"/>
      <c r="I195" s="20"/>
    </row>
    <row r="196" spans="1:9" x14ac:dyDescent="0.2">
      <c r="A196" s="15" t="s">
        <v>95</v>
      </c>
      <c r="B196" s="15"/>
      <c r="C196" s="15"/>
      <c r="D196" s="15"/>
      <c r="F196" s="19" t="s">
        <v>264</v>
      </c>
      <c r="G196" s="21" t="str">
        <f t="shared" si="9"/>
        <v>否</v>
      </c>
      <c r="H196" s="23">
        <f t="shared" si="10"/>
        <v>0</v>
      </c>
      <c r="I196" s="20"/>
    </row>
    <row r="197" spans="1:9" ht="32" x14ac:dyDescent="0.2">
      <c r="A197" s="15" t="s">
        <v>467</v>
      </c>
      <c r="B197" s="15"/>
      <c r="C197" s="15"/>
      <c r="D197" s="15"/>
      <c r="F197" s="19" t="s">
        <v>635</v>
      </c>
      <c r="G197" s="21" t="str">
        <f t="shared" si="9"/>
        <v>否</v>
      </c>
      <c r="H197" s="23">
        <f t="shared" si="10"/>
        <v>0</v>
      </c>
      <c r="I197" s="20"/>
    </row>
    <row r="198" spans="1:9" ht="48" x14ac:dyDescent="0.2">
      <c r="A198" s="15" t="s">
        <v>96</v>
      </c>
      <c r="B198" s="15"/>
      <c r="C198" s="15"/>
      <c r="D198" s="15"/>
      <c r="F198" s="15" t="s">
        <v>266</v>
      </c>
      <c r="G198" s="21" t="str">
        <f t="shared" si="9"/>
        <v>否</v>
      </c>
      <c r="H198" s="23">
        <f t="shared" si="10"/>
        <v>0</v>
      </c>
      <c r="I198" s="20"/>
    </row>
    <row r="199" spans="1:9" ht="32" x14ac:dyDescent="0.2">
      <c r="A199" s="15" t="s">
        <v>468</v>
      </c>
      <c r="B199" s="15"/>
      <c r="C199" s="15"/>
      <c r="D199" s="15"/>
      <c r="F199" s="15" t="s">
        <v>636</v>
      </c>
      <c r="G199" s="21" t="str">
        <f t="shared" si="9"/>
        <v>否</v>
      </c>
      <c r="H199" s="23">
        <f t="shared" si="10"/>
        <v>0</v>
      </c>
      <c r="I199" s="20"/>
    </row>
    <row r="200" spans="1:9" x14ac:dyDescent="0.2">
      <c r="A200" s="15" t="s">
        <v>469</v>
      </c>
      <c r="B200" s="15"/>
      <c r="C200" s="15"/>
      <c r="D200" s="15"/>
      <c r="F200" s="19" t="s">
        <v>470</v>
      </c>
      <c r="G200" s="21"/>
      <c r="H200" s="23"/>
      <c r="I200" s="20"/>
    </row>
    <row r="201" spans="1:9" ht="32" x14ac:dyDescent="0.2">
      <c r="A201" s="15" t="s">
        <v>471</v>
      </c>
      <c r="B201" s="15"/>
      <c r="C201" s="15"/>
      <c r="D201" s="15"/>
      <c r="F201" s="19" t="s">
        <v>481</v>
      </c>
      <c r="G201" s="21" t="str">
        <f t="shared" si="9"/>
        <v>否</v>
      </c>
      <c r="H201" s="23">
        <f t="shared" si="10"/>
        <v>0</v>
      </c>
      <c r="I201" s="20"/>
    </row>
    <row r="202" spans="1:9" x14ac:dyDescent="0.2">
      <c r="A202" s="15" t="s">
        <v>480</v>
      </c>
      <c r="B202" s="15"/>
      <c r="C202" s="15"/>
      <c r="D202" s="15"/>
      <c r="F202" s="19" t="s">
        <v>543</v>
      </c>
      <c r="G202" s="21" t="str">
        <f t="shared" si="9"/>
        <v>否</v>
      </c>
      <c r="H202" s="23">
        <f t="shared" si="10"/>
        <v>0</v>
      </c>
      <c r="I202" s="20"/>
    </row>
    <row r="203" spans="1:9" x14ac:dyDescent="0.2">
      <c r="A203" s="15" t="s">
        <v>482</v>
      </c>
      <c r="B203" s="15"/>
      <c r="C203" s="15"/>
      <c r="D203" s="15"/>
      <c r="F203" s="19" t="s">
        <v>542</v>
      </c>
      <c r="G203" s="21"/>
      <c r="H203" s="23"/>
      <c r="I203" s="20"/>
    </row>
    <row r="204" spans="1:9" ht="32" x14ac:dyDescent="0.2">
      <c r="A204" s="15" t="s">
        <v>483</v>
      </c>
      <c r="B204" s="15"/>
      <c r="C204" s="15"/>
      <c r="D204" s="15"/>
      <c r="F204" s="19" t="s">
        <v>637</v>
      </c>
      <c r="G204" s="21"/>
      <c r="H204" s="23"/>
      <c r="I204" s="20"/>
    </row>
    <row r="205" spans="1:9" ht="48" x14ac:dyDescent="0.2">
      <c r="A205" s="15" t="s">
        <v>484</v>
      </c>
      <c r="B205" s="15"/>
      <c r="C205" s="15"/>
      <c r="D205" s="15"/>
      <c r="F205" s="15" t="s">
        <v>638</v>
      </c>
      <c r="G205" s="21"/>
      <c r="H205" s="23"/>
      <c r="I205" s="20"/>
    </row>
    <row r="206" spans="1:9" x14ac:dyDescent="0.2">
      <c r="A206" s="15" t="s">
        <v>485</v>
      </c>
      <c r="B206" s="15"/>
      <c r="C206" s="15"/>
      <c r="D206" s="15"/>
      <c r="F206" s="64" t="s">
        <v>486</v>
      </c>
      <c r="G206" s="65"/>
      <c r="H206" s="65"/>
      <c r="I206" s="66"/>
    </row>
    <row r="207" spans="1:9" x14ac:dyDescent="0.2">
      <c r="A207" s="15" t="s">
        <v>487</v>
      </c>
      <c r="B207" s="15"/>
      <c r="C207" s="15"/>
      <c r="D207" s="15"/>
      <c r="F207" s="15" t="s">
        <v>488</v>
      </c>
      <c r="G207" s="21"/>
      <c r="H207" s="23"/>
      <c r="I207" s="20"/>
    </row>
    <row r="208" spans="1:9" x14ac:dyDescent="0.2">
      <c r="A208" s="15" t="s">
        <v>490</v>
      </c>
      <c r="B208" s="15"/>
      <c r="C208" s="15"/>
      <c r="D208" s="15"/>
      <c r="F208" s="15" t="s">
        <v>489</v>
      </c>
      <c r="G208" s="21"/>
      <c r="H208" s="23"/>
      <c r="I208" s="20"/>
    </row>
    <row r="209" spans="1:9" x14ac:dyDescent="0.2">
      <c r="A209" s="15" t="s">
        <v>491</v>
      </c>
      <c r="B209" s="15"/>
      <c r="C209" s="15"/>
      <c r="D209" s="15"/>
      <c r="F209" s="15" t="s">
        <v>492</v>
      </c>
      <c r="G209" s="21"/>
      <c r="H209" s="23"/>
      <c r="I209" s="20"/>
    </row>
    <row r="210" spans="1:9" x14ac:dyDescent="0.2">
      <c r="A210" s="15" t="s">
        <v>10</v>
      </c>
      <c r="B210" s="15"/>
      <c r="C210" s="15"/>
      <c r="D210" s="15"/>
      <c r="F210" s="19" t="s">
        <v>493</v>
      </c>
      <c r="G210" s="21"/>
      <c r="H210" s="23"/>
      <c r="I210" s="20"/>
    </row>
    <row r="211" spans="1:9" ht="16" customHeight="1" x14ac:dyDescent="0.2">
      <c r="A211" s="15" t="s">
        <v>475</v>
      </c>
      <c r="B211" s="15"/>
      <c r="C211" s="15"/>
      <c r="D211" s="15"/>
      <c r="F211" s="74" t="s">
        <v>476</v>
      </c>
      <c r="G211" s="75"/>
      <c r="H211" s="75"/>
      <c r="I211" s="76"/>
    </row>
    <row r="212" spans="1:9" ht="17" customHeight="1" x14ac:dyDescent="0.2">
      <c r="A212" s="15" t="s">
        <v>9</v>
      </c>
      <c r="B212" s="15"/>
      <c r="C212" s="15"/>
      <c r="D212" s="15"/>
      <c r="F212" s="64" t="s">
        <v>299</v>
      </c>
      <c r="G212" s="65"/>
      <c r="H212" s="65"/>
      <c r="I212" s="66"/>
    </row>
    <row r="213" spans="1:9" x14ac:dyDescent="0.2">
      <c r="A213" s="15" t="s">
        <v>97</v>
      </c>
      <c r="B213" s="15"/>
      <c r="C213" s="15"/>
      <c r="D213" s="15"/>
      <c r="F213" s="19" t="s">
        <v>300</v>
      </c>
      <c r="G213" s="21" t="str">
        <f t="shared" ref="G213:G220" si="11">IF(B213="Y","是","否")</f>
        <v>否</v>
      </c>
      <c r="H213" s="23">
        <f t="shared" ref="H213:H220" si="12">C213</f>
        <v>0</v>
      </c>
      <c r="I213" s="20"/>
    </row>
    <row r="214" spans="1:9" x14ac:dyDescent="0.2">
      <c r="A214" s="15" t="s">
        <v>98</v>
      </c>
      <c r="B214" s="15"/>
      <c r="C214" s="15"/>
      <c r="D214" s="15"/>
      <c r="F214" s="19" t="s">
        <v>301</v>
      </c>
      <c r="G214" s="21" t="str">
        <f t="shared" si="11"/>
        <v>否</v>
      </c>
      <c r="H214" s="23">
        <f t="shared" si="12"/>
        <v>0</v>
      </c>
      <c r="I214" s="20"/>
    </row>
    <row r="215" spans="1:9" x14ac:dyDescent="0.2">
      <c r="A215" s="15" t="s">
        <v>99</v>
      </c>
      <c r="B215" s="15"/>
      <c r="C215" s="15"/>
      <c r="D215" s="15"/>
      <c r="F215" s="19" t="s">
        <v>302</v>
      </c>
      <c r="G215" s="21" t="str">
        <f t="shared" si="11"/>
        <v>否</v>
      </c>
      <c r="H215" s="23">
        <f t="shared" si="12"/>
        <v>0</v>
      </c>
      <c r="I215" s="20"/>
    </row>
    <row r="216" spans="1:9" x14ac:dyDescent="0.2">
      <c r="A216" s="15" t="s">
        <v>100</v>
      </c>
      <c r="B216" s="15"/>
      <c r="C216" s="15"/>
      <c r="D216" s="15"/>
      <c r="F216" s="19" t="s">
        <v>303</v>
      </c>
      <c r="G216" s="21" t="str">
        <f t="shared" si="11"/>
        <v>否</v>
      </c>
      <c r="H216" s="23">
        <f t="shared" si="12"/>
        <v>0</v>
      </c>
      <c r="I216" s="20"/>
    </row>
    <row r="217" spans="1:9" x14ac:dyDescent="0.2">
      <c r="A217" s="15" t="s">
        <v>101</v>
      </c>
      <c r="B217" s="15"/>
      <c r="C217" s="15"/>
      <c r="D217" s="15"/>
      <c r="F217" s="19" t="s">
        <v>498</v>
      </c>
      <c r="G217" s="21" t="str">
        <f t="shared" si="11"/>
        <v>否</v>
      </c>
      <c r="H217" s="23">
        <f t="shared" si="12"/>
        <v>0</v>
      </c>
      <c r="I217" s="20"/>
    </row>
    <row r="218" spans="1:9" x14ac:dyDescent="0.2">
      <c r="A218" s="15" t="s">
        <v>494</v>
      </c>
      <c r="B218" s="15"/>
      <c r="C218" s="15"/>
      <c r="D218" s="15"/>
      <c r="F218" s="19" t="s">
        <v>497</v>
      </c>
      <c r="G218" s="21" t="str">
        <f t="shared" si="11"/>
        <v>否</v>
      </c>
      <c r="H218" s="23">
        <f t="shared" si="12"/>
        <v>0</v>
      </c>
      <c r="I218" s="20"/>
    </row>
    <row r="219" spans="1:9" ht="32" x14ac:dyDescent="0.2">
      <c r="A219" s="15" t="s">
        <v>495</v>
      </c>
      <c r="B219" s="15"/>
      <c r="C219" s="15"/>
      <c r="D219" s="15"/>
      <c r="F219" s="19" t="s">
        <v>496</v>
      </c>
      <c r="G219" s="21" t="str">
        <f t="shared" si="11"/>
        <v>否</v>
      </c>
      <c r="H219" s="23">
        <f t="shared" si="12"/>
        <v>0</v>
      </c>
      <c r="I219" s="20"/>
    </row>
    <row r="220" spans="1:9" ht="32" x14ac:dyDescent="0.2">
      <c r="A220" s="15" t="s">
        <v>102</v>
      </c>
      <c r="B220" s="15"/>
      <c r="C220" s="15"/>
      <c r="D220" s="15"/>
      <c r="F220" s="19" t="s">
        <v>319</v>
      </c>
      <c r="G220" s="21" t="str">
        <f t="shared" si="11"/>
        <v>否</v>
      </c>
      <c r="H220" s="23">
        <f t="shared" si="12"/>
        <v>0</v>
      </c>
      <c r="I220" s="20"/>
    </row>
    <row r="221" spans="1:9" x14ac:dyDescent="0.2">
      <c r="A221" s="15" t="s">
        <v>502</v>
      </c>
      <c r="B221" s="15"/>
      <c r="C221" s="15"/>
      <c r="D221" s="15"/>
      <c r="F221" s="74" t="s">
        <v>503</v>
      </c>
      <c r="G221" s="75"/>
      <c r="H221" s="75"/>
      <c r="I221" s="76"/>
    </row>
    <row r="222" spans="1:9" ht="17" customHeight="1" x14ac:dyDescent="0.2">
      <c r="A222" s="15" t="s">
        <v>504</v>
      </c>
      <c r="B222" s="15"/>
      <c r="C222" s="15"/>
      <c r="D222" s="15"/>
      <c r="F222" s="64" t="s">
        <v>505</v>
      </c>
      <c r="G222" s="65"/>
      <c r="H222" s="65"/>
      <c r="I222" s="66"/>
    </row>
    <row r="223" spans="1:9" x14ac:dyDescent="0.2">
      <c r="A223" s="15" t="s">
        <v>91</v>
      </c>
      <c r="B223" s="15"/>
      <c r="C223" s="15"/>
      <c r="D223" s="15"/>
      <c r="F223" s="19" t="s">
        <v>250</v>
      </c>
      <c r="G223" s="21" t="str">
        <f>IF(B223="Y","是","否")</f>
        <v>否</v>
      </c>
      <c r="H223" s="23">
        <f>C223</f>
        <v>0</v>
      </c>
      <c r="I223" s="20"/>
    </row>
    <row r="224" spans="1:9" x14ac:dyDescent="0.2">
      <c r="A224" s="15" t="s">
        <v>506</v>
      </c>
      <c r="B224" s="15"/>
      <c r="C224" s="15"/>
      <c r="D224" s="15"/>
      <c r="F224" s="19" t="s">
        <v>507</v>
      </c>
      <c r="G224" s="21" t="str">
        <f>IF(B224="Y","是","否")</f>
        <v>否</v>
      </c>
      <c r="H224" s="23">
        <f>C224</f>
        <v>0</v>
      </c>
      <c r="I224" s="20"/>
    </row>
    <row r="225" spans="1:9" x14ac:dyDescent="0.2">
      <c r="A225" s="15" t="s">
        <v>508</v>
      </c>
      <c r="B225" s="15"/>
      <c r="C225" s="15"/>
      <c r="D225" s="15"/>
      <c r="F225" s="19" t="s">
        <v>509</v>
      </c>
      <c r="G225" s="21"/>
      <c r="H225" s="23"/>
      <c r="I225" s="20"/>
    </row>
    <row r="226" spans="1:9" x14ac:dyDescent="0.2">
      <c r="A226" s="15" t="s">
        <v>510</v>
      </c>
      <c r="B226" s="15"/>
      <c r="C226" s="15"/>
      <c r="D226" s="15"/>
      <c r="F226" s="19" t="s">
        <v>511</v>
      </c>
      <c r="G226" s="21"/>
      <c r="H226" s="23"/>
      <c r="I226" s="20"/>
    </row>
    <row r="227" spans="1:9" x14ac:dyDescent="0.2">
      <c r="A227" s="15" t="s">
        <v>512</v>
      </c>
      <c r="B227" s="15"/>
      <c r="C227" s="15"/>
      <c r="D227" s="15"/>
      <c r="F227" s="19" t="s">
        <v>513</v>
      </c>
      <c r="G227" s="21"/>
      <c r="H227" s="23"/>
      <c r="I227" s="20"/>
    </row>
    <row r="228" spans="1:9" ht="17" customHeight="1" x14ac:dyDescent="0.2">
      <c r="A228" s="15" t="s">
        <v>514</v>
      </c>
      <c r="B228" s="15"/>
      <c r="C228" s="15"/>
      <c r="D228" s="15"/>
      <c r="F228" s="64" t="s">
        <v>515</v>
      </c>
      <c r="G228" s="65"/>
      <c r="H228" s="65"/>
      <c r="I228" s="66"/>
    </row>
    <row r="229" spans="1:9" ht="17" x14ac:dyDescent="0.2">
      <c r="A229" s="15" t="s">
        <v>516</v>
      </c>
      <c r="B229" s="15"/>
      <c r="C229" s="15"/>
      <c r="D229" s="15"/>
      <c r="F229" s="18" t="s">
        <v>517</v>
      </c>
      <c r="G229" s="21"/>
      <c r="H229" s="23"/>
      <c r="I229" s="20"/>
    </row>
    <row r="230" spans="1:9" ht="17" x14ac:dyDescent="0.2">
      <c r="A230" s="15" t="s">
        <v>518</v>
      </c>
      <c r="B230" s="15"/>
      <c r="C230" s="15"/>
      <c r="D230" s="15"/>
      <c r="F230" s="18" t="s">
        <v>519</v>
      </c>
      <c r="G230" s="21"/>
      <c r="H230" s="23"/>
      <c r="I230" s="20"/>
    </row>
    <row r="231" spans="1:9" ht="17" x14ac:dyDescent="0.2">
      <c r="A231" s="15" t="s">
        <v>520</v>
      </c>
      <c r="B231" s="15"/>
      <c r="C231" s="15"/>
      <c r="D231" s="15"/>
      <c r="F231" s="18" t="s">
        <v>521</v>
      </c>
      <c r="G231" s="21"/>
      <c r="H231" s="23"/>
      <c r="I231" s="20"/>
    </row>
    <row r="232" spans="1:9" ht="17" x14ac:dyDescent="0.2">
      <c r="A232" s="15" t="s">
        <v>522</v>
      </c>
      <c r="B232" s="15"/>
      <c r="C232" s="15"/>
      <c r="D232" s="15"/>
      <c r="F232" s="18" t="s">
        <v>523</v>
      </c>
      <c r="G232" s="21"/>
      <c r="H232" s="23"/>
      <c r="I232" s="20"/>
    </row>
    <row r="233" spans="1:9" ht="17" x14ac:dyDescent="0.2">
      <c r="A233" s="15" t="s">
        <v>524</v>
      </c>
      <c r="B233" s="15"/>
      <c r="C233" s="15"/>
      <c r="D233" s="15"/>
      <c r="F233" s="18" t="s">
        <v>525</v>
      </c>
      <c r="G233" s="21"/>
      <c r="H233" s="23"/>
      <c r="I233" s="20"/>
    </row>
    <row r="234" spans="1:9" ht="17" x14ac:dyDescent="0.2">
      <c r="A234" s="15" t="s">
        <v>526</v>
      </c>
      <c r="B234" s="15"/>
      <c r="C234" s="15"/>
      <c r="D234" s="15"/>
      <c r="F234" s="18" t="s">
        <v>527</v>
      </c>
      <c r="G234" s="21"/>
      <c r="H234" s="23"/>
      <c r="I234" s="20"/>
    </row>
    <row r="235" spans="1:9" ht="17" x14ac:dyDescent="0.2">
      <c r="A235" s="15" t="s">
        <v>528</v>
      </c>
      <c r="B235" s="15"/>
      <c r="C235" s="15"/>
      <c r="D235" s="15"/>
      <c r="F235" s="18" t="s">
        <v>529</v>
      </c>
      <c r="G235" s="21"/>
      <c r="H235" s="23"/>
      <c r="I235" s="20"/>
    </row>
    <row r="236" spans="1:9" ht="17" x14ac:dyDescent="0.2">
      <c r="A236" s="15" t="s">
        <v>530</v>
      </c>
      <c r="B236" s="15"/>
      <c r="C236" s="15"/>
      <c r="D236" s="15"/>
      <c r="F236" s="18" t="s">
        <v>531</v>
      </c>
      <c r="G236" s="21"/>
      <c r="H236" s="23"/>
      <c r="I236" s="20"/>
    </row>
    <row r="237" spans="1:9" x14ac:dyDescent="0.2">
      <c r="A237" s="15" t="s">
        <v>532</v>
      </c>
      <c r="B237" s="15"/>
      <c r="C237" s="15"/>
      <c r="D237" s="15"/>
      <c r="F237" s="19" t="s">
        <v>533</v>
      </c>
      <c r="G237" s="21"/>
      <c r="H237" s="23"/>
      <c r="I237" s="20"/>
    </row>
    <row r="238" spans="1:9" x14ac:dyDescent="0.2">
      <c r="A238" s="15" t="s">
        <v>534</v>
      </c>
      <c r="B238" s="15"/>
      <c r="C238" s="15"/>
      <c r="D238" s="15"/>
      <c r="F238" s="19" t="s">
        <v>535</v>
      </c>
      <c r="G238" s="21"/>
      <c r="H238" s="23"/>
      <c r="I238" s="20"/>
    </row>
    <row r="239" spans="1:9" ht="32" x14ac:dyDescent="0.2">
      <c r="A239" s="15" t="s">
        <v>536</v>
      </c>
      <c r="B239" s="15"/>
      <c r="C239" s="15"/>
      <c r="D239" s="15"/>
      <c r="F239" s="19" t="s">
        <v>537</v>
      </c>
      <c r="G239" s="21"/>
      <c r="H239" s="23"/>
      <c r="I239" s="20"/>
    </row>
    <row r="240" spans="1:9" ht="32" x14ac:dyDescent="0.2">
      <c r="A240" s="15" t="s">
        <v>538</v>
      </c>
      <c r="B240" s="15"/>
      <c r="C240" s="15"/>
      <c r="D240" s="15"/>
      <c r="F240" s="31" t="s">
        <v>539</v>
      </c>
      <c r="G240" s="21"/>
      <c r="H240" s="23"/>
      <c r="I240" s="20"/>
    </row>
    <row r="241" spans="1:9" x14ac:dyDescent="0.2">
      <c r="A241" s="15" t="s">
        <v>540</v>
      </c>
      <c r="B241" s="15"/>
      <c r="C241" s="15"/>
      <c r="D241" s="15"/>
      <c r="F241" s="19" t="s">
        <v>541</v>
      </c>
      <c r="G241" s="21"/>
      <c r="H241" s="23"/>
      <c r="I241" s="20"/>
    </row>
    <row r="242" spans="1:9" x14ac:dyDescent="0.2">
      <c r="A242" s="15" t="s">
        <v>547</v>
      </c>
      <c r="B242" s="15"/>
      <c r="C242" s="15"/>
      <c r="D242" s="15"/>
      <c r="F242" s="19" t="s">
        <v>548</v>
      </c>
      <c r="G242" s="21"/>
      <c r="H242" s="23"/>
      <c r="I242" s="20"/>
    </row>
    <row r="243" spans="1:9" x14ac:dyDescent="0.2">
      <c r="A243" s="15" t="s">
        <v>549</v>
      </c>
      <c r="B243" s="15"/>
      <c r="C243" s="15"/>
      <c r="D243" s="15"/>
      <c r="F243" s="19" t="s">
        <v>639</v>
      </c>
      <c r="G243" s="21"/>
      <c r="H243" s="23"/>
      <c r="I243" s="20"/>
    </row>
    <row r="244" spans="1:9" ht="48" x14ac:dyDescent="0.2">
      <c r="A244" s="15" t="s">
        <v>550</v>
      </c>
      <c r="B244" s="15"/>
      <c r="C244" s="15"/>
      <c r="D244" s="15"/>
      <c r="F244" s="15" t="s">
        <v>640</v>
      </c>
      <c r="G244" s="21"/>
      <c r="H244" s="23"/>
      <c r="I244" s="20"/>
    </row>
    <row r="245" spans="1:9" x14ac:dyDescent="0.2">
      <c r="A245" s="15" t="s">
        <v>551</v>
      </c>
      <c r="B245" s="15"/>
      <c r="C245" s="15"/>
      <c r="D245" s="15"/>
      <c r="F245" s="19" t="s">
        <v>641</v>
      </c>
      <c r="G245" s="21"/>
      <c r="H245" s="23"/>
      <c r="I245" s="20"/>
    </row>
    <row r="246" spans="1:9" x14ac:dyDescent="0.2">
      <c r="A246" s="15" t="s">
        <v>552</v>
      </c>
      <c r="B246" s="15"/>
      <c r="C246" s="15"/>
      <c r="D246" s="15"/>
      <c r="F246" s="19" t="s">
        <v>642</v>
      </c>
      <c r="G246" s="21"/>
      <c r="H246" s="23"/>
      <c r="I246" s="20"/>
    </row>
    <row r="247" spans="1:9" ht="32" x14ac:dyDescent="0.2">
      <c r="A247" s="15" t="s">
        <v>645</v>
      </c>
      <c r="B247" s="15"/>
      <c r="C247" s="15"/>
      <c r="D247" s="15"/>
      <c r="F247" s="19" t="s">
        <v>643</v>
      </c>
      <c r="G247" s="21"/>
      <c r="H247" s="23"/>
      <c r="I247" s="20"/>
    </row>
    <row r="248" spans="1:9" x14ac:dyDescent="0.2">
      <c r="A248" s="15" t="s">
        <v>646</v>
      </c>
      <c r="B248" s="15"/>
      <c r="C248" s="15"/>
      <c r="D248" s="15"/>
      <c r="F248" s="19" t="s">
        <v>644</v>
      </c>
      <c r="G248" s="21"/>
      <c r="H248" s="23"/>
      <c r="I248" s="20"/>
    </row>
    <row r="249" spans="1:9" x14ac:dyDescent="0.2">
      <c r="A249" s="15" t="s">
        <v>553</v>
      </c>
      <c r="B249" s="15"/>
      <c r="C249" s="15"/>
      <c r="D249" s="15"/>
      <c r="F249" s="19" t="s">
        <v>670</v>
      </c>
      <c r="G249" s="21"/>
      <c r="H249" s="23"/>
      <c r="I249" s="20"/>
    </row>
    <row r="250" spans="1:9" ht="32" x14ac:dyDescent="0.2">
      <c r="A250" s="15" t="s">
        <v>554</v>
      </c>
      <c r="B250" s="15"/>
      <c r="C250" s="15"/>
      <c r="D250" s="15"/>
      <c r="F250" s="19" t="s">
        <v>671</v>
      </c>
      <c r="G250" s="21"/>
      <c r="H250" s="23"/>
      <c r="I250" s="20"/>
    </row>
    <row r="251" spans="1:9" ht="32" x14ac:dyDescent="0.2">
      <c r="A251" s="15" t="s">
        <v>555</v>
      </c>
      <c r="B251" s="15"/>
      <c r="C251" s="15"/>
      <c r="D251" s="15"/>
      <c r="F251" s="19" t="s">
        <v>672</v>
      </c>
      <c r="G251" s="21"/>
      <c r="H251" s="23"/>
      <c r="I251" s="20"/>
    </row>
    <row r="252" spans="1:9" ht="32" x14ac:dyDescent="0.2">
      <c r="A252" s="15" t="s">
        <v>556</v>
      </c>
      <c r="B252" s="15"/>
      <c r="C252" s="15"/>
      <c r="D252" s="15"/>
      <c r="F252" s="64" t="s">
        <v>673</v>
      </c>
      <c r="G252" s="65"/>
      <c r="H252" s="65"/>
      <c r="I252" s="66"/>
    </row>
    <row r="253" spans="1:9" ht="32" x14ac:dyDescent="0.2">
      <c r="A253" s="15" t="s">
        <v>557</v>
      </c>
      <c r="B253" s="15"/>
      <c r="C253" s="15"/>
      <c r="D253" s="15"/>
      <c r="F253" s="15" t="s">
        <v>674</v>
      </c>
      <c r="G253" s="21"/>
      <c r="H253" s="23"/>
      <c r="I253" s="20"/>
    </row>
    <row r="254" spans="1:9" ht="48" x14ac:dyDescent="0.2">
      <c r="A254" s="15" t="s">
        <v>558</v>
      </c>
      <c r="B254" s="15"/>
      <c r="C254" s="15"/>
      <c r="D254" s="15"/>
      <c r="F254" s="15" t="s">
        <v>675</v>
      </c>
      <c r="G254" s="21"/>
      <c r="H254" s="23"/>
      <c r="I254" s="20"/>
    </row>
    <row r="255" spans="1:9" ht="48" x14ac:dyDescent="0.2">
      <c r="A255" s="15" t="s">
        <v>559</v>
      </c>
      <c r="B255" s="15"/>
      <c r="C255" s="15"/>
      <c r="D255" s="15"/>
      <c r="F255" s="15" t="s">
        <v>676</v>
      </c>
      <c r="G255" s="21"/>
      <c r="H255" s="23"/>
      <c r="I255" s="20"/>
    </row>
    <row r="256" spans="1:9" ht="32" x14ac:dyDescent="0.2">
      <c r="A256" s="15" t="s">
        <v>560</v>
      </c>
      <c r="B256" s="15"/>
      <c r="C256" s="15"/>
      <c r="D256" s="15"/>
      <c r="F256" s="15" t="s">
        <v>678</v>
      </c>
      <c r="G256" s="21"/>
      <c r="H256" s="23"/>
      <c r="I256" s="20"/>
    </row>
    <row r="257" spans="1:9" ht="32" x14ac:dyDescent="0.2">
      <c r="A257" s="15" t="s">
        <v>561</v>
      </c>
      <c r="B257" s="15"/>
      <c r="C257" s="15"/>
      <c r="D257" s="15"/>
      <c r="F257" s="15" t="s">
        <v>679</v>
      </c>
      <c r="G257" s="21"/>
      <c r="H257" s="23"/>
      <c r="I257" s="20"/>
    </row>
    <row r="258" spans="1:9" ht="64" x14ac:dyDescent="0.2">
      <c r="A258" s="15" t="s">
        <v>562</v>
      </c>
      <c r="B258" s="15"/>
      <c r="C258" s="15"/>
      <c r="D258" s="15"/>
      <c r="F258" s="15" t="s">
        <v>681</v>
      </c>
      <c r="G258" s="21"/>
      <c r="H258" s="23"/>
      <c r="I258" s="20"/>
    </row>
    <row r="259" spans="1:9" x14ac:dyDescent="0.2">
      <c r="A259" s="15" t="s">
        <v>563</v>
      </c>
      <c r="B259" s="15"/>
      <c r="C259" s="15"/>
      <c r="D259" s="15"/>
      <c r="F259" s="19" t="s">
        <v>682</v>
      </c>
      <c r="G259" s="21"/>
      <c r="H259" s="23"/>
      <c r="I259" s="20"/>
    </row>
    <row r="260" spans="1:9" ht="48" x14ac:dyDescent="0.2">
      <c r="A260" s="15" t="s">
        <v>564</v>
      </c>
      <c r="B260" s="15"/>
      <c r="C260" s="15"/>
      <c r="D260" s="15"/>
      <c r="F260" s="15" t="s">
        <v>683</v>
      </c>
      <c r="G260" s="21"/>
      <c r="H260" s="23"/>
      <c r="I260" s="20"/>
    </row>
    <row r="261" spans="1:9" x14ac:dyDescent="0.2">
      <c r="A261" s="15" t="s">
        <v>565</v>
      </c>
      <c r="B261" s="15"/>
      <c r="C261" s="15"/>
      <c r="D261" s="15"/>
      <c r="F261" s="19" t="s">
        <v>684</v>
      </c>
      <c r="G261" s="21"/>
      <c r="H261" s="23"/>
      <c r="I261" s="20"/>
    </row>
    <row r="262" spans="1:9" ht="48" x14ac:dyDescent="0.2">
      <c r="A262" s="15" t="s">
        <v>566</v>
      </c>
      <c r="B262" s="15"/>
      <c r="C262" s="15"/>
      <c r="D262" s="15"/>
      <c r="F262" s="15" t="s">
        <v>685</v>
      </c>
      <c r="G262" s="21"/>
      <c r="H262" s="23"/>
      <c r="I262" s="20"/>
    </row>
    <row r="263" spans="1:9" ht="32" x14ac:dyDescent="0.2">
      <c r="A263" s="15" t="s">
        <v>567</v>
      </c>
      <c r="B263" s="15"/>
      <c r="C263" s="15"/>
      <c r="D263" s="15"/>
      <c r="F263" s="64" t="s">
        <v>686</v>
      </c>
      <c r="G263" s="65"/>
      <c r="H263" s="65"/>
      <c r="I263" s="66"/>
    </row>
    <row r="264" spans="1:9" x14ac:dyDescent="0.2">
      <c r="A264" s="15" t="s">
        <v>11</v>
      </c>
      <c r="B264" s="15"/>
      <c r="C264" s="15"/>
      <c r="D264" s="15"/>
      <c r="F264" s="15" t="s">
        <v>687</v>
      </c>
      <c r="G264" s="21"/>
      <c r="H264" s="23"/>
      <c r="I264" s="20"/>
    </row>
    <row r="265" spans="1:9" x14ac:dyDescent="0.2">
      <c r="A265" s="15" t="s">
        <v>12</v>
      </c>
      <c r="B265" s="15"/>
      <c r="C265" s="15"/>
      <c r="D265" s="15"/>
      <c r="F265" s="15" t="s">
        <v>688</v>
      </c>
      <c r="G265" s="21"/>
      <c r="H265" s="23"/>
      <c r="I265" s="20"/>
    </row>
    <row r="266" spans="1:9" x14ac:dyDescent="0.2">
      <c r="A266" s="15" t="s">
        <v>13</v>
      </c>
      <c r="B266" s="15"/>
      <c r="C266" s="15"/>
      <c r="D266" s="15"/>
      <c r="F266" s="15" t="s">
        <v>689</v>
      </c>
      <c r="G266" s="21"/>
      <c r="H266" s="23"/>
      <c r="I266" s="20"/>
    </row>
    <row r="267" spans="1:9" x14ac:dyDescent="0.2">
      <c r="A267" s="15" t="s">
        <v>14</v>
      </c>
      <c r="B267" s="15"/>
      <c r="C267" s="15"/>
      <c r="D267" s="15"/>
      <c r="F267" s="15" t="s">
        <v>690</v>
      </c>
      <c r="G267" s="21"/>
      <c r="H267" s="23"/>
      <c r="I267" s="20"/>
    </row>
    <row r="268" spans="1:9" x14ac:dyDescent="0.2">
      <c r="A268" s="15" t="s">
        <v>568</v>
      </c>
      <c r="B268" s="15"/>
      <c r="C268" s="15"/>
      <c r="D268" s="15"/>
      <c r="F268" s="19" t="s">
        <v>691</v>
      </c>
      <c r="G268" s="21"/>
      <c r="H268" s="23"/>
      <c r="I268" s="20"/>
    </row>
    <row r="269" spans="1:9" ht="48" x14ac:dyDescent="0.2">
      <c r="A269" s="15" t="s">
        <v>569</v>
      </c>
      <c r="B269" s="15"/>
      <c r="C269" s="15"/>
      <c r="D269" s="15"/>
      <c r="F269" s="15" t="s">
        <v>693</v>
      </c>
      <c r="G269" s="21"/>
      <c r="H269" s="23"/>
      <c r="I269" s="20"/>
    </row>
    <row r="270" spans="1:9" ht="48" x14ac:dyDescent="0.2">
      <c r="A270" s="15" t="s">
        <v>570</v>
      </c>
      <c r="B270" s="15"/>
      <c r="C270" s="15"/>
      <c r="D270" s="15"/>
      <c r="F270" s="15" t="s">
        <v>694</v>
      </c>
      <c r="G270" s="21"/>
      <c r="H270" s="23"/>
      <c r="I270" s="20"/>
    </row>
    <row r="271" spans="1:9" ht="64" x14ac:dyDescent="0.2">
      <c r="A271" s="15" t="s">
        <v>571</v>
      </c>
      <c r="B271" s="15"/>
      <c r="C271" s="15"/>
      <c r="D271" s="15"/>
      <c r="F271" s="19"/>
      <c r="G271" s="21"/>
      <c r="H271" s="23"/>
      <c r="I271" s="20"/>
    </row>
    <row r="272" spans="1:9" x14ac:dyDescent="0.2">
      <c r="A272" s="15" t="s">
        <v>572</v>
      </c>
      <c r="B272" s="15"/>
      <c r="C272" s="15"/>
      <c r="D272" s="15"/>
      <c r="G272" s="21"/>
      <c r="H272" s="23"/>
      <c r="I272" s="20"/>
    </row>
    <row r="273" spans="1:9" x14ac:dyDescent="0.2">
      <c r="A273" s="15" t="s">
        <v>573</v>
      </c>
      <c r="B273" s="15"/>
      <c r="C273" s="15"/>
      <c r="D273" s="15"/>
      <c r="F273" s="19"/>
      <c r="G273" s="21"/>
      <c r="H273" s="23"/>
      <c r="I273" s="20"/>
    </row>
    <row r="274" spans="1:9" ht="32" x14ac:dyDescent="0.2">
      <c r="A274" s="15" t="s">
        <v>574</v>
      </c>
      <c r="B274" s="15"/>
      <c r="C274" s="15"/>
      <c r="D274" s="15"/>
      <c r="F274" s="19"/>
      <c r="G274" s="21"/>
      <c r="H274" s="23"/>
      <c r="I274" s="20"/>
    </row>
    <row r="275" spans="1:9" x14ac:dyDescent="0.2">
      <c r="A275" s="15" t="s">
        <v>575</v>
      </c>
      <c r="B275" s="15"/>
      <c r="C275" s="15"/>
      <c r="D275" s="15"/>
      <c r="F275" s="19"/>
      <c r="G275" s="21"/>
      <c r="H275" s="23"/>
      <c r="I275" s="20"/>
    </row>
    <row r="276" spans="1:9" ht="32" x14ac:dyDescent="0.2">
      <c r="A276" s="15" t="s">
        <v>576</v>
      </c>
      <c r="B276" s="15"/>
      <c r="C276" s="15"/>
      <c r="D276" s="15"/>
      <c r="F276" s="19"/>
      <c r="G276" s="21"/>
      <c r="H276" s="23"/>
      <c r="I276" s="20"/>
    </row>
    <row r="277" spans="1:9" ht="32" x14ac:dyDescent="0.2">
      <c r="A277" s="15" t="s">
        <v>577</v>
      </c>
      <c r="B277" s="15"/>
      <c r="C277" s="15"/>
      <c r="D277" s="15"/>
      <c r="F277" s="19"/>
      <c r="G277" s="21"/>
      <c r="H277" s="23"/>
      <c r="I277" s="20"/>
    </row>
    <row r="278" spans="1:9" x14ac:dyDescent="0.2">
      <c r="A278" s="15" t="s">
        <v>578</v>
      </c>
      <c r="B278" s="15"/>
      <c r="C278" s="15"/>
      <c r="D278" s="15"/>
      <c r="F278" s="19"/>
      <c r="G278" s="21"/>
      <c r="H278" s="23"/>
      <c r="I278" s="20"/>
    </row>
    <row r="279" spans="1:9" x14ac:dyDescent="0.2">
      <c r="A279" s="15" t="s">
        <v>579</v>
      </c>
      <c r="B279" s="15"/>
      <c r="C279" s="15"/>
      <c r="D279" s="15"/>
      <c r="F279" s="19"/>
      <c r="G279" s="21"/>
      <c r="H279" s="23"/>
      <c r="I279" s="20"/>
    </row>
    <row r="280" spans="1:9" x14ac:dyDescent="0.2">
      <c r="A280" s="15" t="s">
        <v>580</v>
      </c>
      <c r="B280" s="15"/>
      <c r="C280" s="15"/>
      <c r="D280" s="15"/>
      <c r="F280" s="19"/>
      <c r="G280" s="21"/>
      <c r="H280" s="23"/>
      <c r="I280" s="20"/>
    </row>
    <row r="281" spans="1:9" ht="48" x14ac:dyDescent="0.2">
      <c r="A281" s="15" t="s">
        <v>581</v>
      </c>
      <c r="B281" s="15"/>
      <c r="C281" s="15"/>
      <c r="D281" s="15"/>
      <c r="F281" s="19"/>
      <c r="G281" s="21"/>
      <c r="H281" s="23"/>
      <c r="I281" s="20"/>
    </row>
    <row r="282" spans="1:9" ht="32" x14ac:dyDescent="0.2">
      <c r="A282" s="15" t="s">
        <v>582</v>
      </c>
      <c r="B282" s="15"/>
      <c r="C282" s="15"/>
      <c r="D282" s="15"/>
      <c r="F282" s="19"/>
      <c r="G282" s="21"/>
      <c r="H282" s="23"/>
      <c r="I282" s="20"/>
    </row>
    <row r="283" spans="1:9" ht="32" x14ac:dyDescent="0.2">
      <c r="A283" s="15" t="s">
        <v>583</v>
      </c>
      <c r="B283" s="15"/>
      <c r="C283" s="15"/>
      <c r="D283" s="15"/>
      <c r="F283" s="19"/>
      <c r="G283" s="21"/>
      <c r="H283" s="23"/>
      <c r="I283" s="20"/>
    </row>
    <row r="284" spans="1:9" ht="32" x14ac:dyDescent="0.2">
      <c r="A284" s="15" t="s">
        <v>584</v>
      </c>
      <c r="B284" s="15"/>
      <c r="C284" s="15"/>
      <c r="D284" s="15"/>
      <c r="F284" s="19"/>
      <c r="G284" s="21"/>
      <c r="H284" s="23"/>
      <c r="I284" s="20"/>
    </row>
    <row r="285" spans="1:9" ht="48" x14ac:dyDescent="0.2">
      <c r="A285" s="15" t="s">
        <v>585</v>
      </c>
      <c r="B285" s="15"/>
      <c r="C285" s="15"/>
      <c r="D285" s="15"/>
      <c r="F285" s="19"/>
      <c r="G285" s="21"/>
      <c r="H285" s="23"/>
      <c r="I285" s="20"/>
    </row>
    <row r="286" spans="1:9" x14ac:dyDescent="0.2">
      <c r="A286" s="15" t="s">
        <v>586</v>
      </c>
      <c r="B286" s="15"/>
      <c r="C286" s="15"/>
      <c r="D286" s="15"/>
      <c r="F286" s="19"/>
      <c r="G286" s="21"/>
      <c r="H286" s="23"/>
      <c r="I286" s="20"/>
    </row>
    <row r="287" spans="1:9" ht="32" x14ac:dyDescent="0.2">
      <c r="A287" s="15" t="s">
        <v>587</v>
      </c>
      <c r="B287" s="15"/>
      <c r="C287" s="15"/>
      <c r="D287" s="15"/>
      <c r="F287" s="19"/>
      <c r="G287" s="21"/>
      <c r="H287" s="23"/>
      <c r="I287" s="20"/>
    </row>
    <row r="288" spans="1:9" ht="32" x14ac:dyDescent="0.2">
      <c r="A288" s="15" t="s">
        <v>588</v>
      </c>
      <c r="B288" s="15"/>
      <c r="C288" s="15"/>
      <c r="D288" s="15"/>
      <c r="F288" s="19"/>
      <c r="G288" s="21"/>
      <c r="H288" s="23"/>
      <c r="I288" s="20"/>
    </row>
    <row r="289" spans="1:9" ht="32" x14ac:dyDescent="0.2">
      <c r="A289" s="15" t="s">
        <v>589</v>
      </c>
      <c r="B289" s="15"/>
      <c r="C289" s="15"/>
      <c r="D289" s="15"/>
      <c r="F289" s="19"/>
      <c r="G289" s="21"/>
      <c r="H289" s="23"/>
      <c r="I289" s="20"/>
    </row>
    <row r="290" spans="1:9" x14ac:dyDescent="0.2">
      <c r="A290" s="15" t="s">
        <v>590</v>
      </c>
      <c r="B290" s="15"/>
      <c r="C290" s="15"/>
      <c r="D290" s="15"/>
      <c r="F290" s="19"/>
      <c r="G290" s="21"/>
      <c r="H290" s="23"/>
      <c r="I290" s="20"/>
    </row>
    <row r="291" spans="1:9" ht="48" x14ac:dyDescent="0.2">
      <c r="A291" s="15" t="s">
        <v>591</v>
      </c>
      <c r="B291" s="15"/>
      <c r="C291" s="15"/>
      <c r="D291" s="15"/>
      <c r="F291" s="19"/>
      <c r="G291" s="21"/>
      <c r="H291" s="23"/>
      <c r="I291" s="20"/>
    </row>
    <row r="292" spans="1:9" ht="64" x14ac:dyDescent="0.2">
      <c r="A292" s="15" t="s">
        <v>592</v>
      </c>
      <c r="B292" s="15"/>
      <c r="C292" s="15"/>
      <c r="D292" s="15"/>
      <c r="F292" s="19"/>
      <c r="G292" s="21"/>
      <c r="H292" s="23"/>
      <c r="I292" s="20"/>
    </row>
    <row r="293" spans="1:9" ht="32" x14ac:dyDescent="0.2">
      <c r="A293" s="15" t="s">
        <v>593</v>
      </c>
      <c r="B293" s="15"/>
      <c r="C293" s="15"/>
      <c r="D293" s="15"/>
      <c r="F293" s="19"/>
      <c r="G293" s="21"/>
      <c r="H293" s="23"/>
      <c r="I293" s="20"/>
    </row>
    <row r="294" spans="1:9" x14ac:dyDescent="0.2">
      <c r="A294" s="2"/>
      <c r="B294" s="29"/>
      <c r="C294" s="15"/>
      <c r="D294" s="18"/>
      <c r="F294" s="19"/>
      <c r="G294" s="21"/>
      <c r="H294" s="23"/>
      <c r="I294" s="20"/>
    </row>
  </sheetData>
  <mergeCells count="69">
    <mergeCell ref="P59:S59"/>
    <mergeCell ref="A53:D53"/>
    <mergeCell ref="A56:D56"/>
    <mergeCell ref="F53:I53"/>
    <mergeCell ref="F56:I56"/>
    <mergeCell ref="F58:I58"/>
    <mergeCell ref="K57:N57"/>
    <mergeCell ref="P57:S57"/>
    <mergeCell ref="K59:N59"/>
    <mergeCell ref="A58:D58"/>
    <mergeCell ref="P43:S43"/>
    <mergeCell ref="K44:N44"/>
    <mergeCell ref="P44:S44"/>
    <mergeCell ref="K54:N54"/>
    <mergeCell ref="P54:S54"/>
    <mergeCell ref="K43:N43"/>
    <mergeCell ref="A185:D185"/>
    <mergeCell ref="F185:I185"/>
    <mergeCell ref="F190:I190"/>
    <mergeCell ref="A171:D171"/>
    <mergeCell ref="F171:I171"/>
    <mergeCell ref="A172:D172"/>
    <mergeCell ref="F228:I228"/>
    <mergeCell ref="A76:D76"/>
    <mergeCell ref="F76:I76"/>
    <mergeCell ref="F206:I206"/>
    <mergeCell ref="F222:I222"/>
    <mergeCell ref="F211:I211"/>
    <mergeCell ref="F212:I212"/>
    <mergeCell ref="F221:I221"/>
    <mergeCell ref="A184:D184"/>
    <mergeCell ref="F184:I184"/>
    <mergeCell ref="F80:I80"/>
    <mergeCell ref="F172:I172"/>
    <mergeCell ref="A173:D173"/>
    <mergeCell ref="F173:I173"/>
    <mergeCell ref="F102:I102"/>
    <mergeCell ref="A104:D104"/>
    <mergeCell ref="A28:D28"/>
    <mergeCell ref="F28:I28"/>
    <mergeCell ref="F34:I34"/>
    <mergeCell ref="F104:I104"/>
    <mergeCell ref="A107:D107"/>
    <mergeCell ref="F107:I107"/>
    <mergeCell ref="A71:D71"/>
    <mergeCell ref="F71:I71"/>
    <mergeCell ref="A74:D74"/>
    <mergeCell ref="F74:I74"/>
    <mergeCell ref="A91:D91"/>
    <mergeCell ref="F91:I91"/>
    <mergeCell ref="A85:D85"/>
    <mergeCell ref="F85:I85"/>
    <mergeCell ref="A80:D80"/>
    <mergeCell ref="F252:I252"/>
    <mergeCell ref="F263:I263"/>
    <mergeCell ref="A6:D6"/>
    <mergeCell ref="F6:I6"/>
    <mergeCell ref="A7:D7"/>
    <mergeCell ref="F7:I7"/>
    <mergeCell ref="A14:D14"/>
    <mergeCell ref="F14:H14"/>
    <mergeCell ref="A43:D43"/>
    <mergeCell ref="F43:I43"/>
    <mergeCell ref="A44:D44"/>
    <mergeCell ref="F44:I44"/>
    <mergeCell ref="A19:D19"/>
    <mergeCell ref="F19:H19"/>
    <mergeCell ref="A37:D37"/>
    <mergeCell ref="F37:H37"/>
  </mergeCells>
  <dataValidations count="1">
    <dataValidation type="list" allowBlank="1" showInputMessage="1" showErrorMessage="1" sqref="B4:B5 B8:B13 B15:B18 B20:B25" xr:uid="{00000000-0002-0000-0200-000000000000}">
      <formula1>"Y,N"</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EMDN</vt:lpstr>
      <vt:lpstr>A01-針</vt:lpstr>
      <vt:lpstr>A02-注射筒</vt:lpstr>
      <vt:lpstr>IVDR</vt:lpstr>
      <vt:lpstr>A</vt:lpstr>
      <vt:lpstr>B</vt:lpstr>
      <vt:lpstr>C0</vt:lpstr>
      <vt:lpstr>'A02-注射筒'!Standards</vt:lpstr>
      <vt:lpstr>IVDR!Standards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2024-06-30T23:44:13Z</dcterms:modified>
</cp:coreProperties>
</file>