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67AA411B-78A0-F145-BDFE-8726C2DA33DC}" xr6:coauthVersionLast="47" xr6:coauthVersionMax="47" xr10:uidLastSave="{00000000-0000-0000-0000-000000000000}"/>
  <bookViews>
    <workbookView xWindow="300" yWindow="500" windowWidth="24560" windowHeight="15880" activeTab="4" xr2:uid="{00000000-000D-0000-FFFF-FFFF00000000}"/>
  </bookViews>
  <sheets>
    <sheet name="EMDN" sheetId="9" r:id="rId1"/>
    <sheet name="A01-針" sheetId="6" r:id="rId2"/>
    <sheet name="A02-注射筒" sheetId="11" r:id="rId3"/>
    <sheet name="B01-血袋和套組" sheetId="12" r:id="rId4"/>
    <sheet name="B03-血液成分分離器材" sheetId="13" r:id="rId5"/>
    <sheet name="IVDR" sheetId="10" r:id="rId6"/>
  </sheets>
  <definedNames>
    <definedName name="_xlnm._FilterDatabase" localSheetId="1" hidden="1">'A01-針'!$A$3:$F$35</definedName>
    <definedName name="_xlnm._FilterDatabase" localSheetId="2" hidden="1">'A02-注射筒'!$A$3:$F$35</definedName>
    <definedName name="_xlnm._FilterDatabase" localSheetId="3" hidden="1">'B01-血袋和套組'!$A$3:$F$35</definedName>
    <definedName name="_xlnm._FilterDatabase" localSheetId="4" hidden="1">'B03-血液成分分離器材'!$A$3:$F$35</definedName>
    <definedName name="_xlnm._FilterDatabase" localSheetId="5" hidden="1">IVDR!$A$3:$K$39</definedName>
    <definedName name="A">EMDN!$A$3:$A$49</definedName>
    <definedName name="B">EMDN!$B$3:$B$50</definedName>
    <definedName name="C_">#REF!</definedName>
    <definedName name="C0">EMDN!$C$3:$C$50</definedName>
    <definedName name="Standards" localSheetId="2">'A02-注射筒'!$F$3:$F$50</definedName>
    <definedName name="Standards" localSheetId="3">'B01-血袋和套組'!$F$3:$F$50</definedName>
    <definedName name="Standards" localSheetId="4">'B03-血液成分分離器材'!$F$3:$F$50</definedName>
    <definedName name="Standards" localSheetId="5">IVDR!$K$3:$K$42</definedName>
    <definedName name="Standards">'A01-針'!$F$3:$F$50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3" l="1"/>
  <c r="C264" i="13"/>
  <c r="D263" i="13"/>
  <c r="C263" i="13"/>
  <c r="D262" i="13"/>
  <c r="C262" i="13"/>
  <c r="D261" i="13"/>
  <c r="C261" i="13"/>
  <c r="D260" i="13"/>
  <c r="C260" i="13"/>
  <c r="D259" i="13"/>
  <c r="C259" i="13"/>
  <c r="D258" i="13"/>
  <c r="C258" i="13"/>
  <c r="D257" i="13"/>
  <c r="C257" i="13"/>
  <c r="D256" i="13"/>
  <c r="C256" i="13"/>
  <c r="D254" i="13"/>
  <c r="C254" i="13"/>
  <c r="D253" i="13"/>
  <c r="C253" i="13"/>
  <c r="D252" i="13"/>
  <c r="C252" i="13"/>
  <c r="D251" i="13"/>
  <c r="C251" i="13"/>
  <c r="D250" i="13"/>
  <c r="C250" i="13"/>
  <c r="D249" i="13"/>
  <c r="C249" i="13"/>
  <c r="D248" i="13"/>
  <c r="C248" i="13"/>
  <c r="D247" i="13"/>
  <c r="C247" i="13"/>
  <c r="D245" i="13"/>
  <c r="C245" i="13"/>
  <c r="D244" i="13"/>
  <c r="C244" i="13"/>
  <c r="D242" i="13"/>
  <c r="C242" i="13"/>
  <c r="D241" i="13"/>
  <c r="C241" i="13"/>
  <c r="D239" i="13"/>
  <c r="C239" i="13"/>
  <c r="D238" i="13"/>
  <c r="C238" i="13"/>
  <c r="D237" i="13"/>
  <c r="C237" i="13"/>
  <c r="D236" i="13"/>
  <c r="C236" i="13"/>
  <c r="D235" i="13"/>
  <c r="C235" i="13"/>
  <c r="D234" i="13"/>
  <c r="C234" i="13"/>
  <c r="D233" i="13"/>
  <c r="C233" i="13"/>
  <c r="D232" i="13"/>
  <c r="C232" i="13"/>
  <c r="D231" i="13"/>
  <c r="C231" i="13"/>
  <c r="D229" i="13"/>
  <c r="C229" i="13"/>
  <c r="D228" i="13"/>
  <c r="C228" i="13"/>
  <c r="D227" i="13"/>
  <c r="C227" i="13"/>
  <c r="D226" i="13"/>
  <c r="C226" i="13"/>
  <c r="D225" i="13"/>
  <c r="C225" i="13"/>
  <c r="D224" i="13"/>
  <c r="C224" i="13"/>
  <c r="D223" i="13"/>
  <c r="C223" i="13"/>
  <c r="D222" i="13"/>
  <c r="C222" i="13"/>
  <c r="D221" i="13"/>
  <c r="C221" i="13"/>
  <c r="D220" i="13"/>
  <c r="C220" i="13"/>
  <c r="D217" i="13"/>
  <c r="C217" i="13"/>
  <c r="D216" i="13"/>
  <c r="C216" i="13"/>
  <c r="D215" i="13"/>
  <c r="C215" i="13"/>
  <c r="D214" i="13"/>
  <c r="C214" i="13"/>
  <c r="D213" i="13"/>
  <c r="C213" i="13"/>
  <c r="D212" i="13"/>
  <c r="C212" i="13"/>
  <c r="D211" i="13"/>
  <c r="C211" i="13"/>
  <c r="D210" i="13"/>
  <c r="C210" i="13"/>
  <c r="D209" i="13"/>
  <c r="C209" i="13"/>
  <c r="D208" i="13"/>
  <c r="C208"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7" i="13"/>
  <c r="C187" i="13"/>
  <c r="D186" i="13"/>
  <c r="C186" i="13"/>
  <c r="D185" i="13"/>
  <c r="C185" i="13"/>
  <c r="D184" i="13"/>
  <c r="C184" i="13"/>
  <c r="D181" i="13"/>
  <c r="C181" i="13"/>
  <c r="D180" i="13"/>
  <c r="C180" i="13"/>
  <c r="D179" i="13"/>
  <c r="C179" i="13"/>
  <c r="D178" i="13"/>
  <c r="C178" i="13"/>
  <c r="D177" i="13"/>
  <c r="C177" i="13"/>
  <c r="D176" i="13"/>
  <c r="C176" i="13"/>
  <c r="D175" i="13"/>
  <c r="C175" i="13"/>
  <c r="D174" i="13"/>
  <c r="C174" i="13"/>
  <c r="D168" i="13"/>
  <c r="C168" i="13"/>
  <c r="D167" i="13"/>
  <c r="C167" i="13"/>
  <c r="D165" i="13"/>
  <c r="C165" i="13"/>
  <c r="D164" i="13"/>
  <c r="C164" i="13"/>
  <c r="D163" i="13"/>
  <c r="C163" i="13"/>
  <c r="D161" i="13"/>
  <c r="C161" i="13"/>
  <c r="D159" i="13"/>
  <c r="C159" i="13"/>
  <c r="D158" i="13"/>
  <c r="C158" i="13"/>
  <c r="D157" i="13"/>
  <c r="C157" i="13"/>
  <c r="D155" i="13"/>
  <c r="C155" i="13"/>
  <c r="D154" i="13"/>
  <c r="C154" i="13"/>
  <c r="D153" i="13"/>
  <c r="C153" i="13"/>
  <c r="D152" i="13"/>
  <c r="C152" i="13"/>
  <c r="D151" i="13"/>
  <c r="C151" i="13"/>
  <c r="D150" i="13"/>
  <c r="C150" i="13"/>
  <c r="D149" i="13"/>
  <c r="C149"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103" i="13"/>
  <c r="C103" i="13"/>
  <c r="D102" i="13"/>
  <c r="C102" i="13"/>
  <c r="D101" i="13"/>
  <c r="C101" i="13"/>
  <c r="D100" i="13"/>
  <c r="C100" i="13"/>
  <c r="D99" i="13"/>
  <c r="C99" i="13"/>
  <c r="D98" i="13"/>
  <c r="C98" i="13"/>
  <c r="D97" i="13"/>
  <c r="C97" i="13"/>
  <c r="D96" i="13"/>
  <c r="C96" i="13"/>
  <c r="D95" i="13"/>
  <c r="C95" i="13"/>
  <c r="D94" i="13"/>
  <c r="C94" i="13"/>
  <c r="D93" i="13"/>
  <c r="C93" i="13"/>
  <c r="D92" i="13"/>
  <c r="C92" i="13"/>
  <c r="D90" i="13"/>
  <c r="C90" i="13"/>
  <c r="D88" i="13"/>
  <c r="C88" i="13"/>
  <c r="D87" i="13"/>
  <c r="C87" i="13"/>
  <c r="D86" i="13"/>
  <c r="C86" i="13"/>
  <c r="D85" i="13"/>
  <c r="C85" i="13"/>
  <c r="D83" i="13"/>
  <c r="C83" i="13"/>
  <c r="D82" i="13"/>
  <c r="C82" i="13"/>
  <c r="D81" i="13"/>
  <c r="C81" i="13"/>
  <c r="D78" i="13"/>
  <c r="C78" i="13"/>
  <c r="D77" i="13"/>
  <c r="C77" i="13"/>
  <c r="D75" i="13"/>
  <c r="C75" i="13"/>
  <c r="D74" i="13"/>
  <c r="C74" i="13"/>
  <c r="D73" i="13"/>
  <c r="C73" i="13"/>
  <c r="D72" i="13"/>
  <c r="C72" i="13"/>
  <c r="D71" i="13"/>
  <c r="C71" i="13"/>
  <c r="D70" i="13"/>
  <c r="C70" i="13"/>
  <c r="D69" i="13"/>
  <c r="C69" i="13"/>
  <c r="D68" i="13"/>
  <c r="C68" i="13"/>
  <c r="D67" i="13"/>
  <c r="C67" i="13"/>
  <c r="D66" i="13"/>
  <c r="C66" i="13"/>
  <c r="D65" i="13"/>
  <c r="C65" i="13"/>
  <c r="D62" i="13"/>
  <c r="C62" i="13"/>
  <c r="D61" i="13"/>
  <c r="C61" i="13"/>
  <c r="D60" i="13"/>
  <c r="C60" i="13"/>
  <c r="D58" i="13"/>
  <c r="C58" i="13"/>
  <c r="D56" i="13"/>
  <c r="C56" i="13"/>
  <c r="D54" i="13"/>
  <c r="C54" i="13"/>
  <c r="D53" i="13"/>
  <c r="C53" i="13"/>
  <c r="D52" i="13"/>
  <c r="C52" i="13"/>
  <c r="D51" i="13"/>
  <c r="C51" i="13"/>
  <c r="D48" i="13"/>
  <c r="C48" i="13"/>
  <c r="D47" i="13"/>
  <c r="C47" i="13"/>
  <c r="D45" i="13"/>
  <c r="C45" i="13"/>
  <c r="D44" i="13"/>
  <c r="C44" i="13"/>
  <c r="D43" i="13"/>
  <c r="C43" i="13"/>
  <c r="D39" i="13"/>
  <c r="C39" i="13"/>
  <c r="D38" i="13"/>
  <c r="C38" i="13"/>
  <c r="D37" i="13"/>
  <c r="C37" i="13"/>
  <c r="D36" i="13"/>
  <c r="C36" i="13"/>
  <c r="D35" i="13"/>
  <c r="C35" i="13"/>
  <c r="D34" i="13"/>
  <c r="C34" i="13"/>
  <c r="D33" i="13"/>
  <c r="C33" i="13"/>
  <c r="D32" i="13"/>
  <c r="C32" i="13"/>
  <c r="D31" i="13"/>
  <c r="C31" i="13"/>
  <c r="D30" i="13"/>
  <c r="C30" i="13"/>
  <c r="D25" i="13"/>
  <c r="C25" i="13"/>
  <c r="D24" i="13"/>
  <c r="C24" i="13"/>
  <c r="D23" i="13"/>
  <c r="C23" i="13"/>
  <c r="D22" i="13"/>
  <c r="C22" i="13"/>
  <c r="D21" i="13"/>
  <c r="C21" i="13"/>
  <c r="D20" i="13"/>
  <c r="C20" i="13"/>
  <c r="D18" i="13"/>
  <c r="C18" i="13"/>
  <c r="D17" i="13"/>
  <c r="C17" i="13"/>
  <c r="D16" i="13"/>
  <c r="C16" i="13"/>
  <c r="D15" i="13"/>
  <c r="C15" i="13"/>
  <c r="D13" i="13"/>
  <c r="C13" i="13"/>
  <c r="D12" i="13"/>
  <c r="C12" i="13"/>
  <c r="D11" i="13"/>
  <c r="C11" i="13"/>
  <c r="D10" i="13"/>
  <c r="C10" i="13"/>
  <c r="D9" i="13"/>
  <c r="C9" i="13"/>
  <c r="D8" i="13"/>
  <c r="C8" i="13"/>
  <c r="D5" i="13"/>
  <c r="C5" i="13"/>
  <c r="D4" i="13"/>
  <c r="D264" i="12"/>
  <c r="C264" i="12"/>
  <c r="C262" i="12"/>
  <c r="C261" i="12"/>
  <c r="C256" i="6"/>
  <c r="C257" i="6"/>
  <c r="C256" i="11"/>
  <c r="C257" i="11"/>
  <c r="C257" i="12"/>
  <c r="C256" i="12"/>
  <c r="C253" i="12"/>
  <c r="D252" i="12"/>
  <c r="C252" i="12"/>
  <c r="C251" i="12"/>
  <c r="C250" i="12"/>
  <c r="D249" i="12"/>
  <c r="C249" i="12"/>
  <c r="D248" i="12"/>
  <c r="C248" i="12"/>
  <c r="C247" i="12"/>
  <c r="C237" i="12"/>
  <c r="C239" i="12"/>
  <c r="C239" i="11"/>
  <c r="D234" i="6"/>
  <c r="D233" i="6"/>
  <c r="D232" i="6"/>
  <c r="D231" i="6"/>
  <c r="C237" i="11"/>
  <c r="C235" i="12"/>
  <c r="C236" i="11"/>
  <c r="D236" i="11"/>
  <c r="D237" i="11"/>
  <c r="D239" i="11"/>
  <c r="D234" i="11"/>
  <c r="C234" i="11"/>
  <c r="D233" i="11"/>
  <c r="C233" i="11"/>
  <c r="D232" i="11"/>
  <c r="C232" i="11"/>
  <c r="D231" i="11"/>
  <c r="C231" i="11"/>
  <c r="D234" i="12"/>
  <c r="C234" i="12"/>
  <c r="D233" i="12"/>
  <c r="C233" i="12"/>
  <c r="D231" i="12"/>
  <c r="C231" i="12"/>
  <c r="C229" i="12"/>
  <c r="C228" i="12"/>
  <c r="C227" i="12"/>
  <c r="C226" i="12"/>
  <c r="D245" i="12"/>
  <c r="C245" i="12"/>
  <c r="D244" i="12"/>
  <c r="C244" i="12"/>
  <c r="D242" i="12"/>
  <c r="C242" i="12"/>
  <c r="D241" i="12"/>
  <c r="C241" i="12"/>
  <c r="D238" i="12"/>
  <c r="C238" i="12"/>
  <c r="D237" i="12"/>
  <c r="D236" i="12"/>
  <c r="C236" i="12"/>
  <c r="D232" i="12"/>
  <c r="C232" i="12"/>
  <c r="D225" i="12"/>
  <c r="C225" i="12"/>
  <c r="C224" i="12"/>
  <c r="C223" i="12"/>
  <c r="C222" i="12"/>
  <c r="C221" i="12"/>
  <c r="C220" i="12"/>
  <c r="C217" i="12"/>
  <c r="C216" i="12"/>
  <c r="C215" i="12"/>
  <c r="C214" i="12"/>
  <c r="C213" i="12"/>
  <c r="C212" i="12"/>
  <c r="C211" i="12"/>
  <c r="C210" i="12"/>
  <c r="C209" i="12"/>
  <c r="C208" i="12"/>
  <c r="C204" i="12"/>
  <c r="C203" i="12"/>
  <c r="C202" i="12"/>
  <c r="D201" i="12"/>
  <c r="C201" i="12"/>
  <c r="C200" i="12"/>
  <c r="C199" i="12"/>
  <c r="C198" i="12"/>
  <c r="C197" i="12"/>
  <c r="C196" i="12"/>
  <c r="C195" i="12"/>
  <c r="C194" i="12"/>
  <c r="C193" i="12"/>
  <c r="C192" i="12"/>
  <c r="D190" i="12"/>
  <c r="C190" i="12"/>
  <c r="C189" i="12"/>
  <c r="C187" i="12"/>
  <c r="C186" i="12"/>
  <c r="C185" i="12"/>
  <c r="C184" i="12"/>
  <c r="C180" i="12"/>
  <c r="C180" i="11"/>
  <c r="C180" i="6"/>
  <c r="C175" i="12"/>
  <c r="C176" i="12"/>
  <c r="C181" i="12"/>
  <c r="D179" i="6"/>
  <c r="C179" i="6"/>
  <c r="D179" i="11"/>
  <c r="C179" i="11"/>
  <c r="D179" i="12"/>
  <c r="C179" i="12"/>
  <c r="C174" i="12"/>
  <c r="C159" i="12"/>
  <c r="C158" i="12"/>
  <c r="C157" i="12"/>
  <c r="D158" i="12"/>
  <c r="D154" i="12"/>
  <c r="C154" i="12"/>
  <c r="D157" i="12"/>
  <c r="C155" i="12"/>
  <c r="C75" i="12"/>
  <c r="C71" i="12"/>
  <c r="C73" i="12"/>
  <c r="C72" i="12"/>
  <c r="C38" i="12"/>
  <c r="D153" i="12"/>
  <c r="C153" i="12"/>
  <c r="D152" i="12"/>
  <c r="C152" i="12"/>
  <c r="C150" i="12"/>
  <c r="C149" i="12"/>
  <c r="C103" i="12"/>
  <c r="D101" i="12"/>
  <c r="C101" i="12"/>
  <c r="C100" i="12"/>
  <c r="D100" i="12"/>
  <c r="C96" i="6"/>
  <c r="C96" i="11"/>
  <c r="C96" i="12"/>
  <c r="D99" i="12"/>
  <c r="C99" i="12"/>
  <c r="D98" i="12"/>
  <c r="C98" i="12"/>
  <c r="D97" i="12"/>
  <c r="C97" i="12"/>
  <c r="D95" i="12"/>
  <c r="C95" i="12"/>
  <c r="C93" i="12"/>
  <c r="C92" i="12"/>
  <c r="C92" i="11"/>
  <c r="D90" i="12"/>
  <c r="C90" i="12"/>
  <c r="D78" i="12"/>
  <c r="C78" i="12"/>
  <c r="D77" i="12"/>
  <c r="C77" i="12"/>
  <c r="C65" i="12"/>
  <c r="C61" i="12"/>
  <c r="C45" i="12"/>
  <c r="C44" i="12"/>
  <c r="C43" i="12"/>
  <c r="C37" i="12"/>
  <c r="C36" i="12"/>
  <c r="C35" i="12"/>
  <c r="C33" i="12"/>
  <c r="C30" i="12"/>
  <c r="C23" i="12"/>
  <c r="C22" i="12"/>
  <c r="C21" i="12"/>
  <c r="C20" i="12"/>
  <c r="C4" i="12"/>
  <c r="D74" i="12"/>
  <c r="C74" i="12"/>
  <c r="C69" i="12"/>
  <c r="C68" i="12"/>
  <c r="C67" i="12"/>
  <c r="C66" i="12"/>
  <c r="D62" i="12"/>
  <c r="C62" i="12"/>
  <c r="C30" i="6"/>
  <c r="C30" i="11"/>
  <c r="D60" i="12"/>
  <c r="C60" i="12"/>
  <c r="D54" i="12"/>
  <c r="D53" i="12"/>
  <c r="D52" i="12"/>
  <c r="D51" i="12"/>
  <c r="C54" i="12"/>
  <c r="C53" i="12"/>
  <c r="C52" i="12"/>
  <c r="C51" i="12"/>
  <c r="C47" i="12"/>
  <c r="C54" i="11"/>
  <c r="C53" i="11"/>
  <c r="C52" i="11"/>
  <c r="C51" i="11"/>
  <c r="D47" i="12"/>
  <c r="C47" i="11"/>
  <c r="D32" i="12"/>
  <c r="C32" i="12"/>
  <c r="C31" i="12"/>
  <c r="D263" i="12"/>
  <c r="C263" i="12"/>
  <c r="D262" i="12"/>
  <c r="D261" i="12"/>
  <c r="D260" i="12"/>
  <c r="C260" i="12"/>
  <c r="D259" i="12"/>
  <c r="C259" i="12"/>
  <c r="D258" i="12"/>
  <c r="C258" i="12"/>
  <c r="D257" i="12"/>
  <c r="D256" i="12"/>
  <c r="D254" i="12"/>
  <c r="C254" i="12"/>
  <c r="D253" i="12"/>
  <c r="D251" i="12"/>
  <c r="D250" i="12"/>
  <c r="D247" i="12"/>
  <c r="D239" i="12"/>
  <c r="D235" i="12"/>
  <c r="D229" i="12"/>
  <c r="D228" i="12"/>
  <c r="D227" i="12"/>
  <c r="D226" i="12"/>
  <c r="D224" i="12"/>
  <c r="D223" i="12"/>
  <c r="D222" i="12"/>
  <c r="D221" i="12"/>
  <c r="D220" i="12"/>
  <c r="D217" i="12"/>
  <c r="D216" i="12"/>
  <c r="D215" i="12"/>
  <c r="D214" i="12"/>
  <c r="D213" i="12"/>
  <c r="D212" i="12"/>
  <c r="D211" i="12"/>
  <c r="D210" i="12"/>
  <c r="D209" i="12"/>
  <c r="D208" i="12"/>
  <c r="D205" i="12"/>
  <c r="C205" i="12"/>
  <c r="D204" i="12"/>
  <c r="D203" i="12"/>
  <c r="D202" i="12"/>
  <c r="D200" i="12"/>
  <c r="D199" i="12"/>
  <c r="D198" i="12"/>
  <c r="D197" i="12"/>
  <c r="D196" i="12"/>
  <c r="D195" i="12"/>
  <c r="D194" i="12"/>
  <c r="D193" i="12"/>
  <c r="D192" i="12"/>
  <c r="D191" i="12"/>
  <c r="C191" i="12"/>
  <c r="D189" i="12"/>
  <c r="D187" i="12"/>
  <c r="D186" i="12"/>
  <c r="D185" i="12"/>
  <c r="D184" i="12"/>
  <c r="D181" i="12"/>
  <c r="D180" i="12"/>
  <c r="D178" i="12"/>
  <c r="C178" i="12"/>
  <c r="D177" i="12"/>
  <c r="C177" i="12"/>
  <c r="D176" i="12"/>
  <c r="D175" i="12"/>
  <c r="D174" i="12"/>
  <c r="D168" i="12"/>
  <c r="C168" i="12"/>
  <c r="D167" i="12"/>
  <c r="C167" i="12"/>
  <c r="D165" i="12"/>
  <c r="C165" i="12"/>
  <c r="D164" i="12"/>
  <c r="C164" i="12"/>
  <c r="D163" i="12"/>
  <c r="C163" i="12"/>
  <c r="D161" i="12"/>
  <c r="C161" i="12"/>
  <c r="D159" i="12"/>
  <c r="D155" i="12"/>
  <c r="D151" i="12"/>
  <c r="C151" i="12"/>
  <c r="D150" i="12"/>
  <c r="D149"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103" i="12"/>
  <c r="D102" i="12"/>
  <c r="C102" i="12"/>
  <c r="D96" i="12"/>
  <c r="D94" i="12"/>
  <c r="C94" i="12"/>
  <c r="D93" i="12"/>
  <c r="D92" i="12"/>
  <c r="D88" i="12"/>
  <c r="C88" i="12"/>
  <c r="D87" i="12"/>
  <c r="C87" i="12"/>
  <c r="D86" i="12"/>
  <c r="C86" i="12"/>
  <c r="D85" i="12"/>
  <c r="C85" i="12"/>
  <c r="D83" i="12"/>
  <c r="C83" i="12"/>
  <c r="D82" i="12"/>
  <c r="C82" i="12"/>
  <c r="D81" i="12"/>
  <c r="C81" i="12"/>
  <c r="D75" i="12"/>
  <c r="D73" i="12"/>
  <c r="D72" i="12"/>
  <c r="D71" i="12"/>
  <c r="D70" i="12"/>
  <c r="C70" i="12"/>
  <c r="D69" i="12"/>
  <c r="D68" i="12"/>
  <c r="D67" i="12"/>
  <c r="D66" i="12"/>
  <c r="D65" i="12"/>
  <c r="D61" i="12"/>
  <c r="D58" i="12"/>
  <c r="C58" i="12"/>
  <c r="D56" i="12"/>
  <c r="C56" i="12"/>
  <c r="D48" i="12"/>
  <c r="C48" i="12"/>
  <c r="D45" i="12"/>
  <c r="D44" i="12"/>
  <c r="D43" i="12"/>
  <c r="D39" i="12"/>
  <c r="C39" i="12"/>
  <c r="D38" i="12"/>
  <c r="D37" i="12"/>
  <c r="D36" i="12"/>
  <c r="D35" i="12"/>
  <c r="D34" i="12"/>
  <c r="C34" i="12"/>
  <c r="D33" i="12"/>
  <c r="D31" i="12"/>
  <c r="D30" i="12"/>
  <c r="D25" i="12"/>
  <c r="C25" i="12"/>
  <c r="D24" i="12"/>
  <c r="C24" i="12"/>
  <c r="D23" i="12"/>
  <c r="D22" i="12"/>
  <c r="D21" i="12"/>
  <c r="D20" i="12"/>
  <c r="D18" i="12"/>
  <c r="C18" i="12"/>
  <c r="D17" i="12"/>
  <c r="C17" i="12"/>
  <c r="D16" i="12"/>
  <c r="C16" i="12"/>
  <c r="D15" i="12"/>
  <c r="C15" i="12"/>
  <c r="D13" i="12"/>
  <c r="C13" i="12"/>
  <c r="D12" i="12"/>
  <c r="C12" i="12"/>
  <c r="D11" i="12"/>
  <c r="C11" i="12"/>
  <c r="D10" i="12"/>
  <c r="C10" i="12"/>
  <c r="D9" i="12"/>
  <c r="C9" i="12"/>
  <c r="D8" i="12"/>
  <c r="C8" i="12"/>
  <c r="D5" i="12"/>
  <c r="C5" i="12"/>
  <c r="D4" i="12"/>
  <c r="D264" i="11"/>
  <c r="C264" i="11"/>
  <c r="C262" i="11"/>
  <c r="C261" i="11"/>
  <c r="D256" i="11"/>
  <c r="D257" i="11"/>
  <c r="C253" i="11"/>
  <c r="D252" i="11"/>
  <c r="D251" i="11"/>
  <c r="D250" i="11"/>
  <c r="C252" i="11"/>
  <c r="C251" i="11"/>
  <c r="C250" i="11"/>
  <c r="D249" i="11"/>
  <c r="D248" i="11"/>
  <c r="C249" i="11"/>
  <c r="C248" i="11"/>
  <c r="C247" i="11"/>
  <c r="D245" i="11"/>
  <c r="C245" i="11"/>
  <c r="D244" i="11"/>
  <c r="C244" i="11"/>
  <c r="C242" i="11"/>
  <c r="C241" i="11"/>
  <c r="D242" i="11"/>
  <c r="D241" i="11"/>
  <c r="D74" i="11"/>
  <c r="C237" i="6"/>
  <c r="C236" i="6"/>
  <c r="C235" i="11"/>
  <c r="D99" i="11"/>
  <c r="C229" i="11"/>
  <c r="C228" i="11"/>
  <c r="C227" i="11"/>
  <c r="C226" i="11"/>
  <c r="C225" i="11"/>
  <c r="C224" i="11"/>
  <c r="C223" i="11"/>
  <c r="C222" i="11"/>
  <c r="C221" i="11"/>
  <c r="C220" i="11"/>
  <c r="C217" i="11"/>
  <c r="C216" i="11"/>
  <c r="C215" i="11"/>
  <c r="C214" i="11"/>
  <c r="C213" i="11"/>
  <c r="C212" i="11"/>
  <c r="C211" i="11"/>
  <c r="C210" i="11"/>
  <c r="C209" i="11"/>
  <c r="C208" i="11"/>
  <c r="C204" i="11"/>
  <c r="C202" i="11"/>
  <c r="C201" i="11"/>
  <c r="C203" i="11"/>
  <c r="C199" i="11"/>
  <c r="C200" i="11"/>
  <c r="C198" i="11"/>
  <c r="C197" i="11"/>
  <c r="C196" i="11"/>
  <c r="C195" i="11"/>
  <c r="C194" i="11"/>
  <c r="C193" i="11"/>
  <c r="C192" i="11"/>
  <c r="D88" i="11"/>
  <c r="C88" i="11"/>
  <c r="D87" i="11"/>
  <c r="C87" i="11"/>
  <c r="D86" i="11"/>
  <c r="C86" i="11"/>
  <c r="D85" i="11"/>
  <c r="C85" i="11"/>
  <c r="C82" i="11"/>
  <c r="D83" i="11"/>
  <c r="C83" i="11"/>
  <c r="D82" i="11"/>
  <c r="C81" i="11"/>
  <c r="D81" i="11"/>
  <c r="C190" i="11"/>
  <c r="C189" i="11"/>
  <c r="C187" i="11"/>
  <c r="C186" i="11"/>
  <c r="C185" i="11"/>
  <c r="C184" i="11"/>
  <c r="C181" i="11"/>
  <c r="D178" i="11"/>
  <c r="C178" i="11"/>
  <c r="C176" i="11"/>
  <c r="C175" i="11"/>
  <c r="C174" i="11"/>
  <c r="D158" i="11"/>
  <c r="C159" i="11"/>
  <c r="C158" i="11"/>
  <c r="C157" i="11"/>
  <c r="D157" i="11"/>
  <c r="D155" i="11"/>
  <c r="C155" i="11"/>
  <c r="D154" i="11"/>
  <c r="C154" i="11"/>
  <c r="D151" i="11"/>
  <c r="D153" i="11"/>
  <c r="C153" i="11"/>
  <c r="D152" i="11"/>
  <c r="C152" i="11"/>
  <c r="C150" i="11"/>
  <c r="C149" i="11"/>
  <c r="C103" i="11"/>
  <c r="D101" i="11"/>
  <c r="D100" i="11"/>
  <c r="D98" i="11"/>
  <c r="D97" i="11"/>
  <c r="C97" i="11"/>
  <c r="C98" i="11"/>
  <c r="C99" i="11"/>
  <c r="C100" i="11"/>
  <c r="D95" i="11"/>
  <c r="C95" i="11"/>
  <c r="D93" i="6"/>
  <c r="D92" i="11"/>
  <c r="D93" i="11"/>
  <c r="C93" i="6"/>
  <c r="C93" i="11"/>
  <c r="D90" i="11"/>
  <c r="C90" i="11"/>
  <c r="D78" i="11"/>
  <c r="C78" i="11"/>
  <c r="C77" i="11"/>
  <c r="D77" i="11"/>
  <c r="C75" i="11"/>
  <c r="C75" i="6"/>
  <c r="C74" i="11"/>
  <c r="C73" i="11"/>
  <c r="C72" i="11"/>
  <c r="D71" i="11"/>
  <c r="C70" i="11"/>
  <c r="C71" i="11"/>
  <c r="D70" i="11"/>
  <c r="C69" i="11"/>
  <c r="D62" i="11"/>
  <c r="C62" i="11"/>
  <c r="C61" i="11"/>
  <c r="D60" i="11"/>
  <c r="D54" i="11"/>
  <c r="D53" i="11"/>
  <c r="D52" i="11"/>
  <c r="D51" i="11"/>
  <c r="D47" i="11"/>
  <c r="D43" i="11"/>
  <c r="D44" i="11"/>
  <c r="C43" i="11"/>
  <c r="C45" i="11"/>
  <c r="C44" i="11"/>
  <c r="C48" i="11"/>
  <c r="C38" i="11"/>
  <c r="C37" i="11"/>
  <c r="C36" i="11"/>
  <c r="C35" i="11"/>
  <c r="C37" i="6"/>
  <c r="C33" i="6"/>
  <c r="C33" i="11"/>
  <c r="C31" i="11"/>
  <c r="C25" i="11"/>
  <c r="D32" i="11"/>
  <c r="C32" i="11"/>
  <c r="C22" i="11"/>
  <c r="C22" i="6"/>
  <c r="C23" i="6"/>
  <c r="C23" i="11"/>
  <c r="C21" i="11"/>
  <c r="C20" i="11"/>
  <c r="D16" i="11"/>
  <c r="C16" i="11"/>
  <c r="D4" i="11"/>
  <c r="C4" i="11"/>
  <c r="D263" i="11"/>
  <c r="C263" i="11"/>
  <c r="D262" i="11"/>
  <c r="D261" i="11"/>
  <c r="D260" i="11"/>
  <c r="C260" i="11"/>
  <c r="D259" i="11"/>
  <c r="C259" i="11"/>
  <c r="D258" i="11"/>
  <c r="C258" i="11"/>
  <c r="D254" i="11"/>
  <c r="C254" i="11"/>
  <c r="D253" i="11"/>
  <c r="D247" i="11"/>
  <c r="D238" i="11"/>
  <c r="C238" i="11"/>
  <c r="D235" i="11"/>
  <c r="D229" i="11"/>
  <c r="D228" i="11"/>
  <c r="D227" i="11"/>
  <c r="D226" i="11"/>
  <c r="D225" i="11"/>
  <c r="D224" i="11"/>
  <c r="D223" i="11"/>
  <c r="D222" i="11"/>
  <c r="D221" i="11"/>
  <c r="D220" i="11"/>
  <c r="D217" i="11"/>
  <c r="D216" i="11"/>
  <c r="D215" i="11"/>
  <c r="D214" i="11"/>
  <c r="D213" i="11"/>
  <c r="D212" i="11"/>
  <c r="D211" i="11"/>
  <c r="D210" i="11"/>
  <c r="D209" i="11"/>
  <c r="D208" i="11"/>
  <c r="D205" i="11"/>
  <c r="C205" i="11"/>
  <c r="D204" i="11"/>
  <c r="D203" i="11"/>
  <c r="D202" i="11"/>
  <c r="D201" i="11"/>
  <c r="D200" i="11"/>
  <c r="D199" i="11"/>
  <c r="D198" i="11"/>
  <c r="D197" i="11"/>
  <c r="D196" i="11"/>
  <c r="D195" i="11"/>
  <c r="D194" i="11"/>
  <c r="D193" i="11"/>
  <c r="D192" i="11"/>
  <c r="D191" i="11"/>
  <c r="C191" i="11"/>
  <c r="D190" i="11"/>
  <c r="D189" i="11"/>
  <c r="D187" i="11"/>
  <c r="D186" i="11"/>
  <c r="D185" i="11"/>
  <c r="D184" i="11"/>
  <c r="D181" i="11"/>
  <c r="D180" i="11"/>
  <c r="D177" i="11"/>
  <c r="C177" i="11"/>
  <c r="D176" i="11"/>
  <c r="D175" i="11"/>
  <c r="D174" i="11"/>
  <c r="D168" i="11"/>
  <c r="C168" i="11"/>
  <c r="D167" i="11"/>
  <c r="C167" i="11"/>
  <c r="D165" i="11"/>
  <c r="C165" i="11"/>
  <c r="D164" i="11"/>
  <c r="C164" i="11"/>
  <c r="D163" i="11"/>
  <c r="C163" i="11"/>
  <c r="D161" i="11"/>
  <c r="C161" i="11"/>
  <c r="D159" i="11"/>
  <c r="C151" i="11"/>
  <c r="D150" i="11"/>
  <c r="D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D102" i="11"/>
  <c r="C102" i="11"/>
  <c r="C101" i="11"/>
  <c r="D96" i="11"/>
  <c r="D94" i="11"/>
  <c r="C94" i="11"/>
  <c r="D75" i="11"/>
  <c r="D73" i="11"/>
  <c r="D72" i="11"/>
  <c r="D69" i="11"/>
  <c r="D68" i="11"/>
  <c r="C68" i="11"/>
  <c r="D67" i="11"/>
  <c r="C67" i="11"/>
  <c r="D66" i="11"/>
  <c r="C66" i="11"/>
  <c r="D65" i="11"/>
  <c r="C65" i="11"/>
  <c r="D61" i="11"/>
  <c r="C60" i="11"/>
  <c r="D58" i="11"/>
  <c r="C58" i="11"/>
  <c r="D56" i="11"/>
  <c r="C56" i="11"/>
  <c r="D48" i="11"/>
  <c r="D45" i="11"/>
  <c r="D39" i="11"/>
  <c r="C39" i="11"/>
  <c r="D38" i="11"/>
  <c r="D37" i="11"/>
  <c r="D36" i="11"/>
  <c r="D35" i="11"/>
  <c r="D34" i="11"/>
  <c r="C34" i="11"/>
  <c r="D33" i="11"/>
  <c r="D31" i="11"/>
  <c r="D30" i="11"/>
  <c r="D25" i="11"/>
  <c r="D24" i="11"/>
  <c r="C24" i="11"/>
  <c r="D23" i="11"/>
  <c r="D22" i="11"/>
  <c r="D21" i="11"/>
  <c r="D20" i="11"/>
  <c r="D18" i="11"/>
  <c r="C18" i="11"/>
  <c r="D17" i="11"/>
  <c r="C17" i="11"/>
  <c r="D15" i="11"/>
  <c r="C15" i="11"/>
  <c r="D13" i="11"/>
  <c r="C13" i="11"/>
  <c r="D12" i="11"/>
  <c r="C12" i="11"/>
  <c r="D11" i="11"/>
  <c r="C11" i="11"/>
  <c r="D10" i="11"/>
  <c r="C10" i="11"/>
  <c r="D9" i="11"/>
  <c r="C9" i="11"/>
  <c r="D8" i="11"/>
  <c r="C8" i="11"/>
  <c r="D5" i="11"/>
  <c r="C5" i="11"/>
  <c r="D264" i="6"/>
  <c r="C264" i="6"/>
  <c r="C262" i="6"/>
  <c r="C261" i="6"/>
  <c r="D262" i="6"/>
  <c r="D261" i="6"/>
  <c r="D260" i="6"/>
  <c r="C260" i="6"/>
  <c r="D257" i="6"/>
  <c r="D256" i="6"/>
  <c r="D263" i="6"/>
  <c r="C263" i="6"/>
  <c r="D259" i="6"/>
  <c r="C259" i="6"/>
  <c r="D258" i="6"/>
  <c r="C258" i="6"/>
  <c r="D254" i="6"/>
  <c r="C254" i="6"/>
  <c r="D253" i="6"/>
  <c r="C253" i="6"/>
  <c r="D251" i="6"/>
  <c r="C251" i="6"/>
  <c r="C249" i="6"/>
  <c r="C245" i="6"/>
  <c r="C244" i="6"/>
  <c r="C248" i="6"/>
  <c r="D47" i="6"/>
  <c r="D252" i="6"/>
  <c r="C252" i="6"/>
  <c r="C250" i="6"/>
  <c r="D250" i="6"/>
  <c r="D249" i="6"/>
  <c r="D248" i="6"/>
  <c r="C247" i="6"/>
  <c r="D247" i="6"/>
  <c r="D245" i="6"/>
  <c r="D244" i="6"/>
  <c r="D242" i="6"/>
  <c r="D241" i="6"/>
  <c r="C242" i="6"/>
  <c r="C241" i="6"/>
  <c r="C239" i="6"/>
  <c r="D238" i="6"/>
  <c r="C238" i="6"/>
  <c r="D239" i="6"/>
  <c r="D237" i="6"/>
  <c r="D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C202" i="6"/>
  <c r="D204" i="6"/>
  <c r="D203" i="6"/>
  <c r="C203" i="6"/>
  <c r="D202" i="6"/>
  <c r="D199" i="6"/>
  <c r="C199" i="6"/>
  <c r="D201" i="6"/>
  <c r="C201" i="6"/>
  <c r="D200" i="6"/>
  <c r="C200" i="6"/>
  <c r="C198" i="6"/>
  <c r="D198" i="6"/>
  <c r="D197" i="6"/>
  <c r="C197" i="6"/>
  <c r="D196" i="6"/>
  <c r="C196" i="6"/>
  <c r="D191" i="6"/>
  <c r="C191" i="6"/>
  <c r="D194" i="6"/>
  <c r="C194" i="6"/>
  <c r="D193" i="6"/>
  <c r="C193" i="6"/>
  <c r="D192" i="6"/>
  <c r="C192" i="6"/>
  <c r="D190" i="6"/>
  <c r="C190" i="6"/>
  <c r="D189" i="6"/>
  <c r="C189" i="6"/>
  <c r="D187" i="6"/>
  <c r="C187" i="6"/>
  <c r="D186" i="6"/>
  <c r="C186" i="6"/>
  <c r="D185" i="6"/>
  <c r="C185" i="6"/>
  <c r="D184" i="6"/>
  <c r="C184" i="6"/>
  <c r="D181" i="6"/>
  <c r="C181" i="6"/>
  <c r="D180" i="6"/>
  <c r="D178" i="6"/>
  <c r="C178" i="6"/>
  <c r="D177" i="6"/>
  <c r="C177"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C155" i="6"/>
  <c r="D155" i="6"/>
  <c r="C153" i="6"/>
  <c r="C154" i="6"/>
  <c r="D154" i="6"/>
  <c r="D153" i="6"/>
  <c r="C152" i="6"/>
  <c r="D152" i="6"/>
  <c r="D151" i="6"/>
  <c r="C151" i="6"/>
  <c r="C150" i="6"/>
  <c r="C149" i="6"/>
  <c r="D150"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2" i="6"/>
  <c r="D103" i="6"/>
  <c r="C103" i="6"/>
  <c r="C102" i="6"/>
  <c r="D101" i="6"/>
  <c r="C101" i="6"/>
  <c r="C100" i="6"/>
  <c r="D100" i="6"/>
  <c r="C99" i="6"/>
  <c r="C98" i="6"/>
  <c r="C97" i="6"/>
  <c r="D99" i="6"/>
  <c r="D96" i="6"/>
  <c r="D97" i="6"/>
  <c r="D98" i="6"/>
  <c r="D94" i="6"/>
  <c r="C94" i="6"/>
  <c r="C95" i="6"/>
  <c r="D95" i="6"/>
  <c r="D90" i="6"/>
  <c r="D92" i="6"/>
  <c r="C92" i="6"/>
  <c r="C21" i="6"/>
  <c r="C35" i="6"/>
  <c r="C36" i="6"/>
  <c r="C39" i="6"/>
  <c r="C43" i="6"/>
  <c r="C44" i="6"/>
  <c r="C45" i="6"/>
  <c r="C47" i="6"/>
  <c r="C51" i="6"/>
  <c r="C52" i="6"/>
  <c r="C53" i="6"/>
  <c r="C54" i="6"/>
  <c r="C60" i="6"/>
  <c r="C61" i="6"/>
  <c r="C62" i="6"/>
  <c r="C74" i="6"/>
  <c r="D74" i="6"/>
  <c r="D73" i="6"/>
  <c r="D72" i="6"/>
  <c r="D71" i="6"/>
  <c r="C71" i="6"/>
  <c r="C90" i="6"/>
  <c r="D88" i="6"/>
  <c r="C88" i="6"/>
  <c r="D87" i="6"/>
  <c r="C87" i="6"/>
  <c r="D86" i="6"/>
  <c r="C86" i="6"/>
  <c r="D85" i="6"/>
  <c r="C85" i="6"/>
  <c r="D83" i="6"/>
  <c r="C83" i="6"/>
  <c r="D82" i="6"/>
  <c r="C82" i="6"/>
  <c r="D81" i="6"/>
  <c r="C81" i="6"/>
  <c r="D78" i="6"/>
  <c r="C78" i="6"/>
  <c r="D77" i="6"/>
  <c r="C77" i="6"/>
  <c r="D75" i="6"/>
  <c r="C72" i="6"/>
  <c r="C73" i="6"/>
  <c r="D70" i="6"/>
  <c r="C70" i="6"/>
  <c r="C69" i="6"/>
  <c r="D69" i="6"/>
  <c r="D68" i="6"/>
  <c r="D67" i="6"/>
  <c r="D66" i="6"/>
  <c r="D65" i="6"/>
  <c r="C67" i="6"/>
  <c r="C68" i="6"/>
  <c r="C66" i="6"/>
  <c r="C65" i="6"/>
  <c r="D62" i="6"/>
  <c r="D60" i="6"/>
  <c r="D54" i="6"/>
  <c r="D53" i="6"/>
  <c r="D52" i="6"/>
  <c r="D51" i="6"/>
  <c r="D48" i="6"/>
  <c r="C48" i="6"/>
  <c r="C38" i="6"/>
  <c r="D20" i="6"/>
  <c r="C20" i="6"/>
  <c r="D61" i="6"/>
  <c r="D25" i="6"/>
  <c r="D58" i="6"/>
  <c r="C58" i="6"/>
  <c r="D56" i="6"/>
  <c r="C56" i="6"/>
  <c r="D45" i="6"/>
  <c r="D44" i="6"/>
  <c r="D43" i="6"/>
  <c r="D39" i="6"/>
  <c r="D38" i="6"/>
  <c r="D37" i="6"/>
  <c r="D36" i="6"/>
  <c r="C34" i="6"/>
  <c r="D34" i="6"/>
  <c r="D35" i="6"/>
  <c r="D33" i="6"/>
  <c r="D32" i="6"/>
  <c r="D31" i="6"/>
  <c r="D30" i="6"/>
  <c r="D24" i="6"/>
  <c r="D23" i="6"/>
  <c r="D22" i="6"/>
  <c r="D21" i="6"/>
  <c r="D18" i="6"/>
  <c r="D17" i="6"/>
  <c r="D16" i="6"/>
  <c r="D8" i="6"/>
  <c r="D5" i="6"/>
  <c r="D4" i="6"/>
  <c r="C25" i="6"/>
  <c r="C32" i="6"/>
  <c r="C31" i="6"/>
  <c r="C4" i="6"/>
  <c r="D15" i="6"/>
  <c r="D13" i="6"/>
  <c r="D12" i="6"/>
  <c r="D11" i="6"/>
  <c r="D10" i="6"/>
  <c r="D9"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<sst xmlns="http://schemas.openxmlformats.org/spreadsheetml/2006/main" count="2872" uniqueCount="1001">
  <si>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</si>
  <si>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</si>
  <si>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</si>
  <si>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</si>
  <si>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</si>
  <si>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</si>
  <si>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</si>
  <si>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</si>
  <si>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</si>
  <si>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</si>
  <si>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</si>
  <si>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</si>
  <si>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</si>
  <si>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</si>
  <si>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</si>
  <si>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</si>
  <si>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</si>
  <si>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</si>
  <si>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</si>
  <si>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</si>
  <si>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</si>
  <si>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</si>
  <si>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</si>
  <si>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</si>
  <si>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</si>
  <si>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</si>
  <si>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</si>
  <si>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</si>
  <si>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</si>
  <si>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</si>
  <si>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</si>
  <si>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</si>
  <si>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</si>
  <si>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</si>
  <si>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</si>
  <si>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</si>
  <si>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</si>
  <si>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</si>
  <si>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</si>
  <si>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</si>
  <si>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</si>
  <si>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</si>
  <si>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</si>
  <si>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</si>
  <si>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</si>
  <si>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</si>
  <si>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</si>
  <si>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</si>
  <si>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</si>
  <si>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</si>
  <si>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</si>
  <si>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</si>
  <si>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</si>
  <si>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</si>
  <si>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</si>
  <si>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</si>
  <si>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</si>
  <si>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</si>
  <si>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</si>
  <si>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</si>
  <si>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</si>
  <si>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</si>
  <si>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</si>
  <si>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</si>
  <si>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</si>
  <si>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</si>
  <si>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</si>
  <si>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</si>
  <si>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</si>
  <si>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</si>
  <si>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</si>
  <si>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</si>
  <si>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</si>
  <si>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</si>
  <si>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</si>
  <si>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</si>
  <si>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</si>
  <si>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</si>
  <si>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</si>
  <si>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</si>
  <si>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</si>
  <si>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</si>
  <si>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</si>
  <si>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</si>
  <si>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</si>
  <si>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</si>
  <si>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</si>
  <si>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</si>
  <si>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</si>
  <si>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</si>
  <si>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</si>
  <si>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</si>
  <si>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</si>
  <si>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</si>
  <si>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</si>
  <si>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</si>
  <si>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</si>
  <si>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</si>
  <si>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</si>
  <si>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</si>
  <si>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</si>
  <si>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</si>
  <si>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</si>
  <si>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</si>
  <si>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</si>
  <si>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</si>
  <si>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</si>
  <si>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</si>
  <si>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</si>
  <si>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</si>
  <si>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</si>
  <si>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</si>
  <si>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</si>
  <si>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</si>
  <si>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</si>
  <si>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</si>
  <si>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</si>
  <si>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</si>
  <si>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</si>
  <si>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</si>
  <si>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</si>
  <si>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</si>
  <si>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</si>
  <si>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</si>
  <si>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</si>
  <si>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</si>
  <si>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</si>
  <si>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</si>
  <si>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</si>
  <si>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</si>
  <si>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</si>
  <si>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</si>
  <si>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</si>
  <si>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</si>
  <si>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</si>
  <si>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</si>
  <si>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</si>
  <si>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</si>
  <si>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</si>
  <si>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</si>
  <si>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</si>
  <si>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</si>
  <si>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</si>
  <si>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</si>
  <si>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</si>
  <si>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</si>
  <si>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</si>
  <si>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</si>
  <si>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</si>
  <si>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</si>
  <si>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</si>
  <si>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</si>
  <si>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</si>
  <si>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</si>
  <si>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</si>
  <si>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</si>
  <si>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</si>
  <si>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</si>
  <si>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</si>
  <si>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</si>
  <si>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</si>
  <si>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</si>
  <si>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</si>
  <si>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</si>
  <si>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</si>
  <si>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</si>
  <si>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</si>
  <si>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</si>
  <si>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</si>
  <si>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</si>
  <si>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</si>
  <si>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</si>
  <si>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</si>
  <si>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</si>
  <si>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</si>
  <si>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</si>
  <si>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</si>
  <si>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</si>
  <si>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</si>
  <si>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</si>
  <si>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</si>
  <si>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</si>
  <si>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</si>
  <si>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</si>
  <si>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</si>
  <si>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</si>
  <si>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</si>
  <si>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</si>
  <si>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</si>
  <si>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</si>
  <si>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</si>
  <si>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</si>
  <si>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</si>
  <si>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</si>
  <si>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</si>
  <si>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</si>
  <si>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</si>
  <si>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</si>
  <si>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</si>
  <si>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</si>
  <si>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</si>
  <si>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</si>
  <si>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</si>
  <si>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</si>
  <si>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</si>
  <si>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</si>
  <si>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</si>
  <si>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</si>
  <si>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</si>
  <si>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</si>
  <si>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</si>
  <si>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</si>
  <si>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</si>
  <si>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</si>
  <si>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</si>
  <si>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</si>
  <si>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</si>
  <si>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</si>
  <si>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</si>
  <si>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</si>
  <si>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</si>
  <si>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</si>
  <si>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</si>
  <si>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</si>
  <si>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</si>
  <si>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</si>
  <si>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</si>
  <si>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</si>
  <si>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</si>
  <si>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</si>
  <si>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</si>
  <si>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</si>
  <si>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</si>
  <si>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</si>
  <si>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</si>
  <si>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</si>
  <si>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</si>
  <si>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</si>
  <si>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</si>
  <si>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</si>
  <si>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</si>
  <si>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</si>
  <si>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</si>
  <si>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</si>
  <si>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</si>
  <si>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</si>
  <si>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</si>
  <si>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</si>
  <si>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</si>
  <si>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</si>
  <si>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</si>
  <si>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</si>
  <si>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</si>
  <si>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</si>
  <si>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</si>
  <si>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</si>
  <si>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</si>
  <si>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</si>
  <si>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</si>
  <si>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</si>
  <si>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</si>
  <si>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</si>
  <si>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</si>
  <si>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</si>
  <si>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</si>
  <si>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</si>
  <si>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</si>
  <si>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</si>
  <si>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</si>
  <si>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</si>
  <si>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</si>
  <si>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</si>
  <si>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</si>
  <si>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</si>
  <si>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</si>
  <si>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</si>
  <si>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</si>
  <si>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</si>
  <si>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</si>
  <si>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</si>
  <si>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</si>
  <si>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</si>
  <si>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</si>
  <si>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</si>
  <si>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</si>
  <si>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</si>
  <si>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</si>
  <si>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</si>
  <si>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</si>
  <si>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</si>
  <si>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</si>
  <si>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</si>
  <si>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</si>
  <si>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</si>
  <si>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</si>
  <si>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</si>
  <si>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</si>
  <si>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</si>
  <si>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</si>
  <si>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</si>
  <si>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</si>
  <si>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</si>
  <si>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</si>
  <si>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</si>
  <si>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</si>
  <si>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</si>
  <si>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</si>
  <si>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</si>
  <si>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</si>
  <si>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</si>
  <si>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</si>
  <si>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</si>
  <si>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</si>
  <si>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</si>
  <si>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</si>
  <si>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</si>
  <si>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</si>
  <si>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</si>
  <si>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</si>
  <si>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</si>
  <si>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</si>
  <si>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</si>
  <si>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</si>
  <si>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</si>
  <si>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</si>
  <si>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</si>
  <si>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</si>
  <si>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</si>
  <si>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</si>
  <si>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</si>
  <si>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</si>
  <si>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</si>
  <si>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</si>
  <si>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</si>
  <si>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</si>
  <si>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</si>
  <si>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</si>
  <si>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</si>
  <si>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</si>
  <si>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</si>
  <si>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</si>
  <si>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</si>
  <si>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</si>
  <si>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</si>
  <si>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</si>
  <si>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</si>
  <si>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</si>
  <si>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</si>
  <si>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</si>
  <si>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</si>
  <si>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</si>
  <si>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</si>
  <si>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</si>
  <si>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</si>
  <si>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</si>
  <si>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</si>
  <si>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</si>
  <si>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</si>
  <si>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</si>
  <si>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</si>
  <si>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</si>
  <si>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</si>
  <si>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</si>
  <si>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</si>
  <si>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</si>
  <si>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</si>
  <si>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</si>
  <si>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</si>
  <si>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</si>
  <si>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</si>
  <si>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</si>
  <si>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</si>
  <si>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</si>
  <si>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</si>
  <si>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</si>
  <si>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</si>
  <si>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</si>
  <si>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</si>
  <si>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</si>
  <si>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</si>
  <si>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</si>
  <si>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</si>
  <si>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</si>
  <si>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</si>
  <si>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</si>
  <si>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</si>
  <si>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</si>
  <si>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</si>
  <si>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</si>
  <si>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</si>
  <si>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</si>
  <si>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</si>
  <si>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</si>
  <si>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</si>
  <si>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</si>
  <si>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</si>
  <si>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</si>
  <si>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</si>
  <si>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</si>
  <si>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</si>
  <si>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</si>
  <si>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</si>
  <si>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</si>
  <si>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</si>
  <si>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</si>
  <si>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</si>
  <si>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</si>
  <si>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</si>
  <si>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</si>
  <si>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</si>
  <si>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</si>
  <si>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</si>
  <si>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</si>
  <si>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</si>
  <si>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</si>
  <si>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</si>
  <si>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</si>
  <si>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</si>
  <si>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</si>
  <si>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</si>
  <si>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</si>
  <si>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</si>
  <si>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</si>
  <si>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</si>
  <si>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</si>
  <si>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</si>
  <si>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</si>
  <si>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</si>
  <si>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</si>
  <si>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</si>
  <si>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</si>
  <si>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</si>
  <si>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</si>
  <si>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</si>
  <si>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</si>
  <si>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</si>
  <si>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</si>
  <si>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</si>
  <si>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</si>
  <si>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</si>
  <si>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</si>
  <si>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</si>
  <si>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</si>
  <si>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</si>
  <si>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</si>
  <si>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</si>
  <si>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</si>
  <si>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</si>
  <si>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</si>
  <si>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</si>
  <si>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</si>
  <si>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</si>
  <si>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</si>
  <si>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</si>
  <si>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</si>
  <si>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</si>
  <si>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</si>
  <si>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</si>
  <si>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</si>
  <si>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</si>
  <si>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</si>
  <si>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</si>
  <si>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</si>
  <si>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</si>
  <si>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</si>
  <si>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</si>
  <si>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</si>
  <si>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</si>
  <si>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</si>
  <si>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</si>
  <si>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</si>
  <si>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</si>
  <si>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</si>
  <si>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</si>
  <si>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</si>
  <si>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</si>
  <si>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</si>
  <si>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</si>
  <si>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</si>
  <si>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</si>
  <si>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</si>
  <si>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</si>
  <si>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</si>
  <si>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</si>
  <si>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</si>
  <si>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</si>
  <si>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</si>
  <si>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</si>
  <si>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</si>
  <si>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</si>
  <si>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</si>
  <si>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</si>
  <si>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</si>
  <si>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</si>
  <si>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</si>
  <si>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</si>
  <si>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</si>
  <si>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</si>
  <si>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</si>
  <si>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</si>
  <si>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</si>
  <si>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</si>
  <si>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</si>
  <si>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</si>
  <si>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</si>
  <si>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</si>
  <si>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</si>
  <si>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</si>
  <si>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</si>
  <si>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</si>
  <si>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</si>
  <si>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</si>
  <si>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</si>
  <si>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</si>
  <si>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</si>
  <si>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</si>
  <si>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</si>
  <si>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</si>
  <si>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</si>
  <si>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</si>
  <si>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</si>
  <si>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</si>
  <si>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</si>
  <si>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</si>
  <si>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</si>
  <si>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</si>
  <si>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</si>
  <si>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</si>
  <si>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</si>
  <si>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</si>
  <si>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</si>
  <si>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</si>
  <si>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</si>
  <si>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</si>
  <si>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</si>
  <si>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</si>
  <si>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</si>
  <si>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</si>
  <si>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</si>
  <si>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</si>
  <si>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</si>
  <si>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</si>
  <si>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</si>
  <si>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</si>
  <si>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</si>
  <si>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</si>
  <si>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</si>
  <si>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</si>
  <si>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</si>
  <si>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</si>
  <si>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</si>
  <si>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</si>
  <si>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</si>
  <si>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</si>
  <si>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</si>
  <si>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</si>
  <si>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</si>
  <si>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</si>
  <si>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</si>
  <si>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</si>
  <si>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</si>
  <si>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</si>
  <si>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</si>
  <si>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</si>
  <si>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</si>
  <si>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</si>
  <si>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</si>
  <si>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</si>
  <si>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</si>
  <si>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</si>
  <si>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</si>
  <si>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</si>
  <si>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</si>
  <si>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</si>
  <si>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</si>
  <si>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</si>
  <si>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</si>
  <si>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</si>
  <si>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</si>
  <si>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</si>
  <si>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</si>
  <si>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</si>
  <si>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</si>
  <si>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</si>
  <si>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</si>
  <si>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</si>
  <si>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</si>
  <si>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</si>
  <si>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</si>
  <si>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</si>
  <si>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</si>
  <si>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</si>
  <si>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</si>
  <si>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</si>
  <si>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</si>
  <si>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</si>
  <si>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</si>
  <si>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</si>
  <si>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</si>
  <si>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</si>
  <si>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</si>
  <si>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</si>
  <si>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</si>
  <si>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</si>
  <si>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</si>
  <si>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</si>
  <si>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</si>
  <si>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</si>
  <si>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</si>
  <si>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</si>
  <si>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</si>
  <si>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</si>
  <si>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</si>
  <si>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</si>
  <si>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</si>
  <si>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</si>
  <si>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</si>
  <si>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</si>
  <si>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</si>
  <si>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</si>
  <si>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</si>
  <si>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</si>
  <si>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</si>
  <si>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</si>
  <si>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</si>
  <si>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</si>
  <si>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</si>
  <si>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</si>
  <si>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</si>
  <si>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</si>
  <si>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</si>
  <si>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</si>
  <si>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</si>
  <si>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</si>
  <si>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</si>
  <si>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</si>
  <si>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</si>
  <si>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</si>
  <si>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</si>
  <si>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</si>
  <si>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</si>
  <si>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</si>
  <si>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</si>
  <si>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</si>
  <si>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</si>
  <si>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</si>
  <si>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</si>
  <si>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</si>
  <si>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</si>
  <si>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</si>
  <si>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</si>
  <si>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</si>
  <si>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</si>
  <si>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</si>
  <si>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</si>
  <si>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</si>
  <si>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</si>
  <si>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</si>
  <si>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</si>
  <si>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</si>
  <si>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</si>
  <si>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</si>
  <si>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</si>
  <si>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</si>
  <si>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</si>
  <si>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</si>
  <si>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</si>
  <si>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</si>
  <si>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</si>
  <si>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</si>
  <si>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</si>
  <si>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</si>
  <si>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</si>
  <si>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</si>
  <si>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</si>
  <si>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</si>
  <si>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</si>
  <si>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</si>
  <si>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</si>
  <si>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</si>
  <si>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</si>
  <si>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</si>
  <si>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</si>
  <si>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</si>
  <si>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</si>
  <si>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</si>
  <si>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</si>
  <si>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</si>
  <si>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</si>
  <si>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</si>
  <si>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</si>
  <si>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</si>
  <si>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</si>
  <si>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</si>
  <si>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</si>
  <si>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</si>
  <si>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</si>
  <si>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</si>
  <si>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</si>
  <si>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</si>
  <si>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</si>
  <si>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</si>
  <si>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</si>
  <si>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</si>
  <si>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</si>
  <si>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A01-針</t>
  </si>
  <si>
    <t>B01-血袋和套組</t>
  </si>
  <si>
    <t>C01-動靜脈系統器材</t>
  </si>
  <si>
    <t>D01-用於醫療器材消毒的乙醛</t>
  </si>
  <si>
    <t>F01-透析過濾器</t>
  </si>
  <si>
    <t>G01-Oro-食道管路</t>
  </si>
  <si>
    <t>H01-手術縫合線</t>
  </si>
  <si>
    <t>J01-心臟功能植入器材</t>
  </si>
  <si>
    <t>K01-內視鏡治療器材</t>
  </si>
  <si>
    <t>L01-鋒利裝置，可重複使用</t>
  </si>
  <si>
    <t>B02-血液過濾器</t>
  </si>
  <si>
    <t>C02-心律不整器材</t>
  </si>
  <si>
    <t>D02-用於醫療器材消毒的雙胍類</t>
  </si>
  <si>
    <t>F02-透析管路</t>
  </si>
  <si>
    <t>G02-胃腸管及組合</t>
  </si>
  <si>
    <t>H02-機械手術吻合器材</t>
  </si>
  <si>
    <t>J02-植入式神經刺激器</t>
  </si>
  <si>
    <t>K02-電燒手術器材，一次性使用</t>
  </si>
  <si>
    <t>A03-管狀器材</t>
  </si>
  <si>
    <t>B03-血液成分分離器材</t>
  </si>
  <si>
    <t>C03-心臟手術及心臟移植器材</t>
  </si>
  <si>
    <t>D03-用於醫療器材消毒的氯衍生物</t>
  </si>
  <si>
    <t>F03-透析套組</t>
  </si>
  <si>
    <t>G03-胃腸內視鏡器材</t>
  </si>
  <si>
    <t>H03-止血夾</t>
  </si>
  <si>
    <t>J03-聽覺主動-植入式器材</t>
  </si>
  <si>
    <t>K03-關節鏡器材，一次性使用</t>
  </si>
  <si>
    <t>A04-溶液過濾器</t>
  </si>
  <si>
    <t>B04-自體輸血器材</t>
  </si>
  <si>
    <t>C04-心血管導絲</t>
  </si>
  <si>
    <t>D05-用於醫療器材消毒的製氧機</t>
  </si>
  <si>
    <t>F04-透析濃縮溶液</t>
  </si>
  <si>
    <t>G04-口服管理胃腸道器材</t>
  </si>
  <si>
    <t>J04-植入式幫浦</t>
  </si>
  <si>
    <t>A05-機械輸液系統，一次性使用</t>
  </si>
  <si>
    <t>B05-局部使用血液成分製備器材</t>
  </si>
  <si>
    <t>C05-心血管導引鞘</t>
  </si>
  <si>
    <t>D06-用於醫療器材消毒的酚類</t>
  </si>
  <si>
    <t>F05-用於特定器官微透析的器材</t>
  </si>
  <si>
    <t>G05-局部肛門直腸給藥胃腸道系統器材</t>
  </si>
  <si>
    <t>J05-近距離放射治療植入器材</t>
  </si>
  <si>
    <t>A06-引流和液體收集器材</t>
  </si>
  <si>
    <t>B06-細胞或生物操控器材</t>
  </si>
  <si>
    <t>C06-心血管手術器材，一次性使用</t>
  </si>
  <si>
    <t>D07-用於醫療器材消毒的酒精</t>
  </si>
  <si>
    <t>J06-主動植入式血糖監測系統</t>
  </si>
  <si>
    <t>A07-調整器、連接器、坡道、旋塞閥、蓋子</t>
  </si>
  <si>
    <t>B07-血液和血液成分保存溶液</t>
  </si>
  <si>
    <t>D08-醫療器材用洗滌劑</t>
  </si>
  <si>
    <t>J07-眼科使用主動植入式器材</t>
  </si>
  <si>
    <t>A08-營養和輸液袋和容器，一次性使用</t>
  </si>
  <si>
    <t>D09-用於醫療器械消毒的銨鹽及其關聯物</t>
  </si>
  <si>
    <t>A09-器官容器</t>
  </si>
  <si>
    <t>A10-腹部造口器材</t>
  </si>
  <si>
    <t>A11-樣本採集拭子</t>
  </si>
  <si>
    <t>A12-樣本採集刮勺</t>
  </si>
  <si>
    <t>J - 主動 - 植入式醫材</t>
  </si>
  <si>
    <t>L02-縫合裝置，可重複使用</t>
  </si>
  <si>
    <t>L06-泌尿科裝置，可重複使用</t>
  </si>
  <si>
    <t>L07-心血管手術工具，可重複使用</t>
  </si>
  <si>
    <t>L05-婦科和產科工具，可重複使用</t>
  </si>
  <si>
    <t>L04-L04-腹部手術工具，可重複使用</t>
  </si>
  <si>
    <t>L03-普通手術工具，可重複使用</t>
  </si>
  <si>
    <t>L09-骨科和創傷手術工具，可重複使用</t>
  </si>
  <si>
    <t>L10-顯微外科手術工具，可重複使用</t>
  </si>
  <si>
    <t>L12-腹腔鏡及胸腔鏡手術工具，可重複使用</t>
  </si>
  <si>
    <t>L08-胸腔外科裝置，可重複使用</t>
  </si>
  <si>
    <t>L11-神經外科和脊椎外科裝置，可重複使用</t>
  </si>
  <si>
    <t>L13-機器人手術工具，可重複使用</t>
  </si>
  <si>
    <t>L14-耳鼻喉科裝置，可重複使用</t>
  </si>
  <si>
    <t>L15-牙齒口腔醫學裝置，可重複使用</t>
  </si>
  <si>
    <t>L16-診斷儀器，可重複使用</t>
  </si>
  <si>
    <t>L17-眼科儀器，可重複使用</t>
  </si>
  <si>
    <t>L18-電鏡手術工具，可重複使用</t>
  </si>
  <si>
    <t>L19-關節鏡手術工具，可重複使用</t>
  </si>
  <si>
    <t>L20-甲狀腺手術工具，可重複使用</t>
  </si>
  <si>
    <t>L21-夾子移除手術鉗，可重複使用</t>
  </si>
  <si>
    <t>L22-植入組織的手持抓取鉗，可重複使用</t>
  </si>
  <si>
    <t>L23-手術隧道鉗，可重複使用</t>
  </si>
  <si>
    <t>L24-皮膚科手術工具，可重複使用</t>
  </si>
  <si>
    <t>L25-整形手術工具，可重複使用</t>
  </si>
  <si>
    <t>L26-手術螺絲刀，可重複使用</t>
  </si>
  <si>
    <t>M - 用於一般和專業敷料的器材</t>
  </si>
  <si>
    <t>M01-棉質和合成填料</t>
  </si>
  <si>
    <t>M02-紗布</t>
  </si>
  <si>
    <t>M03-繃帶</t>
  </si>
  <si>
    <t>M04-特殊敷料</t>
  </si>
  <si>
    <t>M05-膏藥</t>
  </si>
  <si>
    <t>N - 神經和髓質系統醫材</t>
  </si>
  <si>
    <t>N01-顱內和周邊神經系統器材</t>
  </si>
  <si>
    <t>N02-脊椎髓質系統器材</t>
  </si>
  <si>
    <t>P - 植入式義肢和接骨醫材</t>
  </si>
  <si>
    <t>P01-臉部和牙科假體</t>
  </si>
  <si>
    <t>P02-耳鼻喉假體</t>
  </si>
  <si>
    <t>P03-眼睛假體</t>
  </si>
  <si>
    <t>P05-食道和胃腸假體</t>
  </si>
  <si>
    <t>P06-乳房假體</t>
  </si>
  <si>
    <t>P07-血管和心臟假體</t>
  </si>
  <si>
    <t>P08-泌尿生殖假體</t>
  </si>
  <si>
    <t>P09-矯形義肢、接骨裝置、肌腱和韌帶合成裝置</t>
  </si>
  <si>
    <t>P10-血管外支撐假體</t>
  </si>
  <si>
    <t>Q - 牙科、眼科和耳鼻喉科醫材</t>
  </si>
  <si>
    <t>Q01-牙科器材</t>
  </si>
  <si>
    <t>Q02-眼科器材</t>
  </si>
  <si>
    <t>Q03-耳鼻喉科器材</t>
  </si>
  <si>
    <t>R01-插管器材</t>
  </si>
  <si>
    <t>R02-呼吸迴路和導管支架</t>
  </si>
  <si>
    <t>R03-呼吸面罩和氣球，一次性和可重複使用</t>
  </si>
  <si>
    <t>R04-呼吸過濾器</t>
  </si>
  <si>
    <t>R05-呼吸系統抽吸與擴張系統</t>
  </si>
  <si>
    <t>R06-霧化和加濕系統</t>
  </si>
  <si>
    <t>R07-支氣管肺內視鏡裝置，一次性使用</t>
  </si>
  <si>
    <t>R - 呼吸和麻醉醫材</t>
  </si>
  <si>
    <t>S - 滅菌醫材 (不含 CAT.D - Z)</t>
  </si>
  <si>
    <t>T01-手套 (不含個人防護裝備-PPE)</t>
  </si>
  <si>
    <t>T - 患者防護裝備和失禁輔助器具 (不包括個人防護裝備 - PPE)</t>
  </si>
  <si>
    <t>T02-防護衣和防護布 (不包括個人防護裝備-PPE)</t>
  </si>
  <si>
    <t>T03-防護 (不包括個人防護裝備-PPE)</t>
  </si>
  <si>
    <t>T04-失禁器材</t>
  </si>
  <si>
    <t>U - 泌尿生殖系統醫材</t>
  </si>
  <si>
    <t>U01-尿道、前列腺和膀胱導管</t>
  </si>
  <si>
    <t>U02-輸尿管導管和支架</t>
  </si>
  <si>
    <t>U03-器材用於尿道、輸尿管及腎造口擴張</t>
  </si>
  <si>
    <t>S01-器材用於滅菌和包裝 (不含 CAT.D-Z)</t>
  </si>
  <si>
    <t>U04-器材用於經皮尿路引流和腎造口導管</t>
  </si>
  <si>
    <t>U05-尿動力學器材</t>
  </si>
  <si>
    <t>U06-泌尿科導絲</t>
  </si>
  <si>
    <t>U07-器材用於治療失禁</t>
  </si>
  <si>
    <t>U08-婦科器材</t>
  </si>
  <si>
    <t>U09-泌尿生殖內視鏡器材</t>
  </si>
  <si>
    <t>U10-避孕器材</t>
  </si>
  <si>
    <t>U12-泌尿生殖系統一次性器材（非內視鏡）</t>
  </si>
  <si>
    <t>U13-溶液和套組用於膀胱沖洗和灌注</t>
  </si>
  <si>
    <t>V - 各種醫療器材</t>
  </si>
  <si>
    <t>V01-切割器材，一次性使用</t>
  </si>
  <si>
    <t>V02-新生兒和兒科器材</t>
  </si>
  <si>
    <t>V03-量測器材</t>
  </si>
  <si>
    <t>V04-臨床使用容器 (非 IVD)</t>
  </si>
  <si>
    <t>V05-不包含在其他類別中的臨床程序套組</t>
  </si>
  <si>
    <t>V06-臨床手術模擬裝置</t>
  </si>
  <si>
    <t>V07-醫療器材清潔裝置，未另行分類</t>
  </si>
  <si>
    <t>V08-保健活動支援設備和輔助器具</t>
  </si>
  <si>
    <t>V09-液體/氣體用於臨床/治療使用</t>
  </si>
  <si>
    <t>W - 體外診斷醫療器材</t>
  </si>
  <si>
    <t>W01-試劑</t>
  </si>
  <si>
    <t>W02-體外診斷裝置</t>
  </si>
  <si>
    <t>W05-體外診斷醫材通用耗材</t>
  </si>
  <si>
    <t>Y - 不屬於其他類別的殘障醫材</t>
  </si>
  <si>
    <t>Y05-能力學習訓練器材</t>
  </si>
  <si>
    <t>Y06-外部義肢和矯正器</t>
  </si>
  <si>
    <t>Y09-個人護理用品</t>
  </si>
  <si>
    <t>Y12-個人行動裝置</t>
  </si>
  <si>
    <t>Y15-家庭活動輔助用品</t>
  </si>
  <si>
    <t>Y18-對於殘疾人士的輔助器具、家具和家庭輔助器具</t>
  </si>
  <si>
    <t>Y21-通訊與資訊管理輔助工具</t>
  </si>
  <si>
    <t>Y24-物件操控器材</t>
  </si>
  <si>
    <t>Z - 醫療設備及相關配件、軟體及耗材</t>
  </si>
  <si>
    <t>Z11-生物成像和放射治療儀器</t>
  </si>
  <si>
    <t>Z12-用於功能探索和介入治療的儀器</t>
  </si>
  <si>
    <t>Z13-診斷儀器的非專用耗材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</si>
  <si>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</si>
  <si>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</si>
  <si>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</si>
  <si>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</si>
  <si>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</si>
  <si>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</si>
  <si>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</si>
  <si>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</si>
  <si>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</si>
  <si>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</si>
  <si>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</si>
  <si>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</si>
  <si>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</si>
  <si>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</si>
  <si>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</si>
  <si>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</si>
  <si>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</si>
  <si>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</si>
  <si>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</si>
  <si>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</si>
  <si>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</si>
  <si>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</si>
  <si>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</si>
  <si>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</si>
  <si>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</si>
  <si>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</si>
  <si>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</si>
  <si>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</si>
  <si>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</si>
  <si>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</si>
  <si>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</si>
  <si>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</si>
  <si>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</si>
  <si>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</si>
  <si>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</si>
  <si>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</si>
  <si>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</si>
  <si>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</si>
  <si>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</si>
  <si>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</si>
  <si>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</si>
  <si>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</si>
  <si>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</si>
  <si>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</si>
  <si>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</si>
  <si>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</si>
  <si>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</si>
  <si>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</si>
  <si>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</si>
  <si>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</si>
  <si>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</si>
  <si>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</si>
  <si>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</si>
  <si>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</si>
  <si>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</si>
  <si>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</si>
  <si>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</si>
  <si>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</si>
  <si>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</si>
  <si>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</si>
  <si>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</si>
  <si>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</si>
  <si>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</si>
  <si>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</si>
  <si>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</si>
  <si>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</si>
  <si>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A02-注射筒</t>
  </si>
  <si>
    <r>
      <t>(b) 酌情針對無法消除的風險採取充分的保護措施，包括</t>
    </r>
    <r>
      <rPr>
        <sz val="12"/>
        <color rgb="FFFF0000"/>
        <rFont val="Aptos Narrow (Body)"/>
      </rPr>
      <t>必要時發出警報</t>
    </r>
    <r>
      <rPr>
        <sz val="12"/>
        <color theme="1"/>
        <rFont val="Aptos Narrow"/>
        <scheme val="minor"/>
      </rPr>
      <t>；和</t>
    </r>
  </si>
  <si>
    <t>單次使用無菌皮下注射器
第 2 部分：與動力注射筒幫浦使用之注射筒</t>
  </si>
  <si>
    <t>單次使用無菌皮下注射器
第 4 部分：防止重複使用功能的注射筒</t>
  </si>
  <si>
    <t>風險等級</t>
  </si>
  <si>
    <t>MDR, Class IIa</t>
  </si>
  <si>
    <t>MDR, Class III</t>
  </si>
  <si>
    <t>MDR, Class I</t>
  </si>
  <si>
    <t>EU MDR, Class I</t>
  </si>
  <si>
    <t>EU MDR, Class I / Class IIa</t>
  </si>
  <si>
    <t>EU MDR, Class IIa</t>
  </si>
  <si>
    <t>EU MDR, Class IIa / Class III</t>
  </si>
  <si>
    <t>EU MDR, Class I / Class Ila / Class Ilb</t>
  </si>
  <si>
    <t>MDR, Class llb</t>
  </si>
  <si>
    <t>醫材名稱</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</si>
  <si>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材的性能應根據其各自的適應症和預期用途保持。</t>
  </si>
  <si>
    <t>B010101 - 自體採血袋</t>
  </si>
  <si>
    <t>EU MDR, Class Ilb</t>
  </si>
  <si>
    <t>EU MDR, Class Ila</t>
  </si>
  <si>
    <t>EU MDR, Class Ilb / Class III</t>
  </si>
  <si>
    <t>EU MDR, Class I / Class Ila</t>
  </si>
  <si>
    <t>B010102 - 同源捐獻者採血袋和套件</t>
  </si>
  <si>
    <t>B010201 - 全血、紅血球或血漿轉換袋及套件</t>
  </si>
  <si>
    <t>B010202 - 濃縮血小板轉換袋和套件</t>
  </si>
  <si>
    <t>B0103 - 髓質血液採集、淨化、冷凍保存袋及套件</t>
  </si>
  <si>
    <t>B010401 - 胎盤採血袋和套件</t>
  </si>
  <si>
    <t>B010402 - 胎盤血液淨化袋和套件</t>
  </si>
  <si>
    <t>B010403 - 胎盤血液冷凍保存袋及套件</t>
  </si>
  <si>
    <t>B0105 - 臍帶血液採集、淨化、冷凍保存袋及套件</t>
  </si>
  <si>
    <t>ISO 1135-4</t>
  </si>
  <si>
    <t>醫用輸血設備
第 4 部分：一次性使用、重力輸液輸血器</t>
  </si>
  <si>
    <t>ISO 11737-1</t>
  </si>
  <si>
    <t>衛生保健產品滅菌 — 微生物學方法
第1部分：產品上微生物種群的測定</t>
  </si>
  <si>
    <t>ISO/TS 23128:2019</t>
  </si>
  <si>
    <t>醫療器材 — 輸血器與血袋相容性試驗方法</t>
  </si>
  <si>
    <t>ISO 3826-1</t>
  </si>
  <si>
    <t>用於人體血液和血液成分的可折疊塑料容器
第 1 部分：常規容器</t>
  </si>
  <si>
    <t>ISO 1135-5</t>
  </si>
  <si>
    <t>醫用輸血設備
第 5部分：輸液套與壓力輸液器一次性使用</t>
  </si>
  <si>
    <t>ISO 3826-2</t>
  </si>
  <si>
    <t>ISO 3826-3</t>
  </si>
  <si>
    <t>用於人體血液和血液成分的可折疊塑料容器
第 2 部分：用於標籤和說明手冊上的圖形符號</t>
  </si>
  <si>
    <t>用於人體血液和血液成分的可折疊塑料容器
第 3 部分：帶整合特徵採血袋系統</t>
  </si>
  <si>
    <t>ISO 6710</t>
  </si>
  <si>
    <t>用於採集人體靜脈血標本的一次性容器</t>
  </si>
  <si>
    <t>EU MDR, Class Ila / llb</t>
  </si>
  <si>
    <t>EU MDR, Class I / Ila / llb</t>
  </si>
  <si>
    <t>B030101 - 血漿分離收集器材</t>
  </si>
  <si>
    <t>b030102 - 血小板分離收集器材</t>
  </si>
  <si>
    <t>b030103 - 白血球分離收集器材</t>
  </si>
  <si>
    <t>b030104 - 多種血液成分分離收集器材</t>
  </si>
  <si>
    <t>b030201 - 血漿置換器材和套件</t>
  </si>
  <si>
    <t>b030202 - 細胞分離器材和套件</t>
  </si>
  <si>
    <t>b030203 - 單一血漿成分去除器材和套件</t>
  </si>
  <si>
    <t>b030204 - 體外光化學治療或光化學療法的器材和套件</t>
  </si>
  <si>
    <t>ISO 10555-1</t>
  </si>
  <si>
    <t>血管內導管 — 無菌及單次導管
第 1 部分：一般要求</t>
  </si>
  <si>
    <t>ISO 10555-6</t>
  </si>
  <si>
    <t>血管內導管 — 無菌及單次導管
第 6 部分：皮下植入端口</t>
  </si>
  <si>
    <t>ISO 14937</t>
  </si>
  <si>
    <t>醫療保健產品滅菌 — 滅菌劑特徵的一般要求以及醫療器材滅菌過程開發、驗證和常規控制</t>
  </si>
  <si>
    <t>醫療器械的滅菌。被指定為「無菌」的醫療器材的要求 - 最終滅菌醫療器材的要求</t>
  </si>
  <si>
    <t>BS EN 556-1</t>
  </si>
  <si>
    <t>醫療器材 — 製造商提供的資訊</t>
  </si>
  <si>
    <t>ISO 15223-1</t>
  </si>
  <si>
    <t>醫療器材 — 與製造商提供的資訊一起使用的符號
第 1 部分：一般要求</t>
  </si>
  <si>
    <t>ISO 10993-3</t>
  </si>
  <si>
    <t>醫療器材生物相容性試驗
第 3 部分：遺傳毒性、致癌性和生殖毒性測試</t>
  </si>
  <si>
    <t>ISO 10993-18</t>
  </si>
  <si>
    <t>醫療器材生物相容性試驗
第 18 部分：風險管理流程中醫療器材材料的化學特性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</si>
</sst>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
      <sz val="12"/>
      <color rgb="FFFF0000"/>
      <name val="Aptos Narrow (Body)"/>
    </font>
    <font>
      <sz val="12"/>
      <color rgb="FF000000"/>
      <name val="Aptos Narrow"/>
      <scheme val="minor"/>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s>
  <cellStyleXfs count="1">
    <xf numFmtId="0" fontId="0" fillId="0" borderId="0"/>
  </cellStyleXfs>
  <cellXfs count="11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2" fillId="2" borderId="2" xfId="0" applyFont="1" applyFill="1" applyBorder="1" applyAlignment="1">
      <alignment horizontal="center" vertical="center"/>
    </xf>
    <xf numFmtId="0" fontId="12" fillId="2" borderId="0" xfId="0" applyFont="1" applyFill="1" applyAlignment="1">
      <alignment horizontal="center" vertical="center" wrapText="1"/>
    </xf>
    <xf numFmtId="0" fontId="8" fillId="4" borderId="2" xfId="0" applyFont="1" applyFill="1" applyBorder="1" applyAlignment="1">
      <alignment vertical="center" wrapText="1"/>
    </xf>
    <xf numFmtId="0" fontId="8" fillId="4" borderId="2" xfId="0" applyFont="1" applyFill="1" applyBorder="1" applyAlignment="1">
      <alignment horizontal="center" vertical="center"/>
    </xf>
    <xf numFmtId="0" fontId="8" fillId="4" borderId="2" xfId="0" applyFont="1" applyFill="1" applyBorder="1" applyAlignment="1">
      <alignment vertical="center"/>
    </xf>
    <xf numFmtId="0" fontId="8" fillId="0" borderId="2" xfId="0" applyFont="1" applyBorder="1" applyAlignment="1">
      <alignment horizontal="center" vertical="center" wrapText="1"/>
    </xf>
    <xf numFmtId="0" fontId="8" fillId="4" borderId="2" xfId="0" applyFont="1" applyFill="1" applyBorder="1" applyAlignment="1">
      <alignment horizontal="center" vertical="center" wrapText="1"/>
    </xf>
    <xf numFmtId="0" fontId="11" fillId="0" borderId="1" xfId="0" applyFont="1" applyBorder="1" applyAlignment="1">
      <alignment horizontal="center" vertical="center"/>
    </xf>
    <xf numFmtId="0" fontId="8" fillId="0" borderId="0" xfId="0" applyFont="1" applyAlignment="1">
      <alignment horizontal="center" vertical="center" wrapText="1"/>
    </xf>
    <xf numFmtId="0" fontId="2" fillId="2" borderId="0" xfId="0" applyFont="1" applyFill="1" applyAlignment="1">
      <alignment horizontal="center" vertical="center" wrapText="1"/>
    </xf>
    <xf numFmtId="0" fontId="8" fillId="5" borderId="2" xfId="0" applyFont="1" applyFill="1" applyBorder="1" applyAlignment="1">
      <alignment vertical="center"/>
    </xf>
    <xf numFmtId="0" fontId="8" fillId="5" borderId="2" xfId="0" applyFont="1" applyFill="1" applyBorder="1" applyAlignment="1">
      <alignment horizontal="center" vertical="center"/>
    </xf>
    <xf numFmtId="0" fontId="8" fillId="5" borderId="2" xfId="0" applyFont="1" applyFill="1" applyBorder="1" applyAlignment="1">
      <alignment vertical="center" wrapText="1"/>
    </xf>
    <xf numFmtId="0" fontId="8" fillId="5" borderId="2" xfId="0" applyFont="1" applyFill="1" applyBorder="1" applyAlignment="1">
      <alignment horizontal="center" vertical="center" wrapText="1"/>
    </xf>
    <xf numFmtId="0" fontId="14" fillId="0" borderId="7" xfId="0" applyFont="1" applyBorder="1" applyAlignment="1">
      <alignment vertical="center" wrapText="1"/>
    </xf>
    <xf numFmtId="0" fontId="14" fillId="0" borderId="6" xfId="0" applyFont="1" applyBorder="1" applyAlignment="1">
      <alignment horizontal="center"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9" fillId="0" borderId="2" xfId="0" applyFont="1" applyBorder="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9" fillId="0" borderId="2" xfId="0" applyFont="1" applyBorder="1" applyAlignment="1">
      <alignment horizontal="left" vertical="center" wrapText="1"/>
    </xf>
    <xf numFmtId="0" fontId="9" fillId="5" borderId="2" xfId="0" applyFont="1" applyFill="1" applyBorder="1" applyAlignment="1">
      <alignment horizontal="left" vertical="center"/>
    </xf>
    <xf numFmtId="0" fontId="8" fillId="5" borderId="2" xfId="0" applyFont="1" applyFill="1" applyBorder="1" applyAlignment="1">
      <alignment horizontal="left" vertical="center" wrapText="1"/>
    </xf>
    <xf numFmtId="0" fontId="8" fillId="5" borderId="2" xfId="0" applyFont="1" applyFill="1" applyBorder="1" applyAlignment="1">
      <alignment horizontal="left" vertical="center"/>
    </xf>
    <xf numFmtId="0" fontId="6" fillId="0" borderId="0" xfId="0" applyFont="1" applyAlignment="1">
      <alignment horizontal="left" vertical="center"/>
    </xf>
    <xf numFmtId="0" fontId="10" fillId="0" borderId="2" xfId="0" applyFont="1" applyBorder="1" applyAlignment="1">
      <alignment horizontal="left" vertical="center"/>
    </xf>
    <xf numFmtId="0" fontId="6" fillId="0" borderId="2"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2" xfId="0" applyBorder="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applyAlignment="1">
      <alignment vertical="center" wrapText="1"/>
    </xf>
    <xf numFmtId="0" fontId="8"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B6" sqref="B6"/>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696</v>
      </c>
      <c r="B3" s="8" t="s">
        <v>697</v>
      </c>
      <c r="C3" s="8" t="s">
        <v>698</v>
      </c>
      <c r="D3" s="8" t="s">
        <v>699</v>
      </c>
      <c r="E3" s="8" t="s">
        <v>700</v>
      </c>
      <c r="F3" s="8" t="s">
        <v>701</v>
      </c>
      <c r="G3" s="8" t="s">
        <v>702</v>
      </c>
      <c r="H3" s="8" t="s">
        <v>761</v>
      </c>
      <c r="I3" s="8" t="s">
        <v>704</v>
      </c>
      <c r="J3" s="8" t="s">
        <v>703</v>
      </c>
      <c r="K3" s="8" t="s">
        <v>787</v>
      </c>
      <c r="L3" s="8" t="s">
        <v>793</v>
      </c>
      <c r="M3" s="8" t="s">
        <v>796</v>
      </c>
      <c r="N3" s="8" t="s">
        <v>806</v>
      </c>
      <c r="O3" s="8" t="s">
        <v>817</v>
      </c>
      <c r="P3" s="8" t="s">
        <v>818</v>
      </c>
      <c r="Q3" s="8" t="s">
        <v>820</v>
      </c>
      <c r="R3" s="8" t="s">
        <v>824</v>
      </c>
      <c r="S3" s="9" t="s">
        <v>838</v>
      </c>
      <c r="T3" s="9" t="s">
        <v>848</v>
      </c>
      <c r="U3" s="9" t="s">
        <v>852</v>
      </c>
      <c r="V3" s="9" t="s">
        <v>861</v>
      </c>
    </row>
    <row r="4" spans="1:22" ht="34" x14ac:dyDescent="0.2">
      <c r="A4" s="2" t="s">
        <v>705</v>
      </c>
      <c r="B4" s="2" t="s">
        <v>706</v>
      </c>
      <c r="C4" s="2" t="s">
        <v>707</v>
      </c>
      <c r="D4" s="2" t="s">
        <v>708</v>
      </c>
      <c r="E4" s="2" t="s">
        <v>709</v>
      </c>
      <c r="F4" s="2" t="s">
        <v>710</v>
      </c>
      <c r="G4" s="2" t="s">
        <v>711</v>
      </c>
      <c r="H4" s="2" t="s">
        <v>712</v>
      </c>
      <c r="I4" s="2" t="s">
        <v>713</v>
      </c>
      <c r="J4" s="2" t="s">
        <v>714</v>
      </c>
      <c r="K4" s="2" t="s">
        <v>788</v>
      </c>
      <c r="L4" s="2" t="s">
        <v>794</v>
      </c>
      <c r="M4" s="2" t="s">
        <v>797</v>
      </c>
      <c r="N4" s="2" t="s">
        <v>807</v>
      </c>
      <c r="O4" s="2" t="s">
        <v>810</v>
      </c>
      <c r="P4" s="2" t="s">
        <v>828</v>
      </c>
      <c r="Q4" s="2" t="s">
        <v>819</v>
      </c>
      <c r="R4" s="2" t="s">
        <v>825</v>
      </c>
      <c r="S4" s="2" t="s">
        <v>839</v>
      </c>
      <c r="T4" s="2" t="s">
        <v>849</v>
      </c>
      <c r="U4" s="2" t="s">
        <v>853</v>
      </c>
      <c r="V4" s="2" t="s">
        <v>862</v>
      </c>
    </row>
    <row r="5" spans="1:22" ht="17" x14ac:dyDescent="0.2">
      <c r="A5" s="2" t="s">
        <v>931</v>
      </c>
      <c r="B5" s="2" t="s">
        <v>715</v>
      </c>
      <c r="C5" s="2" t="s">
        <v>716</v>
      </c>
      <c r="D5" s="2" t="s">
        <v>717</v>
      </c>
      <c r="E5" s="2" t="s">
        <v>718</v>
      </c>
      <c r="F5" s="2" t="s">
        <v>719</v>
      </c>
      <c r="G5" s="2" t="s">
        <v>720</v>
      </c>
      <c r="H5" s="2" t="s">
        <v>721</v>
      </c>
      <c r="I5" s="2" t="s">
        <v>722</v>
      </c>
      <c r="J5" s="2" t="s">
        <v>762</v>
      </c>
      <c r="K5" s="2" t="s">
        <v>789</v>
      </c>
      <c r="L5" s="2" t="s">
        <v>795</v>
      </c>
      <c r="M5" s="2" t="s">
        <v>798</v>
      </c>
      <c r="N5" s="2" t="s">
        <v>808</v>
      </c>
      <c r="O5" s="2" t="s">
        <v>811</v>
      </c>
      <c r="Q5" s="2" t="s">
        <v>821</v>
      </c>
      <c r="R5" s="2" t="s">
        <v>826</v>
      </c>
      <c r="S5" s="2" t="s">
        <v>840</v>
      </c>
      <c r="T5" s="2" t="s">
        <v>850</v>
      </c>
      <c r="U5" s="2" t="s">
        <v>854</v>
      </c>
      <c r="V5" s="2" t="s">
        <v>863</v>
      </c>
    </row>
    <row r="6" spans="1:22" ht="51" x14ac:dyDescent="0.2">
      <c r="A6" s="2" t="s">
        <v>723</v>
      </c>
      <c r="B6" s="2" t="s">
        <v>724</v>
      </c>
      <c r="C6" s="2" t="s">
        <v>725</v>
      </c>
      <c r="D6" s="2" t="s">
        <v>726</v>
      </c>
      <c r="E6" s="2" t="s">
        <v>727</v>
      </c>
      <c r="F6" s="2" t="s">
        <v>728</v>
      </c>
      <c r="G6" s="2" t="s">
        <v>729</v>
      </c>
      <c r="H6" s="2" t="s">
        <v>730</v>
      </c>
      <c r="I6" s="2" t="s">
        <v>731</v>
      </c>
      <c r="J6" s="2" t="s">
        <v>767</v>
      </c>
      <c r="K6" s="2" t="s">
        <v>790</v>
      </c>
      <c r="M6" s="2" t="s">
        <v>799</v>
      </c>
      <c r="N6" s="2" t="s">
        <v>809</v>
      </c>
      <c r="O6" s="2" t="s">
        <v>812</v>
      </c>
      <c r="Q6" s="2" t="s">
        <v>822</v>
      </c>
      <c r="R6" s="2" t="s">
        <v>827</v>
      </c>
      <c r="S6" s="2" t="s">
        <v>841</v>
      </c>
      <c r="T6" s="2" t="s">
        <v>851</v>
      </c>
      <c r="U6" s="2" t="s">
        <v>855</v>
      </c>
      <c r="V6" s="2" t="s">
        <v>864</v>
      </c>
    </row>
    <row r="7" spans="1:22" ht="34" x14ac:dyDescent="0.2">
      <c r="A7" s="2" t="s">
        <v>732</v>
      </c>
      <c r="B7" s="2" t="s">
        <v>733</v>
      </c>
      <c r="C7" s="2" t="s">
        <v>734</v>
      </c>
      <c r="D7" s="2" t="s">
        <v>735</v>
      </c>
      <c r="E7" s="2" t="s">
        <v>736</v>
      </c>
      <c r="F7" s="2" t="s">
        <v>737</v>
      </c>
      <c r="H7" s="2" t="s">
        <v>738</v>
      </c>
      <c r="J7" s="2" t="s">
        <v>766</v>
      </c>
      <c r="K7" s="2" t="s">
        <v>791</v>
      </c>
      <c r="M7" s="2" t="s">
        <v>800</v>
      </c>
      <c r="O7" s="2" t="s">
        <v>813</v>
      </c>
      <c r="Q7" s="2" t="s">
        <v>823</v>
      </c>
      <c r="R7" s="2" t="s">
        <v>829</v>
      </c>
      <c r="S7" s="2" t="s">
        <v>842</v>
      </c>
      <c r="U7" s="2" t="s">
        <v>856</v>
      </c>
    </row>
    <row r="8" spans="1:22" ht="51" x14ac:dyDescent="0.2">
      <c r="A8" s="2" t="s">
        <v>739</v>
      </c>
      <c r="B8" s="2" t="s">
        <v>740</v>
      </c>
      <c r="C8" s="2" t="s">
        <v>741</v>
      </c>
      <c r="D8" s="2" t="s">
        <v>742</v>
      </c>
      <c r="E8" s="2" t="s">
        <v>743</v>
      </c>
      <c r="F8" s="2" t="s">
        <v>744</v>
      </c>
      <c r="H8" s="2" t="s">
        <v>745</v>
      </c>
      <c r="J8" s="2" t="s">
        <v>765</v>
      </c>
      <c r="K8" s="2" t="s">
        <v>792</v>
      </c>
      <c r="M8" s="2" t="s">
        <v>801</v>
      </c>
      <c r="O8" s="2" t="s">
        <v>814</v>
      </c>
      <c r="R8" s="2" t="s">
        <v>830</v>
      </c>
      <c r="S8" s="2" t="s">
        <v>843</v>
      </c>
      <c r="U8" s="2" t="s">
        <v>857</v>
      </c>
    </row>
    <row r="9" spans="1:22" ht="51" x14ac:dyDescent="0.2">
      <c r="A9" s="2" t="s">
        <v>746</v>
      </c>
      <c r="B9" s="2" t="s">
        <v>747</v>
      </c>
      <c r="C9" s="2" t="s">
        <v>748</v>
      </c>
      <c r="D9" s="2" t="s">
        <v>749</v>
      </c>
      <c r="H9" s="2" t="s">
        <v>750</v>
      </c>
      <c r="J9" s="2" t="s">
        <v>763</v>
      </c>
      <c r="M9" s="2" t="s">
        <v>802</v>
      </c>
      <c r="O9" s="2" t="s">
        <v>815</v>
      </c>
      <c r="R9" s="2" t="s">
        <v>831</v>
      </c>
      <c r="S9" s="2" t="s">
        <v>844</v>
      </c>
      <c r="U9" s="2" t="s">
        <v>858</v>
      </c>
    </row>
    <row r="10" spans="1:22" ht="34" x14ac:dyDescent="0.2">
      <c r="A10" s="2" t="s">
        <v>751</v>
      </c>
      <c r="B10" s="2" t="s">
        <v>752</v>
      </c>
      <c r="D10" s="2" t="s">
        <v>753</v>
      </c>
      <c r="H10" s="2" t="s">
        <v>754</v>
      </c>
      <c r="J10" s="2" t="s">
        <v>764</v>
      </c>
      <c r="M10" s="2" t="s">
        <v>803</v>
      </c>
      <c r="O10" s="2" t="s">
        <v>816</v>
      </c>
      <c r="R10" s="2" t="s">
        <v>832</v>
      </c>
      <c r="S10" s="2" t="s">
        <v>845</v>
      </c>
      <c r="U10" s="2" t="s">
        <v>859</v>
      </c>
    </row>
    <row r="11" spans="1:22" ht="51" x14ac:dyDescent="0.2">
      <c r="A11" s="2" t="s">
        <v>755</v>
      </c>
      <c r="D11" s="2" t="s">
        <v>756</v>
      </c>
      <c r="J11" s="2" t="s">
        <v>771</v>
      </c>
      <c r="M11" s="2" t="s">
        <v>804</v>
      </c>
      <c r="R11" s="2" t="s">
        <v>833</v>
      </c>
      <c r="S11" s="2" t="s">
        <v>846</v>
      </c>
      <c r="U11" s="2" t="s">
        <v>860</v>
      </c>
    </row>
    <row r="12" spans="1:22" ht="34" x14ac:dyDescent="0.2">
      <c r="A12" s="2" t="s">
        <v>757</v>
      </c>
      <c r="J12" s="2" t="s">
        <v>768</v>
      </c>
      <c r="M12" s="2" t="s">
        <v>805</v>
      </c>
      <c r="R12" s="2" t="s">
        <v>834</v>
      </c>
      <c r="S12" s="2" t="s">
        <v>847</v>
      </c>
    </row>
    <row r="13" spans="1:22" ht="17" x14ac:dyDescent="0.2">
      <c r="A13" s="2" t="s">
        <v>758</v>
      </c>
      <c r="J13" s="2" t="s">
        <v>769</v>
      </c>
      <c r="R13" s="2" t="s">
        <v>835</v>
      </c>
    </row>
    <row r="14" spans="1:22" ht="51" x14ac:dyDescent="0.2">
      <c r="A14" s="2" t="s">
        <v>759</v>
      </c>
      <c r="J14" s="2" t="s">
        <v>772</v>
      </c>
      <c r="R14" s="2" t="s">
        <v>836</v>
      </c>
    </row>
    <row r="15" spans="1:22" ht="51" x14ac:dyDescent="0.2">
      <c r="A15" s="2" t="s">
        <v>760</v>
      </c>
      <c r="J15" s="2" t="s">
        <v>770</v>
      </c>
      <c r="R15" s="2" t="s">
        <v>837</v>
      </c>
    </row>
    <row r="16" spans="1:22" ht="17" x14ac:dyDescent="0.2">
      <c r="J16" s="2" t="s">
        <v>773</v>
      </c>
    </row>
    <row r="17" spans="10:10" ht="17" x14ac:dyDescent="0.2">
      <c r="J17" s="2" t="s">
        <v>774</v>
      </c>
    </row>
    <row r="18" spans="10:10" ht="17" x14ac:dyDescent="0.2">
      <c r="J18" s="2" t="s">
        <v>775</v>
      </c>
    </row>
    <row r="19" spans="10:10" ht="17" x14ac:dyDescent="0.2">
      <c r="J19" s="2" t="s">
        <v>776</v>
      </c>
    </row>
    <row r="20" spans="10:10" ht="17" x14ac:dyDescent="0.2">
      <c r="J20" s="2" t="s">
        <v>777</v>
      </c>
    </row>
    <row r="21" spans="10:10" ht="17" x14ac:dyDescent="0.2">
      <c r="J21" s="2" t="s">
        <v>778</v>
      </c>
    </row>
    <row r="22" spans="10:10" ht="17" x14ac:dyDescent="0.2">
      <c r="J22" s="2" t="s">
        <v>779</v>
      </c>
    </row>
    <row r="23" spans="10:10" ht="17" x14ac:dyDescent="0.2">
      <c r="J23" s="2" t="s">
        <v>780</v>
      </c>
    </row>
    <row r="24" spans="10:10" ht="17" x14ac:dyDescent="0.2">
      <c r="J24" s="2" t="s">
        <v>781</v>
      </c>
    </row>
    <row r="25" spans="10:10" ht="34" x14ac:dyDescent="0.2">
      <c r="J25" s="2" t="s">
        <v>782</v>
      </c>
    </row>
    <row r="26" spans="10:10" ht="17" x14ac:dyDescent="0.2">
      <c r="J26" s="2" t="s">
        <v>783</v>
      </c>
    </row>
    <row r="27" spans="10:10" ht="17" x14ac:dyDescent="0.2">
      <c r="J27" s="2" t="s">
        <v>784</v>
      </c>
    </row>
    <row r="28" spans="10:10" ht="17" x14ac:dyDescent="0.2">
      <c r="J28" s="2" t="s">
        <v>785</v>
      </c>
    </row>
    <row r="29" spans="10:10" ht="17" x14ac:dyDescent="0.2">
      <c r="J29" s="2" t="s">
        <v>786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264"/>
  <sheetViews>
    <sheetView topLeftCell="A4" zoomScale="90" zoomScaleNormal="90" workbookViewId="0">
      <selection activeCell="G7" sqref="G7"/>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0.33203125" style="37" customWidth="1"/>
    <col min="10" max="10" width="16.5" style="35" customWidth="1"/>
    <col min="11" max="16384" width="10.83203125" style="35"/>
  </cols>
  <sheetData>
    <row r="1" spans="1:10" ht="17" x14ac:dyDescent="0.2">
      <c r="A1" s="47" t="s">
        <v>76</v>
      </c>
      <c r="F1" s="56" t="s">
        <v>68</v>
      </c>
      <c r="G1" s="35" t="s">
        <v>874</v>
      </c>
      <c r="I1" s="48" t="s">
        <v>116</v>
      </c>
    </row>
    <row r="2" spans="1:10" x14ac:dyDescent="0.2">
      <c r="A2" s="35"/>
    </row>
    <row r="3" spans="1:10" ht="34" x14ac:dyDescent="0.2">
      <c r="A3" s="49" t="s">
        <v>72</v>
      </c>
      <c r="B3" s="24" t="s">
        <v>39</v>
      </c>
      <c r="C3" s="49" t="s">
        <v>40</v>
      </c>
      <c r="D3" s="49" t="s">
        <v>87</v>
      </c>
      <c r="E3" s="5"/>
      <c r="F3" s="58" t="s">
        <v>68</v>
      </c>
      <c r="G3" s="58" t="s">
        <v>69</v>
      </c>
      <c r="I3" s="24" t="s">
        <v>945</v>
      </c>
      <c r="J3" s="24" t="s">
        <v>935</v>
      </c>
    </row>
    <row r="4" spans="1:10" ht="148" customHeight="1" x14ac:dyDescent="0.2">
      <c r="A4" s="17" t="s">
        <v>103</v>
      </c>
      <c r="B4" s="21" t="s">
        <v>695</v>
      </c>
      <c r="C4" s="17" t="str">
        <f>_xlfn.TEXTJOIN(CHAR(10),TRUE,$F$4:$F$22)</f>
        <v>ISO 13485
ISO 14971
ISO 10993-1
ISO 10993-4
ISO 10993-5
ISO 10993-10
ISO 10993-11
ISO 10993-12
ISO 10993-23
ISO 10555-5
ISO 7864
ISO 9626
ISO 23908
ISO 80369-1
ISO 80369-7
IEC 60601-1
IEC 60601-1-2
IEC 62366-1
ISO 8536-4</v>
      </c>
      <c r="D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37"/>
      <c r="F4" s="54" t="s">
        <v>65</v>
      </c>
      <c r="G4" s="22" t="s">
        <v>865</v>
      </c>
      <c r="I4" s="22" t="s">
        <v>272</v>
      </c>
      <c r="J4" s="54" t="s">
        <v>936</v>
      </c>
    </row>
    <row r="5" spans="1:10" ht="93" customHeight="1" x14ac:dyDescent="0.2">
      <c r="A5" s="17" t="s">
        <v>37</v>
      </c>
      <c r="B5" s="21" t="s">
        <v>695</v>
      </c>
      <c r="C5" s="17" t="str">
        <f>$F$5</f>
        <v>ISO 14971</v>
      </c>
      <c r="D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37"/>
      <c r="F5" s="54" t="s">
        <v>66</v>
      </c>
      <c r="G5" s="22" t="s">
        <v>866</v>
      </c>
      <c r="I5" s="22" t="s">
        <v>270</v>
      </c>
      <c r="J5" s="54" t="s">
        <v>936</v>
      </c>
    </row>
    <row r="6" spans="1:10" ht="34" x14ac:dyDescent="0.2">
      <c r="A6" s="68" t="s">
        <v>38</v>
      </c>
      <c r="B6" s="69"/>
      <c r="C6" s="69"/>
      <c r="D6" s="70"/>
      <c r="E6" s="37"/>
      <c r="F6" s="54" t="s">
        <v>49</v>
      </c>
      <c r="G6" s="22" t="s">
        <v>867</v>
      </c>
      <c r="I6" s="22" t="s">
        <v>271</v>
      </c>
      <c r="J6" s="54" t="s">
        <v>937</v>
      </c>
    </row>
    <row r="7" spans="1:10" ht="34" x14ac:dyDescent="0.2">
      <c r="A7" s="68" t="s">
        <v>104</v>
      </c>
      <c r="B7" s="69"/>
      <c r="C7" s="69"/>
      <c r="D7" s="70"/>
      <c r="E7" s="37"/>
      <c r="F7" s="54" t="s">
        <v>55</v>
      </c>
      <c r="G7" s="22" t="s">
        <v>869</v>
      </c>
      <c r="I7" s="22" t="s">
        <v>273</v>
      </c>
      <c r="J7" s="54" t="s">
        <v>938</v>
      </c>
    </row>
    <row r="8" spans="1:10" ht="72" customHeight="1" x14ac:dyDescent="0.2">
      <c r="A8" s="17" t="s">
        <v>105</v>
      </c>
      <c r="B8" s="21" t="s">
        <v>695</v>
      </c>
      <c r="C8" s="17" t="str">
        <f t="shared" ref="C8:C13" si="0">$F$5</f>
        <v>ISO 14971</v>
      </c>
      <c r="D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37"/>
      <c r="F8" s="54" t="s">
        <v>53</v>
      </c>
      <c r="G8" s="22" t="s">
        <v>868</v>
      </c>
      <c r="I8" s="22" t="s">
        <v>274</v>
      </c>
      <c r="J8" s="54" t="s">
        <v>936</v>
      </c>
    </row>
    <row r="9" spans="1:10" ht="55" customHeight="1" x14ac:dyDescent="0.2">
      <c r="A9" s="17" t="s">
        <v>106</v>
      </c>
      <c r="B9" s="21" t="s">
        <v>695</v>
      </c>
      <c r="C9" s="17" t="str">
        <f t="shared" si="0"/>
        <v>ISO 14971</v>
      </c>
      <c r="D9" s="17"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37"/>
      <c r="F9" s="54" t="s">
        <v>51</v>
      </c>
      <c r="G9" s="22" t="s">
        <v>870</v>
      </c>
      <c r="I9" s="22" t="s">
        <v>275</v>
      </c>
      <c r="J9" s="55" t="s">
        <v>874</v>
      </c>
    </row>
    <row r="10" spans="1:10" ht="57" customHeight="1" x14ac:dyDescent="0.2">
      <c r="A10" s="17" t="s">
        <v>107</v>
      </c>
      <c r="B10" s="21" t="s">
        <v>695</v>
      </c>
      <c r="C10" s="17" t="str">
        <f t="shared" si="0"/>
        <v>ISO 14971</v>
      </c>
      <c r="D10"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37"/>
      <c r="F10" s="54" t="s">
        <v>890</v>
      </c>
      <c r="G10" s="22" t="s">
        <v>891</v>
      </c>
      <c r="I10" s="22" t="s">
        <v>276</v>
      </c>
      <c r="J10" s="54" t="s">
        <v>936</v>
      </c>
    </row>
    <row r="11" spans="1:10" ht="59" customHeight="1" x14ac:dyDescent="0.2">
      <c r="A11" s="17" t="s">
        <v>156</v>
      </c>
      <c r="B11" s="21" t="s">
        <v>695</v>
      </c>
      <c r="C11" s="17" t="str">
        <f t="shared" si="0"/>
        <v>ISO 14971</v>
      </c>
      <c r="D11"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37"/>
      <c r="F11" s="54" t="s">
        <v>59</v>
      </c>
      <c r="G11" s="22" t="s">
        <v>871</v>
      </c>
      <c r="I11" s="22" t="s">
        <v>277</v>
      </c>
      <c r="J11" s="54" t="s">
        <v>936</v>
      </c>
    </row>
    <row r="12" spans="1:10" ht="73" customHeight="1" x14ac:dyDescent="0.2">
      <c r="A12" s="17" t="s">
        <v>108</v>
      </c>
      <c r="B12" s="21" t="s">
        <v>695</v>
      </c>
      <c r="C12" s="17" t="str">
        <f t="shared" si="0"/>
        <v>ISO 14971</v>
      </c>
      <c r="D12"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37"/>
      <c r="F12" s="54" t="s">
        <v>892</v>
      </c>
      <c r="G12" s="22" t="s">
        <v>893</v>
      </c>
      <c r="I12" s="22" t="s">
        <v>278</v>
      </c>
      <c r="J12" s="54" t="s">
        <v>936</v>
      </c>
    </row>
    <row r="13" spans="1:10" ht="52" customHeight="1" x14ac:dyDescent="0.2">
      <c r="A13" s="17" t="s">
        <v>155</v>
      </c>
      <c r="B13" s="21" t="s">
        <v>695</v>
      </c>
      <c r="C13" s="17" t="str">
        <f t="shared" si="0"/>
        <v>ISO 14971</v>
      </c>
      <c r="D13"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37"/>
      <c r="F13" s="54" t="s">
        <v>61</v>
      </c>
      <c r="G13" s="22" t="s">
        <v>916</v>
      </c>
      <c r="I13" s="22" t="s">
        <v>279</v>
      </c>
      <c r="J13" s="54" t="s">
        <v>936</v>
      </c>
    </row>
    <row r="14" spans="1:10" ht="64" customHeight="1" x14ac:dyDescent="0.2">
      <c r="A14" s="75" t="s">
        <v>109</v>
      </c>
      <c r="B14" s="75"/>
      <c r="C14" s="75"/>
      <c r="D14" s="75"/>
      <c r="F14" s="54" t="s">
        <v>57</v>
      </c>
      <c r="G14" s="22" t="s">
        <v>917</v>
      </c>
      <c r="I14" s="22" t="s">
        <v>280</v>
      </c>
      <c r="J14" s="54" t="s">
        <v>944</v>
      </c>
    </row>
    <row r="15" spans="1:10" ht="50" customHeight="1" x14ac:dyDescent="0.2">
      <c r="A15" s="17" t="s">
        <v>41</v>
      </c>
      <c r="B15" s="21" t="s">
        <v>695</v>
      </c>
      <c r="C15" s="17" t="str">
        <f>$F$5</f>
        <v>ISO 14971</v>
      </c>
      <c r="D1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54" t="s">
        <v>63</v>
      </c>
      <c r="G15" s="22" t="s">
        <v>872</v>
      </c>
      <c r="I15" s="22" t="s">
        <v>281</v>
      </c>
      <c r="J15" s="55" t="s">
        <v>874</v>
      </c>
    </row>
    <row r="16" spans="1:10" ht="82" customHeight="1" x14ac:dyDescent="0.2">
      <c r="A16" s="17" t="s">
        <v>110</v>
      </c>
      <c r="B16" s="21" t="s">
        <v>695</v>
      </c>
      <c r="C16" s="17" t="str">
        <f>$F$5</f>
        <v>ISO 14971</v>
      </c>
      <c r="D1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54" t="s">
        <v>881</v>
      </c>
      <c r="G16" s="22" t="s">
        <v>918</v>
      </c>
      <c r="I16" s="22" t="s">
        <v>282</v>
      </c>
      <c r="J16" s="55" t="s">
        <v>874</v>
      </c>
    </row>
    <row r="17" spans="1:10" ht="78" customHeight="1" x14ac:dyDescent="0.2">
      <c r="A17" s="17" t="s">
        <v>111</v>
      </c>
      <c r="B17" s="21" t="s">
        <v>695</v>
      </c>
      <c r="C17" s="17" t="str">
        <f>$F$5</f>
        <v>ISO 14971</v>
      </c>
      <c r="D1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54" t="s">
        <v>879</v>
      </c>
      <c r="G17" s="22" t="s">
        <v>880</v>
      </c>
      <c r="I17" s="22" t="s">
        <v>283</v>
      </c>
      <c r="J17" s="54" t="s">
        <v>937</v>
      </c>
    </row>
    <row r="18" spans="1:10" ht="85" customHeight="1" x14ac:dyDescent="0.2">
      <c r="A18" s="35" t="s">
        <v>15</v>
      </c>
      <c r="B18" s="21" t="s">
        <v>695</v>
      </c>
      <c r="C18" s="17" t="str">
        <f>$F$5</f>
        <v>ISO 14971</v>
      </c>
      <c r="D1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54" t="s">
        <v>896</v>
      </c>
      <c r="G18" s="22" t="s">
        <v>897</v>
      </c>
      <c r="I18" s="22" t="s">
        <v>284</v>
      </c>
      <c r="J18" s="55" t="s">
        <v>874</v>
      </c>
    </row>
    <row r="19" spans="1:10" ht="17" x14ac:dyDescent="0.2">
      <c r="A19" s="76" t="s">
        <v>42</v>
      </c>
      <c r="B19" s="76"/>
      <c r="C19" s="76"/>
      <c r="D19" s="76"/>
      <c r="F19" s="54" t="s">
        <v>882</v>
      </c>
      <c r="G19" s="22" t="s">
        <v>883</v>
      </c>
      <c r="I19" s="22" t="s">
        <v>285</v>
      </c>
      <c r="J19" s="54" t="s">
        <v>936</v>
      </c>
    </row>
    <row r="20" spans="1:10" ht="117" customHeight="1" x14ac:dyDescent="0.2">
      <c r="A20" s="17" t="s">
        <v>43</v>
      </c>
      <c r="B20" s="21" t="s">
        <v>695</v>
      </c>
      <c r="C20" s="17" t="str">
        <f>$F$5&amp;CHAR(10)&amp;$F$21</f>
        <v>ISO 14971
IEC 62366-1</v>
      </c>
      <c r="D2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54" t="s">
        <v>885</v>
      </c>
      <c r="G20" s="22" t="s">
        <v>884</v>
      </c>
      <c r="I20" s="22" t="s">
        <v>286</v>
      </c>
      <c r="J20" s="55" t="s">
        <v>874</v>
      </c>
    </row>
    <row r="21" spans="1:10" ht="84" customHeight="1" x14ac:dyDescent="0.2">
      <c r="A21" s="17" t="s">
        <v>44</v>
      </c>
      <c r="B21" s="21" t="s">
        <v>695</v>
      </c>
      <c r="C21" s="17" t="str">
        <f>$F$5&amp;CHAR(10)&amp;$F$21</f>
        <v>ISO 14971
IEC 62366-1</v>
      </c>
      <c r="D2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54" t="s">
        <v>898</v>
      </c>
      <c r="G21" s="22" t="s">
        <v>899</v>
      </c>
      <c r="I21" s="22" t="s">
        <v>287</v>
      </c>
      <c r="J21" s="55" t="s">
        <v>874</v>
      </c>
    </row>
    <row r="22" spans="1:10" ht="146" customHeight="1" x14ac:dyDescent="0.2">
      <c r="A22" s="17" t="s">
        <v>112</v>
      </c>
      <c r="B22" s="21" t="s">
        <v>695</v>
      </c>
      <c r="C22" s="17" t="str">
        <f>F5&amp;CHAR(10)&amp;F19&amp;CHAR(10)&amp;F20&amp;CHAR(10)&amp;F21</f>
        <v>ISO 14971
IEC 60601-1
IEC 60601-1-2
IEC 62366-1</v>
      </c>
      <c r="D2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54" t="s">
        <v>886</v>
      </c>
      <c r="G22" s="22" t="s">
        <v>887</v>
      </c>
      <c r="I22" s="22" t="s">
        <v>288</v>
      </c>
      <c r="J22" s="55" t="s">
        <v>874</v>
      </c>
    </row>
    <row r="23" spans="1:10" ht="145" customHeight="1" x14ac:dyDescent="0.2">
      <c r="A23" s="17" t="s">
        <v>113</v>
      </c>
      <c r="B23" s="21" t="s">
        <v>695</v>
      </c>
      <c r="C23" s="17" t="str">
        <f>F5&amp;CHAR(10)&amp;F19&amp;CHAR(10)&amp;F20&amp;CHAR(10)&amp;F21</f>
        <v>ISO 14971
IEC 60601-1
IEC 60601-1-2
IEC 62366-1</v>
      </c>
      <c r="D2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54" t="s">
        <v>888</v>
      </c>
      <c r="G23" s="22" t="s">
        <v>889</v>
      </c>
      <c r="I23" s="22" t="s">
        <v>289</v>
      </c>
      <c r="J23" s="55" t="s">
        <v>874</v>
      </c>
    </row>
    <row r="24" spans="1:10" ht="102" customHeight="1" x14ac:dyDescent="0.2">
      <c r="A24" s="17" t="s">
        <v>115</v>
      </c>
      <c r="B24" s="21" t="s">
        <v>695</v>
      </c>
      <c r="C24" s="17" t="str">
        <f>$F$5</f>
        <v>ISO 14971</v>
      </c>
      <c r="D2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54" t="s">
        <v>875</v>
      </c>
      <c r="G24" s="22" t="s">
        <v>876</v>
      </c>
      <c r="I24" s="22" t="s">
        <v>290</v>
      </c>
      <c r="J24" s="55" t="s">
        <v>874</v>
      </c>
    </row>
    <row r="25" spans="1:10" ht="118" customHeight="1" x14ac:dyDescent="0.2">
      <c r="A25" s="17" t="s">
        <v>114</v>
      </c>
      <c r="B25" s="21" t="s">
        <v>900</v>
      </c>
      <c r="C25" s="23" t="str">
        <f>$G$1</f>
        <v>N/A</v>
      </c>
      <c r="D25" s="23" t="str">
        <f>$G$1</f>
        <v>N/A</v>
      </c>
      <c r="F25" s="54" t="s">
        <v>877</v>
      </c>
      <c r="G25" s="22" t="s">
        <v>878</v>
      </c>
      <c r="I25" s="22" t="s">
        <v>291</v>
      </c>
      <c r="J25" s="54" t="s">
        <v>936</v>
      </c>
    </row>
    <row r="26" spans="1:10" ht="32" customHeight="1" x14ac:dyDescent="0.2">
      <c r="F26" s="54" t="s">
        <v>894</v>
      </c>
      <c r="G26" s="22" t="s">
        <v>895</v>
      </c>
      <c r="I26" s="22" t="s">
        <v>292</v>
      </c>
      <c r="J26" s="54" t="s">
        <v>936</v>
      </c>
    </row>
    <row r="27" spans="1:10" ht="34" x14ac:dyDescent="0.2">
      <c r="A27" s="49" t="s">
        <v>74</v>
      </c>
      <c r="B27" s="24" t="s">
        <v>39</v>
      </c>
      <c r="C27" s="49" t="s">
        <v>40</v>
      </c>
      <c r="D27" s="49" t="s">
        <v>116</v>
      </c>
      <c r="F27" s="54" t="s">
        <v>873</v>
      </c>
      <c r="G27" s="22" t="s">
        <v>994</v>
      </c>
      <c r="I27" s="22" t="s">
        <v>293</v>
      </c>
      <c r="J27" s="54" t="s">
        <v>938</v>
      </c>
    </row>
    <row r="28" spans="1:10" ht="17" x14ac:dyDescent="0.2">
      <c r="A28" s="77" t="s">
        <v>118</v>
      </c>
      <c r="B28" s="77"/>
      <c r="C28" s="77"/>
      <c r="D28" s="77"/>
      <c r="F28" s="54" t="s">
        <v>902</v>
      </c>
      <c r="G28" s="22" t="s">
        <v>903</v>
      </c>
    </row>
    <row r="29" spans="1:10" ht="16" customHeight="1" x14ac:dyDescent="0.2">
      <c r="A29" s="75" t="s">
        <v>117</v>
      </c>
      <c r="B29" s="75"/>
      <c r="C29" s="75"/>
      <c r="D29" s="75"/>
      <c r="G29" s="37"/>
    </row>
    <row r="30" spans="1:10" ht="65" customHeight="1" x14ac:dyDescent="0.2">
      <c r="A30" s="23" t="s">
        <v>137</v>
      </c>
      <c r="B30" s="21" t="s">
        <v>695</v>
      </c>
      <c r="C30" s="17" t="str">
        <f>_xlfn.TEXTJOIN(CHAR(10),TRUE,$F$5:$F$22)</f>
        <v>ISO 14971
ISO 10993-1
ISO 10993-4
ISO 10993-5
ISO 10993-10
ISO 10993-11
ISO 10993-12
ISO 10993-23
ISO 10555-5
ISO 7864
ISO 9626
ISO 23908
ISO 80369-1
ISO 80369-7
IEC 60601-1
IEC 60601-1-2
IEC 62366-1
ISO 8536-4</v>
      </c>
      <c r="D3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37"/>
    </row>
    <row r="31" spans="1:10" ht="117" customHeight="1" x14ac:dyDescent="0.2">
      <c r="A31" s="17" t="s">
        <v>136</v>
      </c>
      <c r="B31" s="21" t="s">
        <v>695</v>
      </c>
      <c r="C31" s="17" t="str">
        <f>_xlfn.TEXTJOIN(CHAR(10),TRUE,$F$6:$F$12)</f>
        <v>ISO 10993-1
ISO 10993-4
ISO 10993-5
ISO 10993-10
ISO 10993-11
ISO 10993-12
ISO 10993-23</v>
      </c>
      <c r="D3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1" s="109"/>
      <c r="G31" s="108"/>
    </row>
    <row r="32" spans="1:10" ht="110" customHeight="1" x14ac:dyDescent="0.2">
      <c r="A32" s="23" t="s">
        <v>135</v>
      </c>
      <c r="B32" s="21" t="s">
        <v>695</v>
      </c>
      <c r="C32" s="17" t="str">
        <f>_xlfn.TEXTJOIN(CHAR(10),TRUE,$F$6:$F$12)</f>
        <v>ISO 10993-1
ISO 10993-4
ISO 10993-5
ISO 10993-10
ISO 10993-11
ISO 10993-12
ISO 10993-23</v>
      </c>
      <c r="D3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108" customHeight="1" x14ac:dyDescent="0.2">
      <c r="A33" s="23" t="s">
        <v>134</v>
      </c>
      <c r="B33" s="21" t="s">
        <v>695</v>
      </c>
      <c r="C33" s="17" t="str">
        <f>_xlfn.TEXTJOIN(CHAR(10),TRUE,$F$13:$F$18)&amp;CHAR(10)&amp;F22</f>
        <v>ISO 10555-5
ISO 7864
ISO 9626
ISO 23908
ISO 80369-1
ISO 80369-7
ISO 8536-4</v>
      </c>
      <c r="D3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23" t="s">
        <v>133</v>
      </c>
      <c r="B34" s="21" t="s">
        <v>900</v>
      </c>
      <c r="C34" s="23" t="str">
        <f>$G$1</f>
        <v>N/A</v>
      </c>
      <c r="D34" s="23" t="str">
        <f>$G$1</f>
        <v>N/A</v>
      </c>
    </row>
    <row r="35" spans="1:7" ht="73" customHeight="1" x14ac:dyDescent="0.2">
      <c r="A35" s="23" t="s">
        <v>132</v>
      </c>
      <c r="B35" s="21" t="s">
        <v>695</v>
      </c>
      <c r="C35" s="17" t="str">
        <f>_xlfn.TEXTJOIN(CHAR(10),TRUE,$F$13:$F$18)&amp;CHAR(10)&amp;F22</f>
        <v>ISO 10555-5
ISO 7864
ISO 9626
ISO 23908
ISO 80369-1
ISO 80369-7
ISO 8536-4</v>
      </c>
      <c r="D3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23" t="s">
        <v>131</v>
      </c>
      <c r="B36" s="21" t="s">
        <v>695</v>
      </c>
      <c r="C36" s="17" t="str">
        <f>_xlfn.TEXTJOIN(CHAR(10),TRUE,$F$13:$F$18)&amp;CHAR(10)&amp;F22</f>
        <v>ISO 10555-5
ISO 7864
ISO 9626
ISO 23908
ISO 80369-1
ISO 80369-7
ISO 8536-4</v>
      </c>
      <c r="D3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96" customHeight="1" x14ac:dyDescent="0.2">
      <c r="A37" s="23" t="s">
        <v>119</v>
      </c>
      <c r="B37" s="21" t="s">
        <v>695</v>
      </c>
      <c r="C37" s="17" t="str">
        <f>F21&amp;CHAR(10)&amp;_xlfn.TEXTJOIN(CHAR(10),TRUE,$F$13:$F$18)&amp;CHAR(10)&amp;F22</f>
        <v>IEC 62366-1
ISO 10555-5
ISO 7864
ISO 9626
ISO 23908
ISO 80369-1
ISO 80369-7
ISO 8536-4</v>
      </c>
      <c r="D3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7" s="57"/>
      <c r="G37" s="37"/>
    </row>
    <row r="38" spans="1:7" ht="138" customHeight="1" x14ac:dyDescent="0.2">
      <c r="A38" s="17" t="s">
        <v>120</v>
      </c>
      <c r="B38" s="21" t="s">
        <v>695</v>
      </c>
      <c r="C38" s="17" t="str">
        <f>F5&amp;CHAR(10)&amp;_xlfn.TEXTJOIN(CHAR(10),TRUE,$F$25:$F$27)</f>
        <v>ISO 14971
ISO 11607-1
ISO 11607-2
ISO 20417</v>
      </c>
      <c r="D3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7" t="s">
        <v>946</v>
      </c>
      <c r="B39" s="21" t="s">
        <v>695</v>
      </c>
      <c r="C39" s="17" t="str">
        <f>F4&amp;CHAR(10)&amp;F5</f>
        <v>ISO 13485
ISO 14971</v>
      </c>
      <c r="D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74" t="s">
        <v>121</v>
      </c>
      <c r="B40" s="74"/>
      <c r="C40" s="74"/>
      <c r="D40" s="74"/>
    </row>
    <row r="41" spans="1:7" ht="16" customHeight="1" x14ac:dyDescent="0.2">
      <c r="A41" s="74" t="s">
        <v>122</v>
      </c>
      <c r="B41" s="74"/>
      <c r="C41" s="74"/>
      <c r="D41" s="74"/>
    </row>
    <row r="42" spans="1:7" ht="29" customHeight="1" x14ac:dyDescent="0.2">
      <c r="A42" s="75" t="s">
        <v>123</v>
      </c>
      <c r="B42" s="75"/>
      <c r="C42" s="75"/>
      <c r="D42" s="75"/>
    </row>
    <row r="43" spans="1:7" ht="72" customHeight="1" x14ac:dyDescent="0.2">
      <c r="A43" s="22" t="s">
        <v>124</v>
      </c>
      <c r="B43" s="21" t="s">
        <v>695</v>
      </c>
      <c r="C43" s="17" t="str">
        <f>$F$5&amp;CHAR(10)&amp;_xlfn.TEXTJOIN(CHAR(10),TRUE,$F$13:$F$18)&amp;CHAR(10)&amp;F22</f>
        <v>ISO 14971
ISO 10555-5
ISO 7864
ISO 9626
ISO 23908
ISO 80369-1
ISO 80369-7
ISO 8536-4</v>
      </c>
      <c r="D4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23" t="s">
        <v>125</v>
      </c>
      <c r="B44" s="21" t="s">
        <v>695</v>
      </c>
      <c r="C44" s="17" t="str">
        <f>$F$5&amp;CHAR(10)&amp;_xlfn.TEXTJOIN(CHAR(10),TRUE,$F$13:$F$18)&amp;CHAR(10)&amp;F22</f>
        <v>ISO 14971
ISO 10555-5
ISO 7864
ISO 9626
ISO 23908
ISO 80369-1
ISO 80369-7
ISO 8536-4</v>
      </c>
      <c r="D4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22" t="s">
        <v>126</v>
      </c>
      <c r="B45" s="21" t="s">
        <v>695</v>
      </c>
      <c r="C45" s="17" t="str">
        <f>$F$5&amp;CHAR(10)&amp;_xlfn.TEXTJOIN(CHAR(10),TRUE,$F$13:$F$18)&amp;CHAR(10)&amp;F22</f>
        <v>ISO 14971
ISO 10555-5
ISO 7864
ISO 9626
ISO 23908
ISO 80369-1
ISO 80369-7
ISO 8536-4</v>
      </c>
      <c r="D4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75" t="s">
        <v>127</v>
      </c>
      <c r="B46" s="75"/>
      <c r="C46" s="75"/>
      <c r="D46" s="75"/>
    </row>
    <row r="47" spans="1:7" ht="121" customHeight="1" x14ac:dyDescent="0.2">
      <c r="A47" s="17" t="s">
        <v>255</v>
      </c>
      <c r="B47" s="21" t="s">
        <v>695</v>
      </c>
      <c r="C47" s="17" t="str">
        <f>$F$5&amp;CHAR(10)&amp;$F$28</f>
        <v>ISO 14971
IEC 63000</v>
      </c>
      <c r="D4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48" spans="1:7" ht="51" x14ac:dyDescent="0.2">
      <c r="A48" s="17" t="s">
        <v>256</v>
      </c>
      <c r="B48" s="21" t="s">
        <v>900</v>
      </c>
      <c r="C48" s="23" t="str">
        <f>$G$1</f>
        <v>N/A</v>
      </c>
      <c r="D48" s="23" t="str">
        <f>$G$1</f>
        <v>N/A</v>
      </c>
    </row>
    <row r="49" spans="1:4" x14ac:dyDescent="0.2">
      <c r="A49" s="77" t="s">
        <v>154</v>
      </c>
      <c r="B49" s="77"/>
      <c r="C49" s="77"/>
      <c r="D49" s="77"/>
    </row>
    <row r="50" spans="1:4" x14ac:dyDescent="0.2">
      <c r="A50" s="75" t="s">
        <v>128</v>
      </c>
      <c r="B50" s="75"/>
      <c r="C50" s="75"/>
      <c r="D50" s="75"/>
    </row>
    <row r="51" spans="1:4" ht="76" customHeight="1" x14ac:dyDescent="0.2">
      <c r="A51" s="23" t="s">
        <v>130</v>
      </c>
      <c r="B51" s="21" t="s">
        <v>695</v>
      </c>
      <c r="C51" s="17" t="str">
        <f>$F$5&amp;CHAR(10)&amp;$F$28</f>
        <v>ISO 14971
IEC 63000</v>
      </c>
      <c r="D51"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2" spans="1:4" ht="96" customHeight="1" x14ac:dyDescent="0.2">
      <c r="A52" s="17" t="s">
        <v>129</v>
      </c>
      <c r="B52" s="21" t="s">
        <v>695</v>
      </c>
      <c r="C52" s="17" t="str">
        <f>$F$5&amp;CHAR(10)&amp;$F$28</f>
        <v>ISO 14971
IEC 63000</v>
      </c>
      <c r="D52"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3" spans="1:4" ht="74" customHeight="1" x14ac:dyDescent="0.2">
      <c r="A53" s="17" t="s">
        <v>170</v>
      </c>
      <c r="B53" s="21" t="s">
        <v>695</v>
      </c>
      <c r="C53" s="17" t="str">
        <f>$F$5&amp;CHAR(10)&amp;$F$28</f>
        <v>ISO 14971
IEC 63000</v>
      </c>
      <c r="D53"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4" spans="1:4" ht="83" customHeight="1" x14ac:dyDescent="0.2">
      <c r="A54" s="23" t="s">
        <v>158</v>
      </c>
      <c r="B54" s="21" t="s">
        <v>695</v>
      </c>
      <c r="C54" s="17" t="str">
        <f>$F$5&amp;CHAR(10)&amp;$F$28</f>
        <v>ISO 14971
IEC 63000</v>
      </c>
      <c r="D54"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5" spans="1:4" ht="17" customHeight="1" x14ac:dyDescent="0.2">
      <c r="A55" s="74" t="s">
        <v>138</v>
      </c>
      <c r="B55" s="74"/>
      <c r="C55" s="74"/>
      <c r="D55" s="74"/>
    </row>
    <row r="56" spans="1:4" ht="85" x14ac:dyDescent="0.2">
      <c r="A56" s="17" t="s">
        <v>157</v>
      </c>
      <c r="B56" s="21" t="s">
        <v>900</v>
      </c>
      <c r="C56" s="23" t="str">
        <f>$G$1</f>
        <v>N/A</v>
      </c>
      <c r="D56" s="23" t="str">
        <f>$G$1</f>
        <v>N/A</v>
      </c>
    </row>
    <row r="57" spans="1:4" ht="17" customHeight="1" x14ac:dyDescent="0.2">
      <c r="A57" s="74" t="s">
        <v>139</v>
      </c>
      <c r="B57" s="74"/>
      <c r="C57" s="74"/>
      <c r="D57" s="74"/>
    </row>
    <row r="58" spans="1:4" ht="17" x14ac:dyDescent="0.2">
      <c r="A58" s="17" t="s">
        <v>909</v>
      </c>
      <c r="B58" s="21" t="s">
        <v>900</v>
      </c>
      <c r="C58" s="23" t="str">
        <f>$G$1</f>
        <v>N/A</v>
      </c>
      <c r="D58" s="23" t="str">
        <f>$G$1</f>
        <v>N/A</v>
      </c>
    </row>
    <row r="59" spans="1:4" ht="17" customHeight="1" x14ac:dyDescent="0.2">
      <c r="A59" s="74" t="s">
        <v>140</v>
      </c>
      <c r="B59" s="74"/>
      <c r="C59" s="74"/>
      <c r="D59" s="74"/>
    </row>
    <row r="60" spans="1:4" ht="160" customHeight="1" x14ac:dyDescent="0.2">
      <c r="A60" s="17" t="s">
        <v>904</v>
      </c>
      <c r="B60" s="21" t="s">
        <v>695</v>
      </c>
      <c r="C60" s="17" t="str">
        <f>$F$5&amp;CHAR(10)&amp;$F$28</f>
        <v>ISO 14971
IEC 63000</v>
      </c>
      <c r="D60"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7" t="s">
        <v>901</v>
      </c>
      <c r="B61" s="21" t="s">
        <v>695</v>
      </c>
      <c r="C61" s="17" t="str">
        <f>F5&amp;CHAR(10)&amp;_xlfn.TEXTJOIN(CHAR(10),TRUE,$F$13:$F$18)&amp;CHAR(10)&amp;F22</f>
        <v>ISO 14971
ISO 10555-5
ISO 7864
ISO 9626
ISO 23908
ISO 80369-1
ISO 80369-7
ISO 8536-4</v>
      </c>
      <c r="D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143" customHeight="1" x14ac:dyDescent="0.2">
      <c r="A62" s="17" t="s">
        <v>141</v>
      </c>
      <c r="B62" s="21" t="s">
        <v>695</v>
      </c>
      <c r="C62" s="17" t="str">
        <f>F5&amp;CHAR(10)&amp;_xlfn.TEXTJOIN(CHAR(10),TRUE,$F$13:$F$18)&amp;CHAR(10)&amp;F22</f>
        <v>ISO 14971
ISO 10555-5
ISO 7864
ISO 9626
ISO 23908
ISO 80369-1
ISO 80369-7
ISO 8536-4</v>
      </c>
      <c r="D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77" t="s">
        <v>142</v>
      </c>
      <c r="B63" s="77"/>
      <c r="C63" s="77"/>
      <c r="D63" s="77"/>
    </row>
    <row r="64" spans="1:4" x14ac:dyDescent="0.2">
      <c r="A64" s="76" t="s">
        <v>348</v>
      </c>
      <c r="B64" s="76"/>
      <c r="C64" s="76"/>
      <c r="D64" s="76"/>
    </row>
    <row r="65" spans="1:4" ht="173" customHeight="1" x14ac:dyDescent="0.2">
      <c r="A65" s="23" t="s">
        <v>143</v>
      </c>
      <c r="B65" s="21" t="s">
        <v>695</v>
      </c>
      <c r="C65" s="23" t="str">
        <f>$F$5</f>
        <v>ISO 14971</v>
      </c>
      <c r="D6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23" t="s">
        <v>144</v>
      </c>
      <c r="B66" s="21" t="s">
        <v>695</v>
      </c>
      <c r="C66" s="23" t="str">
        <f>$F$5</f>
        <v>ISO 14971</v>
      </c>
      <c r="D6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23" t="s">
        <v>145</v>
      </c>
      <c r="B67" s="21" t="s">
        <v>695</v>
      </c>
      <c r="C67" s="23" t="str">
        <f>$F$5</f>
        <v>ISO 14971</v>
      </c>
      <c r="D6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71" customHeight="1" x14ac:dyDescent="0.2">
      <c r="A68" s="23" t="s">
        <v>146</v>
      </c>
      <c r="B68" s="21" t="s">
        <v>695</v>
      </c>
      <c r="C68" s="23" t="str">
        <f>$F$5</f>
        <v>ISO 14971</v>
      </c>
      <c r="D6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7" t="s">
        <v>366</v>
      </c>
      <c r="B69" s="21" t="s">
        <v>695</v>
      </c>
      <c r="C69" s="17" t="str">
        <f>_xlfn.TEXTJOIN(CHAR(10),TRUE,$F$23:$F$24)</f>
        <v>ISO 10993-7
ISO 11135</v>
      </c>
      <c r="D6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7" t="s">
        <v>147</v>
      </c>
      <c r="B70" s="21" t="s">
        <v>900</v>
      </c>
      <c r="C70" s="23" t="str">
        <f>$G$1</f>
        <v>N/A</v>
      </c>
      <c r="D70" s="23" t="str">
        <f>$G$1</f>
        <v>N/A</v>
      </c>
    </row>
    <row r="71" spans="1:4" ht="185" customHeight="1" x14ac:dyDescent="0.2">
      <c r="A71" s="17" t="s">
        <v>148</v>
      </c>
      <c r="B71" s="21" t="s">
        <v>695</v>
      </c>
      <c r="C71" s="17" t="str">
        <f>F4&amp;CHAR(10)&amp;F5&amp;CHAR(10)&amp;F25&amp;CHAR(10)&amp;F26</f>
        <v>ISO 13485
ISO 14971
ISO 11607-1
ISO 11607-2</v>
      </c>
      <c r="D71" s="17"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41" customHeight="1" x14ac:dyDescent="0.2">
      <c r="A72" s="23" t="s">
        <v>149</v>
      </c>
      <c r="B72" s="21" t="s">
        <v>695</v>
      </c>
      <c r="C72" s="17" t="str">
        <f>_xlfn.TEXTJOIN(CHAR(10),TRUE,$F$23:$F$26)</f>
        <v>ISO 10993-7
ISO 11135
ISO 11607-1
ISO 11607-2</v>
      </c>
      <c r="D72" s="17"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79" customHeight="1" x14ac:dyDescent="0.2">
      <c r="A73" s="23" t="s">
        <v>150</v>
      </c>
      <c r="B73" s="21" t="s">
        <v>695</v>
      </c>
      <c r="C73" s="17" t="str">
        <f>_xlfn.TEXTJOIN(CHAR(10),TRUE,$F$23:$F$26)</f>
        <v>ISO 10993-7
ISO 11135
ISO 11607-1
ISO 11607-2</v>
      </c>
      <c r="D7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7" t="s">
        <v>598</v>
      </c>
      <c r="B74" s="21" t="s">
        <v>695</v>
      </c>
      <c r="C74" s="17" t="str">
        <f>F4&amp;CHAR(10)&amp;F5&amp;CHAR(10)&amp;F27</f>
        <v>ISO 13485
ISO 14971
ISO 20417</v>
      </c>
      <c r="D74" s="17" t="str">
        <f>I25&amp;CHAR(10)&amp;I27</f>
        <v>A010506 - 眼內抽吸插管針
A010602 - 牙科沖洗針</v>
      </c>
    </row>
    <row r="75" spans="1:4" ht="139" customHeight="1" x14ac:dyDescent="0.2">
      <c r="A75" s="23" t="s">
        <v>151</v>
      </c>
      <c r="B75" s="21" t="s">
        <v>695</v>
      </c>
      <c r="C75" s="17" t="str">
        <f>_xlfn.TEXTJOIN(CHAR(10),TRUE,$F$25:$F$27)</f>
        <v>ISO 11607-1
ISO 11607-2
ISO 20417</v>
      </c>
      <c r="D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76" t="s">
        <v>152</v>
      </c>
      <c r="B76" s="76"/>
      <c r="C76" s="76"/>
      <c r="D76" s="76"/>
    </row>
    <row r="77" spans="1:4" ht="51" x14ac:dyDescent="0.2">
      <c r="A77" s="17" t="s">
        <v>257</v>
      </c>
      <c r="B77" s="21" t="s">
        <v>900</v>
      </c>
      <c r="C77" s="23" t="str">
        <f>$G$1</f>
        <v>N/A</v>
      </c>
      <c r="D77" s="23" t="str">
        <f>$G$1</f>
        <v>N/A</v>
      </c>
    </row>
    <row r="78" spans="1:4" ht="85" x14ac:dyDescent="0.2">
      <c r="A78" s="17" t="s">
        <v>258</v>
      </c>
      <c r="B78" s="21" t="s">
        <v>900</v>
      </c>
      <c r="C78" s="23" t="str">
        <f>$G$1</f>
        <v>N/A</v>
      </c>
      <c r="D78" s="23" t="str">
        <f>$G$1</f>
        <v>N/A</v>
      </c>
    </row>
    <row r="79" spans="1:4" ht="16" customHeight="1" x14ac:dyDescent="0.2">
      <c r="A79" s="74" t="s">
        <v>153</v>
      </c>
      <c r="B79" s="74"/>
      <c r="C79" s="74"/>
      <c r="D79" s="74"/>
    </row>
    <row r="80" spans="1:4" x14ac:dyDescent="0.2">
      <c r="A80" s="75" t="s">
        <v>908</v>
      </c>
      <c r="B80" s="75"/>
      <c r="C80" s="75"/>
      <c r="D80" s="75"/>
    </row>
    <row r="81" spans="1:4" x14ac:dyDescent="0.2">
      <c r="A81" s="23" t="s">
        <v>169</v>
      </c>
      <c r="B81" s="21" t="s">
        <v>900</v>
      </c>
      <c r="C81" s="23" t="str">
        <f t="shared" ref="C81:D83" si="2">$G$1</f>
        <v>N/A</v>
      </c>
      <c r="D81" s="23" t="str">
        <f t="shared" si="2"/>
        <v>N/A</v>
      </c>
    </row>
    <row r="82" spans="1:4" ht="51" x14ac:dyDescent="0.2">
      <c r="A82" s="17" t="s">
        <v>159</v>
      </c>
      <c r="B82" s="21" t="s">
        <v>900</v>
      </c>
      <c r="C82" s="23" t="str">
        <f t="shared" si="2"/>
        <v>N/A</v>
      </c>
      <c r="D82" s="23" t="str">
        <f t="shared" si="2"/>
        <v>N/A</v>
      </c>
    </row>
    <row r="83" spans="1:4" ht="17" x14ac:dyDescent="0.2">
      <c r="A83" s="17" t="s">
        <v>259</v>
      </c>
      <c r="B83" s="21" t="s">
        <v>900</v>
      </c>
      <c r="C83" s="23" t="str">
        <f t="shared" si="2"/>
        <v>N/A</v>
      </c>
      <c r="D83" s="23" t="str">
        <f t="shared" si="2"/>
        <v>N/A</v>
      </c>
    </row>
    <row r="84" spans="1:4" x14ac:dyDescent="0.2">
      <c r="A84" s="76" t="s">
        <v>160</v>
      </c>
      <c r="B84" s="76"/>
      <c r="C84" s="76"/>
      <c r="D84" s="76"/>
    </row>
    <row r="85" spans="1:4" ht="51" x14ac:dyDescent="0.2">
      <c r="A85" s="17" t="s">
        <v>161</v>
      </c>
      <c r="B85" s="21" t="s">
        <v>900</v>
      </c>
      <c r="C85" s="23" t="str">
        <f t="shared" ref="C85:D88" si="3">$G$1</f>
        <v>N/A</v>
      </c>
      <c r="D85" s="23" t="str">
        <f t="shared" si="3"/>
        <v>N/A</v>
      </c>
    </row>
    <row r="86" spans="1:4" ht="68" x14ac:dyDescent="0.2">
      <c r="A86" s="17" t="s">
        <v>168</v>
      </c>
      <c r="B86" s="21" t="s">
        <v>900</v>
      </c>
      <c r="C86" s="23" t="str">
        <f t="shared" si="3"/>
        <v>N/A</v>
      </c>
      <c r="D86" s="23" t="str">
        <f t="shared" si="3"/>
        <v>N/A</v>
      </c>
    </row>
    <row r="87" spans="1:4" x14ac:dyDescent="0.2">
      <c r="A87" s="23" t="s">
        <v>162</v>
      </c>
      <c r="B87" s="21" t="s">
        <v>900</v>
      </c>
      <c r="C87" s="23" t="str">
        <f t="shared" si="3"/>
        <v>N/A</v>
      </c>
      <c r="D87" s="23" t="str">
        <f t="shared" si="3"/>
        <v>N/A</v>
      </c>
    </row>
    <row r="88" spans="1:4" ht="68" x14ac:dyDescent="0.2">
      <c r="A88" s="17" t="s">
        <v>907</v>
      </c>
      <c r="B88" s="21" t="s">
        <v>900</v>
      </c>
      <c r="C88" s="23" t="str">
        <f t="shared" si="3"/>
        <v>N/A</v>
      </c>
      <c r="D88" s="23" t="str">
        <f t="shared" si="3"/>
        <v>N/A</v>
      </c>
    </row>
    <row r="89" spans="1:4" x14ac:dyDescent="0.2">
      <c r="A89" s="74" t="s">
        <v>163</v>
      </c>
      <c r="B89" s="74"/>
      <c r="C89" s="74"/>
      <c r="D89" s="74"/>
    </row>
    <row r="90" spans="1:4" ht="223" customHeight="1" x14ac:dyDescent="0.2">
      <c r="A90" s="17" t="s">
        <v>164</v>
      </c>
      <c r="B90" s="21" t="s">
        <v>695</v>
      </c>
      <c r="C90" s="17" t="str">
        <f>F5&amp;CHAR(10)&amp;_xlfn.TEXTJOIN(CHAR(10),TRUE,$F$17:$F$21)</f>
        <v>ISO 14971
ISO 80369-1
ISO 80369-7
IEC 60601-1
IEC 60601-1-2
IEC 62366-1</v>
      </c>
      <c r="D9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1" spans="1:4" x14ac:dyDescent="0.2">
      <c r="A91" s="76" t="s">
        <v>165</v>
      </c>
      <c r="B91" s="76"/>
      <c r="C91" s="76"/>
      <c r="D91" s="76"/>
    </row>
    <row r="92" spans="1:4" ht="167" customHeight="1" x14ac:dyDescent="0.2">
      <c r="A92" s="23" t="s">
        <v>167</v>
      </c>
      <c r="B92" s="21" t="s">
        <v>695</v>
      </c>
      <c r="C92" s="17" t="str">
        <f>F5&amp;CHAR(10)&amp;_xlfn.TEXTJOIN(CHAR(10),TRUE,$F$13:$F$18)&amp;CHAR(10)&amp;F22</f>
        <v>ISO 14971
ISO 10555-5
ISO 7864
ISO 9626
ISO 23908
ISO 80369-1
ISO 80369-7
ISO 8536-4</v>
      </c>
      <c r="D9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7" t="s">
        <v>166</v>
      </c>
      <c r="B93" s="21" t="s">
        <v>695</v>
      </c>
      <c r="C93" s="17" t="str">
        <f>F5&amp;CHAR(10)&amp;F6&amp;CHAR(10)&amp;_xlfn.TEXTJOIN(CHAR(10),TRUE,$F$19:$F$20)</f>
        <v>ISO 14971
ISO 10993-1
IEC 60601-1
IEC 60601-1-2</v>
      </c>
      <c r="D9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4" spans="1:4" ht="110" customHeight="1" x14ac:dyDescent="0.2">
      <c r="A94" s="23" t="s">
        <v>172</v>
      </c>
      <c r="B94" s="21" t="s">
        <v>695</v>
      </c>
      <c r="C94" s="23" t="str">
        <f>F5</f>
        <v>ISO 14971</v>
      </c>
      <c r="D9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23" t="s">
        <v>906</v>
      </c>
      <c r="B95" s="21" t="s">
        <v>695</v>
      </c>
      <c r="C95" s="17" t="str">
        <f>F5&amp;CHAR(10)&amp;_xlfn.TEXTJOIN(CHAR(10),TRUE,$F$19:$F$21)</f>
        <v>ISO 14971
IEC 60601-1
IEC 60601-1-2
IEC 62366-1</v>
      </c>
      <c r="D9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23" t="s">
        <v>174</v>
      </c>
      <c r="B96" s="21" t="s">
        <v>695</v>
      </c>
      <c r="C96" s="17" t="str">
        <f>$F$5&amp;CHAR(10)&amp;$F$6</f>
        <v>ISO 14971
ISO 10993-1</v>
      </c>
      <c r="D9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23" t="s">
        <v>173</v>
      </c>
      <c r="B97" s="21" t="s">
        <v>695</v>
      </c>
      <c r="C97" s="17" t="str">
        <f>$F$5&amp;CHAR(10)&amp;$F$21</f>
        <v>ISO 14971
IEC 62366-1</v>
      </c>
      <c r="D9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23" t="s">
        <v>175</v>
      </c>
      <c r="B98" s="21" t="s">
        <v>695</v>
      </c>
      <c r="C98" s="17" t="str">
        <f>$F$5&amp;CHAR(10)&amp;$F$21</f>
        <v>ISO 14971
IEC 62366-1</v>
      </c>
      <c r="D9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7" t="s">
        <v>176</v>
      </c>
      <c r="B99" s="21" t="s">
        <v>695</v>
      </c>
      <c r="C99" s="17" t="str">
        <f>F4&amp;CHAR(10)&amp;$F$5&amp;CHAR(10)&amp;$F$21</f>
        <v>ISO 13485
ISO 14971
IEC 62366-1</v>
      </c>
      <c r="D9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23" t="s">
        <v>177</v>
      </c>
      <c r="B100" s="21" t="s">
        <v>695</v>
      </c>
      <c r="C100" s="17" t="str">
        <f>$F$5&amp;CHAR(10)&amp;$F$21</f>
        <v>ISO 14971
IEC 62366-1</v>
      </c>
      <c r="D10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89" customHeight="1" x14ac:dyDescent="0.2">
      <c r="A101" s="23" t="s">
        <v>178</v>
      </c>
      <c r="B101" s="21" t="s">
        <v>695</v>
      </c>
      <c r="C101" s="17" t="str">
        <f>$F$5&amp;CHAR(10)&amp;$F$6&amp;CHAR(10)&amp;$F$21</f>
        <v>ISO 14971
ISO 10993-1
IEC 62366-1</v>
      </c>
      <c r="D10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2" spans="1:4" x14ac:dyDescent="0.2">
      <c r="A102" s="23" t="s">
        <v>179</v>
      </c>
      <c r="B102" s="21" t="s">
        <v>900</v>
      </c>
      <c r="C102" s="23" t="str">
        <f>$G$1</f>
        <v>N/A</v>
      </c>
      <c r="D102" s="23" t="str">
        <f>$G$1</f>
        <v>N/A</v>
      </c>
    </row>
    <row r="103" spans="1:4" ht="148" customHeight="1" x14ac:dyDescent="0.2">
      <c r="A103" s="17" t="s">
        <v>905</v>
      </c>
      <c r="B103" s="21" t="s">
        <v>695</v>
      </c>
      <c r="C103" s="17" t="str">
        <f>F4&amp;CHAR(10)&amp;$F$5&amp;CHAR(10)&amp;$F$27</f>
        <v>ISO 13485
ISO 14971
ISO 20417</v>
      </c>
      <c r="D10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74" t="s">
        <v>180</v>
      </c>
      <c r="B104" s="74"/>
      <c r="C104" s="74"/>
      <c r="D104" s="74"/>
    </row>
    <row r="105" spans="1:4" ht="51" x14ac:dyDescent="0.2">
      <c r="A105" s="17" t="s">
        <v>181</v>
      </c>
      <c r="B105" s="21" t="s">
        <v>900</v>
      </c>
      <c r="C105" s="23" t="str">
        <f>$G$1</f>
        <v>N/A</v>
      </c>
      <c r="D105" s="23" t="str">
        <f>$G$1</f>
        <v>N/A</v>
      </c>
    </row>
    <row r="106" spans="1:4" x14ac:dyDescent="0.2">
      <c r="A106" s="23" t="s">
        <v>182</v>
      </c>
      <c r="B106" s="21" t="s">
        <v>900</v>
      </c>
      <c r="C106" s="23" t="str">
        <f>$G$1</f>
        <v>N/A</v>
      </c>
      <c r="D106" s="23" t="str">
        <f>$G$1</f>
        <v>N/A</v>
      </c>
    </row>
    <row r="107" spans="1:4" x14ac:dyDescent="0.2">
      <c r="A107" s="74" t="s">
        <v>183</v>
      </c>
      <c r="B107" s="74"/>
      <c r="C107" s="74"/>
      <c r="D107" s="74"/>
    </row>
    <row r="108" spans="1:4" x14ac:dyDescent="0.2">
      <c r="A108" s="74" t="s">
        <v>184</v>
      </c>
      <c r="B108" s="74"/>
      <c r="C108" s="74"/>
      <c r="D108" s="74"/>
    </row>
    <row r="109" spans="1:4" ht="51" x14ac:dyDescent="0.2">
      <c r="A109" s="17" t="s">
        <v>185</v>
      </c>
      <c r="B109" s="21" t="s">
        <v>900</v>
      </c>
      <c r="C109" s="23" t="str">
        <f>$G$1</f>
        <v>N/A</v>
      </c>
      <c r="D109" s="23" t="str">
        <f>$G$1</f>
        <v>N/A</v>
      </c>
    </row>
    <row r="110" spans="1:4" ht="51" x14ac:dyDescent="0.2">
      <c r="A110" s="17" t="s">
        <v>186</v>
      </c>
      <c r="B110" s="21" t="s">
        <v>900</v>
      </c>
      <c r="C110" s="23" t="str">
        <f>$G$1</f>
        <v>N/A</v>
      </c>
      <c r="D110" s="23" t="str">
        <f>$G$1</f>
        <v>N/A</v>
      </c>
    </row>
    <row r="111" spans="1:4" x14ac:dyDescent="0.2">
      <c r="A111" s="74" t="s">
        <v>187</v>
      </c>
      <c r="B111" s="74"/>
      <c r="C111" s="74"/>
      <c r="D111" s="74"/>
    </row>
    <row r="112" spans="1:4" ht="51" x14ac:dyDescent="0.2">
      <c r="A112" s="17" t="s">
        <v>188</v>
      </c>
      <c r="B112" s="21" t="s">
        <v>900</v>
      </c>
      <c r="C112" s="23" t="str">
        <f t="shared" ref="C112:D114" si="4">$G$1</f>
        <v>N/A</v>
      </c>
      <c r="D112" s="23" t="str">
        <f t="shared" si="4"/>
        <v>N/A</v>
      </c>
    </row>
    <row r="113" spans="1:4" x14ac:dyDescent="0.2">
      <c r="A113" s="23" t="s">
        <v>189</v>
      </c>
      <c r="B113" s="21" t="s">
        <v>900</v>
      </c>
      <c r="C113" s="23" t="str">
        <f t="shared" si="4"/>
        <v>N/A</v>
      </c>
      <c r="D113" s="23" t="str">
        <f t="shared" si="4"/>
        <v>N/A</v>
      </c>
    </row>
    <row r="114" spans="1:4" ht="51" x14ac:dyDescent="0.2">
      <c r="A114" s="17" t="s">
        <v>190</v>
      </c>
      <c r="B114" s="21" t="s">
        <v>900</v>
      </c>
      <c r="C114" s="23" t="str">
        <f t="shared" si="4"/>
        <v>N/A</v>
      </c>
      <c r="D114" s="23" t="str">
        <f t="shared" si="4"/>
        <v>N/A</v>
      </c>
    </row>
    <row r="115" spans="1:4" x14ac:dyDescent="0.2">
      <c r="A115" s="74" t="s">
        <v>191</v>
      </c>
      <c r="B115" s="74"/>
      <c r="C115" s="74"/>
      <c r="D115" s="74"/>
    </row>
    <row r="116" spans="1:4" ht="34" x14ac:dyDescent="0.2">
      <c r="A116" s="17" t="s">
        <v>192</v>
      </c>
      <c r="B116" s="21" t="s">
        <v>900</v>
      </c>
      <c r="C116" s="23" t="str">
        <f t="shared" ref="C116:D119" si="5">$G$1</f>
        <v>N/A</v>
      </c>
      <c r="D116" s="23" t="str">
        <f t="shared" si="5"/>
        <v>N/A</v>
      </c>
    </row>
    <row r="117" spans="1:4" ht="51" x14ac:dyDescent="0.2">
      <c r="A117" s="17" t="s">
        <v>195</v>
      </c>
      <c r="B117" s="21" t="s">
        <v>900</v>
      </c>
      <c r="C117" s="23" t="str">
        <f t="shared" si="5"/>
        <v>N/A</v>
      </c>
      <c r="D117" s="23" t="str">
        <f t="shared" si="5"/>
        <v>N/A</v>
      </c>
    </row>
    <row r="118" spans="1:4" ht="51" x14ac:dyDescent="0.2">
      <c r="A118" s="17" t="s">
        <v>193</v>
      </c>
      <c r="B118" s="21" t="s">
        <v>900</v>
      </c>
      <c r="C118" s="23" t="str">
        <f t="shared" si="5"/>
        <v>N/A</v>
      </c>
      <c r="D118" s="23" t="str">
        <f t="shared" si="5"/>
        <v>N/A</v>
      </c>
    </row>
    <row r="119" spans="1:4" ht="51" x14ac:dyDescent="0.2">
      <c r="A119" s="17" t="s">
        <v>194</v>
      </c>
      <c r="B119" s="21" t="s">
        <v>900</v>
      </c>
      <c r="C119" s="23" t="str">
        <f t="shared" si="5"/>
        <v>N/A</v>
      </c>
      <c r="D119" s="23" t="str">
        <f t="shared" si="5"/>
        <v>N/A</v>
      </c>
    </row>
    <row r="120" spans="1:4" x14ac:dyDescent="0.2">
      <c r="A120" s="71" t="s">
        <v>196</v>
      </c>
      <c r="B120" s="72"/>
      <c r="C120" s="72"/>
      <c r="D120" s="73"/>
    </row>
    <row r="121" spans="1:4" ht="51" x14ac:dyDescent="0.2">
      <c r="A121" s="17" t="s">
        <v>336</v>
      </c>
      <c r="B121" s="21" t="s">
        <v>900</v>
      </c>
      <c r="C121" s="23" t="str">
        <f t="shared" ref="C121:D124" si="6">$G$1</f>
        <v>N/A</v>
      </c>
      <c r="D121" s="23" t="str">
        <f t="shared" si="6"/>
        <v>N/A</v>
      </c>
    </row>
    <row r="122" spans="1:4" ht="51" x14ac:dyDescent="0.2">
      <c r="A122" s="17" t="s">
        <v>197</v>
      </c>
      <c r="B122" s="21" t="s">
        <v>900</v>
      </c>
      <c r="C122" s="23" t="str">
        <f t="shared" si="6"/>
        <v>N/A</v>
      </c>
      <c r="D122" s="23" t="str">
        <f t="shared" si="6"/>
        <v>N/A</v>
      </c>
    </row>
    <row r="123" spans="1:4" ht="51" x14ac:dyDescent="0.2">
      <c r="A123" s="17" t="s">
        <v>337</v>
      </c>
      <c r="B123" s="21" t="s">
        <v>900</v>
      </c>
      <c r="C123" s="23" t="str">
        <f t="shared" si="6"/>
        <v>N/A</v>
      </c>
      <c r="D123" s="23" t="str">
        <f t="shared" si="6"/>
        <v>N/A</v>
      </c>
    </row>
    <row r="124" spans="1:4" ht="17" x14ac:dyDescent="0.2">
      <c r="A124" s="17" t="s">
        <v>198</v>
      </c>
      <c r="B124" s="21" t="s">
        <v>900</v>
      </c>
      <c r="C124" s="23" t="str">
        <f t="shared" si="6"/>
        <v>N/A</v>
      </c>
      <c r="D124" s="23" t="str">
        <f t="shared" si="6"/>
        <v>N/A</v>
      </c>
    </row>
    <row r="125" spans="1:4" x14ac:dyDescent="0.2">
      <c r="A125" s="71" t="s">
        <v>199</v>
      </c>
      <c r="B125" s="72"/>
      <c r="C125" s="72"/>
      <c r="D125" s="73"/>
    </row>
    <row r="126" spans="1:4" x14ac:dyDescent="0.2">
      <c r="A126" s="23" t="s">
        <v>200</v>
      </c>
      <c r="B126" s="21" t="s">
        <v>900</v>
      </c>
      <c r="C126" s="23" t="str">
        <f t="shared" ref="C126:D133" si="7">$G$1</f>
        <v>N/A</v>
      </c>
      <c r="D126" s="23" t="str">
        <f t="shared" si="7"/>
        <v>N/A</v>
      </c>
    </row>
    <row r="127" spans="1:4" ht="51" x14ac:dyDescent="0.2">
      <c r="A127" s="17" t="s">
        <v>201</v>
      </c>
      <c r="B127" s="21" t="s">
        <v>900</v>
      </c>
      <c r="C127" s="23" t="str">
        <f t="shared" si="7"/>
        <v>N/A</v>
      </c>
      <c r="D127" s="23" t="str">
        <f t="shared" si="7"/>
        <v>N/A</v>
      </c>
    </row>
    <row r="128" spans="1:4" x14ac:dyDescent="0.2">
      <c r="A128" s="23" t="s">
        <v>202</v>
      </c>
      <c r="B128" s="21" t="s">
        <v>900</v>
      </c>
      <c r="C128" s="23" t="str">
        <f t="shared" si="7"/>
        <v>N/A</v>
      </c>
      <c r="D128" s="23" t="str">
        <f t="shared" si="7"/>
        <v>N/A</v>
      </c>
    </row>
    <row r="129" spans="1:4" ht="51" x14ac:dyDescent="0.2">
      <c r="A129" s="17" t="s">
        <v>203</v>
      </c>
      <c r="B129" s="21" t="s">
        <v>900</v>
      </c>
      <c r="C129" s="23" t="str">
        <f t="shared" si="7"/>
        <v>N/A</v>
      </c>
      <c r="D129" s="23" t="str">
        <f t="shared" si="7"/>
        <v>N/A</v>
      </c>
    </row>
    <row r="130" spans="1:4" ht="17" x14ac:dyDescent="0.2">
      <c r="A130" s="17" t="s">
        <v>204</v>
      </c>
      <c r="B130" s="21" t="s">
        <v>900</v>
      </c>
      <c r="C130" s="23" t="str">
        <f t="shared" si="7"/>
        <v>N/A</v>
      </c>
      <c r="D130" s="23" t="str">
        <f t="shared" si="7"/>
        <v>N/A</v>
      </c>
    </row>
    <row r="131" spans="1:4" x14ac:dyDescent="0.2">
      <c r="A131" s="23" t="s">
        <v>205</v>
      </c>
      <c r="B131" s="21" t="s">
        <v>900</v>
      </c>
      <c r="C131" s="23" t="str">
        <f t="shared" si="7"/>
        <v>N/A</v>
      </c>
      <c r="D131" s="23" t="str">
        <f t="shared" si="7"/>
        <v>N/A</v>
      </c>
    </row>
    <row r="132" spans="1:4" ht="51" x14ac:dyDescent="0.2">
      <c r="A132" s="17" t="s">
        <v>206</v>
      </c>
      <c r="B132" s="21" t="s">
        <v>900</v>
      </c>
      <c r="C132" s="23" t="str">
        <f t="shared" si="7"/>
        <v>N/A</v>
      </c>
      <c r="D132" s="23" t="str">
        <f t="shared" si="7"/>
        <v>N/A</v>
      </c>
    </row>
    <row r="133" spans="1:4" x14ac:dyDescent="0.2">
      <c r="A133" s="23" t="s">
        <v>207</v>
      </c>
      <c r="B133" s="21" t="s">
        <v>900</v>
      </c>
      <c r="C133" s="23" t="str">
        <f t="shared" si="7"/>
        <v>N/A</v>
      </c>
      <c r="D133" s="23" t="str">
        <f t="shared" si="7"/>
        <v>N/A</v>
      </c>
    </row>
    <row r="134" spans="1:4" x14ac:dyDescent="0.2">
      <c r="A134" s="71" t="s">
        <v>208</v>
      </c>
      <c r="B134" s="72"/>
      <c r="C134" s="72"/>
      <c r="D134" s="73"/>
    </row>
    <row r="135" spans="1:4" x14ac:dyDescent="0.2">
      <c r="A135" s="65" t="s">
        <v>209</v>
      </c>
      <c r="B135" s="66"/>
      <c r="C135" s="66"/>
      <c r="D135" s="67"/>
    </row>
    <row r="136" spans="1:4" x14ac:dyDescent="0.2">
      <c r="A136" s="23" t="s">
        <v>210</v>
      </c>
      <c r="B136" s="21" t="s">
        <v>900</v>
      </c>
      <c r="C136" s="23" t="str">
        <f>$G$1</f>
        <v>N/A</v>
      </c>
      <c r="D136" s="23" t="str">
        <f>$G$1</f>
        <v>N/A</v>
      </c>
    </row>
    <row r="137" spans="1:4" x14ac:dyDescent="0.2">
      <c r="A137" s="23" t="s">
        <v>211</v>
      </c>
      <c r="B137" s="21" t="s">
        <v>900</v>
      </c>
      <c r="C137" s="23" t="str">
        <f>$G$1</f>
        <v>N/A</v>
      </c>
      <c r="D137" s="23" t="str">
        <f>$G$1</f>
        <v>N/A</v>
      </c>
    </row>
    <row r="138" spans="1:4" x14ac:dyDescent="0.2">
      <c r="A138" s="65" t="s">
        <v>212</v>
      </c>
      <c r="B138" s="66"/>
      <c r="C138" s="66"/>
      <c r="D138" s="67"/>
    </row>
    <row r="139" spans="1:4" x14ac:dyDescent="0.2">
      <c r="A139" s="23" t="s">
        <v>647</v>
      </c>
      <c r="B139" s="21" t="s">
        <v>900</v>
      </c>
      <c r="C139" s="23" t="str">
        <f t="shared" ref="C139:D142" si="8">$G$1</f>
        <v>N/A</v>
      </c>
      <c r="D139" s="23" t="str">
        <f t="shared" si="8"/>
        <v>N/A</v>
      </c>
    </row>
    <row r="140" spans="1:4" x14ac:dyDescent="0.2">
      <c r="A140" s="23" t="s">
        <v>648</v>
      </c>
      <c r="B140" s="21" t="s">
        <v>900</v>
      </c>
      <c r="C140" s="23" t="str">
        <f t="shared" si="8"/>
        <v>N/A</v>
      </c>
      <c r="D140" s="23" t="str">
        <f t="shared" si="8"/>
        <v>N/A</v>
      </c>
    </row>
    <row r="141" spans="1:4" x14ac:dyDescent="0.2">
      <c r="A141" s="23" t="s">
        <v>649</v>
      </c>
      <c r="B141" s="21" t="s">
        <v>900</v>
      </c>
      <c r="C141" s="23" t="str">
        <f t="shared" si="8"/>
        <v>N/A</v>
      </c>
      <c r="D141" s="23" t="str">
        <f t="shared" si="8"/>
        <v>N/A</v>
      </c>
    </row>
    <row r="142" spans="1:4" x14ac:dyDescent="0.2">
      <c r="A142" s="23" t="s">
        <v>650</v>
      </c>
      <c r="B142" s="21" t="s">
        <v>900</v>
      </c>
      <c r="C142" s="23" t="str">
        <f t="shared" si="8"/>
        <v>N/A</v>
      </c>
      <c r="D142" s="23" t="str">
        <f t="shared" si="8"/>
        <v>N/A</v>
      </c>
    </row>
    <row r="143" spans="1:4" x14ac:dyDescent="0.2">
      <c r="A143" s="65" t="s">
        <v>213</v>
      </c>
      <c r="B143" s="66"/>
      <c r="C143" s="66"/>
      <c r="D143" s="67"/>
    </row>
    <row r="144" spans="1:4" x14ac:dyDescent="0.2">
      <c r="A144" s="23" t="s">
        <v>214</v>
      </c>
      <c r="B144" s="21" t="s">
        <v>900</v>
      </c>
      <c r="C144" s="23" t="str">
        <f t="shared" ref="C144:D147" si="9">$G$1</f>
        <v>N/A</v>
      </c>
      <c r="D144" s="23" t="str">
        <f t="shared" si="9"/>
        <v>N/A</v>
      </c>
    </row>
    <row r="145" spans="1:4" x14ac:dyDescent="0.2">
      <c r="A145" s="23" t="s">
        <v>215</v>
      </c>
      <c r="B145" s="21" t="s">
        <v>900</v>
      </c>
      <c r="C145" s="23" t="str">
        <f t="shared" si="9"/>
        <v>N/A</v>
      </c>
      <c r="D145" s="23" t="str">
        <f t="shared" si="9"/>
        <v>N/A</v>
      </c>
    </row>
    <row r="146" spans="1:4" ht="17" x14ac:dyDescent="0.2">
      <c r="A146" s="17" t="s">
        <v>216</v>
      </c>
      <c r="B146" s="21" t="s">
        <v>900</v>
      </c>
      <c r="C146" s="23" t="str">
        <f t="shared" si="9"/>
        <v>N/A</v>
      </c>
      <c r="D146" s="23" t="str">
        <f t="shared" si="9"/>
        <v>N/A</v>
      </c>
    </row>
    <row r="147" spans="1:4" ht="51" x14ac:dyDescent="0.2">
      <c r="A147" s="17" t="s">
        <v>217</v>
      </c>
      <c r="B147" s="21" t="s">
        <v>900</v>
      </c>
      <c r="C147" s="23" t="str">
        <f t="shared" si="9"/>
        <v>N/A</v>
      </c>
      <c r="D147" s="23" t="str">
        <f t="shared" si="9"/>
        <v>N/A</v>
      </c>
    </row>
    <row r="148" spans="1:4" x14ac:dyDescent="0.2">
      <c r="A148" s="71" t="s">
        <v>218</v>
      </c>
      <c r="B148" s="72"/>
      <c r="C148" s="72"/>
      <c r="D148" s="73"/>
    </row>
    <row r="149" spans="1:4" ht="130" customHeight="1" x14ac:dyDescent="0.2">
      <c r="A149" s="23" t="s">
        <v>219</v>
      </c>
      <c r="B149" s="21" t="s">
        <v>695</v>
      </c>
      <c r="C149" s="17" t="str">
        <f>$F$5&amp;CHAR(10)&amp;$F$21</f>
        <v>ISO 14971
IEC 62366-1</v>
      </c>
      <c r="D14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7" t="s">
        <v>220</v>
      </c>
      <c r="B150" s="21" t="s">
        <v>695</v>
      </c>
      <c r="C150" s="17" t="str">
        <f>$F$5&amp;CHAR(10)&amp;$F$21</f>
        <v>ISO 14971
IEC 62366-1</v>
      </c>
      <c r="D1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1" spans="1:4" ht="51" x14ac:dyDescent="0.2">
      <c r="A151" s="17" t="s">
        <v>221</v>
      </c>
      <c r="B151" s="21" t="s">
        <v>900</v>
      </c>
      <c r="C151" s="23" t="str">
        <f>$G$1</f>
        <v>N/A</v>
      </c>
      <c r="D151" s="23" t="str">
        <f>$G$1</f>
        <v>N/A</v>
      </c>
    </row>
    <row r="152" spans="1:4" ht="221" x14ac:dyDescent="0.2">
      <c r="A152" s="17" t="s">
        <v>222</v>
      </c>
      <c r="B152" s="21" t="s">
        <v>695</v>
      </c>
      <c r="C152" s="17" t="str">
        <f>$F$5&amp;CHAR(10)&amp;_xlfn.TEXTJOIN(CHAR(10),TRUE,$F$19:$F$21)</f>
        <v>ISO 14971
IEC 60601-1
IEC 60601-1-2
IEC 62366-1</v>
      </c>
      <c r="D1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79" customHeight="1" x14ac:dyDescent="0.2">
      <c r="A153" s="17" t="s">
        <v>425</v>
      </c>
      <c r="B153" s="21" t="s">
        <v>695</v>
      </c>
      <c r="C153" s="17" t="str">
        <f>$F$5&amp;CHAR(10)&amp;$F$27</f>
        <v>ISO 14971
ISO 20417</v>
      </c>
      <c r="D15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45" customHeight="1" x14ac:dyDescent="0.2">
      <c r="A154" s="17" t="s">
        <v>426</v>
      </c>
      <c r="B154" s="21" t="s">
        <v>695</v>
      </c>
      <c r="C154" s="17" t="str">
        <f>$F$5&amp;CHAR(10)&amp;$F$27</f>
        <v>ISO 14971
ISO 20417</v>
      </c>
      <c r="D15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5" spans="1:4" ht="181" customHeight="1" x14ac:dyDescent="0.2">
      <c r="A155" s="17" t="s">
        <v>223</v>
      </c>
      <c r="B155" s="21" t="s">
        <v>695</v>
      </c>
      <c r="C155" s="17" t="str">
        <f>$F$5&amp;CHAR(10)&amp;$F$21</f>
        <v>ISO 14971
IEC 62366-1</v>
      </c>
      <c r="D15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71" t="s">
        <v>224</v>
      </c>
      <c r="B156" s="72"/>
      <c r="C156" s="72"/>
      <c r="D156" s="73"/>
    </row>
    <row r="157" spans="1:4" ht="120" customHeight="1" x14ac:dyDescent="0.2">
      <c r="A157" s="23" t="s">
        <v>225</v>
      </c>
      <c r="B157" s="21" t="s">
        <v>695</v>
      </c>
      <c r="C157" s="17" t="str">
        <f>$F$13&amp;CHAR(10)&amp;$F$14&amp;CHAR(10)&amp;$F$17&amp;CHAR(10)&amp;$F$18&amp;CHAR(10)&amp;$F$22</f>
        <v>ISO 10555-5
ISO 7864
ISO 80369-1
ISO 80369-7
ISO 8536-4</v>
      </c>
      <c r="D157"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7" t="s">
        <v>226</v>
      </c>
      <c r="B158" s="21" t="s">
        <v>695</v>
      </c>
      <c r="C158" s="17" t="str">
        <f>$F$5&amp;CHAR(10)</f>
        <v xml:space="preserve">ISO 14971
</v>
      </c>
      <c r="D158"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7" t="s">
        <v>227</v>
      </c>
      <c r="B159" s="21" t="s">
        <v>695</v>
      </c>
      <c r="C159" s="17" t="str">
        <f>$F$21&amp;CHAR(10)&amp;$F$27</f>
        <v>IEC 62366-1
ISO 20417</v>
      </c>
      <c r="D15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71" t="s">
        <v>228</v>
      </c>
      <c r="B160" s="72"/>
      <c r="C160" s="72"/>
      <c r="D160" s="73"/>
    </row>
    <row r="161" spans="1:4" ht="51" x14ac:dyDescent="0.2">
      <c r="A161" s="17" t="s">
        <v>229</v>
      </c>
      <c r="B161" s="21" t="s">
        <v>900</v>
      </c>
      <c r="C161" s="23" t="str">
        <f>$G$1</f>
        <v>N/A</v>
      </c>
      <c r="D161" s="23" t="str">
        <f>$G$1</f>
        <v>N/A</v>
      </c>
    </row>
    <row r="162" spans="1:4" x14ac:dyDescent="0.2">
      <c r="A162" s="65" t="s">
        <v>230</v>
      </c>
      <c r="B162" s="66"/>
      <c r="C162" s="66"/>
      <c r="D162" s="67"/>
    </row>
    <row r="163" spans="1:4" x14ac:dyDescent="0.2">
      <c r="A163" s="23" t="s">
        <v>231</v>
      </c>
      <c r="B163" s="21" t="s">
        <v>900</v>
      </c>
      <c r="C163" s="23" t="str">
        <f t="shared" ref="C163:D165" si="10">$G$1</f>
        <v>N/A</v>
      </c>
      <c r="D163" s="23" t="str">
        <f t="shared" si="10"/>
        <v>N/A</v>
      </c>
    </row>
    <row r="164" spans="1:4" x14ac:dyDescent="0.2">
      <c r="A164" s="23" t="s">
        <v>232</v>
      </c>
      <c r="B164" s="21" t="s">
        <v>900</v>
      </c>
      <c r="C164" s="23" t="str">
        <f t="shared" si="10"/>
        <v>N/A</v>
      </c>
      <c r="D164" s="23" t="str">
        <f t="shared" si="10"/>
        <v>N/A</v>
      </c>
    </row>
    <row r="165" spans="1:4" x14ac:dyDescent="0.2">
      <c r="A165" s="23" t="s">
        <v>233</v>
      </c>
      <c r="B165" s="21" t="s">
        <v>900</v>
      </c>
      <c r="C165" s="23" t="str">
        <f t="shared" si="10"/>
        <v>N/A</v>
      </c>
      <c r="D165" s="23" t="str">
        <f t="shared" si="10"/>
        <v>N/A</v>
      </c>
    </row>
    <row r="166" spans="1:4" x14ac:dyDescent="0.2">
      <c r="A166" s="65" t="s">
        <v>234</v>
      </c>
      <c r="B166" s="66"/>
      <c r="C166" s="66"/>
      <c r="D166" s="67"/>
    </row>
    <row r="167" spans="1:4" x14ac:dyDescent="0.2">
      <c r="A167" s="23" t="s">
        <v>235</v>
      </c>
      <c r="B167" s="21" t="s">
        <v>900</v>
      </c>
      <c r="C167" s="23" t="str">
        <f>$G$1</f>
        <v>N/A</v>
      </c>
      <c r="D167" s="23" t="str">
        <f>$G$1</f>
        <v>N/A</v>
      </c>
    </row>
    <row r="168" spans="1:4" x14ac:dyDescent="0.2">
      <c r="A168" s="23" t="s">
        <v>236</v>
      </c>
      <c r="B168" s="21" t="s">
        <v>900</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1" t="s">
        <v>239</v>
      </c>
      <c r="B171" s="72"/>
      <c r="C171" s="72"/>
      <c r="D171" s="73"/>
    </row>
    <row r="172" spans="1:4" x14ac:dyDescent="0.2">
      <c r="A172" s="71" t="s">
        <v>237</v>
      </c>
      <c r="B172" s="72"/>
      <c r="C172" s="72"/>
      <c r="D172" s="73"/>
    </row>
    <row r="173" spans="1:4" ht="68" customHeight="1" x14ac:dyDescent="0.2">
      <c r="A173" s="68" t="s">
        <v>238</v>
      </c>
      <c r="B173" s="69"/>
      <c r="C173" s="69"/>
      <c r="D173" s="70"/>
    </row>
    <row r="174" spans="1:4" ht="125" customHeight="1" x14ac:dyDescent="0.2">
      <c r="A174" s="17" t="s">
        <v>240</v>
      </c>
      <c r="B174" s="21" t="s">
        <v>695</v>
      </c>
      <c r="C174" s="17" t="str">
        <f>$F$21&amp;CHAR(10)&amp;$F$27</f>
        <v>IEC 62366-1
ISO 20417</v>
      </c>
      <c r="D17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7" t="s">
        <v>241</v>
      </c>
      <c r="B175" s="21" t="s">
        <v>695</v>
      </c>
      <c r="C175" s="17" t="str">
        <f>$F$27</f>
        <v>ISO 20417</v>
      </c>
      <c r="D1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23" t="s">
        <v>242</v>
      </c>
      <c r="B176" s="21" t="s">
        <v>695</v>
      </c>
      <c r="C176" s="17" t="str">
        <f>$F$27</f>
        <v>ISO 20417</v>
      </c>
      <c r="D17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34" x14ac:dyDescent="0.2">
      <c r="A177" s="17" t="s">
        <v>243</v>
      </c>
      <c r="B177" s="21" t="s">
        <v>900</v>
      </c>
      <c r="C177" s="23" t="str">
        <f t="shared" ref="C177:D179" si="11">$G$1</f>
        <v>N/A</v>
      </c>
      <c r="D177" s="23" t="str">
        <f t="shared" si="11"/>
        <v>N/A</v>
      </c>
    </row>
    <row r="178" spans="1:4" ht="51" x14ac:dyDescent="0.2">
      <c r="A178" s="17" t="s">
        <v>244</v>
      </c>
      <c r="B178" s="21" t="s">
        <v>900</v>
      </c>
      <c r="C178" s="23" t="str">
        <f t="shared" si="11"/>
        <v>N/A</v>
      </c>
      <c r="D178" s="23" t="str">
        <f t="shared" si="11"/>
        <v>N/A</v>
      </c>
    </row>
    <row r="179" spans="1:4" ht="120" customHeight="1" x14ac:dyDescent="0.2">
      <c r="A179" s="17" t="s">
        <v>254</v>
      </c>
      <c r="B179" s="21" t="s">
        <v>900</v>
      </c>
      <c r="C179" s="23" t="str">
        <f t="shared" si="11"/>
        <v>N/A</v>
      </c>
      <c r="D179" s="23" t="str">
        <f t="shared" si="11"/>
        <v>N/A</v>
      </c>
    </row>
    <row r="180" spans="1:4" ht="85" customHeight="1" x14ac:dyDescent="0.2">
      <c r="A180" s="17" t="s">
        <v>245</v>
      </c>
      <c r="B180" s="21" t="s">
        <v>695</v>
      </c>
      <c r="C180" s="17" t="str">
        <f>$F$5&amp;CHAR(10)&amp;$F$27</f>
        <v>ISO 14971
ISO 20417</v>
      </c>
      <c r="D18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7" t="s">
        <v>246</v>
      </c>
      <c r="B181" s="21" t="s">
        <v>695</v>
      </c>
      <c r="C181" s="17" t="str">
        <f>$F$27</f>
        <v>ISO 20417</v>
      </c>
      <c r="D18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71" t="s">
        <v>247</v>
      </c>
      <c r="B182" s="72"/>
      <c r="C182" s="72"/>
      <c r="D182" s="73"/>
    </row>
    <row r="183" spans="1:4" ht="16" customHeight="1" x14ac:dyDescent="0.2">
      <c r="A183" s="65" t="s">
        <v>248</v>
      </c>
      <c r="B183" s="66"/>
      <c r="C183" s="66"/>
      <c r="D183" s="67"/>
    </row>
    <row r="184" spans="1:4" ht="61" customHeight="1" x14ac:dyDescent="0.2">
      <c r="A184" s="23" t="s">
        <v>250</v>
      </c>
      <c r="B184" s="21" t="s">
        <v>695</v>
      </c>
      <c r="C184" s="17" t="str">
        <f>$F$27</f>
        <v>ISO 20417</v>
      </c>
      <c r="D18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23" t="s">
        <v>249</v>
      </c>
      <c r="B185" s="21" t="s">
        <v>695</v>
      </c>
      <c r="C185" s="17" t="str">
        <f>$F$27</f>
        <v>ISO 20417</v>
      </c>
      <c r="D18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23" t="s">
        <v>251</v>
      </c>
      <c r="B186" s="21" t="s">
        <v>695</v>
      </c>
      <c r="C186" s="17" t="str">
        <f>$F$27</f>
        <v>ISO 20417</v>
      </c>
      <c r="D18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23" t="s">
        <v>252</v>
      </c>
      <c r="B187" s="21" t="s">
        <v>695</v>
      </c>
      <c r="C187" s="17" t="str">
        <f>$F$27</f>
        <v>ISO 20417</v>
      </c>
      <c r="D18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65" t="s">
        <v>253</v>
      </c>
      <c r="B188" s="66"/>
      <c r="C188" s="66"/>
      <c r="D188" s="67"/>
    </row>
    <row r="189" spans="1:4" ht="106" customHeight="1" x14ac:dyDescent="0.2">
      <c r="A189" s="23" t="s">
        <v>651</v>
      </c>
      <c r="B189" s="21" t="s">
        <v>695</v>
      </c>
      <c r="C189" s="17" t="str">
        <f>$F$27</f>
        <v>ISO 20417</v>
      </c>
      <c r="D18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0" spans="1:4" ht="43" customHeight="1" x14ac:dyDescent="0.2">
      <c r="A190" s="23" t="s">
        <v>652</v>
      </c>
      <c r="B190" s="21" t="s">
        <v>695</v>
      </c>
      <c r="C190" s="17" t="str">
        <f>$F$27</f>
        <v>ISO 20417</v>
      </c>
      <c r="D19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1" spans="1:4" x14ac:dyDescent="0.2">
      <c r="A191" s="23" t="s">
        <v>653</v>
      </c>
      <c r="B191" s="21" t="s">
        <v>900</v>
      </c>
      <c r="C191" s="23" t="str">
        <f>$G$1</f>
        <v>N/A</v>
      </c>
      <c r="D191" s="23" t="str">
        <f>$G$1</f>
        <v>N/A</v>
      </c>
    </row>
    <row r="192" spans="1:4" ht="50" customHeight="1" x14ac:dyDescent="0.2">
      <c r="A192" s="23" t="s">
        <v>260</v>
      </c>
      <c r="B192" s="21" t="s">
        <v>695</v>
      </c>
      <c r="C192" s="17" t="str">
        <f t="shared" ref="C192:C197" si="12">$F$27</f>
        <v>ISO 20417</v>
      </c>
      <c r="D192" s="17" t="str">
        <f t="shared" ref="D192:D204"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23" t="s">
        <v>261</v>
      </c>
      <c r="B193" s="21" t="s">
        <v>695</v>
      </c>
      <c r="C193" s="17" t="str">
        <f t="shared" si="12"/>
        <v>ISO 20417</v>
      </c>
      <c r="D19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23" t="s">
        <v>262</v>
      </c>
      <c r="B194" s="21" t="s">
        <v>695</v>
      </c>
      <c r="C194" s="17" t="str">
        <f t="shared" si="12"/>
        <v>ISO 20417</v>
      </c>
      <c r="D19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23" t="s">
        <v>305</v>
      </c>
      <c r="B195" s="21" t="s">
        <v>695</v>
      </c>
      <c r="C195" s="17" t="str">
        <f t="shared" si="12"/>
        <v>ISO 20417</v>
      </c>
      <c r="D195"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23" t="s">
        <v>263</v>
      </c>
      <c r="B196" s="21" t="s">
        <v>695</v>
      </c>
      <c r="C196" s="17" t="str">
        <f t="shared" si="12"/>
        <v>ISO 20417</v>
      </c>
      <c r="D196"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23" t="s">
        <v>599</v>
      </c>
      <c r="B197" s="21" t="s">
        <v>695</v>
      </c>
      <c r="C197" s="17" t="str">
        <f t="shared" si="12"/>
        <v>ISO 20417</v>
      </c>
      <c r="D197"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23" t="s">
        <v>265</v>
      </c>
      <c r="B198" s="21" t="s">
        <v>695</v>
      </c>
      <c r="C198" s="17" t="str">
        <f>_xlfn.TEXTJOIN(CHAR(10),TRUE,$F$25:$F$27)</f>
        <v>ISO 11607-1
ISO 11607-2
ISO 20417</v>
      </c>
      <c r="D198"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7" t="s">
        <v>266</v>
      </c>
      <c r="B199" s="21" t="s">
        <v>695</v>
      </c>
      <c r="C199" s="17" t="str">
        <f>$F$27</f>
        <v>ISO 20417</v>
      </c>
      <c r="D199"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23" t="s">
        <v>267</v>
      </c>
      <c r="B200" s="21" t="s">
        <v>695</v>
      </c>
      <c r="C200" s="17" t="str">
        <f>_xlfn.TEXTJOIN(CHAR(10),TRUE,$F$25:$F$27)</f>
        <v>ISO 11607-1
ISO 11607-2
ISO 20417</v>
      </c>
      <c r="D200"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23" t="s">
        <v>294</v>
      </c>
      <c r="B201" s="21" t="s">
        <v>695</v>
      </c>
      <c r="C201" s="17" t="str">
        <f>_xlfn.TEXTJOIN(CHAR(10),TRUE,$F$25:$F$27)</f>
        <v>ISO 11607-1
ISO 11607-2
ISO 20417</v>
      </c>
      <c r="D201"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23" t="s">
        <v>295</v>
      </c>
      <c r="B202" s="21" t="s">
        <v>695</v>
      </c>
      <c r="C202" s="17" t="str">
        <f>$F$21&amp;CHAR(10)&amp;$F$27</f>
        <v>IEC 62366-1
ISO 20417</v>
      </c>
      <c r="D202"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7" t="s">
        <v>304</v>
      </c>
      <c r="B203" s="21" t="s">
        <v>695</v>
      </c>
      <c r="C203" s="17" t="str">
        <f>$F$27</f>
        <v>ISO 20417</v>
      </c>
      <c r="D20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7" t="s">
        <v>296</v>
      </c>
      <c r="B204" s="21" t="s">
        <v>695</v>
      </c>
      <c r="C204" s="17" t="str">
        <f>$F$21&amp;CHAR(10)&amp;$F$27</f>
        <v>IEC 62366-1
ISO 20417</v>
      </c>
      <c r="D20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23" t="s">
        <v>297</v>
      </c>
      <c r="B205" s="21" t="s">
        <v>900</v>
      </c>
      <c r="C205" s="23" t="str">
        <f>$G$1</f>
        <v>N/A</v>
      </c>
      <c r="D205" s="23" t="str">
        <f>$G$1</f>
        <v>N/A</v>
      </c>
    </row>
    <row r="206" spans="1:4" ht="16" customHeight="1" x14ac:dyDescent="0.2">
      <c r="A206" s="71" t="s">
        <v>298</v>
      </c>
      <c r="B206" s="72"/>
      <c r="C206" s="72"/>
      <c r="D206" s="73"/>
    </row>
    <row r="207" spans="1:4" ht="17" customHeight="1" x14ac:dyDescent="0.2">
      <c r="A207" s="65" t="s">
        <v>299</v>
      </c>
      <c r="B207" s="66"/>
      <c r="C207" s="66"/>
      <c r="D207" s="67"/>
    </row>
    <row r="208" spans="1:4" ht="71" customHeight="1" x14ac:dyDescent="0.2">
      <c r="A208" s="23" t="s">
        <v>300</v>
      </c>
      <c r="B208" s="21" t="s">
        <v>695</v>
      </c>
      <c r="C208" s="17" t="str">
        <f>_xlfn.TEXTJOIN(CHAR(10),TRUE,$F$25:$F$27)</f>
        <v>ISO 11607-1
ISO 11607-2
ISO 20417</v>
      </c>
      <c r="D208" s="17" t="str">
        <f t="shared" ref="D208:D217" si="14">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23" t="s">
        <v>301</v>
      </c>
      <c r="B209" s="21" t="s">
        <v>695</v>
      </c>
      <c r="C209" s="17" t="str">
        <f>_xlfn.TEXTJOIN(CHAR(10),TRUE,$F$25:$F$27)</f>
        <v>ISO 11607-1
ISO 11607-2
ISO 20417</v>
      </c>
      <c r="D209"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23" t="s">
        <v>302</v>
      </c>
      <c r="B210" s="21" t="s">
        <v>695</v>
      </c>
      <c r="C210" s="17" t="str">
        <f>_xlfn.TEXTJOIN(CHAR(10),TRUE,$F$23:$F$27)</f>
        <v>ISO 10993-7
ISO 11135
ISO 11607-1
ISO 11607-2
ISO 20417</v>
      </c>
      <c r="D210"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23" t="s">
        <v>303</v>
      </c>
      <c r="B211" s="21" t="s">
        <v>695</v>
      </c>
      <c r="C211" s="17" t="str">
        <f>_xlfn.TEXTJOIN(CHAR(10),TRUE,$F$25:$F$27)</f>
        <v>ISO 11607-1
ISO 11607-2
ISO 20417</v>
      </c>
      <c r="D211"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23" t="s">
        <v>498</v>
      </c>
      <c r="B212" s="21" t="s">
        <v>695</v>
      </c>
      <c r="C212" s="17" t="str">
        <f>_xlfn.TEXTJOIN(CHAR(10),TRUE,$F$25:$F$27)</f>
        <v>ISO 11607-1
ISO 11607-2
ISO 20417</v>
      </c>
      <c r="D212"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23" t="s">
        <v>499</v>
      </c>
      <c r="B213" s="21" t="s">
        <v>695</v>
      </c>
      <c r="C213" s="17" t="str">
        <f>$F$27</f>
        <v>ISO 20417</v>
      </c>
      <c r="D213"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97" customHeight="1" x14ac:dyDescent="0.2">
      <c r="A214" s="23" t="s">
        <v>500</v>
      </c>
      <c r="B214" s="21" t="s">
        <v>695</v>
      </c>
      <c r="C214" s="17" t="str">
        <f>$F$27</f>
        <v>ISO 20417</v>
      </c>
      <c r="D214"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23" t="s">
        <v>497</v>
      </c>
      <c r="B215" s="21" t="s">
        <v>695</v>
      </c>
      <c r="C215" s="17" t="str">
        <f>$F$27</f>
        <v>ISO 20417</v>
      </c>
      <c r="D215"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23" t="s">
        <v>501</v>
      </c>
      <c r="B216" s="21" t="s">
        <v>695</v>
      </c>
      <c r="C216" s="17" t="str">
        <f>$F$27</f>
        <v>ISO 20417</v>
      </c>
      <c r="D216"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23" t="s">
        <v>319</v>
      </c>
      <c r="B217" s="21" t="s">
        <v>695</v>
      </c>
      <c r="C217" s="17" t="str">
        <f>_xlfn.TEXTJOIN(CHAR(10),TRUE,$F$25:$F$27)</f>
        <v>ISO 11607-1
ISO 11607-2
ISO 20417</v>
      </c>
      <c r="D217"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71" t="s">
        <v>306</v>
      </c>
      <c r="B218" s="72"/>
      <c r="C218" s="72"/>
      <c r="D218" s="73"/>
    </row>
    <row r="219" spans="1:4" ht="17" customHeight="1" x14ac:dyDescent="0.2">
      <c r="A219" s="65" t="s">
        <v>307</v>
      </c>
      <c r="B219" s="66"/>
      <c r="C219" s="66"/>
      <c r="D219" s="67"/>
    </row>
    <row r="220" spans="1:4" ht="75" customHeight="1" x14ac:dyDescent="0.2">
      <c r="A220" s="23" t="s">
        <v>308</v>
      </c>
      <c r="B220" s="21" t="s">
        <v>695</v>
      </c>
      <c r="C220" s="17" t="str">
        <f t="shared" ref="C220:C229" si="15">$F$27</f>
        <v>ISO 20417</v>
      </c>
      <c r="D220" s="17" t="str">
        <f t="shared" ref="D220:D229"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23" t="s">
        <v>309</v>
      </c>
      <c r="B221" s="21" t="s">
        <v>695</v>
      </c>
      <c r="C221" s="17" t="str">
        <f t="shared" si="15"/>
        <v>ISO 20417</v>
      </c>
      <c r="D221"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23" t="s">
        <v>310</v>
      </c>
      <c r="B222" s="21" t="s">
        <v>695</v>
      </c>
      <c r="C222" s="17" t="str">
        <f t="shared" si="15"/>
        <v>ISO 20417</v>
      </c>
      <c r="D222"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23" t="s">
        <v>311</v>
      </c>
      <c r="B223" s="21" t="s">
        <v>695</v>
      </c>
      <c r="C223" s="17" t="str">
        <f t="shared" si="15"/>
        <v>ISO 20417</v>
      </c>
      <c r="D223"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23" t="s">
        <v>312</v>
      </c>
      <c r="B224" s="21" t="s">
        <v>695</v>
      </c>
      <c r="C224" s="17" t="str">
        <f t="shared" si="15"/>
        <v>ISO 20417</v>
      </c>
      <c r="D224"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93" customHeight="1" x14ac:dyDescent="0.2">
      <c r="A225" s="23" t="s">
        <v>313</v>
      </c>
      <c r="B225" s="21" t="s">
        <v>695</v>
      </c>
      <c r="C225" s="17" t="str">
        <f t="shared" si="15"/>
        <v>ISO 20417</v>
      </c>
      <c r="D225"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6" spans="1:4" ht="69" customHeight="1" x14ac:dyDescent="0.2">
      <c r="A226" s="23" t="s">
        <v>314</v>
      </c>
      <c r="B226" s="21" t="s">
        <v>695</v>
      </c>
      <c r="C226" s="17" t="str">
        <f t="shared" si="15"/>
        <v>ISO 20417</v>
      </c>
      <c r="D226"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23" t="s">
        <v>315</v>
      </c>
      <c r="B227" s="21" t="s">
        <v>695</v>
      </c>
      <c r="C227" s="17" t="str">
        <f t="shared" si="15"/>
        <v>ISO 20417</v>
      </c>
      <c r="D227"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7" t="s">
        <v>316</v>
      </c>
      <c r="B228" s="21" t="s">
        <v>695</v>
      </c>
      <c r="C228" s="17" t="str">
        <f t="shared" si="15"/>
        <v>ISO 20417</v>
      </c>
      <c r="D228"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23" t="s">
        <v>317</v>
      </c>
      <c r="B229" s="21" t="s">
        <v>695</v>
      </c>
      <c r="C229" s="17" t="str">
        <f t="shared" si="15"/>
        <v>ISO 20417</v>
      </c>
      <c r="D229"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65" t="s">
        <v>318</v>
      </c>
      <c r="B230" s="66"/>
      <c r="C230" s="66"/>
      <c r="D230" s="67"/>
    </row>
    <row r="231" spans="1:4" ht="115" customHeight="1" x14ac:dyDescent="0.2">
      <c r="A231" s="17" t="s">
        <v>654</v>
      </c>
      <c r="B231" s="21" t="s">
        <v>695</v>
      </c>
      <c r="C231" s="17" t="str">
        <f>$F$27</f>
        <v>ISO 20417</v>
      </c>
      <c r="D23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2" spans="1:4" ht="73" customHeight="1" x14ac:dyDescent="0.2">
      <c r="A232" s="17" t="s">
        <v>655</v>
      </c>
      <c r="B232" s="21" t="s">
        <v>695</v>
      </c>
      <c r="C232" s="17" t="str">
        <f>$F$27</f>
        <v>ISO 20417</v>
      </c>
      <c r="D23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3" spans="1:4" ht="47" customHeight="1" x14ac:dyDescent="0.2">
      <c r="A233" s="17" t="s">
        <v>656</v>
      </c>
      <c r="B233" s="21" t="s">
        <v>695</v>
      </c>
      <c r="C233" s="17" t="str">
        <f>$F$27</f>
        <v>ISO 20417</v>
      </c>
      <c r="D23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4" spans="1:4" ht="71" customHeight="1" x14ac:dyDescent="0.2">
      <c r="A234" s="17" t="s">
        <v>657</v>
      </c>
      <c r="B234" s="21" t="s">
        <v>695</v>
      </c>
      <c r="C234" s="17" t="str">
        <f>$F$27</f>
        <v>ISO 20417</v>
      </c>
      <c r="D23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5" spans="1:4" ht="171" customHeight="1" x14ac:dyDescent="0.2">
      <c r="A235" s="23" t="s">
        <v>321</v>
      </c>
      <c r="B235" s="21" t="s">
        <v>695</v>
      </c>
      <c r="C235" s="17" t="str">
        <f>_xlfn.TEXTJOIN(CHAR(10),TRUE,$F$25:$F$27)</f>
        <v>ISO 11607-1
ISO 11607-2
ISO 20417</v>
      </c>
      <c r="D235" s="17" t="str">
        <f t="shared" ref="D235:D237" si="17">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84" customHeight="1" x14ac:dyDescent="0.2">
      <c r="A236" s="23" t="s">
        <v>320</v>
      </c>
      <c r="B236" s="21" t="s">
        <v>695</v>
      </c>
      <c r="C236" s="17" t="str">
        <f>$F$27</f>
        <v>ISO 20417</v>
      </c>
      <c r="D236" s="17" t="str">
        <f t="shared" si="17"/>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7" t="s">
        <v>680</v>
      </c>
      <c r="B237" s="21" t="s">
        <v>695</v>
      </c>
      <c r="C237" s="17" t="str">
        <f>$F$21&amp;CHAR(10)&amp;$F$27</f>
        <v>IEC 62366-1
ISO 20417</v>
      </c>
      <c r="D237" s="17" t="str">
        <f t="shared" si="17"/>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ht="73" customHeight="1" x14ac:dyDescent="0.2">
      <c r="A238" s="23" t="s">
        <v>322</v>
      </c>
      <c r="B238" s="21" t="s">
        <v>900</v>
      </c>
      <c r="C238" s="23" t="str">
        <f>$G$1</f>
        <v>N/A</v>
      </c>
      <c r="D238" s="23" t="str">
        <f>$G$1</f>
        <v>N/A</v>
      </c>
    </row>
    <row r="239" spans="1:4" ht="200" customHeight="1" x14ac:dyDescent="0.2">
      <c r="A239" s="17" t="s">
        <v>910</v>
      </c>
      <c r="B239" s="21" t="s">
        <v>695</v>
      </c>
      <c r="C239" s="17" t="str">
        <f>$F$5&amp;CHAR(10)&amp;_xlfn.TEXTJOIN(CHAR(10),TRUE,$F$25:$F$27)</f>
        <v>ISO 14971
ISO 11607-1
ISO 11607-2
ISO 20417</v>
      </c>
      <c r="D2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65" t="s">
        <v>323</v>
      </c>
      <c r="B240" s="66"/>
      <c r="C240" s="66"/>
      <c r="D240" s="67"/>
    </row>
    <row r="241" spans="1:4" ht="221" x14ac:dyDescent="0.2">
      <c r="A241" s="17" t="s">
        <v>658</v>
      </c>
      <c r="B241" s="21" t="s">
        <v>695</v>
      </c>
      <c r="C241" s="17" t="str">
        <f>$F$21&amp;CHAR(10)&amp;$F$27</f>
        <v>IEC 62366-1
ISO 20417</v>
      </c>
      <c r="D24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221" x14ac:dyDescent="0.2">
      <c r="A242" s="17" t="s">
        <v>659</v>
      </c>
      <c r="B242" s="21" t="s">
        <v>695</v>
      </c>
      <c r="C242" s="17" t="str">
        <f>$F$21&amp;CHAR(10)&amp;$F$27</f>
        <v>IEC 62366-1
ISO 20417</v>
      </c>
      <c r="D24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65" t="s">
        <v>324</v>
      </c>
      <c r="B243" s="66"/>
      <c r="C243" s="66"/>
      <c r="D243" s="67"/>
    </row>
    <row r="244" spans="1:4" ht="111" customHeight="1" x14ac:dyDescent="0.2">
      <c r="A244" s="17" t="s">
        <v>660</v>
      </c>
      <c r="B244" s="21" t="s">
        <v>695</v>
      </c>
      <c r="C244" s="17" t="str">
        <f>$F$27&amp;CHAR(10)&amp;$F$28</f>
        <v>ISO 20417
IEC 63000</v>
      </c>
      <c r="D24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7" t="s">
        <v>661</v>
      </c>
      <c r="B245" s="21" t="s">
        <v>695</v>
      </c>
      <c r="C245" s="17" t="str">
        <f>$F$27&amp;CHAR(10)&amp;$F$28</f>
        <v>ISO 20417
IEC 63000</v>
      </c>
      <c r="D24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68" t="s">
        <v>325</v>
      </c>
      <c r="B246" s="69"/>
      <c r="C246" s="69"/>
      <c r="D246" s="70"/>
    </row>
    <row r="247" spans="1:4" ht="78" customHeight="1" x14ac:dyDescent="0.2">
      <c r="A247" s="23" t="s">
        <v>662</v>
      </c>
      <c r="B247" s="21" t="s">
        <v>695</v>
      </c>
      <c r="C247" s="17" t="str">
        <f>$F$27</f>
        <v>ISO 20417</v>
      </c>
      <c r="D24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7" t="s">
        <v>663</v>
      </c>
      <c r="B248" s="21" t="s">
        <v>695</v>
      </c>
      <c r="C248" s="17" t="str">
        <f>$F$27&amp;CHAR(10)&amp;$F$28</f>
        <v>ISO 20417
IEC 63000</v>
      </c>
      <c r="D24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7" t="s">
        <v>664</v>
      </c>
      <c r="B249" s="21" t="s">
        <v>695</v>
      </c>
      <c r="C249" s="17" t="str">
        <f>$F$27&amp;CHAR(10)&amp;$F$28</f>
        <v>ISO 20417
IEC 63000</v>
      </c>
      <c r="D24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7" t="s">
        <v>665</v>
      </c>
      <c r="B250" s="21" t="s">
        <v>695</v>
      </c>
      <c r="C250" s="17" t="str">
        <f>$F$6&amp;CHAR(10)&amp;$F$27</f>
        <v>ISO 10993-1
ISO 20417</v>
      </c>
      <c r="D2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23" t="s">
        <v>666</v>
      </c>
      <c r="B251" s="21" t="s">
        <v>695</v>
      </c>
      <c r="C251" s="17" t="str">
        <f>$F$6&amp;CHAR(10)&amp;$F$27</f>
        <v>ISO 10993-1
ISO 20417</v>
      </c>
      <c r="D25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139" customHeight="1" x14ac:dyDescent="0.2">
      <c r="A252" s="17" t="s">
        <v>667</v>
      </c>
      <c r="B252" s="21" t="s">
        <v>695</v>
      </c>
      <c r="C252" s="17" t="str">
        <f>$F$5&amp;CHAR(10)&amp;$F$28</f>
        <v>ISO 14971
IEC 63000</v>
      </c>
      <c r="D2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3" spans="1:4" ht="168" customHeight="1" x14ac:dyDescent="0.2">
      <c r="A253" s="17" t="s">
        <v>326</v>
      </c>
      <c r="B253" s="21" t="s">
        <v>695</v>
      </c>
      <c r="C253" s="17" t="str">
        <f>$F$6&amp;CHAR(10)&amp;$F$27</f>
        <v>ISO 10993-1
ISO 20417</v>
      </c>
      <c r="D25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23" t="s">
        <v>327</v>
      </c>
      <c r="B254" s="21" t="s">
        <v>900</v>
      </c>
      <c r="C254" s="23" t="str">
        <f>$G$1</f>
        <v>N/A</v>
      </c>
      <c r="D254" s="23" t="str">
        <f>$G$1</f>
        <v>N/A</v>
      </c>
    </row>
    <row r="255" spans="1:4" x14ac:dyDescent="0.2">
      <c r="A255" s="65" t="s">
        <v>328</v>
      </c>
      <c r="B255" s="66"/>
      <c r="C255" s="66"/>
      <c r="D255" s="67"/>
    </row>
    <row r="256" spans="1:4" ht="132" customHeight="1" x14ac:dyDescent="0.2">
      <c r="A256" s="23" t="s">
        <v>668</v>
      </c>
      <c r="B256" s="21" t="s">
        <v>695</v>
      </c>
      <c r="C256" s="17" t="str">
        <f>$F$27</f>
        <v>ISO 20417</v>
      </c>
      <c r="D25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23" t="s">
        <v>669</v>
      </c>
      <c r="B257" s="21" t="s">
        <v>695</v>
      </c>
      <c r="C257" s="17" t="str">
        <f>$F$27</f>
        <v>ISO 20417</v>
      </c>
      <c r="D25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23" t="s">
        <v>329</v>
      </c>
      <c r="B258" s="21" t="s">
        <v>900</v>
      </c>
      <c r="C258" s="23" t="str">
        <f t="shared" ref="C258:D260" si="18">$G$1</f>
        <v>N/A</v>
      </c>
      <c r="D258" s="23" t="str">
        <f t="shared" si="18"/>
        <v>N/A</v>
      </c>
    </row>
    <row r="259" spans="1:4" x14ac:dyDescent="0.2">
      <c r="A259" s="23" t="s">
        <v>330</v>
      </c>
      <c r="B259" s="21" t="s">
        <v>900</v>
      </c>
      <c r="C259" s="23" t="str">
        <f t="shared" si="18"/>
        <v>N/A</v>
      </c>
      <c r="D259" s="23" t="str">
        <f t="shared" si="18"/>
        <v>N/A</v>
      </c>
    </row>
    <row r="260" spans="1:4" x14ac:dyDescent="0.2">
      <c r="A260" s="23" t="s">
        <v>331</v>
      </c>
      <c r="B260" s="21" t="s">
        <v>900</v>
      </c>
      <c r="C260" s="23" t="str">
        <f t="shared" si="18"/>
        <v>N/A</v>
      </c>
      <c r="D260" s="23" t="str">
        <f t="shared" si="18"/>
        <v>N/A</v>
      </c>
    </row>
    <row r="261" spans="1:4" ht="106" customHeight="1" x14ac:dyDescent="0.2">
      <c r="A261" s="23" t="s">
        <v>332</v>
      </c>
      <c r="B261" s="21" t="s">
        <v>695</v>
      </c>
      <c r="C261" s="17" t="str">
        <f>$F$27</f>
        <v>ISO 20417</v>
      </c>
      <c r="D2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23" t="s">
        <v>333</v>
      </c>
      <c r="B262" s="21" t="s">
        <v>695</v>
      </c>
      <c r="C262" s="17" t="str">
        <f>$F$27</f>
        <v>ISO 20417</v>
      </c>
      <c r="D2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23" t="s">
        <v>334</v>
      </c>
      <c r="B263" s="21" t="s">
        <v>900</v>
      </c>
      <c r="C263" s="23" t="str">
        <f>$G$1</f>
        <v>N/A</v>
      </c>
      <c r="D263" s="23" t="str">
        <f>$G$1</f>
        <v>N/A</v>
      </c>
    </row>
    <row r="264" spans="1:4" ht="154" customHeight="1" x14ac:dyDescent="0.2">
      <c r="A264" s="17" t="s">
        <v>335</v>
      </c>
      <c r="B264" s="21" t="s">
        <v>695</v>
      </c>
      <c r="C264" s="17" t="str">
        <f>$F$27</f>
        <v>ISO 20417</v>
      </c>
      <c r="D26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sheetData>
  <mergeCells count="54">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3:D63"/>
    <mergeCell ref="A46:D46"/>
    <mergeCell ref="A49:D49"/>
    <mergeCell ref="A6:D6"/>
    <mergeCell ref="A7:D7"/>
    <mergeCell ref="A14:D14"/>
    <mergeCell ref="A19:D19"/>
    <mergeCell ref="A28:D28"/>
    <mergeCell ref="A50:D50"/>
    <mergeCell ref="A55:D55"/>
    <mergeCell ref="A57:D57"/>
    <mergeCell ref="A59:D59"/>
    <mergeCell ref="A111:D111"/>
    <mergeCell ref="A160:D160"/>
    <mergeCell ref="A76:D76"/>
    <mergeCell ref="A79:D79"/>
    <mergeCell ref="A80:D80"/>
    <mergeCell ref="A84:D84"/>
    <mergeCell ref="A89:D89"/>
    <mergeCell ref="A148:D148"/>
    <mergeCell ref="A156:D156"/>
    <mergeCell ref="A143:D143"/>
    <mergeCell ref="A107:D107"/>
    <mergeCell ref="A108:D108"/>
    <mergeCell ref="A135:D135"/>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3:B165 B161 B167:B168 B256:B264 B184:B187 B208:B217 B189:B205 B220:B229 B231:B239 B241:B242 B244:B245 B247:B254 B174:B181"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J264"/>
  <sheetViews>
    <sheetView topLeftCell="A23" zoomScale="80" zoomScaleNormal="80" workbookViewId="0">
      <selection activeCell="G25" sqref="G25"/>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5" customWidth="1"/>
    <col min="7" max="7" width="52.33203125" style="35" customWidth="1"/>
    <col min="8" max="8" width="6.33203125" style="35" customWidth="1"/>
    <col min="9" max="9" width="32.5" style="37" customWidth="1"/>
    <col min="10" max="10" width="19.1640625" style="35" customWidth="1"/>
    <col min="11" max="16384" width="10.83203125" style="35"/>
  </cols>
  <sheetData>
    <row r="1" spans="1:10" ht="17" x14ac:dyDescent="0.2">
      <c r="A1" s="47" t="s">
        <v>76</v>
      </c>
      <c r="F1" s="47" t="s">
        <v>68</v>
      </c>
      <c r="G1" s="35" t="s">
        <v>874</v>
      </c>
      <c r="I1" s="48" t="s">
        <v>116</v>
      </c>
    </row>
    <row r="2" spans="1:10" x14ac:dyDescent="0.2">
      <c r="A2" s="35"/>
    </row>
    <row r="3" spans="1:10" ht="34" x14ac:dyDescent="0.2">
      <c r="A3" s="49" t="s">
        <v>72</v>
      </c>
      <c r="B3" s="24" t="s">
        <v>39</v>
      </c>
      <c r="C3" s="49" t="s">
        <v>40</v>
      </c>
      <c r="D3" s="49" t="s">
        <v>116</v>
      </c>
      <c r="E3" s="5"/>
      <c r="F3" s="50" t="s">
        <v>68</v>
      </c>
      <c r="G3" s="50" t="s">
        <v>69</v>
      </c>
      <c r="I3" s="24" t="s">
        <v>945</v>
      </c>
      <c r="J3" s="24" t="s">
        <v>935</v>
      </c>
    </row>
    <row r="4" spans="1:10" ht="148" customHeight="1" x14ac:dyDescent="0.2">
      <c r="A4" s="17" t="s">
        <v>103</v>
      </c>
      <c r="B4" s="21" t="s">
        <v>695</v>
      </c>
      <c r="C4" s="17" t="str">
        <f>_xlfn.TEXTJOIN(CHAR(10),TRUE,$F$4:$F$20)</f>
        <v>ISO 13485
ISO 14971
ISO 10993-1
ISO 10993-4
ISO 10993-5
ISO 10993-10
ISO 10993-11
ISO 10993-23
ISO 23908
ISO 7864
ISO 7886-1
ISO 7886-2
ISO 7886-4
ISO 80369-7
ISO 8537
ISO 9626
IEC 62366-1</v>
      </c>
      <c r="D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37"/>
      <c r="F4" s="54" t="s">
        <v>65</v>
      </c>
      <c r="G4" s="17" t="s">
        <v>865</v>
      </c>
      <c r="I4" s="17" t="s">
        <v>913</v>
      </c>
      <c r="J4" s="54" t="s">
        <v>939</v>
      </c>
    </row>
    <row r="5" spans="1:10" ht="93" customHeight="1" x14ac:dyDescent="0.2">
      <c r="A5" s="17" t="s">
        <v>37</v>
      </c>
      <c r="B5" s="21" t="s">
        <v>695</v>
      </c>
      <c r="C5" s="17" t="str">
        <f>$F$5</f>
        <v>ISO 14971</v>
      </c>
      <c r="D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37"/>
      <c r="F5" s="54" t="s">
        <v>66</v>
      </c>
      <c r="G5" s="17" t="s">
        <v>866</v>
      </c>
      <c r="I5" s="17" t="s">
        <v>924</v>
      </c>
      <c r="J5" s="54" t="s">
        <v>940</v>
      </c>
    </row>
    <row r="6" spans="1:10" ht="34" x14ac:dyDescent="0.2">
      <c r="A6" s="68" t="s">
        <v>38</v>
      </c>
      <c r="B6" s="69"/>
      <c r="C6" s="69"/>
      <c r="D6" s="70"/>
      <c r="E6" s="37"/>
      <c r="F6" s="54" t="s">
        <v>49</v>
      </c>
      <c r="G6" s="17" t="s">
        <v>867</v>
      </c>
      <c r="I6" s="17" t="s">
        <v>914</v>
      </c>
      <c r="J6" s="54" t="s">
        <v>941</v>
      </c>
    </row>
    <row r="7" spans="1:10" ht="51" x14ac:dyDescent="0.2">
      <c r="A7" s="68" t="s">
        <v>104</v>
      </c>
      <c r="B7" s="69"/>
      <c r="C7" s="69"/>
      <c r="D7" s="70"/>
      <c r="E7" s="37"/>
      <c r="F7" s="54" t="s">
        <v>55</v>
      </c>
      <c r="G7" s="17" t="s">
        <v>869</v>
      </c>
      <c r="I7" s="17" t="s">
        <v>919</v>
      </c>
      <c r="J7" s="55" t="s">
        <v>874</v>
      </c>
    </row>
    <row r="8" spans="1:10" ht="72" customHeight="1" x14ac:dyDescent="0.2">
      <c r="A8" s="17" t="s">
        <v>105</v>
      </c>
      <c r="B8" s="21" t="s">
        <v>695</v>
      </c>
      <c r="C8" s="17" t="str">
        <f t="shared" ref="C8:C13" si="0">$F$5</f>
        <v>ISO 14971</v>
      </c>
      <c r="D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37"/>
      <c r="F8" s="54" t="s">
        <v>53</v>
      </c>
      <c r="G8" s="17" t="s">
        <v>868</v>
      </c>
      <c r="I8" s="17" t="s">
        <v>920</v>
      </c>
      <c r="J8" s="54" t="s">
        <v>941</v>
      </c>
    </row>
    <row r="9" spans="1:10" ht="55" customHeight="1" x14ac:dyDescent="0.2">
      <c r="A9" s="17" t="s">
        <v>106</v>
      </c>
      <c r="B9" s="21" t="s">
        <v>695</v>
      </c>
      <c r="C9" s="17" t="str">
        <f t="shared" si="0"/>
        <v>ISO 14971</v>
      </c>
      <c r="D9" s="17"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37"/>
      <c r="F9" s="54" t="s">
        <v>51</v>
      </c>
      <c r="G9" s="17" t="s">
        <v>870</v>
      </c>
      <c r="I9" s="17" t="s">
        <v>921</v>
      </c>
      <c r="J9" s="54" t="s">
        <v>942</v>
      </c>
    </row>
    <row r="10" spans="1:10" ht="57" customHeight="1" x14ac:dyDescent="0.2">
      <c r="A10" s="17" t="s">
        <v>107</v>
      </c>
      <c r="B10" s="21" t="s">
        <v>695</v>
      </c>
      <c r="C10" s="17" t="str">
        <f t="shared" si="0"/>
        <v>ISO 14971</v>
      </c>
      <c r="D10"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37"/>
      <c r="F10" s="54" t="s">
        <v>890</v>
      </c>
      <c r="G10" s="17" t="s">
        <v>891</v>
      </c>
      <c r="I10" s="17" t="s">
        <v>922</v>
      </c>
      <c r="J10" s="54" t="s">
        <v>940</v>
      </c>
    </row>
    <row r="11" spans="1:10" ht="59" customHeight="1" x14ac:dyDescent="0.2">
      <c r="A11" s="17" t="s">
        <v>156</v>
      </c>
      <c r="B11" s="21" t="s">
        <v>695</v>
      </c>
      <c r="C11" s="17" t="str">
        <f t="shared" si="0"/>
        <v>ISO 14971</v>
      </c>
      <c r="D11"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37"/>
      <c r="F11" s="54" t="s">
        <v>892</v>
      </c>
      <c r="G11" s="17" t="s">
        <v>893</v>
      </c>
      <c r="I11" s="17" t="s">
        <v>923</v>
      </c>
      <c r="J11" s="54" t="s">
        <v>941</v>
      </c>
    </row>
    <row r="12" spans="1:10" ht="73" customHeight="1" x14ac:dyDescent="0.2">
      <c r="A12" s="17" t="s">
        <v>108</v>
      </c>
      <c r="B12" s="21" t="s">
        <v>695</v>
      </c>
      <c r="C12" s="17" t="str">
        <f t="shared" si="0"/>
        <v>ISO 14971</v>
      </c>
      <c r="D12"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37"/>
      <c r="F12" s="54" t="s">
        <v>881</v>
      </c>
      <c r="G12" s="17" t="s">
        <v>918</v>
      </c>
      <c r="I12" s="17" t="s">
        <v>925</v>
      </c>
      <c r="J12" s="55" t="s">
        <v>874</v>
      </c>
    </row>
    <row r="13" spans="1:10" ht="52" customHeight="1" x14ac:dyDescent="0.2">
      <c r="A13" s="17" t="s">
        <v>155</v>
      </c>
      <c r="B13" s="21" t="s">
        <v>695</v>
      </c>
      <c r="C13" s="17" t="str">
        <f t="shared" si="0"/>
        <v>ISO 14971</v>
      </c>
      <c r="D13"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37"/>
      <c r="F13" s="54" t="s">
        <v>57</v>
      </c>
      <c r="G13" s="17" t="s">
        <v>917</v>
      </c>
      <c r="I13" s="17" t="s">
        <v>926</v>
      </c>
      <c r="J13" s="54" t="s">
        <v>939</v>
      </c>
    </row>
    <row r="14" spans="1:10" ht="64" customHeight="1" x14ac:dyDescent="0.2">
      <c r="A14" s="75" t="s">
        <v>109</v>
      </c>
      <c r="B14" s="75"/>
      <c r="C14" s="75"/>
      <c r="D14" s="75"/>
      <c r="F14" s="54" t="s">
        <v>911</v>
      </c>
      <c r="G14" s="17" t="s">
        <v>915</v>
      </c>
      <c r="I14" s="17" t="s">
        <v>927</v>
      </c>
      <c r="J14" s="54" t="s">
        <v>943</v>
      </c>
    </row>
    <row r="15" spans="1:10" ht="66" customHeight="1" x14ac:dyDescent="0.2">
      <c r="A15" s="17" t="s">
        <v>41</v>
      </c>
      <c r="B15" s="21" t="s">
        <v>695</v>
      </c>
      <c r="C15" s="17" t="str">
        <f>$F$5</f>
        <v>ISO 14971</v>
      </c>
      <c r="D1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54" t="s">
        <v>912</v>
      </c>
      <c r="G15" s="17" t="s">
        <v>933</v>
      </c>
    </row>
    <row r="16" spans="1:10" ht="82" customHeight="1" x14ac:dyDescent="0.2">
      <c r="A16" s="51" t="s">
        <v>932</v>
      </c>
      <c r="B16" s="52" t="s">
        <v>900</v>
      </c>
      <c r="C16" s="53" t="str">
        <f>$G$1</f>
        <v>N/A</v>
      </c>
      <c r="D16" s="53" t="str">
        <f>$G$1</f>
        <v>N/A</v>
      </c>
      <c r="F16" s="54" t="s">
        <v>930</v>
      </c>
      <c r="G16" s="17" t="s">
        <v>934</v>
      </c>
    </row>
    <row r="17" spans="1:10" ht="78" customHeight="1" x14ac:dyDescent="0.2">
      <c r="A17" s="17" t="s">
        <v>111</v>
      </c>
      <c r="B17" s="21" t="s">
        <v>695</v>
      </c>
      <c r="C17" s="17" t="str">
        <f>$F$5</f>
        <v>ISO 14971</v>
      </c>
      <c r="D1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54" t="s">
        <v>896</v>
      </c>
      <c r="G17" s="17" t="s">
        <v>897</v>
      </c>
    </row>
    <row r="18" spans="1:10" ht="118" customHeight="1" x14ac:dyDescent="0.2">
      <c r="A18" s="35" t="s">
        <v>15</v>
      </c>
      <c r="B18" s="21" t="s">
        <v>695</v>
      </c>
      <c r="C18" s="17" t="str">
        <f>$F$5</f>
        <v>ISO 14971</v>
      </c>
      <c r="D1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54" t="s">
        <v>928</v>
      </c>
      <c r="G18" s="17" t="s">
        <v>929</v>
      </c>
    </row>
    <row r="19" spans="1:10" ht="17" x14ac:dyDescent="0.2">
      <c r="A19" s="76" t="s">
        <v>42</v>
      </c>
      <c r="B19" s="76"/>
      <c r="C19" s="76"/>
      <c r="D19" s="76"/>
      <c r="F19" s="54" t="s">
        <v>63</v>
      </c>
      <c r="G19" s="17" t="s">
        <v>872</v>
      </c>
    </row>
    <row r="20" spans="1:10" ht="91" customHeight="1" x14ac:dyDescent="0.2">
      <c r="A20" s="17" t="s">
        <v>43</v>
      </c>
      <c r="B20" s="21" t="s">
        <v>695</v>
      </c>
      <c r="C20" s="17" t="str">
        <f>$F$5&amp;CHAR(10)&amp;$F$20</f>
        <v>ISO 14971
IEC 62366-1</v>
      </c>
      <c r="D2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54" t="s">
        <v>898</v>
      </c>
      <c r="G20" s="17" t="s">
        <v>899</v>
      </c>
      <c r="I20" s="110"/>
      <c r="J20" s="111"/>
    </row>
    <row r="21" spans="1:10" ht="84" customHeight="1" x14ac:dyDescent="0.2">
      <c r="A21" s="17" t="s">
        <v>44</v>
      </c>
      <c r="B21" s="21" t="s">
        <v>695</v>
      </c>
      <c r="C21" s="17" t="str">
        <f>$F$5&amp;CHAR(10)&amp;$F$20</f>
        <v>ISO 14971
IEC 62366-1</v>
      </c>
      <c r="D2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54" t="s">
        <v>888</v>
      </c>
      <c r="G21" s="17" t="s">
        <v>889</v>
      </c>
      <c r="I21" s="110"/>
      <c r="J21" s="110"/>
    </row>
    <row r="22" spans="1:10" ht="88" customHeight="1" x14ac:dyDescent="0.2">
      <c r="A22" s="17" t="s">
        <v>112</v>
      </c>
      <c r="B22" s="21" t="s">
        <v>695</v>
      </c>
      <c r="C22" s="17" t="str">
        <f>F5&amp;CHAR(10)&amp;F23&amp;CHAR(10)&amp;F24&amp;CHAR(10)&amp;F25</f>
        <v>ISO 14971
ISO 11607-1
ISO 11607-2
ISO 20417</v>
      </c>
      <c r="D2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54" t="s">
        <v>875</v>
      </c>
      <c r="G22" s="17" t="s">
        <v>876</v>
      </c>
      <c r="I22" s="110"/>
      <c r="J22" s="111"/>
    </row>
    <row r="23" spans="1:10" ht="95" customHeight="1" x14ac:dyDescent="0.2">
      <c r="A23" s="17" t="s">
        <v>113</v>
      </c>
      <c r="B23" s="21" t="s">
        <v>695</v>
      </c>
      <c r="C23" s="17" t="str">
        <f>F5&amp;CHAR(10)&amp;F23&amp;CHAR(10)&amp;F24&amp;CHAR(10)&amp;F25</f>
        <v>ISO 14971
ISO 11607-1
ISO 11607-2
ISO 20417</v>
      </c>
      <c r="D2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54" t="s">
        <v>877</v>
      </c>
      <c r="G23" s="17" t="s">
        <v>878</v>
      </c>
    </row>
    <row r="24" spans="1:10" ht="91" customHeight="1" x14ac:dyDescent="0.2">
      <c r="A24" s="17" t="s">
        <v>115</v>
      </c>
      <c r="B24" s="21" t="s">
        <v>695</v>
      </c>
      <c r="C24" s="17" t="str">
        <f>$F$5</f>
        <v>ISO 14971</v>
      </c>
      <c r="D2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54" t="s">
        <v>894</v>
      </c>
      <c r="G24" s="17" t="s">
        <v>895</v>
      </c>
    </row>
    <row r="25" spans="1:10" ht="78" customHeight="1" x14ac:dyDescent="0.2">
      <c r="A25" s="17" t="s">
        <v>114</v>
      </c>
      <c r="B25" s="21" t="s">
        <v>900</v>
      </c>
      <c r="C25" s="23" t="str">
        <f>$G$1</f>
        <v>N/A</v>
      </c>
      <c r="D25" s="23" t="str">
        <f>$G$1</f>
        <v>N/A</v>
      </c>
      <c r="F25" s="54" t="s">
        <v>873</v>
      </c>
      <c r="G25" s="22" t="s">
        <v>994</v>
      </c>
    </row>
    <row r="26" spans="1:10" ht="32" customHeight="1" x14ac:dyDescent="0.2">
      <c r="F26" s="34"/>
      <c r="G26" s="37"/>
    </row>
    <row r="27" spans="1:10" ht="34" x14ac:dyDescent="0.2">
      <c r="A27" s="49" t="s">
        <v>74</v>
      </c>
      <c r="B27" s="24" t="s">
        <v>39</v>
      </c>
      <c r="C27" s="49" t="s">
        <v>40</v>
      </c>
      <c r="D27" s="49" t="s">
        <v>116</v>
      </c>
      <c r="F27" s="34"/>
    </row>
    <row r="28" spans="1:10" x14ac:dyDescent="0.2">
      <c r="A28" s="77" t="s">
        <v>118</v>
      </c>
      <c r="B28" s="77"/>
      <c r="C28" s="77"/>
      <c r="D28" s="77"/>
    </row>
    <row r="29" spans="1:10" ht="16" customHeight="1" x14ac:dyDescent="0.2">
      <c r="A29" s="75" t="s">
        <v>117</v>
      </c>
      <c r="B29" s="75"/>
      <c r="C29" s="75"/>
      <c r="D29" s="75"/>
      <c r="G29" s="37"/>
    </row>
    <row r="30" spans="1:10" ht="172" customHeight="1" x14ac:dyDescent="0.2">
      <c r="A30" s="23" t="s">
        <v>137</v>
      </c>
      <c r="B30" s="21" t="s">
        <v>695</v>
      </c>
      <c r="C30" s="17" t="str">
        <f>_xlfn.TEXTJOIN(CHAR(10),TRUE,$F$5:$F$20)</f>
        <v>ISO 14971
ISO 10993-1
ISO 10993-4
ISO 10993-5
ISO 10993-10
ISO 10993-11
ISO 10993-23
ISO 23908
ISO 7864
ISO 7886-1
ISO 7886-2
ISO 7886-4
ISO 80369-7
ISO 8537
ISO 9626
IEC 62366-1</v>
      </c>
      <c r="D3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37"/>
    </row>
    <row r="31" spans="1:10" ht="116" customHeight="1" x14ac:dyDescent="0.2">
      <c r="A31" s="17" t="s">
        <v>136</v>
      </c>
      <c r="B31" s="21" t="s">
        <v>695</v>
      </c>
      <c r="C31" s="17" t="str">
        <f>_xlfn.TEXTJOIN(CHAR(10),TRUE,$F$6:$F$11)</f>
        <v>ISO 10993-1
ISO 10993-4
ISO 10993-5
ISO 10993-10
ISO 10993-11
ISO 10993-23</v>
      </c>
      <c r="D3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10" ht="62" customHeight="1" x14ac:dyDescent="0.2">
      <c r="A32" s="23" t="s">
        <v>135</v>
      </c>
      <c r="B32" s="21" t="s">
        <v>900</v>
      </c>
      <c r="C32" s="23" t="str">
        <f>$G$1</f>
        <v>N/A</v>
      </c>
      <c r="D32" s="23" t="str">
        <f>$G$1</f>
        <v>N/A</v>
      </c>
      <c r="F32" s="37"/>
      <c r="G32" s="37"/>
    </row>
    <row r="33" spans="1:7" ht="82" customHeight="1" x14ac:dyDescent="0.2">
      <c r="A33" s="23" t="s">
        <v>134</v>
      </c>
      <c r="B33" s="21" t="s">
        <v>695</v>
      </c>
      <c r="C33" s="17" t="str">
        <f>_xlfn.TEXTJOIN(CHAR(10),TRUE,$F$12:$F$19)</f>
        <v>ISO 23908
ISO 7864
ISO 7886-1
ISO 7886-2
ISO 7886-4
ISO 80369-7
ISO 8537
ISO 9626</v>
      </c>
      <c r="D3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37"/>
      <c r="G33" s="37"/>
    </row>
    <row r="34" spans="1:7" x14ac:dyDescent="0.2">
      <c r="A34" s="23" t="s">
        <v>133</v>
      </c>
      <c r="B34" s="21" t="s">
        <v>900</v>
      </c>
      <c r="C34" s="23" t="str">
        <f>$G$1</f>
        <v>N/A</v>
      </c>
      <c r="D34" s="23" t="str">
        <f>$G$1</f>
        <v>N/A</v>
      </c>
    </row>
    <row r="35" spans="1:7" ht="76" customHeight="1" x14ac:dyDescent="0.2">
      <c r="A35" s="23" t="s">
        <v>132</v>
      </c>
      <c r="B35" s="21" t="s">
        <v>695</v>
      </c>
      <c r="C35" s="17" t="str">
        <f>_xlfn.TEXTJOIN(CHAR(10),TRUE,$F$12:$F$19)</f>
        <v>ISO 23908
ISO 7864
ISO 7886-1
ISO 7886-2
ISO 7886-4
ISO 80369-7
ISO 8537
ISO 9626</v>
      </c>
      <c r="D3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82" customHeight="1" x14ac:dyDescent="0.2">
      <c r="A36" s="23" t="s">
        <v>131</v>
      </c>
      <c r="B36" s="21" t="s">
        <v>695</v>
      </c>
      <c r="C36" s="17" t="str">
        <f>_xlfn.TEXTJOIN(CHAR(10),TRUE,$F$12:$F$19)</f>
        <v>ISO 23908
ISO 7864
ISO 7886-1
ISO 7886-2
ISO 7886-4
ISO 80369-7
ISO 8537
ISO 9626</v>
      </c>
      <c r="D3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96" customHeight="1" x14ac:dyDescent="0.2">
      <c r="A37" s="23" t="s">
        <v>119</v>
      </c>
      <c r="B37" s="21" t="s">
        <v>695</v>
      </c>
      <c r="C37" s="17" t="str">
        <f>_xlfn.TEXTJOIN(CHAR(10),TRUE,$F$12:$F$20)</f>
        <v>ISO 23908
ISO 7864
ISO 7886-1
ISO 7886-2
ISO 7886-4
ISO 80369-7
ISO 8537
ISO 9626
IEC 62366-1</v>
      </c>
      <c r="D3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7" s="37"/>
    </row>
    <row r="38" spans="1:7" ht="138" customHeight="1" x14ac:dyDescent="0.2">
      <c r="A38" s="17" t="s">
        <v>120</v>
      </c>
      <c r="B38" s="21" t="s">
        <v>695</v>
      </c>
      <c r="C38" s="17" t="str">
        <f>F5&amp;CHAR(10)&amp;_xlfn.TEXTJOIN(CHAR(10),TRUE,$F$23:$F$25)</f>
        <v>ISO 14971
ISO 11607-1
ISO 11607-2
ISO 20417</v>
      </c>
      <c r="D3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37"/>
      <c r="G38" s="37"/>
    </row>
    <row r="39" spans="1:7" ht="133" customHeight="1" x14ac:dyDescent="0.2">
      <c r="A39" s="17" t="s">
        <v>946</v>
      </c>
      <c r="B39" s="21" t="s">
        <v>695</v>
      </c>
      <c r="C39" s="17" t="str">
        <f>F4&amp;CHAR(10)&amp;F5</f>
        <v>ISO 13485
ISO 14971</v>
      </c>
      <c r="D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37"/>
      <c r="G39" s="37"/>
    </row>
    <row r="40" spans="1:7" ht="16" customHeight="1" x14ac:dyDescent="0.2">
      <c r="A40" s="74" t="s">
        <v>121</v>
      </c>
      <c r="B40" s="74"/>
      <c r="C40" s="74"/>
      <c r="D40" s="74"/>
      <c r="F40" s="37"/>
      <c r="G40" s="37"/>
    </row>
    <row r="41" spans="1:7" ht="16" customHeight="1" x14ac:dyDescent="0.2">
      <c r="A41" s="74" t="s">
        <v>122</v>
      </c>
      <c r="B41" s="74"/>
      <c r="C41" s="74"/>
      <c r="D41" s="74"/>
      <c r="G41" s="37"/>
    </row>
    <row r="42" spans="1:7" ht="29" customHeight="1" x14ac:dyDescent="0.2">
      <c r="A42" s="75" t="s">
        <v>123</v>
      </c>
      <c r="B42" s="75"/>
      <c r="C42" s="75"/>
      <c r="D42" s="75"/>
      <c r="F42" s="37"/>
      <c r="G42" s="37"/>
    </row>
    <row r="43" spans="1:7" ht="169" customHeight="1" x14ac:dyDescent="0.2">
      <c r="A43" s="22" t="s">
        <v>124</v>
      </c>
      <c r="B43" s="21" t="s">
        <v>695</v>
      </c>
      <c r="C43" s="17" t="str">
        <f>$F$5&amp;CHAR(10)&amp;_xlfn.TEXTJOIN(CHAR(10),TRUE,$F$12:$F$19)</f>
        <v>ISO 14971
ISO 23908
ISO 7864
ISO 7886-1
ISO 7886-2
ISO 7886-4
ISO 80369-7
ISO 8537
ISO 9626</v>
      </c>
      <c r="D43" s="17"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c r="F43" s="37"/>
      <c r="G43" s="37"/>
    </row>
    <row r="44" spans="1:7" ht="117" customHeight="1" x14ac:dyDescent="0.2">
      <c r="A44" s="23" t="s">
        <v>125</v>
      </c>
      <c r="B44" s="21" t="s">
        <v>695</v>
      </c>
      <c r="C44" s="17" t="str">
        <f>$F$5&amp;CHAR(10)&amp;_xlfn.TEXTJOIN(CHAR(10),TRUE,$F$12:$F$19)</f>
        <v>ISO 14971
ISO 23908
ISO 7864
ISO 7886-1
ISO 7886-2
ISO 7886-4
ISO 80369-7
ISO 8537
ISO 9626</v>
      </c>
      <c r="D44"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5" spans="1:7" ht="175" customHeight="1" x14ac:dyDescent="0.2">
      <c r="A45" s="22" t="s">
        <v>126</v>
      </c>
      <c r="B45" s="21" t="s">
        <v>695</v>
      </c>
      <c r="C45" s="17" t="str">
        <f>$F$5&amp;CHAR(10)&amp;_xlfn.TEXTJOIN(CHAR(10),TRUE,$F$12:$F$19)</f>
        <v>ISO 14971
ISO 23908
ISO 7864
ISO 7886-1
ISO 7886-2
ISO 7886-4
ISO 80369-7
ISO 8537
ISO 9626</v>
      </c>
      <c r="D4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75" t="s">
        <v>127</v>
      </c>
      <c r="B46" s="75"/>
      <c r="C46" s="75"/>
      <c r="D46" s="75"/>
    </row>
    <row r="47" spans="1:7" ht="121" customHeight="1" x14ac:dyDescent="0.2">
      <c r="A47" s="17" t="s">
        <v>255</v>
      </c>
      <c r="B47" s="21" t="s">
        <v>695</v>
      </c>
      <c r="C47" s="17" t="str">
        <f>$F$5</f>
        <v>ISO 14971</v>
      </c>
      <c r="D47"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8" spans="1:7" ht="51" x14ac:dyDescent="0.2">
      <c r="A48" s="17" t="s">
        <v>256</v>
      </c>
      <c r="B48" s="21" t="s">
        <v>900</v>
      </c>
      <c r="C48" s="23" t="str">
        <f>$G$1</f>
        <v>N/A</v>
      </c>
      <c r="D48" s="23" t="str">
        <f>$G$1</f>
        <v>N/A</v>
      </c>
    </row>
    <row r="49" spans="1:4" x14ac:dyDescent="0.2">
      <c r="A49" s="77" t="s">
        <v>154</v>
      </c>
      <c r="B49" s="77"/>
      <c r="C49" s="77"/>
      <c r="D49" s="77"/>
    </row>
    <row r="50" spans="1:4" x14ac:dyDescent="0.2">
      <c r="A50" s="75" t="s">
        <v>128</v>
      </c>
      <c r="B50" s="75"/>
      <c r="C50" s="75"/>
      <c r="D50" s="75"/>
    </row>
    <row r="51" spans="1:4" ht="76" customHeight="1" x14ac:dyDescent="0.2">
      <c r="A51" s="23" t="s">
        <v>130</v>
      </c>
      <c r="B51" s="21" t="s">
        <v>695</v>
      </c>
      <c r="C51" s="17" t="str">
        <f>$F$5</f>
        <v>ISO 14971</v>
      </c>
      <c r="D51"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52" spans="1:4" ht="96" customHeight="1" x14ac:dyDescent="0.2">
      <c r="A52" s="17" t="s">
        <v>129</v>
      </c>
      <c r="B52" s="21" t="s">
        <v>695</v>
      </c>
      <c r="C52" s="17" t="str">
        <f>$F$5</f>
        <v>ISO 14971</v>
      </c>
      <c r="D52"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53" spans="1:4" ht="74" customHeight="1" x14ac:dyDescent="0.2">
      <c r="A53" s="17" t="s">
        <v>170</v>
      </c>
      <c r="B53" s="21" t="s">
        <v>695</v>
      </c>
      <c r="C53" s="17" t="str">
        <f>$F$5</f>
        <v>ISO 14971</v>
      </c>
      <c r="D53"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54" spans="1:4" ht="83" customHeight="1" x14ac:dyDescent="0.2">
      <c r="A54" s="23" t="s">
        <v>158</v>
      </c>
      <c r="B54" s="21" t="s">
        <v>695</v>
      </c>
      <c r="C54" s="17" t="str">
        <f>$F$5</f>
        <v>ISO 14971</v>
      </c>
      <c r="D54"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55" spans="1:4" ht="17" customHeight="1" x14ac:dyDescent="0.2">
      <c r="A55" s="74" t="s">
        <v>138</v>
      </c>
      <c r="B55" s="74"/>
      <c r="C55" s="74"/>
      <c r="D55" s="74"/>
    </row>
    <row r="56" spans="1:4" ht="85" x14ac:dyDescent="0.2">
      <c r="A56" s="17" t="s">
        <v>157</v>
      </c>
      <c r="B56" s="21" t="s">
        <v>900</v>
      </c>
      <c r="C56" s="23" t="str">
        <f>$G$1</f>
        <v>N/A</v>
      </c>
      <c r="D56" s="23" t="str">
        <f>$G$1</f>
        <v>N/A</v>
      </c>
    </row>
    <row r="57" spans="1:4" ht="17" customHeight="1" x14ac:dyDescent="0.2">
      <c r="A57" s="74" t="s">
        <v>139</v>
      </c>
      <c r="B57" s="74"/>
      <c r="C57" s="74"/>
      <c r="D57" s="74"/>
    </row>
    <row r="58" spans="1:4" ht="17" x14ac:dyDescent="0.2">
      <c r="A58" s="17" t="s">
        <v>909</v>
      </c>
      <c r="B58" s="21" t="s">
        <v>900</v>
      </c>
      <c r="C58" s="23" t="str">
        <f>$G$1</f>
        <v>N/A</v>
      </c>
      <c r="D58" s="23" t="str">
        <f>$G$1</f>
        <v>N/A</v>
      </c>
    </row>
    <row r="59" spans="1:4" ht="17" customHeight="1" x14ac:dyDescent="0.2">
      <c r="A59" s="74" t="s">
        <v>140</v>
      </c>
      <c r="B59" s="74"/>
      <c r="C59" s="74"/>
      <c r="D59" s="74"/>
    </row>
    <row r="60" spans="1:4" ht="160" customHeight="1" x14ac:dyDescent="0.2">
      <c r="A60" s="17" t="s">
        <v>904</v>
      </c>
      <c r="B60" s="21" t="s">
        <v>695</v>
      </c>
      <c r="C60" s="17" t="str">
        <f>$F$5&amp;CHAR(10)&amp;$F$28</f>
        <v xml:space="preserve">ISO 14971
</v>
      </c>
      <c r="D60"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61" spans="1:4" ht="106" customHeight="1" x14ac:dyDescent="0.2">
      <c r="A61" s="17" t="s">
        <v>901</v>
      </c>
      <c r="B61" s="21" t="s">
        <v>695</v>
      </c>
      <c r="C61" s="17" t="str">
        <f>$F$5&amp;CHAR(10)&amp;_xlfn.TEXTJOIN(CHAR(10),TRUE,$F$12:$F$19)</f>
        <v>ISO 14971
ISO 23908
ISO 7864
ISO 7886-1
ISO 7886-2
ISO 7886-4
ISO 80369-7
ISO 8537
ISO 9626</v>
      </c>
      <c r="D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10" customHeight="1" x14ac:dyDescent="0.2">
      <c r="A62" s="17" t="s">
        <v>141</v>
      </c>
      <c r="B62" s="21" t="s">
        <v>695</v>
      </c>
      <c r="C62" s="17" t="str">
        <f>$F$5&amp;CHAR(10)&amp;_xlfn.TEXTJOIN(CHAR(10),TRUE,$F$12:$F$19)</f>
        <v>ISO 14971
ISO 23908
ISO 7864
ISO 7886-1
ISO 7886-2
ISO 7886-4
ISO 80369-7
ISO 8537
ISO 9626</v>
      </c>
      <c r="D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77" t="s">
        <v>142</v>
      </c>
      <c r="B63" s="77"/>
      <c r="C63" s="77"/>
      <c r="D63" s="77"/>
    </row>
    <row r="64" spans="1:4" x14ac:dyDescent="0.2">
      <c r="A64" s="76" t="s">
        <v>348</v>
      </c>
      <c r="B64" s="76"/>
      <c r="C64" s="76"/>
      <c r="D64" s="76"/>
    </row>
    <row r="65" spans="1:4" ht="129" customHeight="1" x14ac:dyDescent="0.2">
      <c r="A65" s="23" t="s">
        <v>143</v>
      </c>
      <c r="B65" s="21" t="s">
        <v>695</v>
      </c>
      <c r="C65" s="23" t="str">
        <f>$F$5</f>
        <v>ISO 14971</v>
      </c>
      <c r="D6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23" t="s">
        <v>144</v>
      </c>
      <c r="B66" s="21" t="s">
        <v>695</v>
      </c>
      <c r="C66" s="23" t="str">
        <f>$F$5</f>
        <v>ISO 14971</v>
      </c>
      <c r="D6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23" t="s">
        <v>145</v>
      </c>
      <c r="B67" s="21" t="s">
        <v>695</v>
      </c>
      <c r="C67" s="23" t="str">
        <f>$F$5</f>
        <v>ISO 14971</v>
      </c>
      <c r="D6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47" customHeight="1" x14ac:dyDescent="0.2">
      <c r="A68" s="23" t="s">
        <v>146</v>
      </c>
      <c r="B68" s="21" t="s">
        <v>695</v>
      </c>
      <c r="C68" s="23" t="str">
        <f>$F$5</f>
        <v>ISO 14971</v>
      </c>
      <c r="D6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7" t="s">
        <v>366</v>
      </c>
      <c r="B69" s="21" t="s">
        <v>695</v>
      </c>
      <c r="C69" s="17" t="str">
        <f>_xlfn.TEXTJOIN(CHAR(10),TRUE,$F$21:$F$22)</f>
        <v>ISO 10993-7
ISO 11135</v>
      </c>
      <c r="D6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119" x14ac:dyDescent="0.2">
      <c r="A70" s="17" t="s">
        <v>147</v>
      </c>
      <c r="B70" s="21" t="s">
        <v>695</v>
      </c>
      <c r="C70" s="17" t="str">
        <f>_xlfn.TEXTJOIN(CHAR(10),TRUE,$F$23:$F$24)</f>
        <v>ISO 11607-1
ISO 11607-2</v>
      </c>
      <c r="D70"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71" spans="1:4" ht="185" customHeight="1" x14ac:dyDescent="0.2">
      <c r="A71" s="17" t="s">
        <v>148</v>
      </c>
      <c r="B71" s="21" t="s">
        <v>695</v>
      </c>
      <c r="C71" s="17" t="str">
        <f>F4&amp;CHAR(10)&amp;F5&amp;CHAR(10)&amp;F23&amp;CHAR(10)&amp;F24</f>
        <v>ISO 13485
ISO 14971
ISO 11607-1
ISO 11607-2</v>
      </c>
      <c r="D7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2" spans="1:4" ht="108" customHeight="1" x14ac:dyDescent="0.2">
      <c r="A72" s="23" t="s">
        <v>149</v>
      </c>
      <c r="B72" s="21" t="s">
        <v>695</v>
      </c>
      <c r="C72" s="17" t="str">
        <f>_xlfn.TEXTJOIN(CHAR(10),TRUE,$F$21:$F$24)</f>
        <v>ISO 10993-7
ISO 11135
ISO 11607-1
ISO 11607-2</v>
      </c>
      <c r="D72" s="17"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23" t="s">
        <v>150</v>
      </c>
      <c r="B73" s="21" t="s">
        <v>695</v>
      </c>
      <c r="C73" s="17" t="str">
        <f>_xlfn.TEXTJOIN(CHAR(10),TRUE,$F$21:$F$24)</f>
        <v>ISO 10993-7
ISO 11135
ISO 11607-1
ISO 11607-2</v>
      </c>
      <c r="D7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101" customHeight="1" x14ac:dyDescent="0.2">
      <c r="A74" s="17" t="s">
        <v>598</v>
      </c>
      <c r="B74" s="21" t="s">
        <v>695</v>
      </c>
      <c r="C74" s="17" t="str">
        <f>F4&amp;CHAR(10)&amp;F5&amp;CHAR(10)&amp;F25</f>
        <v>ISO 13485
ISO 14971
ISO 20417</v>
      </c>
      <c r="D74" s="17" t="str">
        <f>$I$4&amp;CHAR(10)&amp;$I$10&amp;CHAR(10)&amp;_xlfn.TEXTJOIN(CHAR(10),TRUE,$I$12:$I$14)</f>
        <v>A020101 - 阻力減退注射筒
A020108 - 腸道灌食注射筒
A020201 - 可重複使用的輸液注射筒
A020202 - 可重複使用的灌洗注射筒
A020203 - 卡式瓶注射筒</v>
      </c>
    </row>
    <row r="75" spans="1:4" ht="96" customHeight="1" x14ac:dyDescent="0.2">
      <c r="A75" s="23" t="s">
        <v>151</v>
      </c>
      <c r="B75" s="21" t="s">
        <v>695</v>
      </c>
      <c r="C75" s="17" t="str">
        <f>_xlfn.TEXTJOIN(CHAR(10),TRUE,$F$23:$F$25)</f>
        <v>ISO 11607-1
ISO 11607-2
ISO 20417</v>
      </c>
      <c r="D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80" t="s">
        <v>152</v>
      </c>
      <c r="B76" s="80"/>
      <c r="C76" s="80"/>
      <c r="D76" s="80"/>
    </row>
    <row r="77" spans="1:4" ht="114" customHeight="1" x14ac:dyDescent="0.2">
      <c r="A77" s="61" t="s">
        <v>257</v>
      </c>
      <c r="B77" s="60" t="s">
        <v>695</v>
      </c>
      <c r="C77" s="61" t="str">
        <f>_xlfn.TEXTJOIN(CHAR(10),TRUE,$F$5:$F$11)</f>
        <v>ISO 14971
ISO 10993-1
ISO 10993-4
ISO 10993-5
ISO 10993-10
ISO 10993-11
ISO 10993-23</v>
      </c>
      <c r="D77" s="59" t="str">
        <f>$I$9</f>
        <v>A020107 - 預填充式注射筒</v>
      </c>
    </row>
    <row r="78" spans="1:4" ht="119" x14ac:dyDescent="0.2">
      <c r="A78" s="61" t="s">
        <v>258</v>
      </c>
      <c r="B78" s="60" t="s">
        <v>695</v>
      </c>
      <c r="C78" s="61" t="str">
        <f>_xlfn.TEXTJOIN(CHAR(10),TRUE,$F$5:$F$11)</f>
        <v>ISO 14971
ISO 10993-1
ISO 10993-4
ISO 10993-5
ISO 10993-10
ISO 10993-11
ISO 10993-23</v>
      </c>
      <c r="D78" s="59" t="str">
        <f>$I$9</f>
        <v>A020107 - 預填充式注射筒</v>
      </c>
    </row>
    <row r="79" spans="1:4" ht="16" customHeight="1" x14ac:dyDescent="0.2">
      <c r="A79" s="78" t="s">
        <v>153</v>
      </c>
      <c r="B79" s="78"/>
      <c r="C79" s="78"/>
      <c r="D79" s="78"/>
    </row>
    <row r="80" spans="1:4" x14ac:dyDescent="0.2">
      <c r="A80" s="79" t="s">
        <v>908</v>
      </c>
      <c r="B80" s="79"/>
      <c r="C80" s="79"/>
      <c r="D80" s="79"/>
    </row>
    <row r="81" spans="1:4" ht="34" x14ac:dyDescent="0.2">
      <c r="A81" s="59" t="s">
        <v>169</v>
      </c>
      <c r="B81" s="60" t="s">
        <v>695</v>
      </c>
      <c r="C81" s="61" t="str">
        <f>_xlfn.TEXTJOIN(CHAR(10),TRUE,$F$5:$F$6)</f>
        <v>ISO 14971
ISO 10993-1</v>
      </c>
      <c r="D81" s="59" t="str">
        <f>$I$9</f>
        <v>A020107 - 預填充式注射筒</v>
      </c>
    </row>
    <row r="82" spans="1:4" ht="95" customHeight="1" x14ac:dyDescent="0.2">
      <c r="A82" s="61" t="s">
        <v>159</v>
      </c>
      <c r="B82" s="60" t="s">
        <v>695</v>
      </c>
      <c r="C82" s="61" t="str">
        <f>_xlfn.TEXTJOIN(CHAR(10),TRUE,$F$5:$F$6)&amp;CHAR(10)&amp;$F$21&amp;CHAR(10)&amp;$F$22</f>
        <v>ISO 14971
ISO 10993-1
ISO 10993-7
ISO 11135</v>
      </c>
      <c r="D82" s="59" t="str">
        <f>$I$9</f>
        <v>A020107 - 預填充式注射筒</v>
      </c>
    </row>
    <row r="83" spans="1:4" ht="34" x14ac:dyDescent="0.2">
      <c r="A83" s="61" t="s">
        <v>259</v>
      </c>
      <c r="B83" s="60" t="s">
        <v>695</v>
      </c>
      <c r="C83" s="61" t="str">
        <f>_xlfn.TEXTJOIN(CHAR(10),TRUE,$F$5:$F$6)</f>
        <v>ISO 14971
ISO 10993-1</v>
      </c>
      <c r="D83" s="59" t="str">
        <f>$I$9</f>
        <v>A020107 - 預填充式注射筒</v>
      </c>
    </row>
    <row r="84" spans="1:4" x14ac:dyDescent="0.2">
      <c r="A84" s="76" t="s">
        <v>160</v>
      </c>
      <c r="B84" s="76"/>
      <c r="C84" s="76"/>
      <c r="D84" s="76"/>
    </row>
    <row r="85" spans="1:4" ht="51" x14ac:dyDescent="0.2">
      <c r="A85" s="17" t="s">
        <v>161</v>
      </c>
      <c r="B85" s="21" t="s">
        <v>900</v>
      </c>
      <c r="C85" s="23" t="str">
        <f t="shared" ref="C85:D90" si="2">$G$1</f>
        <v>N/A</v>
      </c>
      <c r="D85" s="23" t="str">
        <f t="shared" si="2"/>
        <v>N/A</v>
      </c>
    </row>
    <row r="86" spans="1:4" ht="68" x14ac:dyDescent="0.2">
      <c r="A86" s="17" t="s">
        <v>168</v>
      </c>
      <c r="B86" s="21" t="s">
        <v>900</v>
      </c>
      <c r="C86" s="23" t="str">
        <f t="shared" si="2"/>
        <v>N/A</v>
      </c>
      <c r="D86" s="23" t="str">
        <f t="shared" si="2"/>
        <v>N/A</v>
      </c>
    </row>
    <row r="87" spans="1:4" x14ac:dyDescent="0.2">
      <c r="A87" s="23" t="s">
        <v>162</v>
      </c>
      <c r="B87" s="21" t="s">
        <v>900</v>
      </c>
      <c r="C87" s="23" t="str">
        <f t="shared" si="2"/>
        <v>N/A</v>
      </c>
      <c r="D87" s="23" t="str">
        <f t="shared" si="2"/>
        <v>N/A</v>
      </c>
    </row>
    <row r="88" spans="1:4" ht="68" x14ac:dyDescent="0.2">
      <c r="A88" s="17" t="s">
        <v>907</v>
      </c>
      <c r="B88" s="21" t="s">
        <v>900</v>
      </c>
      <c r="C88" s="23" t="str">
        <f t="shared" si="2"/>
        <v>N/A</v>
      </c>
      <c r="D88" s="23" t="str">
        <f t="shared" si="2"/>
        <v>N/A</v>
      </c>
    </row>
    <row r="89" spans="1:4" x14ac:dyDescent="0.2">
      <c r="A89" s="74" t="s">
        <v>163</v>
      </c>
      <c r="B89" s="74"/>
      <c r="C89" s="74"/>
      <c r="D89" s="74"/>
    </row>
    <row r="90" spans="1:4" ht="170" customHeight="1" x14ac:dyDescent="0.2">
      <c r="A90" s="17" t="s">
        <v>164</v>
      </c>
      <c r="B90" s="21" t="s">
        <v>900</v>
      </c>
      <c r="C90" s="23" t="str">
        <f t="shared" si="2"/>
        <v>N/A</v>
      </c>
      <c r="D90" s="23" t="str">
        <f t="shared" si="2"/>
        <v>N/A</v>
      </c>
    </row>
    <row r="91" spans="1:4" x14ac:dyDescent="0.2">
      <c r="A91" s="76" t="s">
        <v>165</v>
      </c>
      <c r="B91" s="76"/>
      <c r="C91" s="76"/>
      <c r="D91" s="76"/>
    </row>
    <row r="92" spans="1:4" ht="167" customHeight="1" x14ac:dyDescent="0.2">
      <c r="A92" s="23" t="s">
        <v>167</v>
      </c>
      <c r="B92" s="21" t="s">
        <v>695</v>
      </c>
      <c r="C92" s="17" t="str">
        <f>F5&amp;CHAR(10)&amp;_xlfn.TEXTJOIN(CHAR(10),TRUE,$F$12:$F$20)</f>
        <v>ISO 14971
ISO 23908
ISO 7864
ISO 7886-1
ISO 7886-2
ISO 7886-4
ISO 80369-7
ISO 8537
ISO 9626
IEC 62366-1</v>
      </c>
      <c r="D9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7" t="s">
        <v>166</v>
      </c>
      <c r="B93" s="21" t="s">
        <v>695</v>
      </c>
      <c r="C93" s="17" t="str">
        <f>F5&amp;CHAR(10)&amp;F6</f>
        <v>ISO 14971
ISO 10993-1</v>
      </c>
      <c r="D9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4" spans="1:4" ht="110" customHeight="1" x14ac:dyDescent="0.2">
      <c r="A94" s="23" t="s">
        <v>172</v>
      </c>
      <c r="B94" s="21" t="s">
        <v>695</v>
      </c>
      <c r="C94" s="23" t="str">
        <f>F5</f>
        <v>ISO 14971</v>
      </c>
      <c r="D9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37" customHeight="1" x14ac:dyDescent="0.2">
      <c r="A95" s="23" t="s">
        <v>906</v>
      </c>
      <c r="B95" s="21" t="s">
        <v>900</v>
      </c>
      <c r="C95" s="23" t="str">
        <f t="shared" ref="C95:D95" si="3">$G$1</f>
        <v>N/A</v>
      </c>
      <c r="D95" s="23" t="str">
        <f t="shared" si="3"/>
        <v>N/A</v>
      </c>
    </row>
    <row r="96" spans="1:4" ht="116" customHeight="1" x14ac:dyDescent="0.2">
      <c r="A96" s="23" t="s">
        <v>174</v>
      </c>
      <c r="B96" s="21" t="s">
        <v>695</v>
      </c>
      <c r="C96" s="17" t="str">
        <f>$F$5&amp;CHAR(10)&amp;$F$6</f>
        <v>ISO 14971
ISO 10993-1</v>
      </c>
      <c r="D9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23" t="s">
        <v>173</v>
      </c>
      <c r="B97" s="21" t="s">
        <v>695</v>
      </c>
      <c r="C97" s="17" t="str">
        <f>$F$5&amp;CHAR(10)&amp;$F$20</f>
        <v>ISO 14971
IEC 62366-1</v>
      </c>
      <c r="D9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8" spans="1:4" ht="104" customHeight="1" x14ac:dyDescent="0.2">
      <c r="A98" s="23" t="s">
        <v>175</v>
      </c>
      <c r="B98" s="21" t="s">
        <v>695</v>
      </c>
      <c r="C98" s="17" t="str">
        <f>$F$5&amp;CHAR(10)&amp;$F$20</f>
        <v>ISO 14971
IEC 62366-1</v>
      </c>
      <c r="D98"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99" spans="1:4" ht="103" customHeight="1" x14ac:dyDescent="0.2">
      <c r="A99" s="17" t="s">
        <v>176</v>
      </c>
      <c r="B99" s="21" t="s">
        <v>695</v>
      </c>
      <c r="C99" s="17" t="str">
        <f>$F$4&amp;CHAR(10)&amp;$F$5&amp;CHAR(10)&amp;$F$20</f>
        <v>ISO 13485
ISO 14971
IEC 62366-1</v>
      </c>
      <c r="D9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0" spans="1:4" ht="107" customHeight="1" x14ac:dyDescent="0.2">
      <c r="A100" s="23" t="s">
        <v>177</v>
      </c>
      <c r="B100" s="21" t="s">
        <v>695</v>
      </c>
      <c r="C100" s="17" t="str">
        <f>$F$4&amp;CHAR(10)&amp;$F$20</f>
        <v>ISO 13485
IEC 62366-1</v>
      </c>
      <c r="D10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1" spans="1:4" ht="89" customHeight="1" x14ac:dyDescent="0.2">
      <c r="A101" s="23" t="s">
        <v>178</v>
      </c>
      <c r="B101" s="21" t="s">
        <v>695</v>
      </c>
      <c r="C101" s="17" t="str">
        <f>$F$5&amp;CHAR(10)&amp;$F$6&amp;CHAR(10)&amp;$F$21</f>
        <v>ISO 14971
ISO 10993-1
ISO 10993-7</v>
      </c>
      <c r="D10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2" spans="1:4" x14ac:dyDescent="0.2">
      <c r="A102" s="23" t="s">
        <v>179</v>
      </c>
      <c r="B102" s="21" t="s">
        <v>900</v>
      </c>
      <c r="C102" s="23" t="str">
        <f>$G$1</f>
        <v>N/A</v>
      </c>
      <c r="D102" s="23" t="str">
        <f>$G$1</f>
        <v>N/A</v>
      </c>
    </row>
    <row r="103" spans="1:4" ht="148" customHeight="1" x14ac:dyDescent="0.2">
      <c r="A103" s="17" t="s">
        <v>905</v>
      </c>
      <c r="B103" s="21" t="s">
        <v>695</v>
      </c>
      <c r="C103" s="17" t="str">
        <f>F4&amp;CHAR(10)&amp;$F$5&amp;CHAR(10)&amp;$F$25</f>
        <v>ISO 13485
ISO 14971
ISO 20417</v>
      </c>
      <c r="D10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74" t="s">
        <v>180</v>
      </c>
      <c r="B104" s="74"/>
      <c r="C104" s="74"/>
      <c r="D104" s="74"/>
    </row>
    <row r="105" spans="1:4" ht="51" x14ac:dyDescent="0.2">
      <c r="A105" s="17" t="s">
        <v>181</v>
      </c>
      <c r="B105" s="21" t="s">
        <v>900</v>
      </c>
      <c r="C105" s="23" t="str">
        <f>$G$1</f>
        <v>N/A</v>
      </c>
      <c r="D105" s="23" t="str">
        <f>$G$1</f>
        <v>N/A</v>
      </c>
    </row>
    <row r="106" spans="1:4" x14ac:dyDescent="0.2">
      <c r="A106" s="23" t="s">
        <v>182</v>
      </c>
      <c r="B106" s="21" t="s">
        <v>900</v>
      </c>
      <c r="C106" s="23" t="str">
        <f>$G$1</f>
        <v>N/A</v>
      </c>
      <c r="D106" s="23" t="str">
        <f>$G$1</f>
        <v>N/A</v>
      </c>
    </row>
    <row r="107" spans="1:4" x14ac:dyDescent="0.2">
      <c r="A107" s="74" t="s">
        <v>183</v>
      </c>
      <c r="B107" s="74"/>
      <c r="C107" s="74"/>
      <c r="D107" s="74"/>
    </row>
    <row r="108" spans="1:4" x14ac:dyDescent="0.2">
      <c r="A108" s="74" t="s">
        <v>184</v>
      </c>
      <c r="B108" s="74"/>
      <c r="C108" s="74"/>
      <c r="D108" s="74"/>
    </row>
    <row r="109" spans="1:4" ht="51" x14ac:dyDescent="0.2">
      <c r="A109" s="17" t="s">
        <v>185</v>
      </c>
      <c r="B109" s="21" t="s">
        <v>900</v>
      </c>
      <c r="C109" s="23" t="str">
        <f>$G$1</f>
        <v>N/A</v>
      </c>
      <c r="D109" s="23" t="str">
        <f>$G$1</f>
        <v>N/A</v>
      </c>
    </row>
    <row r="110" spans="1:4" ht="51" x14ac:dyDescent="0.2">
      <c r="A110" s="17" t="s">
        <v>186</v>
      </c>
      <c r="B110" s="21" t="s">
        <v>900</v>
      </c>
      <c r="C110" s="23" t="str">
        <f>$G$1</f>
        <v>N/A</v>
      </c>
      <c r="D110" s="23" t="str">
        <f>$G$1</f>
        <v>N/A</v>
      </c>
    </row>
    <row r="111" spans="1:4" x14ac:dyDescent="0.2">
      <c r="A111" s="74" t="s">
        <v>187</v>
      </c>
      <c r="B111" s="74"/>
      <c r="C111" s="74"/>
      <c r="D111" s="74"/>
    </row>
    <row r="112" spans="1:4" ht="51" x14ac:dyDescent="0.2">
      <c r="A112" s="17" t="s">
        <v>188</v>
      </c>
      <c r="B112" s="21" t="s">
        <v>900</v>
      </c>
      <c r="C112" s="23" t="str">
        <f t="shared" ref="C112:D114" si="4">$G$1</f>
        <v>N/A</v>
      </c>
      <c r="D112" s="23" t="str">
        <f t="shared" si="4"/>
        <v>N/A</v>
      </c>
    </row>
    <row r="113" spans="1:4" x14ac:dyDescent="0.2">
      <c r="A113" s="23" t="s">
        <v>189</v>
      </c>
      <c r="B113" s="21" t="s">
        <v>900</v>
      </c>
      <c r="C113" s="23" t="str">
        <f t="shared" si="4"/>
        <v>N/A</v>
      </c>
      <c r="D113" s="23" t="str">
        <f t="shared" si="4"/>
        <v>N/A</v>
      </c>
    </row>
    <row r="114" spans="1:4" ht="51" x14ac:dyDescent="0.2">
      <c r="A114" s="17" t="s">
        <v>190</v>
      </c>
      <c r="B114" s="21" t="s">
        <v>900</v>
      </c>
      <c r="C114" s="23" t="str">
        <f t="shared" si="4"/>
        <v>N/A</v>
      </c>
      <c r="D114" s="23" t="str">
        <f t="shared" si="4"/>
        <v>N/A</v>
      </c>
    </row>
    <row r="115" spans="1:4" x14ac:dyDescent="0.2">
      <c r="A115" s="74" t="s">
        <v>191</v>
      </c>
      <c r="B115" s="74"/>
      <c r="C115" s="74"/>
      <c r="D115" s="74"/>
    </row>
    <row r="116" spans="1:4" ht="34" x14ac:dyDescent="0.2">
      <c r="A116" s="17" t="s">
        <v>192</v>
      </c>
      <c r="B116" s="21" t="s">
        <v>900</v>
      </c>
      <c r="C116" s="23" t="str">
        <f t="shared" ref="C116:D119" si="5">$G$1</f>
        <v>N/A</v>
      </c>
      <c r="D116" s="23" t="str">
        <f t="shared" si="5"/>
        <v>N/A</v>
      </c>
    </row>
    <row r="117" spans="1:4" ht="51" x14ac:dyDescent="0.2">
      <c r="A117" s="17" t="s">
        <v>195</v>
      </c>
      <c r="B117" s="21" t="s">
        <v>900</v>
      </c>
      <c r="C117" s="23" t="str">
        <f t="shared" si="5"/>
        <v>N/A</v>
      </c>
      <c r="D117" s="23" t="str">
        <f t="shared" si="5"/>
        <v>N/A</v>
      </c>
    </row>
    <row r="118" spans="1:4" ht="51" x14ac:dyDescent="0.2">
      <c r="A118" s="17" t="s">
        <v>193</v>
      </c>
      <c r="B118" s="21" t="s">
        <v>900</v>
      </c>
      <c r="C118" s="23" t="str">
        <f t="shared" si="5"/>
        <v>N/A</v>
      </c>
      <c r="D118" s="23" t="str">
        <f t="shared" si="5"/>
        <v>N/A</v>
      </c>
    </row>
    <row r="119" spans="1:4" ht="51" x14ac:dyDescent="0.2">
      <c r="A119" s="17" t="s">
        <v>194</v>
      </c>
      <c r="B119" s="21" t="s">
        <v>900</v>
      </c>
      <c r="C119" s="23" t="str">
        <f t="shared" si="5"/>
        <v>N/A</v>
      </c>
      <c r="D119" s="23" t="str">
        <f t="shared" si="5"/>
        <v>N/A</v>
      </c>
    </row>
    <row r="120" spans="1:4" x14ac:dyDescent="0.2">
      <c r="A120" s="71" t="s">
        <v>196</v>
      </c>
      <c r="B120" s="72"/>
      <c r="C120" s="72"/>
      <c r="D120" s="73"/>
    </row>
    <row r="121" spans="1:4" ht="51" x14ac:dyDescent="0.2">
      <c r="A121" s="17" t="s">
        <v>336</v>
      </c>
      <c r="B121" s="21" t="s">
        <v>900</v>
      </c>
      <c r="C121" s="23" t="str">
        <f t="shared" ref="C121:D124" si="6">$G$1</f>
        <v>N/A</v>
      </c>
      <c r="D121" s="23" t="str">
        <f t="shared" si="6"/>
        <v>N/A</v>
      </c>
    </row>
    <row r="122" spans="1:4" ht="51" x14ac:dyDescent="0.2">
      <c r="A122" s="17" t="s">
        <v>197</v>
      </c>
      <c r="B122" s="21" t="s">
        <v>900</v>
      </c>
      <c r="C122" s="23" t="str">
        <f t="shared" si="6"/>
        <v>N/A</v>
      </c>
      <c r="D122" s="23" t="str">
        <f t="shared" si="6"/>
        <v>N/A</v>
      </c>
    </row>
    <row r="123" spans="1:4" ht="51" x14ac:dyDescent="0.2">
      <c r="A123" s="17" t="s">
        <v>337</v>
      </c>
      <c r="B123" s="21" t="s">
        <v>900</v>
      </c>
      <c r="C123" s="23" t="str">
        <f t="shared" si="6"/>
        <v>N/A</v>
      </c>
      <c r="D123" s="23" t="str">
        <f t="shared" si="6"/>
        <v>N/A</v>
      </c>
    </row>
    <row r="124" spans="1:4" ht="17" x14ac:dyDescent="0.2">
      <c r="A124" s="17" t="s">
        <v>198</v>
      </c>
      <c r="B124" s="21" t="s">
        <v>900</v>
      </c>
      <c r="C124" s="23" t="str">
        <f t="shared" si="6"/>
        <v>N/A</v>
      </c>
      <c r="D124" s="23" t="str">
        <f t="shared" si="6"/>
        <v>N/A</v>
      </c>
    </row>
    <row r="125" spans="1:4" x14ac:dyDescent="0.2">
      <c r="A125" s="71" t="s">
        <v>199</v>
      </c>
      <c r="B125" s="72"/>
      <c r="C125" s="72"/>
      <c r="D125" s="73"/>
    </row>
    <row r="126" spans="1:4" x14ac:dyDescent="0.2">
      <c r="A126" s="23" t="s">
        <v>200</v>
      </c>
      <c r="B126" s="21" t="s">
        <v>900</v>
      </c>
      <c r="C126" s="23" t="str">
        <f t="shared" ref="C126:D133" si="7">$G$1</f>
        <v>N/A</v>
      </c>
      <c r="D126" s="23" t="str">
        <f t="shared" si="7"/>
        <v>N/A</v>
      </c>
    </row>
    <row r="127" spans="1:4" ht="51" x14ac:dyDescent="0.2">
      <c r="A127" s="17" t="s">
        <v>201</v>
      </c>
      <c r="B127" s="21" t="s">
        <v>900</v>
      </c>
      <c r="C127" s="23" t="str">
        <f t="shared" si="7"/>
        <v>N/A</v>
      </c>
      <c r="D127" s="23" t="str">
        <f t="shared" si="7"/>
        <v>N/A</v>
      </c>
    </row>
    <row r="128" spans="1:4" x14ac:dyDescent="0.2">
      <c r="A128" s="23" t="s">
        <v>202</v>
      </c>
      <c r="B128" s="21" t="s">
        <v>900</v>
      </c>
      <c r="C128" s="23" t="str">
        <f t="shared" si="7"/>
        <v>N/A</v>
      </c>
      <c r="D128" s="23" t="str">
        <f t="shared" si="7"/>
        <v>N/A</v>
      </c>
    </row>
    <row r="129" spans="1:4" ht="51" x14ac:dyDescent="0.2">
      <c r="A129" s="17" t="s">
        <v>203</v>
      </c>
      <c r="B129" s="21" t="s">
        <v>900</v>
      </c>
      <c r="C129" s="23" t="str">
        <f t="shared" si="7"/>
        <v>N/A</v>
      </c>
      <c r="D129" s="23" t="str">
        <f t="shared" si="7"/>
        <v>N/A</v>
      </c>
    </row>
    <row r="130" spans="1:4" ht="17" x14ac:dyDescent="0.2">
      <c r="A130" s="17" t="s">
        <v>204</v>
      </c>
      <c r="B130" s="21" t="s">
        <v>900</v>
      </c>
      <c r="C130" s="23" t="str">
        <f t="shared" si="7"/>
        <v>N/A</v>
      </c>
      <c r="D130" s="23" t="str">
        <f t="shared" si="7"/>
        <v>N/A</v>
      </c>
    </row>
    <row r="131" spans="1:4" x14ac:dyDescent="0.2">
      <c r="A131" s="23" t="s">
        <v>205</v>
      </c>
      <c r="B131" s="21" t="s">
        <v>900</v>
      </c>
      <c r="C131" s="23" t="str">
        <f t="shared" si="7"/>
        <v>N/A</v>
      </c>
      <c r="D131" s="23" t="str">
        <f t="shared" si="7"/>
        <v>N/A</v>
      </c>
    </row>
    <row r="132" spans="1:4" ht="51" x14ac:dyDescent="0.2">
      <c r="A132" s="17" t="s">
        <v>206</v>
      </c>
      <c r="B132" s="21" t="s">
        <v>900</v>
      </c>
      <c r="C132" s="23" t="str">
        <f t="shared" si="7"/>
        <v>N/A</v>
      </c>
      <c r="D132" s="23" t="str">
        <f t="shared" si="7"/>
        <v>N/A</v>
      </c>
    </row>
    <row r="133" spans="1:4" x14ac:dyDescent="0.2">
      <c r="A133" s="23" t="s">
        <v>207</v>
      </c>
      <c r="B133" s="21" t="s">
        <v>900</v>
      </c>
      <c r="C133" s="23" t="str">
        <f t="shared" si="7"/>
        <v>N/A</v>
      </c>
      <c r="D133" s="23" t="str">
        <f t="shared" si="7"/>
        <v>N/A</v>
      </c>
    </row>
    <row r="134" spans="1:4" x14ac:dyDescent="0.2">
      <c r="A134" s="71" t="s">
        <v>208</v>
      </c>
      <c r="B134" s="72"/>
      <c r="C134" s="72"/>
      <c r="D134" s="73"/>
    </row>
    <row r="135" spans="1:4" x14ac:dyDescent="0.2">
      <c r="A135" s="65" t="s">
        <v>209</v>
      </c>
      <c r="B135" s="66"/>
      <c r="C135" s="66"/>
      <c r="D135" s="67"/>
    </row>
    <row r="136" spans="1:4" x14ac:dyDescent="0.2">
      <c r="A136" s="23" t="s">
        <v>210</v>
      </c>
      <c r="B136" s="21" t="s">
        <v>900</v>
      </c>
      <c r="C136" s="23" t="str">
        <f>$G$1</f>
        <v>N/A</v>
      </c>
      <c r="D136" s="23" t="str">
        <f>$G$1</f>
        <v>N/A</v>
      </c>
    </row>
    <row r="137" spans="1:4" x14ac:dyDescent="0.2">
      <c r="A137" s="23" t="s">
        <v>211</v>
      </c>
      <c r="B137" s="21" t="s">
        <v>900</v>
      </c>
      <c r="C137" s="23" t="str">
        <f>$G$1</f>
        <v>N/A</v>
      </c>
      <c r="D137" s="23" t="str">
        <f>$G$1</f>
        <v>N/A</v>
      </c>
    </row>
    <row r="138" spans="1:4" x14ac:dyDescent="0.2">
      <c r="A138" s="65" t="s">
        <v>212</v>
      </c>
      <c r="B138" s="66"/>
      <c r="C138" s="66"/>
      <c r="D138" s="67"/>
    </row>
    <row r="139" spans="1:4" x14ac:dyDescent="0.2">
      <c r="A139" s="23" t="s">
        <v>647</v>
      </c>
      <c r="B139" s="21" t="s">
        <v>900</v>
      </c>
      <c r="C139" s="23" t="str">
        <f t="shared" ref="C139:D142" si="8">$G$1</f>
        <v>N/A</v>
      </c>
      <c r="D139" s="23" t="str">
        <f t="shared" si="8"/>
        <v>N/A</v>
      </c>
    </row>
    <row r="140" spans="1:4" x14ac:dyDescent="0.2">
      <c r="A140" s="23" t="s">
        <v>648</v>
      </c>
      <c r="B140" s="21" t="s">
        <v>900</v>
      </c>
      <c r="C140" s="23" t="str">
        <f t="shared" si="8"/>
        <v>N/A</v>
      </c>
      <c r="D140" s="23" t="str">
        <f t="shared" si="8"/>
        <v>N/A</v>
      </c>
    </row>
    <row r="141" spans="1:4" x14ac:dyDescent="0.2">
      <c r="A141" s="23" t="s">
        <v>649</v>
      </c>
      <c r="B141" s="21" t="s">
        <v>900</v>
      </c>
      <c r="C141" s="23" t="str">
        <f t="shared" si="8"/>
        <v>N/A</v>
      </c>
      <c r="D141" s="23" t="str">
        <f t="shared" si="8"/>
        <v>N/A</v>
      </c>
    </row>
    <row r="142" spans="1:4" x14ac:dyDescent="0.2">
      <c r="A142" s="23" t="s">
        <v>650</v>
      </c>
      <c r="B142" s="21" t="s">
        <v>900</v>
      </c>
      <c r="C142" s="23" t="str">
        <f t="shared" si="8"/>
        <v>N/A</v>
      </c>
      <c r="D142" s="23" t="str">
        <f t="shared" si="8"/>
        <v>N/A</v>
      </c>
    </row>
    <row r="143" spans="1:4" x14ac:dyDescent="0.2">
      <c r="A143" s="65" t="s">
        <v>213</v>
      </c>
      <c r="B143" s="66"/>
      <c r="C143" s="66"/>
      <c r="D143" s="67"/>
    </row>
    <row r="144" spans="1:4" x14ac:dyDescent="0.2">
      <c r="A144" s="23" t="s">
        <v>214</v>
      </c>
      <c r="B144" s="21" t="s">
        <v>900</v>
      </c>
      <c r="C144" s="23" t="str">
        <f t="shared" ref="C144:D147" si="9">$G$1</f>
        <v>N/A</v>
      </c>
      <c r="D144" s="23" t="str">
        <f t="shared" si="9"/>
        <v>N/A</v>
      </c>
    </row>
    <row r="145" spans="1:4" x14ac:dyDescent="0.2">
      <c r="A145" s="23" t="s">
        <v>215</v>
      </c>
      <c r="B145" s="21" t="s">
        <v>900</v>
      </c>
      <c r="C145" s="23" t="str">
        <f t="shared" si="9"/>
        <v>N/A</v>
      </c>
      <c r="D145" s="23" t="str">
        <f t="shared" si="9"/>
        <v>N/A</v>
      </c>
    </row>
    <row r="146" spans="1:4" ht="17" x14ac:dyDescent="0.2">
      <c r="A146" s="17" t="s">
        <v>216</v>
      </c>
      <c r="B146" s="21" t="s">
        <v>900</v>
      </c>
      <c r="C146" s="23" t="str">
        <f t="shared" si="9"/>
        <v>N/A</v>
      </c>
      <c r="D146" s="23" t="str">
        <f t="shared" si="9"/>
        <v>N/A</v>
      </c>
    </row>
    <row r="147" spans="1:4" ht="51" x14ac:dyDescent="0.2">
      <c r="A147" s="17" t="s">
        <v>217</v>
      </c>
      <c r="B147" s="21" t="s">
        <v>900</v>
      </c>
      <c r="C147" s="23" t="str">
        <f t="shared" si="9"/>
        <v>N/A</v>
      </c>
      <c r="D147" s="23" t="str">
        <f t="shared" si="9"/>
        <v>N/A</v>
      </c>
    </row>
    <row r="148" spans="1:4" x14ac:dyDescent="0.2">
      <c r="A148" s="71" t="s">
        <v>218</v>
      </c>
      <c r="B148" s="72"/>
      <c r="C148" s="72"/>
      <c r="D148" s="73"/>
    </row>
    <row r="149" spans="1:4" ht="130" customHeight="1" x14ac:dyDescent="0.2">
      <c r="A149" s="23" t="s">
        <v>219</v>
      </c>
      <c r="B149" s="21" t="s">
        <v>695</v>
      </c>
      <c r="C149" s="17" t="str">
        <f>$F$5&amp;CHAR(10)&amp;$F$20</f>
        <v>ISO 14971
IEC 62366-1</v>
      </c>
      <c r="D14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69" customHeight="1" x14ac:dyDescent="0.2">
      <c r="A150" s="17" t="s">
        <v>220</v>
      </c>
      <c r="B150" s="21" t="s">
        <v>695</v>
      </c>
      <c r="C150" s="17" t="str">
        <f>$F$5&amp;CHAR(10)&amp;$F$20</f>
        <v>ISO 14971
IEC 62366-1</v>
      </c>
      <c r="D1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7" t="s">
        <v>221</v>
      </c>
      <c r="B151" s="21" t="s">
        <v>900</v>
      </c>
      <c r="C151" s="23" t="str">
        <f>$G$1</f>
        <v>N/A</v>
      </c>
      <c r="D151" s="23" t="str">
        <f>$G$1</f>
        <v>N/A</v>
      </c>
    </row>
    <row r="152" spans="1:4" ht="34" x14ac:dyDescent="0.2">
      <c r="A152" s="17" t="s">
        <v>222</v>
      </c>
      <c r="B152" s="21" t="s">
        <v>900</v>
      </c>
      <c r="C152" s="23" t="str">
        <f>$G$1</f>
        <v>N/A</v>
      </c>
      <c r="D152" s="23" t="str">
        <f>$G$1</f>
        <v>N/A</v>
      </c>
    </row>
    <row r="153" spans="1:4" ht="79" customHeight="1" x14ac:dyDescent="0.2">
      <c r="A153" s="17" t="s">
        <v>425</v>
      </c>
      <c r="B153" s="21" t="s">
        <v>695</v>
      </c>
      <c r="C153" s="17" t="str">
        <f>$F$5&amp;CHAR(10)&amp;$F$25</f>
        <v>ISO 14971
ISO 20417</v>
      </c>
      <c r="D1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4" spans="1:4" ht="145" customHeight="1" x14ac:dyDescent="0.2">
      <c r="A154" s="17" t="s">
        <v>426</v>
      </c>
      <c r="B154" s="21" t="s">
        <v>695</v>
      </c>
      <c r="C154" s="17" t="str">
        <f>$F$5&amp;CHAR(10)&amp;$F$25</f>
        <v>ISO 14971
ISO 20417</v>
      </c>
      <c r="D15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5" spans="1:4" ht="181" customHeight="1" x14ac:dyDescent="0.2">
      <c r="A155" s="17" t="s">
        <v>223</v>
      </c>
      <c r="B155" s="21" t="s">
        <v>695</v>
      </c>
      <c r="C155" s="17" t="str">
        <f>$F$5&amp;CHAR(10)&amp;$F$25</f>
        <v>ISO 14971
ISO 20417</v>
      </c>
      <c r="D15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71" t="s">
        <v>224</v>
      </c>
      <c r="B156" s="72"/>
      <c r="C156" s="72"/>
      <c r="D156" s="73"/>
    </row>
    <row r="157" spans="1:4" ht="120" customHeight="1" x14ac:dyDescent="0.2">
      <c r="A157" s="23" t="s">
        <v>225</v>
      </c>
      <c r="B157" s="21" t="s">
        <v>695</v>
      </c>
      <c r="C157" s="17" t="str">
        <f>_xlfn.TEXTJOIN(CHAR(10),TRUE,$F$12:$F$16)&amp;CHAR(10)&amp;$F$18</f>
        <v>ISO 23908
ISO 7864
ISO 7886-1
ISO 7886-2
ISO 7886-4
ISO 8537</v>
      </c>
      <c r="D15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8" spans="1:4" ht="187" x14ac:dyDescent="0.2">
      <c r="A158" s="17" t="s">
        <v>226</v>
      </c>
      <c r="B158" s="21" t="s">
        <v>695</v>
      </c>
      <c r="C158" s="17" t="str">
        <f>$F$5&amp;CHAR(10)&amp;$F$25</f>
        <v>ISO 14971
ISO 20417</v>
      </c>
      <c r="D15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9" spans="1:4" ht="199" customHeight="1" x14ac:dyDescent="0.2">
      <c r="A159" s="17" t="s">
        <v>227</v>
      </c>
      <c r="B159" s="21" t="s">
        <v>695</v>
      </c>
      <c r="C159" s="17" t="str">
        <f>$F$20&amp;CHAR(10)&amp;$F$25</f>
        <v>IEC 62366-1
ISO 20417</v>
      </c>
      <c r="D15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71" t="s">
        <v>228</v>
      </c>
      <c r="B160" s="72"/>
      <c r="C160" s="72"/>
      <c r="D160" s="73"/>
    </row>
    <row r="161" spans="1:4" ht="51" x14ac:dyDescent="0.2">
      <c r="A161" s="17" t="s">
        <v>229</v>
      </c>
      <c r="B161" s="21" t="s">
        <v>900</v>
      </c>
      <c r="C161" s="23" t="str">
        <f>$G$1</f>
        <v>N/A</v>
      </c>
      <c r="D161" s="23" t="str">
        <f>$G$1</f>
        <v>N/A</v>
      </c>
    </row>
    <row r="162" spans="1:4" x14ac:dyDescent="0.2">
      <c r="A162" s="65" t="s">
        <v>230</v>
      </c>
      <c r="B162" s="66"/>
      <c r="C162" s="66"/>
      <c r="D162" s="67"/>
    </row>
    <row r="163" spans="1:4" x14ac:dyDescent="0.2">
      <c r="A163" s="23" t="s">
        <v>231</v>
      </c>
      <c r="B163" s="21" t="s">
        <v>900</v>
      </c>
      <c r="C163" s="23" t="str">
        <f t="shared" ref="C163:D165" si="10">$G$1</f>
        <v>N/A</v>
      </c>
      <c r="D163" s="23" t="str">
        <f t="shared" si="10"/>
        <v>N/A</v>
      </c>
    </row>
    <row r="164" spans="1:4" x14ac:dyDescent="0.2">
      <c r="A164" s="23" t="s">
        <v>232</v>
      </c>
      <c r="B164" s="21" t="s">
        <v>900</v>
      </c>
      <c r="C164" s="23" t="str">
        <f t="shared" si="10"/>
        <v>N/A</v>
      </c>
      <c r="D164" s="23" t="str">
        <f t="shared" si="10"/>
        <v>N/A</v>
      </c>
    </row>
    <row r="165" spans="1:4" x14ac:dyDescent="0.2">
      <c r="A165" s="23" t="s">
        <v>233</v>
      </c>
      <c r="B165" s="21" t="s">
        <v>900</v>
      </c>
      <c r="C165" s="23" t="str">
        <f t="shared" si="10"/>
        <v>N/A</v>
      </c>
      <c r="D165" s="23" t="str">
        <f t="shared" si="10"/>
        <v>N/A</v>
      </c>
    </row>
    <row r="166" spans="1:4" x14ac:dyDescent="0.2">
      <c r="A166" s="65" t="s">
        <v>234</v>
      </c>
      <c r="B166" s="66"/>
      <c r="C166" s="66"/>
      <c r="D166" s="67"/>
    </row>
    <row r="167" spans="1:4" x14ac:dyDescent="0.2">
      <c r="A167" s="23" t="s">
        <v>235</v>
      </c>
      <c r="B167" s="21" t="s">
        <v>900</v>
      </c>
      <c r="C167" s="23" t="str">
        <f>$G$1</f>
        <v>N/A</v>
      </c>
      <c r="D167" s="23" t="str">
        <f>$G$1</f>
        <v>N/A</v>
      </c>
    </row>
    <row r="168" spans="1:4" x14ac:dyDescent="0.2">
      <c r="A168" s="23" t="s">
        <v>236</v>
      </c>
      <c r="B168" s="21" t="s">
        <v>900</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1" t="s">
        <v>239</v>
      </c>
      <c r="B171" s="72"/>
      <c r="C171" s="72"/>
      <c r="D171" s="73"/>
    </row>
    <row r="172" spans="1:4" x14ac:dyDescent="0.2">
      <c r="A172" s="71" t="s">
        <v>237</v>
      </c>
      <c r="B172" s="72"/>
      <c r="C172" s="72"/>
      <c r="D172" s="73"/>
    </row>
    <row r="173" spans="1:4" ht="68" customHeight="1" x14ac:dyDescent="0.2">
      <c r="A173" s="68" t="s">
        <v>238</v>
      </c>
      <c r="B173" s="69"/>
      <c r="C173" s="69"/>
      <c r="D173" s="70"/>
    </row>
    <row r="174" spans="1:4" ht="125" customHeight="1" x14ac:dyDescent="0.2">
      <c r="A174" s="17" t="s">
        <v>240</v>
      </c>
      <c r="B174" s="21" t="s">
        <v>695</v>
      </c>
      <c r="C174" s="17" t="str">
        <f>$F$20&amp;CHAR(10)&amp;$F$25</f>
        <v>IEC 62366-1
ISO 20417</v>
      </c>
      <c r="D17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7" t="s">
        <v>241</v>
      </c>
      <c r="B175" s="21" t="s">
        <v>695</v>
      </c>
      <c r="C175" s="17" t="str">
        <f>$F$25</f>
        <v>ISO 20417</v>
      </c>
      <c r="D1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23" t="s">
        <v>242</v>
      </c>
      <c r="B176" s="21" t="s">
        <v>695</v>
      </c>
      <c r="C176" s="17" t="str">
        <f>$F$25</f>
        <v>ISO 20417</v>
      </c>
      <c r="D17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7" t="s">
        <v>243</v>
      </c>
      <c r="B177" s="21" t="s">
        <v>900</v>
      </c>
      <c r="C177" s="23" t="str">
        <f>$G$1</f>
        <v>N/A</v>
      </c>
      <c r="D177" s="23" t="str">
        <f>$G$1</f>
        <v>N/A</v>
      </c>
    </row>
    <row r="178" spans="1:4" ht="82" customHeight="1" x14ac:dyDescent="0.2">
      <c r="A178" s="17" t="s">
        <v>244</v>
      </c>
      <c r="B178" s="21" t="s">
        <v>695</v>
      </c>
      <c r="C178" s="17" t="str">
        <f>$F$25</f>
        <v>ISO 20417</v>
      </c>
      <c r="D17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9" spans="1:4" ht="120" customHeight="1" x14ac:dyDescent="0.2">
      <c r="A179" s="17" t="s">
        <v>254</v>
      </c>
      <c r="B179" s="21" t="s">
        <v>900</v>
      </c>
      <c r="C179" s="23" t="str">
        <f>$G$1</f>
        <v>N/A</v>
      </c>
      <c r="D179" s="23" t="str">
        <f>$G$1</f>
        <v>N/A</v>
      </c>
    </row>
    <row r="180" spans="1:4" ht="85" customHeight="1" x14ac:dyDescent="0.2">
      <c r="A180" s="17" t="s">
        <v>245</v>
      </c>
      <c r="B180" s="21" t="s">
        <v>695</v>
      </c>
      <c r="C180" s="17" t="str">
        <f>$F$5&amp;CHAR(10)&amp;$F$25</f>
        <v>ISO 14971
ISO 20417</v>
      </c>
      <c r="D18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7" t="s">
        <v>246</v>
      </c>
      <c r="B181" s="21" t="s">
        <v>695</v>
      </c>
      <c r="C181" s="17" t="str">
        <f>$F$25</f>
        <v>ISO 20417</v>
      </c>
      <c r="D18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71" t="s">
        <v>247</v>
      </c>
      <c r="B182" s="72"/>
      <c r="C182" s="72"/>
      <c r="D182" s="73"/>
    </row>
    <row r="183" spans="1:4" ht="16" customHeight="1" x14ac:dyDescent="0.2">
      <c r="A183" s="65" t="s">
        <v>248</v>
      </c>
      <c r="B183" s="66"/>
      <c r="C183" s="66"/>
      <c r="D183" s="67"/>
    </row>
    <row r="184" spans="1:4" ht="61" customHeight="1" x14ac:dyDescent="0.2">
      <c r="A184" s="23" t="s">
        <v>250</v>
      </c>
      <c r="B184" s="21" t="s">
        <v>695</v>
      </c>
      <c r="C184" s="17" t="str">
        <f>$F$25</f>
        <v>ISO 20417</v>
      </c>
      <c r="D18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23" t="s">
        <v>249</v>
      </c>
      <c r="B185" s="21" t="s">
        <v>695</v>
      </c>
      <c r="C185" s="17" t="str">
        <f>$F$25</f>
        <v>ISO 20417</v>
      </c>
      <c r="D18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23" t="s">
        <v>251</v>
      </c>
      <c r="B186" s="21" t="s">
        <v>695</v>
      </c>
      <c r="C186" s="17" t="str">
        <f>$F$25</f>
        <v>ISO 20417</v>
      </c>
      <c r="D18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23" t="s">
        <v>252</v>
      </c>
      <c r="B187" s="21" t="s">
        <v>695</v>
      </c>
      <c r="C187" s="17" t="str">
        <f>$F$25</f>
        <v>ISO 20417</v>
      </c>
      <c r="D18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65" t="s">
        <v>253</v>
      </c>
      <c r="B188" s="66"/>
      <c r="C188" s="66"/>
      <c r="D188" s="67"/>
    </row>
    <row r="189" spans="1:4" ht="106" customHeight="1" x14ac:dyDescent="0.2">
      <c r="A189" s="23" t="s">
        <v>651</v>
      </c>
      <c r="B189" s="21" t="s">
        <v>695</v>
      </c>
      <c r="C189" s="17" t="str">
        <f>$F$25</f>
        <v>ISO 20417</v>
      </c>
      <c r="D18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103" customHeight="1" x14ac:dyDescent="0.2">
      <c r="A190" s="23" t="s">
        <v>652</v>
      </c>
      <c r="B190" s="21" t="s">
        <v>695</v>
      </c>
      <c r="C190" s="17" t="str">
        <f>$F$25</f>
        <v>ISO 20417</v>
      </c>
      <c r="D19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23" t="s">
        <v>653</v>
      </c>
      <c r="B191" s="21" t="s">
        <v>900</v>
      </c>
      <c r="C191" s="23" t="str">
        <f>$G$1</f>
        <v>N/A</v>
      </c>
      <c r="D191" s="23" t="str">
        <f>$G$1</f>
        <v>N/A</v>
      </c>
    </row>
    <row r="192" spans="1:4" ht="50" customHeight="1" x14ac:dyDescent="0.2">
      <c r="A192" s="23" t="s">
        <v>260</v>
      </c>
      <c r="B192" s="21" t="s">
        <v>695</v>
      </c>
      <c r="C192" s="17" t="str">
        <f t="shared" ref="C192:C197" si="11">$F$25</f>
        <v>ISO 20417</v>
      </c>
      <c r="D192" s="17"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23" t="s">
        <v>261</v>
      </c>
      <c r="B193" s="21" t="s">
        <v>695</v>
      </c>
      <c r="C193" s="17" t="str">
        <f t="shared" si="11"/>
        <v>ISO 20417</v>
      </c>
      <c r="D19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23" t="s">
        <v>262</v>
      </c>
      <c r="B194" s="21" t="s">
        <v>695</v>
      </c>
      <c r="C194" s="17" t="str">
        <f t="shared" si="11"/>
        <v>ISO 20417</v>
      </c>
      <c r="D19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23" t="s">
        <v>305</v>
      </c>
      <c r="B195" s="21" t="s">
        <v>695</v>
      </c>
      <c r="C195" s="17" t="str">
        <f t="shared" si="11"/>
        <v>ISO 20417</v>
      </c>
      <c r="D195"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23" t="s">
        <v>263</v>
      </c>
      <c r="B196" s="21" t="s">
        <v>695</v>
      </c>
      <c r="C196" s="17" t="str">
        <f t="shared" si="11"/>
        <v>ISO 20417</v>
      </c>
      <c r="D196"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23" t="s">
        <v>599</v>
      </c>
      <c r="B197" s="21" t="s">
        <v>695</v>
      </c>
      <c r="C197" s="17" t="str">
        <f t="shared" si="11"/>
        <v>ISO 20417</v>
      </c>
      <c r="D197"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23" t="s">
        <v>265</v>
      </c>
      <c r="B198" s="21" t="s">
        <v>695</v>
      </c>
      <c r="C198" s="17" t="str">
        <f>_xlfn.TEXTJOIN(CHAR(10),TRUE,$F$23:$F$25)</f>
        <v>ISO 11607-1
ISO 11607-2
ISO 20417</v>
      </c>
      <c r="D198"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78" customHeight="1" x14ac:dyDescent="0.2">
      <c r="A199" s="17" t="s">
        <v>266</v>
      </c>
      <c r="B199" s="21" t="s">
        <v>695</v>
      </c>
      <c r="C199" s="17" t="str">
        <f>$F$25</f>
        <v>ISO 20417</v>
      </c>
      <c r="D199"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74" customHeight="1" x14ac:dyDescent="0.2">
      <c r="A200" s="23" t="s">
        <v>267</v>
      </c>
      <c r="B200" s="21" t="s">
        <v>695</v>
      </c>
      <c r="C200" s="17" t="str">
        <f>_xlfn.TEXTJOIN(CHAR(10),TRUE,$F$23:$F$25)</f>
        <v>ISO 11607-1
ISO 11607-2
ISO 20417</v>
      </c>
      <c r="D200"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1" spans="1:4" ht="86" customHeight="1" x14ac:dyDescent="0.2">
      <c r="A201" s="23" t="s">
        <v>294</v>
      </c>
      <c r="B201" s="21" t="s">
        <v>695</v>
      </c>
      <c r="C201" s="17" t="str">
        <f>_xlfn.TEXTJOIN(CHAR(10),TRUE,$F$23:$F$25)</f>
        <v>ISO 11607-1
ISO 11607-2
ISO 20417</v>
      </c>
      <c r="D201"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2" spans="1:4" ht="75" customHeight="1" x14ac:dyDescent="0.2">
      <c r="A202" s="23" t="s">
        <v>295</v>
      </c>
      <c r="B202" s="21" t="s">
        <v>695</v>
      </c>
      <c r="C202" s="17" t="str">
        <f>$F$20&amp;CHAR(10)&amp;$F$25</f>
        <v>IEC 62366-1
ISO 20417</v>
      </c>
      <c r="D202"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7" t="s">
        <v>304</v>
      </c>
      <c r="B203" s="21" t="s">
        <v>695</v>
      </c>
      <c r="C203" s="17" t="str">
        <f>$F$25</f>
        <v>ISO 20417</v>
      </c>
      <c r="D20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7" t="s">
        <v>296</v>
      </c>
      <c r="B204" s="21" t="s">
        <v>695</v>
      </c>
      <c r="C204" s="17" t="str">
        <f>$F$20&amp;CHAR(10)&amp;$F$25</f>
        <v>IEC 62366-1
ISO 20417</v>
      </c>
      <c r="D20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23" t="s">
        <v>297</v>
      </c>
      <c r="B205" s="21" t="s">
        <v>900</v>
      </c>
      <c r="C205" s="23" t="str">
        <f>$G$1</f>
        <v>N/A</v>
      </c>
      <c r="D205" s="23" t="str">
        <f>$G$1</f>
        <v>N/A</v>
      </c>
    </row>
    <row r="206" spans="1:4" ht="16" customHeight="1" x14ac:dyDescent="0.2">
      <c r="A206" s="71" t="s">
        <v>298</v>
      </c>
      <c r="B206" s="72"/>
      <c r="C206" s="72"/>
      <c r="D206" s="73"/>
    </row>
    <row r="207" spans="1:4" ht="17" customHeight="1" x14ac:dyDescent="0.2">
      <c r="A207" s="65" t="s">
        <v>299</v>
      </c>
      <c r="B207" s="66"/>
      <c r="C207" s="66"/>
      <c r="D207" s="67"/>
    </row>
    <row r="208" spans="1:4" ht="71" customHeight="1" x14ac:dyDescent="0.2">
      <c r="A208" s="23" t="s">
        <v>300</v>
      </c>
      <c r="B208" s="21" t="s">
        <v>695</v>
      </c>
      <c r="C208" s="17" t="str">
        <f>_xlfn.TEXTJOIN(CHAR(10),TRUE,$F$23:$F$25)</f>
        <v>ISO 11607-1
ISO 11607-2
ISO 20417</v>
      </c>
      <c r="D208" s="17" t="str">
        <f t="shared" ref="D208:D217" si="13">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9" spans="1:4" ht="86" customHeight="1" x14ac:dyDescent="0.2">
      <c r="A209" s="23" t="s">
        <v>301</v>
      </c>
      <c r="B209" s="21" t="s">
        <v>695</v>
      </c>
      <c r="C209" s="17" t="str">
        <f>_xlfn.TEXTJOIN(CHAR(10),TRUE,$F$23:$F$25)</f>
        <v>ISO 11607-1
ISO 11607-2
ISO 20417</v>
      </c>
      <c r="D209"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0" spans="1:4" ht="78" customHeight="1" x14ac:dyDescent="0.2">
      <c r="A210" s="23" t="s">
        <v>302</v>
      </c>
      <c r="B210" s="21" t="s">
        <v>695</v>
      </c>
      <c r="C210" s="17" t="str">
        <f>_xlfn.TEXTJOIN(CHAR(10),TRUE,$F$21:$F$25)</f>
        <v>ISO 10993-7
ISO 11135
ISO 11607-1
ISO 11607-2
ISO 20417</v>
      </c>
      <c r="D210"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1" spans="1:4" ht="62" customHeight="1" x14ac:dyDescent="0.2">
      <c r="A211" s="23" t="s">
        <v>303</v>
      </c>
      <c r="B211" s="21" t="s">
        <v>695</v>
      </c>
      <c r="C211" s="17" t="str">
        <f>_xlfn.TEXTJOIN(CHAR(10),TRUE,$F$23:$F$25)</f>
        <v>ISO 11607-1
ISO 11607-2
ISO 20417</v>
      </c>
      <c r="D211"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2" spans="1:4" ht="78" customHeight="1" x14ac:dyDescent="0.2">
      <c r="A212" s="23" t="s">
        <v>498</v>
      </c>
      <c r="B212" s="21" t="s">
        <v>695</v>
      </c>
      <c r="C212" s="17" t="str">
        <f>_xlfn.TEXTJOIN(CHAR(10),TRUE,$F$23:$F$25)</f>
        <v>ISO 11607-1
ISO 11607-2
ISO 20417</v>
      </c>
      <c r="D212"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3" spans="1:4" ht="82" customHeight="1" x14ac:dyDescent="0.2">
      <c r="A213" s="23" t="s">
        <v>499</v>
      </c>
      <c r="B213" s="21" t="s">
        <v>695</v>
      </c>
      <c r="C213" s="17" t="str">
        <f>$F$25</f>
        <v>ISO 20417</v>
      </c>
      <c r="D213"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4" spans="1:4" ht="97" customHeight="1" x14ac:dyDescent="0.2">
      <c r="A214" s="23" t="s">
        <v>500</v>
      </c>
      <c r="B214" s="21" t="s">
        <v>695</v>
      </c>
      <c r="C214" s="17" t="str">
        <f>$F$25</f>
        <v>ISO 20417</v>
      </c>
      <c r="D214"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5" spans="1:4" ht="104" customHeight="1" x14ac:dyDescent="0.2">
      <c r="A215" s="23" t="s">
        <v>497</v>
      </c>
      <c r="B215" s="21" t="s">
        <v>695</v>
      </c>
      <c r="C215" s="17" t="str">
        <f>$F$25</f>
        <v>ISO 20417</v>
      </c>
      <c r="D215"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6" spans="1:4" ht="120" customHeight="1" x14ac:dyDescent="0.2">
      <c r="A216" s="23" t="s">
        <v>501</v>
      </c>
      <c r="B216" s="21" t="s">
        <v>695</v>
      </c>
      <c r="C216" s="17" t="str">
        <f>$F$25</f>
        <v>ISO 20417</v>
      </c>
      <c r="D216"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7" spans="1:4" ht="170" customHeight="1" x14ac:dyDescent="0.2">
      <c r="A217" s="23" t="s">
        <v>319</v>
      </c>
      <c r="B217" s="21" t="s">
        <v>695</v>
      </c>
      <c r="C217" s="17" t="str">
        <f>_xlfn.TEXTJOIN(CHAR(10),TRUE,$F$23:$F$25)</f>
        <v>ISO 11607-1
ISO 11607-2
ISO 20417</v>
      </c>
      <c r="D217"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8" spans="1:4" x14ac:dyDescent="0.2">
      <c r="A218" s="71" t="s">
        <v>306</v>
      </c>
      <c r="B218" s="72"/>
      <c r="C218" s="72"/>
      <c r="D218" s="73"/>
    </row>
    <row r="219" spans="1:4" ht="17" customHeight="1" x14ac:dyDescent="0.2">
      <c r="A219" s="65" t="s">
        <v>307</v>
      </c>
      <c r="B219" s="66"/>
      <c r="C219" s="66"/>
      <c r="D219" s="67"/>
    </row>
    <row r="220" spans="1:4" ht="75" customHeight="1" x14ac:dyDescent="0.2">
      <c r="A220" s="23" t="s">
        <v>308</v>
      </c>
      <c r="B220" s="21" t="s">
        <v>695</v>
      </c>
      <c r="C220" s="17" t="str">
        <f t="shared" ref="C220:C229" si="14">$F$25</f>
        <v>ISO 20417</v>
      </c>
      <c r="D220" s="17" t="str">
        <f t="shared" ref="D220:D229" si="15">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23" t="s">
        <v>309</v>
      </c>
      <c r="B221" s="21" t="s">
        <v>695</v>
      </c>
      <c r="C221" s="17" t="str">
        <f t="shared" si="14"/>
        <v>ISO 20417</v>
      </c>
      <c r="D221"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23" t="s">
        <v>310</v>
      </c>
      <c r="B222" s="21" t="s">
        <v>695</v>
      </c>
      <c r="C222" s="17" t="str">
        <f t="shared" si="14"/>
        <v>ISO 20417</v>
      </c>
      <c r="D222"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23" t="s">
        <v>311</v>
      </c>
      <c r="B223" s="21" t="s">
        <v>695</v>
      </c>
      <c r="C223" s="17" t="str">
        <f t="shared" si="14"/>
        <v>ISO 20417</v>
      </c>
      <c r="D223"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23" t="s">
        <v>312</v>
      </c>
      <c r="B224" s="21" t="s">
        <v>695</v>
      </c>
      <c r="C224" s="17" t="str">
        <f t="shared" si="14"/>
        <v>ISO 20417</v>
      </c>
      <c r="D224"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23" t="s">
        <v>313</v>
      </c>
      <c r="B225" s="21" t="s">
        <v>695</v>
      </c>
      <c r="C225" s="17" t="str">
        <f t="shared" si="14"/>
        <v>ISO 20417</v>
      </c>
      <c r="D225"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23" t="s">
        <v>314</v>
      </c>
      <c r="B226" s="21" t="s">
        <v>695</v>
      </c>
      <c r="C226" s="17" t="str">
        <f t="shared" si="14"/>
        <v>ISO 20417</v>
      </c>
      <c r="D226"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23" t="s">
        <v>315</v>
      </c>
      <c r="B227" s="21" t="s">
        <v>695</v>
      </c>
      <c r="C227" s="17" t="str">
        <f t="shared" si="14"/>
        <v>ISO 20417</v>
      </c>
      <c r="D227"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7" t="s">
        <v>316</v>
      </c>
      <c r="B228" s="21" t="s">
        <v>695</v>
      </c>
      <c r="C228" s="17" t="str">
        <f t="shared" si="14"/>
        <v>ISO 20417</v>
      </c>
      <c r="D228"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02" customHeight="1" x14ac:dyDescent="0.2">
      <c r="A229" s="23" t="s">
        <v>317</v>
      </c>
      <c r="B229" s="21" t="s">
        <v>695</v>
      </c>
      <c r="C229" s="17" t="str">
        <f t="shared" si="14"/>
        <v>ISO 20417</v>
      </c>
      <c r="D229"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65" t="s">
        <v>318</v>
      </c>
      <c r="B230" s="66"/>
      <c r="C230" s="66"/>
      <c r="D230" s="67"/>
    </row>
    <row r="231" spans="1:4" ht="17" x14ac:dyDescent="0.2">
      <c r="A231" s="17" t="s">
        <v>654</v>
      </c>
      <c r="B231" s="21" t="s">
        <v>900</v>
      </c>
      <c r="C231" s="23" t="str">
        <f t="shared" ref="C231:D234" si="16">$G$1</f>
        <v>N/A</v>
      </c>
      <c r="D231" s="23" t="str">
        <f t="shared" si="16"/>
        <v>N/A</v>
      </c>
    </row>
    <row r="232" spans="1:4" ht="17" x14ac:dyDescent="0.2">
      <c r="A232" s="17" t="s">
        <v>655</v>
      </c>
      <c r="B232" s="21" t="s">
        <v>900</v>
      </c>
      <c r="C232" s="23" t="str">
        <f t="shared" si="16"/>
        <v>N/A</v>
      </c>
      <c r="D232" s="23" t="str">
        <f t="shared" si="16"/>
        <v>N/A</v>
      </c>
    </row>
    <row r="233" spans="1:4" ht="17" x14ac:dyDescent="0.2">
      <c r="A233" s="17" t="s">
        <v>656</v>
      </c>
      <c r="B233" s="21" t="s">
        <v>900</v>
      </c>
      <c r="C233" s="23" t="str">
        <f t="shared" si="16"/>
        <v>N/A</v>
      </c>
      <c r="D233" s="23" t="str">
        <f t="shared" si="16"/>
        <v>N/A</v>
      </c>
    </row>
    <row r="234" spans="1:4" ht="17" x14ac:dyDescent="0.2">
      <c r="A234" s="17" t="s">
        <v>657</v>
      </c>
      <c r="B234" s="21" t="s">
        <v>900</v>
      </c>
      <c r="C234" s="23" t="str">
        <f t="shared" si="16"/>
        <v>N/A</v>
      </c>
      <c r="D234" s="23" t="str">
        <f t="shared" si="16"/>
        <v>N/A</v>
      </c>
    </row>
    <row r="235" spans="1:4" ht="96" customHeight="1" x14ac:dyDescent="0.2">
      <c r="A235" s="23" t="s">
        <v>321</v>
      </c>
      <c r="B235" s="21" t="s">
        <v>695</v>
      </c>
      <c r="C235" s="17" t="str">
        <f>_xlfn.TEXTJOIN(CHAR(10),TRUE,$F$23:$F$25)</f>
        <v>ISO 11607-1
ISO 11607-2
ISO 20417</v>
      </c>
      <c r="D235" s="17" t="str">
        <f t="shared" ref="D235" si="17">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6" spans="1:4" ht="89" customHeight="1" x14ac:dyDescent="0.2">
      <c r="A236" s="23" t="s">
        <v>320</v>
      </c>
      <c r="B236" s="21" t="s">
        <v>695</v>
      </c>
      <c r="C236" s="17" t="str">
        <f>$F$25</f>
        <v>ISO 20417</v>
      </c>
      <c r="D236" s="17" t="str">
        <f>$I$4&amp;CHAR(10)&amp;$I$10&amp;CHAR(10)&amp;_xlfn.TEXTJOIN(CHAR(10),TRUE,$I$12:$I$14)</f>
        <v>A020101 - 阻力減退注射筒
A020108 - 腸道灌食注射筒
A020201 - 可重複使用的輸液注射筒
A020202 - 可重複使用的灌洗注射筒
A020203 - 卡式瓶注射筒</v>
      </c>
    </row>
    <row r="237" spans="1:4" ht="111" customHeight="1" x14ac:dyDescent="0.2">
      <c r="A237" s="17" t="s">
        <v>680</v>
      </c>
      <c r="B237" s="21" t="s">
        <v>695</v>
      </c>
      <c r="C237" s="17" t="str">
        <f>_xlfn.TEXTJOIN(CHAR(10),TRUE,$F$23:$F$25)</f>
        <v>ISO 11607-1
ISO 11607-2
ISO 20417</v>
      </c>
      <c r="D237" s="17" t="str">
        <f>$I$4&amp;CHAR(10)&amp;$I$7&amp;CHAR(10)&amp;$I$9&amp;CHAR(10)&amp;$I$10&amp;CHAR(10)&amp;_xlfn.TEXTJOIN(CHAR(10),TRUE,$I$12:$I$14)</f>
        <v>A020101 - 阻力減退注射筒
A020105 - 血液氣體分析、帶針頭的注射筒和套件
A020107 - 預填充式注射筒
A020108 - 腸道灌食注射筒
A020201 - 可重複使用的輸液注射筒
A020202 - 可重複使用的灌洗注射筒
A020203 - 卡式瓶注射筒</v>
      </c>
    </row>
    <row r="238" spans="1:4" ht="73" customHeight="1" x14ac:dyDescent="0.2">
      <c r="A238" s="23" t="s">
        <v>322</v>
      </c>
      <c r="B238" s="21" t="s">
        <v>900</v>
      </c>
      <c r="C238" s="23" t="str">
        <f>$G$1</f>
        <v>N/A</v>
      </c>
      <c r="D238" s="23" t="str">
        <f>$G$1</f>
        <v>N/A</v>
      </c>
    </row>
    <row r="239" spans="1:4" ht="92" customHeight="1" x14ac:dyDescent="0.2">
      <c r="A239" s="17" t="s">
        <v>910</v>
      </c>
      <c r="B239" s="21" t="s">
        <v>695</v>
      </c>
      <c r="C239" s="17" t="str">
        <f>$F$5&amp;CHAR(10)&amp;_xlfn.TEXTJOIN(CHAR(10),TRUE,$F$23:$F$25)</f>
        <v>ISO 14971
ISO 11607-1
ISO 11607-2
ISO 20417</v>
      </c>
      <c r="D239" s="17" t="str">
        <f>$I$5&amp;CHAR(10)&amp;$I$6&amp;CHAR(10)&amp;$I$8&amp;CHAR(10)&amp;$I$11</f>
        <v>A020102 - 單次輸液和灌洗注射筒
A020104 - 單次注射器專用注射筒
A020106 - 單次胰島素注射筒
A020109 - 單次結核菌素注射筒</v>
      </c>
    </row>
    <row r="240" spans="1:4" ht="17" customHeight="1" x14ac:dyDescent="0.2">
      <c r="A240" s="65" t="s">
        <v>323</v>
      </c>
      <c r="B240" s="66"/>
      <c r="C240" s="66"/>
      <c r="D240" s="67"/>
    </row>
    <row r="241" spans="1:4" ht="134" customHeight="1" x14ac:dyDescent="0.2">
      <c r="A241" s="17" t="s">
        <v>658</v>
      </c>
      <c r="B241" s="21" t="s">
        <v>695</v>
      </c>
      <c r="C241" s="17" t="str">
        <f>$F$20&amp;CHAR(10)&amp;$F$25</f>
        <v>IEC 62366-1
ISO 20417</v>
      </c>
      <c r="D241" s="17" t="str">
        <f t="shared" ref="D241:D242" si="18">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2" spans="1:4" ht="126" customHeight="1" x14ac:dyDescent="0.2">
      <c r="A242" s="17" t="s">
        <v>659</v>
      </c>
      <c r="B242" s="21" t="s">
        <v>695</v>
      </c>
      <c r="C242" s="17" t="str">
        <f>$F$20&amp;CHAR(10)&amp;$F$25</f>
        <v>IEC 62366-1
ISO 20417</v>
      </c>
      <c r="D242" s="17" t="str">
        <f t="shared" si="18"/>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3" spans="1:4" x14ac:dyDescent="0.2">
      <c r="A243" s="65" t="s">
        <v>324</v>
      </c>
      <c r="B243" s="66"/>
      <c r="C243" s="66"/>
      <c r="D243" s="67"/>
    </row>
    <row r="244" spans="1:4" ht="111" customHeight="1" x14ac:dyDescent="0.2">
      <c r="A244" s="17" t="s">
        <v>660</v>
      </c>
      <c r="B244" s="21" t="s">
        <v>900</v>
      </c>
      <c r="C244" s="23" t="str">
        <f>$G$1</f>
        <v>N/A</v>
      </c>
      <c r="D244" s="23" t="str">
        <f>$G$1</f>
        <v>N/A</v>
      </c>
    </row>
    <row r="245" spans="1:4" ht="100" customHeight="1" x14ac:dyDescent="0.2">
      <c r="A245" s="17" t="s">
        <v>661</v>
      </c>
      <c r="B245" s="21" t="s">
        <v>900</v>
      </c>
      <c r="C245" s="23" t="str">
        <f>$G$1</f>
        <v>N/A</v>
      </c>
      <c r="D245" s="23" t="str">
        <f>$G$1</f>
        <v>N/A</v>
      </c>
    </row>
    <row r="246" spans="1:4" ht="46" customHeight="1" x14ac:dyDescent="0.2">
      <c r="A246" s="68" t="s">
        <v>325</v>
      </c>
      <c r="B246" s="69"/>
      <c r="C246" s="69"/>
      <c r="D246" s="70"/>
    </row>
    <row r="247" spans="1:4" ht="162" customHeight="1" x14ac:dyDescent="0.2">
      <c r="A247" s="23" t="s">
        <v>662</v>
      </c>
      <c r="B247" s="21" t="s">
        <v>695</v>
      </c>
      <c r="C247" s="17" t="str">
        <f>$F$25</f>
        <v>ISO 20417</v>
      </c>
      <c r="D24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101" customHeight="1" x14ac:dyDescent="0.2">
      <c r="A248" s="17" t="s">
        <v>663</v>
      </c>
      <c r="B248" s="21" t="s">
        <v>695</v>
      </c>
      <c r="C248" s="17" t="str">
        <f>$F$25</f>
        <v>ISO 20417</v>
      </c>
      <c r="D24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9" spans="1:4" ht="110" customHeight="1" x14ac:dyDescent="0.2">
      <c r="A249" s="17" t="s">
        <v>664</v>
      </c>
      <c r="B249" s="21" t="s">
        <v>695</v>
      </c>
      <c r="C249" s="17" t="str">
        <f>$F$5&amp;CHAR(10)&amp;$F$25</f>
        <v>ISO 14971
ISO 20417</v>
      </c>
      <c r="D249" s="17" t="str">
        <f>$I$4&amp;CHAR(10)&amp;$I$7&amp;CHAR(10)&amp;$I$9&amp;CHAR(10)&amp;$I$10&amp;CHAR(10)&amp;I14</f>
        <v>A020101 - 阻力減退注射筒
A020105 - 血液氣體分析、帶針頭的注射筒和套件
A020107 - 預填充式注射筒
A020108 - 腸道灌食注射筒
A020203 - 卡式瓶注射筒</v>
      </c>
    </row>
    <row r="250" spans="1:4" ht="83" customHeight="1" x14ac:dyDescent="0.2">
      <c r="A250" s="17" t="s">
        <v>665</v>
      </c>
      <c r="B250" s="21" t="s">
        <v>695</v>
      </c>
      <c r="C250" s="17" t="str">
        <f>$F$6&amp;CHAR(10)&amp;$F$25</f>
        <v>ISO 10993-1
ISO 20417</v>
      </c>
      <c r="D250" s="17" t="str">
        <f>$I$9</f>
        <v>A020107 - 預填充式注射筒</v>
      </c>
    </row>
    <row r="251" spans="1:4" ht="102" customHeight="1" x14ac:dyDescent="0.2">
      <c r="A251" s="23" t="s">
        <v>666</v>
      </c>
      <c r="B251" s="21" t="s">
        <v>695</v>
      </c>
      <c r="C251" s="17" t="str">
        <f>$F$6&amp;CHAR(10)&amp;$F$25</f>
        <v>ISO 10993-1
ISO 20417</v>
      </c>
      <c r="D251" s="17" t="str">
        <f>$I$9</f>
        <v>A020107 - 預填充式注射筒</v>
      </c>
    </row>
    <row r="252" spans="1:4" ht="139" customHeight="1" x14ac:dyDescent="0.2">
      <c r="A252" s="17" t="s">
        <v>667</v>
      </c>
      <c r="B252" s="21" t="s">
        <v>695</v>
      </c>
      <c r="C252" s="17" t="str">
        <f>$F$5&amp;CHAR(10)&amp;$F$25</f>
        <v>ISO 14971
ISO 20417</v>
      </c>
      <c r="D25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3" spans="1:4" ht="216" customHeight="1" x14ac:dyDescent="0.2">
      <c r="A253" s="17" t="s">
        <v>326</v>
      </c>
      <c r="B253" s="21" t="s">
        <v>695</v>
      </c>
      <c r="C253" s="17" t="str">
        <f>$F$6&amp;CHAR(10)&amp;$F$25</f>
        <v>ISO 10993-1
ISO 20417</v>
      </c>
      <c r="D2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23" t="s">
        <v>327</v>
      </c>
      <c r="B254" s="21" t="s">
        <v>900</v>
      </c>
      <c r="C254" s="23" t="str">
        <f>$G$1</f>
        <v>N/A</v>
      </c>
      <c r="D254" s="23" t="str">
        <f>$G$1</f>
        <v>N/A</v>
      </c>
    </row>
    <row r="255" spans="1:4" x14ac:dyDescent="0.2">
      <c r="A255" s="65" t="s">
        <v>328</v>
      </c>
      <c r="B255" s="66"/>
      <c r="C255" s="66"/>
      <c r="D255" s="67"/>
    </row>
    <row r="256" spans="1:4" ht="132" customHeight="1" x14ac:dyDescent="0.2">
      <c r="A256" s="23" t="s">
        <v>668</v>
      </c>
      <c r="B256" s="21" t="s">
        <v>695</v>
      </c>
      <c r="C256" s="17" t="str">
        <f>$F$25</f>
        <v>ISO 20417</v>
      </c>
      <c r="D25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23" t="s">
        <v>669</v>
      </c>
      <c r="B257" s="21" t="s">
        <v>695</v>
      </c>
      <c r="C257" s="17" t="str">
        <f>$F$25</f>
        <v>ISO 20417</v>
      </c>
      <c r="D257" s="17"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58" spans="1:4" x14ac:dyDescent="0.2">
      <c r="A258" s="23" t="s">
        <v>329</v>
      </c>
      <c r="B258" s="21" t="s">
        <v>900</v>
      </c>
      <c r="C258" s="23" t="str">
        <f t="shared" ref="C258:D260" si="19">$G$1</f>
        <v>N/A</v>
      </c>
      <c r="D258" s="23" t="str">
        <f t="shared" si="19"/>
        <v>N/A</v>
      </c>
    </row>
    <row r="259" spans="1:4" x14ac:dyDescent="0.2">
      <c r="A259" s="23" t="s">
        <v>330</v>
      </c>
      <c r="B259" s="21" t="s">
        <v>900</v>
      </c>
      <c r="C259" s="23" t="str">
        <f t="shared" si="19"/>
        <v>N/A</v>
      </c>
      <c r="D259" s="23" t="str">
        <f t="shared" si="19"/>
        <v>N/A</v>
      </c>
    </row>
    <row r="260" spans="1:4" x14ac:dyDescent="0.2">
      <c r="A260" s="23" t="s">
        <v>331</v>
      </c>
      <c r="B260" s="21" t="s">
        <v>900</v>
      </c>
      <c r="C260" s="23" t="str">
        <f t="shared" si="19"/>
        <v>N/A</v>
      </c>
      <c r="D260" s="23" t="str">
        <f t="shared" si="19"/>
        <v>N/A</v>
      </c>
    </row>
    <row r="261" spans="1:4" ht="106" customHeight="1" x14ac:dyDescent="0.2">
      <c r="A261" s="23" t="s">
        <v>332</v>
      </c>
      <c r="B261" s="21" t="s">
        <v>695</v>
      </c>
      <c r="C261" s="17" t="str">
        <f>$F$25</f>
        <v>ISO 20417</v>
      </c>
      <c r="D2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23" t="s">
        <v>333</v>
      </c>
      <c r="B262" s="21" t="s">
        <v>695</v>
      </c>
      <c r="C262" s="17" t="str">
        <f>$F$25</f>
        <v>ISO 20417</v>
      </c>
      <c r="D2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23" t="s">
        <v>334</v>
      </c>
      <c r="B263" s="21" t="s">
        <v>900</v>
      </c>
      <c r="C263" s="23" t="str">
        <f>$G$1</f>
        <v>N/A</v>
      </c>
      <c r="D263" s="23" t="str">
        <f>$G$1</f>
        <v>N/A</v>
      </c>
    </row>
    <row r="264" spans="1:4" ht="85" customHeight="1" x14ac:dyDescent="0.2">
      <c r="A264" s="17" t="s">
        <v>335</v>
      </c>
      <c r="B264" s="21" t="s">
        <v>900</v>
      </c>
      <c r="C264" s="23" t="str">
        <f>$G$1</f>
        <v>N/A</v>
      </c>
      <c r="D264" s="23" t="str">
        <f>$G$1</f>
        <v>N/A</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244:B245 B47:B48 B51:B54 B56 B58 B60:B62 B43:B45 B65:B75 B256:B264 B81:B83 B77:B78 B116:B119 B90 B105:B106 B109:B110 B112:B114 B121:B124 B126:B133 B136:B137 B139:B142 B144:B147 B92:B103 B157:B159 B163:B165 B161 B167:B168 B149:B155 B184:B187 B208:B217 B189:B205 B220:B229 B174:B181 B241:B242 B85:B88 B247:B254 B231:B239" xr:uid="{DD946BB6-8230-C943-91F5-76D9F07D4DED}">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A34D-0470-FB46-A01D-FA99B8D63F6B}">
  <dimension ref="A1:J264"/>
  <sheetViews>
    <sheetView topLeftCell="A20" zoomScale="90" zoomScaleNormal="90" workbookViewId="0">
      <selection activeCell="G22" sqref="G22"/>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3.83203125" style="37" customWidth="1"/>
    <col min="10" max="10" width="16.5" style="35" customWidth="1"/>
    <col min="11" max="16384" width="10.83203125" style="35"/>
  </cols>
  <sheetData>
    <row r="1" spans="1:10" ht="17" x14ac:dyDescent="0.2">
      <c r="A1" s="47" t="s">
        <v>76</v>
      </c>
      <c r="F1" s="56" t="s">
        <v>68</v>
      </c>
      <c r="G1" s="35" t="s">
        <v>874</v>
      </c>
      <c r="I1" s="48" t="s">
        <v>116</v>
      </c>
    </row>
    <row r="2" spans="1:10" x14ac:dyDescent="0.2">
      <c r="A2" s="35"/>
    </row>
    <row r="3" spans="1:10" ht="34" x14ac:dyDescent="0.2">
      <c r="A3" s="49" t="s">
        <v>72</v>
      </c>
      <c r="B3" s="24" t="s">
        <v>39</v>
      </c>
      <c r="C3" s="49" t="s">
        <v>40</v>
      </c>
      <c r="D3" s="49" t="s">
        <v>87</v>
      </c>
      <c r="E3" s="5"/>
      <c r="F3" s="58" t="s">
        <v>68</v>
      </c>
      <c r="G3" s="58" t="s">
        <v>69</v>
      </c>
      <c r="I3" s="24" t="s">
        <v>945</v>
      </c>
      <c r="J3" s="24" t="s">
        <v>935</v>
      </c>
    </row>
    <row r="4" spans="1:10" ht="148" customHeight="1" x14ac:dyDescent="0.2">
      <c r="A4" s="17" t="s">
        <v>103</v>
      </c>
      <c r="B4" s="21" t="s">
        <v>695</v>
      </c>
      <c r="C4" s="17" t="str">
        <f>_xlfn.TEXTJOIN(CHAR(10),TRUE,$F$4:$F$16)</f>
        <v>ISO 13485
ISO 14971
ISO 10993-1
ISO 1135-4
ISO 1135-5
ISO 11737-1
ISO/TS 23128:2019
ISO 3826-1
ISO 3826-3
ISO 6710
ISO 80369-7
ISO 8536-4
IEC 62366-1</v>
      </c>
      <c r="D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4" s="37"/>
      <c r="F4" s="54" t="s">
        <v>65</v>
      </c>
      <c r="G4" s="22" t="s">
        <v>865</v>
      </c>
      <c r="I4" s="22" t="s">
        <v>947</v>
      </c>
      <c r="J4" s="62" t="s">
        <v>874</v>
      </c>
    </row>
    <row r="5" spans="1:10" ht="93" customHeight="1" x14ac:dyDescent="0.2">
      <c r="A5" s="17" t="s">
        <v>37</v>
      </c>
      <c r="B5" s="21" t="s">
        <v>695</v>
      </c>
      <c r="C5" s="17" t="str">
        <f>$F$5</f>
        <v>ISO 14971</v>
      </c>
      <c r="D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5" s="37"/>
      <c r="F5" s="54" t="s">
        <v>66</v>
      </c>
      <c r="G5" s="22" t="s">
        <v>866</v>
      </c>
      <c r="I5" s="22" t="s">
        <v>952</v>
      </c>
      <c r="J5" s="54" t="s">
        <v>948</v>
      </c>
    </row>
    <row r="6" spans="1:10" ht="49" customHeight="1" x14ac:dyDescent="0.2">
      <c r="A6" s="68" t="s">
        <v>38</v>
      </c>
      <c r="B6" s="69"/>
      <c r="C6" s="69"/>
      <c r="D6" s="70"/>
      <c r="E6" s="37"/>
      <c r="F6" s="64" t="s">
        <v>49</v>
      </c>
      <c r="G6" s="63" t="s">
        <v>867</v>
      </c>
      <c r="I6" s="22" t="s">
        <v>953</v>
      </c>
      <c r="J6" s="54" t="s">
        <v>949</v>
      </c>
    </row>
    <row r="7" spans="1:10" ht="34" x14ac:dyDescent="0.2">
      <c r="A7" s="68" t="s">
        <v>104</v>
      </c>
      <c r="B7" s="69"/>
      <c r="C7" s="69"/>
      <c r="D7" s="70"/>
      <c r="E7" s="37"/>
      <c r="F7" s="54" t="s">
        <v>960</v>
      </c>
      <c r="G7" s="22" t="s">
        <v>961</v>
      </c>
      <c r="I7" s="22" t="s">
        <v>954</v>
      </c>
      <c r="J7" s="54" t="s">
        <v>950</v>
      </c>
    </row>
    <row r="8" spans="1:10" ht="72" customHeight="1" x14ac:dyDescent="0.2">
      <c r="A8" s="17" t="s">
        <v>105</v>
      </c>
      <c r="B8" s="21" t="s">
        <v>695</v>
      </c>
      <c r="C8" s="17" t="str">
        <f t="shared" ref="C8:C13" si="0">$F$5</f>
        <v>ISO 14971</v>
      </c>
      <c r="D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8" s="37"/>
      <c r="F8" s="54" t="s">
        <v>968</v>
      </c>
      <c r="G8" s="22" t="s">
        <v>969</v>
      </c>
      <c r="I8" s="22" t="s">
        <v>955</v>
      </c>
      <c r="J8" s="54" t="s">
        <v>949</v>
      </c>
    </row>
    <row r="9" spans="1:10" ht="55" customHeight="1" x14ac:dyDescent="0.2">
      <c r="A9" s="17" t="s">
        <v>106</v>
      </c>
      <c r="B9" s="21" t="s">
        <v>695</v>
      </c>
      <c r="C9" s="17" t="str">
        <f t="shared" si="0"/>
        <v>ISO 14971</v>
      </c>
      <c r="D9" s="17" t="str">
        <f t="shared" ref="D9:D13" si="1">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9" s="37"/>
      <c r="F9" s="54" t="s">
        <v>962</v>
      </c>
      <c r="G9" s="22" t="s">
        <v>963</v>
      </c>
      <c r="I9" s="22" t="s">
        <v>956</v>
      </c>
      <c r="J9" s="62" t="s">
        <v>874</v>
      </c>
    </row>
    <row r="10" spans="1:10" ht="57" customHeight="1" x14ac:dyDescent="0.2">
      <c r="A10" s="17" t="s">
        <v>107</v>
      </c>
      <c r="B10" s="21" t="s">
        <v>695</v>
      </c>
      <c r="C10" s="17" t="str">
        <f t="shared" si="0"/>
        <v>ISO 14971</v>
      </c>
      <c r="D10"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0" s="37"/>
      <c r="F10" s="54" t="s">
        <v>964</v>
      </c>
      <c r="G10" s="22" t="s">
        <v>965</v>
      </c>
      <c r="I10" s="22" t="s">
        <v>957</v>
      </c>
      <c r="J10" s="62" t="s">
        <v>874</v>
      </c>
    </row>
    <row r="11" spans="1:10" ht="59" customHeight="1" x14ac:dyDescent="0.2">
      <c r="A11" s="17" t="s">
        <v>156</v>
      </c>
      <c r="B11" s="21" t="s">
        <v>695</v>
      </c>
      <c r="C11" s="17" t="str">
        <f t="shared" si="0"/>
        <v>ISO 14971</v>
      </c>
      <c r="D11"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1" s="37"/>
      <c r="F11" s="54" t="s">
        <v>966</v>
      </c>
      <c r="G11" s="22" t="s">
        <v>967</v>
      </c>
      <c r="I11" s="22" t="s">
        <v>958</v>
      </c>
      <c r="J11" s="62" t="s">
        <v>874</v>
      </c>
    </row>
    <row r="12" spans="1:10" ht="73" customHeight="1" x14ac:dyDescent="0.2">
      <c r="A12" s="17" t="s">
        <v>108</v>
      </c>
      <c r="B12" s="21" t="s">
        <v>695</v>
      </c>
      <c r="C12" s="17" t="str">
        <f t="shared" si="0"/>
        <v>ISO 14971</v>
      </c>
      <c r="D12"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2" s="37"/>
      <c r="F12" s="54" t="s">
        <v>971</v>
      </c>
      <c r="G12" s="22" t="s">
        <v>973</v>
      </c>
      <c r="I12" s="22" t="s">
        <v>959</v>
      </c>
      <c r="J12" s="54" t="s">
        <v>951</v>
      </c>
    </row>
    <row r="13" spans="1:10" ht="52" customHeight="1" x14ac:dyDescent="0.2">
      <c r="A13" s="17" t="s">
        <v>155</v>
      </c>
      <c r="B13" s="21" t="s">
        <v>695</v>
      </c>
      <c r="C13" s="17" t="str">
        <f t="shared" si="0"/>
        <v>ISO 14971</v>
      </c>
      <c r="D13"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3" s="37"/>
      <c r="F13" s="54" t="s">
        <v>974</v>
      </c>
      <c r="G13" s="22" t="s">
        <v>975</v>
      </c>
      <c r="I13" s="26"/>
      <c r="J13" s="57"/>
    </row>
    <row r="14" spans="1:10" ht="64" customHeight="1" x14ac:dyDescent="0.2">
      <c r="A14" s="75" t="s">
        <v>109</v>
      </c>
      <c r="B14" s="75"/>
      <c r="C14" s="75"/>
      <c r="D14" s="75"/>
      <c r="F14" s="54" t="s">
        <v>896</v>
      </c>
      <c r="G14" s="17" t="s">
        <v>897</v>
      </c>
      <c r="I14" s="26"/>
      <c r="J14" s="57"/>
    </row>
    <row r="15" spans="1:10" ht="50" customHeight="1" x14ac:dyDescent="0.2">
      <c r="A15" s="17" t="s">
        <v>41</v>
      </c>
      <c r="B15" s="21" t="s">
        <v>695</v>
      </c>
      <c r="C15" s="17" t="str">
        <f>$F$5</f>
        <v>ISO 14971</v>
      </c>
      <c r="D1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5" s="54" t="s">
        <v>886</v>
      </c>
      <c r="G15" s="22" t="s">
        <v>887</v>
      </c>
      <c r="I15" s="26"/>
      <c r="J15" s="57"/>
    </row>
    <row r="16" spans="1:10" ht="82" customHeight="1" x14ac:dyDescent="0.2">
      <c r="A16" s="17" t="s">
        <v>110</v>
      </c>
      <c r="B16" s="21" t="s">
        <v>695</v>
      </c>
      <c r="C16" s="17" t="str">
        <f>$F$5</f>
        <v>ISO 14971</v>
      </c>
      <c r="D1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6" s="54" t="s">
        <v>898</v>
      </c>
      <c r="G16" s="22" t="s">
        <v>899</v>
      </c>
      <c r="I16" s="108"/>
      <c r="J16" s="109"/>
    </row>
    <row r="17" spans="1:10" ht="78" customHeight="1" x14ac:dyDescent="0.2">
      <c r="A17" s="17" t="s">
        <v>111</v>
      </c>
      <c r="B17" s="21" t="s">
        <v>695</v>
      </c>
      <c r="C17" s="17" t="str">
        <f>$F$5</f>
        <v>ISO 14971</v>
      </c>
      <c r="D1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7" s="54" t="s">
        <v>888</v>
      </c>
      <c r="G17" s="22" t="s">
        <v>889</v>
      </c>
      <c r="I17" s="109"/>
      <c r="J17" s="108"/>
    </row>
    <row r="18" spans="1:10" ht="85" customHeight="1" x14ac:dyDescent="0.2">
      <c r="A18" s="35" t="s">
        <v>15</v>
      </c>
      <c r="B18" s="21" t="s">
        <v>695</v>
      </c>
      <c r="C18" s="17" t="str">
        <f>$F$5</f>
        <v>ISO 14971</v>
      </c>
      <c r="D1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8" s="54" t="s">
        <v>875</v>
      </c>
      <c r="G18" s="22" t="s">
        <v>876</v>
      </c>
      <c r="I18" s="108"/>
      <c r="J18" s="109"/>
    </row>
    <row r="19" spans="1:10" ht="34" x14ac:dyDescent="0.2">
      <c r="A19" s="76" t="s">
        <v>42</v>
      </c>
      <c r="B19" s="76"/>
      <c r="C19" s="76"/>
      <c r="D19" s="76"/>
      <c r="F19" s="54" t="s">
        <v>877</v>
      </c>
      <c r="G19" s="17" t="s">
        <v>878</v>
      </c>
      <c r="I19" s="108"/>
      <c r="J19" s="109"/>
    </row>
    <row r="20" spans="1:10" ht="117" customHeight="1" x14ac:dyDescent="0.2">
      <c r="A20" s="17" t="s">
        <v>43</v>
      </c>
      <c r="B20" s="21" t="s">
        <v>695</v>
      </c>
      <c r="C20" s="17" t="str">
        <f>$F$5&amp;CHAR(10)&amp;$F$16</f>
        <v>ISO 14971
IEC 62366-1</v>
      </c>
      <c r="D2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0" s="54" t="s">
        <v>894</v>
      </c>
      <c r="G20" s="17" t="s">
        <v>895</v>
      </c>
      <c r="I20" s="26"/>
      <c r="J20" s="57"/>
    </row>
    <row r="21" spans="1:10" ht="84" customHeight="1" x14ac:dyDescent="0.2">
      <c r="A21" s="17" t="s">
        <v>44</v>
      </c>
      <c r="B21" s="21" t="s">
        <v>695</v>
      </c>
      <c r="C21" s="17" t="str">
        <f>$F$5&amp;CHAR(10)&amp;$F$16</f>
        <v>ISO 14971
IEC 62366-1</v>
      </c>
      <c r="D2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1" s="54" t="s">
        <v>970</v>
      </c>
      <c r="G21" s="22" t="s">
        <v>972</v>
      </c>
      <c r="I21" s="26"/>
      <c r="J21" s="57"/>
    </row>
    <row r="22" spans="1:10" ht="146" customHeight="1" x14ac:dyDescent="0.2">
      <c r="A22" s="17" t="s">
        <v>112</v>
      </c>
      <c r="B22" s="21" t="s">
        <v>695</v>
      </c>
      <c r="C22" s="17" t="str">
        <f>F5&amp;CHAR(10)&amp;_xlfn.TEXTJOIN(CHAR(10),TRUE,$F$19:$F$22)</f>
        <v>ISO 14971
ISO 11607-1
ISO 11607-2
ISO 3826-2
ISO 20417</v>
      </c>
      <c r="D2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2" s="54" t="s">
        <v>873</v>
      </c>
      <c r="G22" s="22" t="s">
        <v>994</v>
      </c>
      <c r="I22" s="26"/>
      <c r="J22" s="57"/>
    </row>
    <row r="23" spans="1:10" ht="145" customHeight="1" x14ac:dyDescent="0.2">
      <c r="A23" s="17" t="s">
        <v>113</v>
      </c>
      <c r="B23" s="21" t="s">
        <v>695</v>
      </c>
      <c r="C23" s="17" t="str">
        <f>F6&amp;CHAR(10)&amp;_xlfn.TEXTJOIN(CHAR(10),TRUE,$F$19:$F$22)</f>
        <v>ISO 10993-1
ISO 11607-1
ISO 11607-2
ISO 3826-2
ISO 20417</v>
      </c>
      <c r="D2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3" s="57"/>
      <c r="G23" s="26"/>
      <c r="I23" s="26"/>
      <c r="J23" s="57"/>
    </row>
    <row r="24" spans="1:10" ht="102" customHeight="1" x14ac:dyDescent="0.2">
      <c r="A24" s="17" t="s">
        <v>115</v>
      </c>
      <c r="B24" s="21" t="s">
        <v>695</v>
      </c>
      <c r="C24" s="17" t="str">
        <f>$F$5</f>
        <v>ISO 14971</v>
      </c>
      <c r="D2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4" s="57"/>
      <c r="G24" s="26"/>
      <c r="I24" s="26"/>
      <c r="J24" s="57"/>
    </row>
    <row r="25" spans="1:10" ht="118" customHeight="1" x14ac:dyDescent="0.2">
      <c r="A25" s="17" t="s">
        <v>114</v>
      </c>
      <c r="B25" s="21" t="s">
        <v>900</v>
      </c>
      <c r="C25" s="23" t="str">
        <f>$G$1</f>
        <v>N/A</v>
      </c>
      <c r="D25" s="23" t="str">
        <f>$G$1</f>
        <v>N/A</v>
      </c>
      <c r="F25" s="57"/>
      <c r="G25" s="26"/>
      <c r="I25" s="26"/>
      <c r="J25" s="57"/>
    </row>
    <row r="26" spans="1:10" ht="32" customHeight="1" x14ac:dyDescent="0.2">
      <c r="F26" s="57"/>
      <c r="G26" s="26"/>
      <c r="I26" s="26"/>
      <c r="J26" s="57"/>
    </row>
    <row r="27" spans="1:10" ht="34" x14ac:dyDescent="0.2">
      <c r="A27" s="49" t="s">
        <v>74</v>
      </c>
      <c r="B27" s="24" t="s">
        <v>39</v>
      </c>
      <c r="C27" s="49" t="s">
        <v>40</v>
      </c>
      <c r="D27" s="49" t="s">
        <v>116</v>
      </c>
      <c r="F27" s="57"/>
      <c r="G27" s="26"/>
      <c r="I27" s="26"/>
      <c r="J27" s="57"/>
    </row>
    <row r="28" spans="1:10" x14ac:dyDescent="0.2">
      <c r="A28" s="77" t="s">
        <v>118</v>
      </c>
      <c r="B28" s="77"/>
      <c r="C28" s="77"/>
      <c r="D28" s="77"/>
      <c r="F28" s="57"/>
      <c r="G28" s="26"/>
    </row>
    <row r="29" spans="1:10" ht="16" customHeight="1" x14ac:dyDescent="0.2">
      <c r="A29" s="75" t="s">
        <v>117</v>
      </c>
      <c r="B29" s="75"/>
      <c r="C29" s="75"/>
      <c r="D29" s="75"/>
      <c r="G29" s="37"/>
    </row>
    <row r="30" spans="1:10" ht="131" customHeight="1" x14ac:dyDescent="0.2">
      <c r="A30" s="23" t="s">
        <v>137</v>
      </c>
      <c r="B30" s="21" t="s">
        <v>695</v>
      </c>
      <c r="C30" s="17" t="str">
        <f>_xlfn.TEXTJOIN(CHAR(10),TRUE,$F$5:$F$8)&amp;CHAR(10)&amp;_xlfn.TEXTJOIN(CHAR(10),TRUE,$F$10:$F$15)</f>
        <v>ISO 14971
ISO 10993-1
ISO 1135-4
ISO 1135-5
ISO/TS 23128:2019
ISO 3826-1
ISO 3826-3
ISO 6710
ISO 80369-7
ISO 8536-4</v>
      </c>
      <c r="D3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G30" s="37"/>
    </row>
    <row r="31" spans="1:10" ht="132" customHeight="1" x14ac:dyDescent="0.2">
      <c r="A31" s="17" t="s">
        <v>136</v>
      </c>
      <c r="B31" s="21" t="s">
        <v>695</v>
      </c>
      <c r="C31" s="17" t="str">
        <f>$F$6</f>
        <v>ISO 10993-1</v>
      </c>
      <c r="D3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2" spans="1:10" ht="110" customHeight="1" x14ac:dyDescent="0.2">
      <c r="A32" s="23" t="s">
        <v>135</v>
      </c>
      <c r="B32" s="21" t="s">
        <v>900</v>
      </c>
      <c r="C32" s="23" t="str">
        <f>$G$1</f>
        <v>N/A</v>
      </c>
      <c r="D32" s="23" t="str">
        <f>$G$1</f>
        <v>N/A</v>
      </c>
    </row>
    <row r="33" spans="1:7" ht="139" customHeight="1" x14ac:dyDescent="0.2">
      <c r="A33" s="23" t="s">
        <v>134</v>
      </c>
      <c r="B33" s="21" t="s">
        <v>695</v>
      </c>
      <c r="C33" s="17" t="str">
        <f>_xlfn.TEXTJOIN(CHAR(10),TRUE,$F$7:$F$15)</f>
        <v>ISO 1135-4
ISO 1135-5
ISO 11737-1
ISO/TS 23128:2019
ISO 3826-1
ISO 3826-3
ISO 6710
ISO 80369-7
ISO 8536-4</v>
      </c>
      <c r="D3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4" spans="1:7" x14ac:dyDescent="0.2">
      <c r="A34" s="23" t="s">
        <v>133</v>
      </c>
      <c r="B34" s="21" t="s">
        <v>900</v>
      </c>
      <c r="C34" s="23" t="str">
        <f>$G$1</f>
        <v>N/A</v>
      </c>
      <c r="D34" s="23" t="str">
        <f>$G$1</f>
        <v>N/A</v>
      </c>
    </row>
    <row r="35" spans="1:7" ht="73" customHeight="1" x14ac:dyDescent="0.2">
      <c r="A35" s="23" t="s">
        <v>132</v>
      </c>
      <c r="B35" s="21" t="s">
        <v>695</v>
      </c>
      <c r="C35" s="17" t="str">
        <f>_xlfn.TEXTJOIN(CHAR(10),TRUE,$F$7:$F$15)</f>
        <v>ISO 1135-4
ISO 1135-5
ISO 11737-1
ISO/TS 23128:2019
ISO 3826-1
ISO 3826-3
ISO 6710
ISO 80369-7
ISO 8536-4</v>
      </c>
      <c r="D3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6" spans="1:7" ht="79" customHeight="1" x14ac:dyDescent="0.2">
      <c r="A36" s="23" t="s">
        <v>131</v>
      </c>
      <c r="B36" s="21" t="s">
        <v>695</v>
      </c>
      <c r="C36" s="17" t="str">
        <f>_xlfn.TEXTJOIN(CHAR(10),TRUE,$F$7:$F$15)</f>
        <v>ISO 1135-4
ISO 1135-5
ISO 11737-1
ISO/TS 23128:2019
ISO 3826-1
ISO 3826-3
ISO 6710
ISO 80369-7
ISO 8536-4</v>
      </c>
      <c r="D3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7" spans="1:7" ht="81" customHeight="1" x14ac:dyDescent="0.2">
      <c r="A37" s="23" t="s">
        <v>119</v>
      </c>
      <c r="B37" s="21" t="s">
        <v>695</v>
      </c>
      <c r="C37" s="17" t="str">
        <f>_xlfn.TEXTJOIN(CHAR(10),TRUE,$F$7:$F$16)</f>
        <v>ISO 1135-4
ISO 1135-5
ISO 11737-1
ISO/TS 23128:2019
ISO 3826-1
ISO 3826-3
ISO 6710
ISO 80369-7
ISO 8536-4
IEC 62366-1</v>
      </c>
      <c r="D3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37" s="57"/>
      <c r="G37" s="37"/>
    </row>
    <row r="38" spans="1:7" ht="138" customHeight="1" x14ac:dyDescent="0.2">
      <c r="A38" s="17" t="s">
        <v>120</v>
      </c>
      <c r="B38" s="21" t="s">
        <v>695</v>
      </c>
      <c r="C38" s="17" t="str">
        <f>F5&amp;CHAR(10)&amp;_xlfn.TEXTJOIN(CHAR(10),TRUE,$F$19:$F$20)&amp;CHAR(10)&amp;F22</f>
        <v>ISO 14971
ISO 11607-1
ISO 11607-2
ISO 20417</v>
      </c>
      <c r="D3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9" spans="1:7" ht="133" customHeight="1" x14ac:dyDescent="0.2">
      <c r="A39" s="17" t="s">
        <v>946</v>
      </c>
      <c r="B39" s="21" t="s">
        <v>695</v>
      </c>
      <c r="C39" s="17" t="str">
        <f>F4&amp;CHAR(10)&amp;F5</f>
        <v>ISO 13485
ISO 14971</v>
      </c>
      <c r="D3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0" spans="1:7" ht="16" customHeight="1" x14ac:dyDescent="0.2">
      <c r="A40" s="74" t="s">
        <v>121</v>
      </c>
      <c r="B40" s="74"/>
      <c r="C40" s="74"/>
      <c r="D40" s="74"/>
    </row>
    <row r="41" spans="1:7" ht="16" customHeight="1" x14ac:dyDescent="0.2">
      <c r="A41" s="74" t="s">
        <v>122</v>
      </c>
      <c r="B41" s="74"/>
      <c r="C41" s="74"/>
      <c r="D41" s="74"/>
    </row>
    <row r="42" spans="1:7" ht="29" customHeight="1" x14ac:dyDescent="0.2">
      <c r="A42" s="75" t="s">
        <v>123</v>
      </c>
      <c r="B42" s="75"/>
      <c r="C42" s="75"/>
      <c r="D42" s="75"/>
    </row>
    <row r="43" spans="1:7" ht="119" customHeight="1" x14ac:dyDescent="0.2">
      <c r="A43" s="22" t="s">
        <v>124</v>
      </c>
      <c r="B43" s="21" t="s">
        <v>695</v>
      </c>
      <c r="C43" s="17" t="str">
        <f>$F$5&amp;CHAR(10)&amp;_xlfn.TEXTJOIN(CHAR(10),TRUE,$F$7:$F$15)</f>
        <v>ISO 14971
ISO 1135-4
ISO 1135-5
ISO 11737-1
ISO/TS 23128:2019
ISO 3826-1
ISO 3826-3
ISO 6710
ISO 80369-7
ISO 8536-4</v>
      </c>
      <c r="D4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4" spans="1:7" ht="83" customHeight="1" x14ac:dyDescent="0.2">
      <c r="A44" s="23" t="s">
        <v>125</v>
      </c>
      <c r="B44" s="21" t="s">
        <v>695</v>
      </c>
      <c r="C44" s="17" t="str">
        <f>$F$5&amp;CHAR(10)&amp;_xlfn.TEXTJOIN(CHAR(10),TRUE,$F$7:$F$15)</f>
        <v>ISO 14971
ISO 1135-4
ISO 1135-5
ISO 11737-1
ISO/TS 23128:2019
ISO 3826-1
ISO 3826-3
ISO 6710
ISO 80369-7
ISO 8536-4</v>
      </c>
      <c r="D4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5" spans="1:7" ht="111" customHeight="1" x14ac:dyDescent="0.2">
      <c r="A45" s="22" t="s">
        <v>126</v>
      </c>
      <c r="B45" s="21" t="s">
        <v>695</v>
      </c>
      <c r="C45" s="17" t="str">
        <f>$F$5&amp;CHAR(10)&amp;_xlfn.TEXTJOIN(CHAR(10),TRUE,$F$7:$F$15)</f>
        <v>ISO 14971
ISO 1135-4
ISO 1135-5
ISO 11737-1
ISO/TS 23128:2019
ISO 3826-1
ISO 3826-3
ISO 6710
ISO 80369-7
ISO 8536-4</v>
      </c>
      <c r="D4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6" spans="1:7" x14ac:dyDescent="0.2">
      <c r="A46" s="75" t="s">
        <v>127</v>
      </c>
      <c r="B46" s="75"/>
      <c r="C46" s="75"/>
      <c r="D46" s="75"/>
    </row>
    <row r="47" spans="1:7" ht="121" customHeight="1" x14ac:dyDescent="0.2">
      <c r="A47" s="17" t="s">
        <v>255</v>
      </c>
      <c r="B47" s="21" t="s">
        <v>695</v>
      </c>
      <c r="C47" s="17" t="str">
        <f>$F$5</f>
        <v>ISO 14971</v>
      </c>
      <c r="D4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8" spans="1:7" ht="51" x14ac:dyDescent="0.2">
      <c r="A48" s="17" t="s">
        <v>256</v>
      </c>
      <c r="B48" s="21" t="s">
        <v>900</v>
      </c>
      <c r="C48" s="23" t="str">
        <f>$G$1</f>
        <v>N/A</v>
      </c>
      <c r="D48" s="23" t="str">
        <f>$G$1</f>
        <v>N/A</v>
      </c>
    </row>
    <row r="49" spans="1:4" x14ac:dyDescent="0.2">
      <c r="A49" s="77" t="s">
        <v>154</v>
      </c>
      <c r="B49" s="77"/>
      <c r="C49" s="77"/>
      <c r="D49" s="77"/>
    </row>
    <row r="50" spans="1:4" x14ac:dyDescent="0.2">
      <c r="A50" s="75" t="s">
        <v>128</v>
      </c>
      <c r="B50" s="75"/>
      <c r="C50" s="75"/>
      <c r="D50" s="75"/>
    </row>
    <row r="51" spans="1:4" ht="76" customHeight="1" x14ac:dyDescent="0.2">
      <c r="A51" s="23" t="s">
        <v>130</v>
      </c>
      <c r="B51" s="21" t="s">
        <v>695</v>
      </c>
      <c r="C51" s="17" t="str">
        <f>$F$5</f>
        <v>ISO 14971</v>
      </c>
      <c r="D5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52" spans="1:4" ht="96" customHeight="1" x14ac:dyDescent="0.2">
      <c r="A52" s="17" t="s">
        <v>129</v>
      </c>
      <c r="B52" s="21" t="s">
        <v>695</v>
      </c>
      <c r="C52" s="17" t="str">
        <f>$F$5</f>
        <v>ISO 14971</v>
      </c>
      <c r="D5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53" spans="1:4" ht="74" customHeight="1" x14ac:dyDescent="0.2">
      <c r="A53" s="17" t="s">
        <v>170</v>
      </c>
      <c r="B53" s="21" t="s">
        <v>695</v>
      </c>
      <c r="C53" s="17" t="str">
        <f>$F$5</f>
        <v>ISO 14971</v>
      </c>
      <c r="D5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54" spans="1:4" ht="83" customHeight="1" x14ac:dyDescent="0.2">
      <c r="A54" s="23" t="s">
        <v>158</v>
      </c>
      <c r="B54" s="21" t="s">
        <v>695</v>
      </c>
      <c r="C54" s="17" t="str">
        <f>$F$5</f>
        <v>ISO 14971</v>
      </c>
      <c r="D5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55" spans="1:4" ht="17" customHeight="1" x14ac:dyDescent="0.2">
      <c r="A55" s="74" t="s">
        <v>138</v>
      </c>
      <c r="B55" s="74"/>
      <c r="C55" s="74"/>
      <c r="D55" s="74"/>
    </row>
    <row r="56" spans="1:4" ht="85" x14ac:dyDescent="0.2">
      <c r="A56" s="17" t="s">
        <v>157</v>
      </c>
      <c r="B56" s="21" t="s">
        <v>900</v>
      </c>
      <c r="C56" s="23" t="str">
        <f>$G$1</f>
        <v>N/A</v>
      </c>
      <c r="D56" s="23" t="str">
        <f>$G$1</f>
        <v>N/A</v>
      </c>
    </row>
    <row r="57" spans="1:4" ht="17" customHeight="1" x14ac:dyDescent="0.2">
      <c r="A57" s="74" t="s">
        <v>139</v>
      </c>
      <c r="B57" s="74"/>
      <c r="C57" s="74"/>
      <c r="D57" s="74"/>
    </row>
    <row r="58" spans="1:4" ht="17" x14ac:dyDescent="0.2">
      <c r="A58" s="17" t="s">
        <v>909</v>
      </c>
      <c r="B58" s="21" t="s">
        <v>900</v>
      </c>
      <c r="C58" s="23" t="str">
        <f>$G$1</f>
        <v>N/A</v>
      </c>
      <c r="D58" s="23" t="str">
        <f>$G$1</f>
        <v>N/A</v>
      </c>
    </row>
    <row r="59" spans="1:4" ht="17" customHeight="1" x14ac:dyDescent="0.2">
      <c r="A59" s="74" t="s">
        <v>140</v>
      </c>
      <c r="B59" s="74"/>
      <c r="C59" s="74"/>
      <c r="D59" s="74"/>
    </row>
    <row r="60" spans="1:4" ht="97" customHeight="1" x14ac:dyDescent="0.2">
      <c r="A60" s="17" t="s">
        <v>904</v>
      </c>
      <c r="B60" s="21" t="s">
        <v>695</v>
      </c>
      <c r="C60" s="17" t="str">
        <f>$F$5</f>
        <v>ISO 14971</v>
      </c>
      <c r="D6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1" spans="1:4" ht="140" customHeight="1" x14ac:dyDescent="0.2">
      <c r="A61" s="17" t="s">
        <v>901</v>
      </c>
      <c r="B61" s="21" t="s">
        <v>695</v>
      </c>
      <c r="C61" s="17" t="str">
        <f>_xlfn.TEXTJOIN(CHAR(10),TRUE,$F$5:$F$8)&amp;CHAR(10)&amp;_xlfn.TEXTJOIN(CHAR(10),TRUE,$F$10:$F$15)</f>
        <v>ISO 14971
ISO 10993-1
ISO 1135-4
ISO 1135-5
ISO/TS 23128:2019
ISO 3826-1
ISO 3826-3
ISO 6710
ISO 80369-7
ISO 8536-4</v>
      </c>
      <c r="D6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2" spans="1:4" ht="143" customHeight="1" x14ac:dyDescent="0.2">
      <c r="A62" s="17" t="s">
        <v>141</v>
      </c>
      <c r="B62" s="21" t="s">
        <v>900</v>
      </c>
      <c r="C62" s="23" t="str">
        <f>$G$1</f>
        <v>N/A</v>
      </c>
      <c r="D62" s="23" t="str">
        <f>$G$1</f>
        <v>N/A</v>
      </c>
    </row>
    <row r="63" spans="1:4" ht="17" customHeight="1" x14ac:dyDescent="0.2">
      <c r="A63" s="77" t="s">
        <v>142</v>
      </c>
      <c r="B63" s="77"/>
      <c r="C63" s="77"/>
      <c r="D63" s="77"/>
    </row>
    <row r="64" spans="1:4" x14ac:dyDescent="0.2">
      <c r="A64" s="76" t="s">
        <v>348</v>
      </c>
      <c r="B64" s="76"/>
      <c r="C64" s="76"/>
      <c r="D64" s="76"/>
    </row>
    <row r="65" spans="1:4" ht="128" customHeight="1" x14ac:dyDescent="0.2">
      <c r="A65" s="23" t="s">
        <v>143</v>
      </c>
      <c r="B65" s="21" t="s">
        <v>695</v>
      </c>
      <c r="C65" s="17" t="str">
        <f>$F$5&amp;CHAR(10)&amp;$F$9</f>
        <v>ISO 14971
ISO 11737-1</v>
      </c>
      <c r="D6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6" spans="1:4" ht="98" customHeight="1" x14ac:dyDescent="0.2">
      <c r="A66" s="23" t="s">
        <v>144</v>
      </c>
      <c r="B66" s="21" t="s">
        <v>695</v>
      </c>
      <c r="C66" s="17" t="str">
        <f>$F$5&amp;CHAR(10)&amp;$F$9</f>
        <v>ISO 14971
ISO 11737-1</v>
      </c>
      <c r="D6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7" spans="1:4" ht="117" customHeight="1" x14ac:dyDescent="0.2">
      <c r="A67" s="23" t="s">
        <v>145</v>
      </c>
      <c r="B67" s="21" t="s">
        <v>695</v>
      </c>
      <c r="C67" s="17" t="str">
        <f>$F$5&amp;CHAR(10)&amp;$F$9</f>
        <v>ISO 14971
ISO 11737-1</v>
      </c>
      <c r="D6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8" spans="1:4" ht="103" customHeight="1" x14ac:dyDescent="0.2">
      <c r="A68" s="23" t="s">
        <v>146</v>
      </c>
      <c r="B68" s="21" t="s">
        <v>695</v>
      </c>
      <c r="C68" s="17" t="str">
        <f>$F$5&amp;CHAR(10)&amp;$F$9</f>
        <v>ISO 14971
ISO 11737-1</v>
      </c>
      <c r="D6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9" spans="1:4" ht="94" customHeight="1" x14ac:dyDescent="0.2">
      <c r="A69" s="17" t="s">
        <v>366</v>
      </c>
      <c r="B69" s="21" t="s">
        <v>695</v>
      </c>
      <c r="C69" s="17" t="str">
        <f>$F$5&amp;CHAR(10)&amp;$F$9</f>
        <v>ISO 14971
ISO 11737-1</v>
      </c>
      <c r="D6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0" spans="1:4" ht="51" x14ac:dyDescent="0.2">
      <c r="A70" s="17" t="s">
        <v>147</v>
      </c>
      <c r="B70" s="21" t="s">
        <v>900</v>
      </c>
      <c r="C70" s="23" t="str">
        <f>$G$1</f>
        <v>N/A</v>
      </c>
      <c r="D70" s="23" t="str">
        <f>$G$1</f>
        <v>N/A</v>
      </c>
    </row>
    <row r="71" spans="1:4" ht="89" customHeight="1" x14ac:dyDescent="0.2">
      <c r="A71" s="17" t="s">
        <v>148</v>
      </c>
      <c r="B71" s="21" t="s">
        <v>695</v>
      </c>
      <c r="C71" s="17" t="str">
        <f>F4&amp;CHAR(10)&amp;F5&amp;CHAR(10)&amp;F17&amp;CHAR(10)&amp;F18</f>
        <v>ISO 13485
ISO 14971
ISO 10993-7
ISO 11135</v>
      </c>
      <c r="D71" s="17" t="str">
        <f>_xlfn.TEXTJOIN(CHAR(10),TRUE,$I$4:$I$24)&amp;CHAR(10)&amp;I26</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2" spans="1:4" ht="101" customHeight="1" x14ac:dyDescent="0.2">
      <c r="A72" s="23" t="s">
        <v>149</v>
      </c>
      <c r="B72" s="21" t="s">
        <v>695</v>
      </c>
      <c r="C72" s="17" t="str">
        <f>_xlfn.TEXTJOIN(CHAR(10),TRUE,$F$17:$F$20)</f>
        <v>ISO 10993-7
ISO 11135
ISO 11607-1
ISO 11607-2</v>
      </c>
      <c r="D72" s="17" t="str">
        <f>_xlfn.TEXTJOIN(CHAR(10),TRUE,$I$4:$I$24)&amp;CHAR(10)&amp;I27</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3" spans="1:4" ht="79" customHeight="1" x14ac:dyDescent="0.2">
      <c r="A73" s="23" t="s">
        <v>150</v>
      </c>
      <c r="B73" s="21" t="s">
        <v>695</v>
      </c>
      <c r="C73" s="17" t="str">
        <f>_xlfn.TEXTJOIN(CHAR(10),TRUE,$F$17:$F$20)</f>
        <v>ISO 10993-7
ISO 11135
ISO 11607-1
ISO 11607-2</v>
      </c>
      <c r="D7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4" spans="1:4" ht="56" customHeight="1" x14ac:dyDescent="0.2">
      <c r="A74" s="17" t="s">
        <v>598</v>
      </c>
      <c r="B74" s="21" t="s">
        <v>900</v>
      </c>
      <c r="C74" s="23" t="str">
        <f>$G$1</f>
        <v>N/A</v>
      </c>
      <c r="D74" s="23" t="str">
        <f>$G$1</f>
        <v>N/A</v>
      </c>
    </row>
    <row r="75" spans="1:4" ht="139" customHeight="1" x14ac:dyDescent="0.2">
      <c r="A75" s="23" t="s">
        <v>151</v>
      </c>
      <c r="B75" s="21" t="s">
        <v>695</v>
      </c>
      <c r="C75" s="17" t="str">
        <f>_xlfn.TEXTJOIN(CHAR(10),TRUE,$F$19:$F$22)</f>
        <v>ISO 11607-1
ISO 11607-2
ISO 3826-2
ISO 20417</v>
      </c>
      <c r="D7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6" spans="1:4" ht="16" customHeight="1" x14ac:dyDescent="0.2">
      <c r="A76" s="76" t="s">
        <v>152</v>
      </c>
      <c r="B76" s="76"/>
      <c r="C76" s="76"/>
      <c r="D76" s="76"/>
    </row>
    <row r="77" spans="1:4" ht="153" x14ac:dyDescent="0.2">
      <c r="A77" s="17" t="s">
        <v>257</v>
      </c>
      <c r="B77" s="21" t="s">
        <v>695</v>
      </c>
      <c r="C77" s="17" t="str">
        <f>$F$6</f>
        <v>ISO 10993-1</v>
      </c>
      <c r="D7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8" spans="1:4" ht="153" x14ac:dyDescent="0.2">
      <c r="A78" s="17" t="s">
        <v>258</v>
      </c>
      <c r="B78" s="21" t="s">
        <v>695</v>
      </c>
      <c r="C78" s="17" t="str">
        <f>$F$6</f>
        <v>ISO 10993-1</v>
      </c>
      <c r="D7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9" spans="1:4" ht="16" customHeight="1" x14ac:dyDescent="0.2">
      <c r="A79" s="74" t="s">
        <v>153</v>
      </c>
      <c r="B79" s="74"/>
      <c r="C79" s="74"/>
      <c r="D79" s="74"/>
    </row>
    <row r="80" spans="1:4" x14ac:dyDescent="0.2">
      <c r="A80" s="75" t="s">
        <v>908</v>
      </c>
      <c r="B80" s="75"/>
      <c r="C80" s="75"/>
      <c r="D80" s="75"/>
    </row>
    <row r="81" spans="1:4" x14ac:dyDescent="0.2">
      <c r="A81" s="23" t="s">
        <v>169</v>
      </c>
      <c r="B81" s="21" t="s">
        <v>900</v>
      </c>
      <c r="C81" s="23" t="str">
        <f t="shared" ref="C81:D83" si="2">$G$1</f>
        <v>N/A</v>
      </c>
      <c r="D81" s="23" t="str">
        <f t="shared" si="2"/>
        <v>N/A</v>
      </c>
    </row>
    <row r="82" spans="1:4" ht="51" x14ac:dyDescent="0.2">
      <c r="A82" s="17" t="s">
        <v>159</v>
      </c>
      <c r="B82" s="21" t="s">
        <v>900</v>
      </c>
      <c r="C82" s="23" t="str">
        <f t="shared" si="2"/>
        <v>N/A</v>
      </c>
      <c r="D82" s="23" t="str">
        <f t="shared" si="2"/>
        <v>N/A</v>
      </c>
    </row>
    <row r="83" spans="1:4" ht="17" x14ac:dyDescent="0.2">
      <c r="A83" s="17" t="s">
        <v>259</v>
      </c>
      <c r="B83" s="21" t="s">
        <v>900</v>
      </c>
      <c r="C83" s="23" t="str">
        <f t="shared" si="2"/>
        <v>N/A</v>
      </c>
      <c r="D83" s="23" t="str">
        <f t="shared" si="2"/>
        <v>N/A</v>
      </c>
    </row>
    <row r="84" spans="1:4" x14ac:dyDescent="0.2">
      <c r="A84" s="76" t="s">
        <v>160</v>
      </c>
      <c r="B84" s="76"/>
      <c r="C84" s="76"/>
      <c r="D84" s="76"/>
    </row>
    <row r="85" spans="1:4" ht="51" x14ac:dyDescent="0.2">
      <c r="A85" s="17" t="s">
        <v>161</v>
      </c>
      <c r="B85" s="21" t="s">
        <v>900</v>
      </c>
      <c r="C85" s="23" t="str">
        <f t="shared" ref="C85:D90" si="3">$G$1</f>
        <v>N/A</v>
      </c>
      <c r="D85" s="23" t="str">
        <f t="shared" si="3"/>
        <v>N/A</v>
      </c>
    </row>
    <row r="86" spans="1:4" ht="68" x14ac:dyDescent="0.2">
      <c r="A86" s="17" t="s">
        <v>168</v>
      </c>
      <c r="B86" s="21" t="s">
        <v>900</v>
      </c>
      <c r="C86" s="23" t="str">
        <f t="shared" si="3"/>
        <v>N/A</v>
      </c>
      <c r="D86" s="23" t="str">
        <f t="shared" si="3"/>
        <v>N/A</v>
      </c>
    </row>
    <row r="87" spans="1:4" x14ac:dyDescent="0.2">
      <c r="A87" s="23" t="s">
        <v>162</v>
      </c>
      <c r="B87" s="21" t="s">
        <v>900</v>
      </c>
      <c r="C87" s="23" t="str">
        <f t="shared" si="3"/>
        <v>N/A</v>
      </c>
      <c r="D87" s="23" t="str">
        <f t="shared" si="3"/>
        <v>N/A</v>
      </c>
    </row>
    <row r="88" spans="1:4" ht="68" x14ac:dyDescent="0.2">
      <c r="A88" s="17" t="s">
        <v>907</v>
      </c>
      <c r="B88" s="21" t="s">
        <v>900</v>
      </c>
      <c r="C88" s="23" t="str">
        <f t="shared" si="3"/>
        <v>N/A</v>
      </c>
      <c r="D88" s="23" t="str">
        <f t="shared" si="3"/>
        <v>N/A</v>
      </c>
    </row>
    <row r="89" spans="1:4" x14ac:dyDescent="0.2">
      <c r="A89" s="74" t="s">
        <v>163</v>
      </c>
      <c r="B89" s="74"/>
      <c r="C89" s="74"/>
      <c r="D89" s="74"/>
    </row>
    <row r="90" spans="1:4" ht="112" customHeight="1" x14ac:dyDescent="0.2">
      <c r="A90" s="17" t="s">
        <v>164</v>
      </c>
      <c r="B90" s="21" t="s">
        <v>900</v>
      </c>
      <c r="C90" s="23" t="str">
        <f t="shared" si="3"/>
        <v>N/A</v>
      </c>
      <c r="D90" s="23" t="str">
        <f t="shared" si="3"/>
        <v>N/A</v>
      </c>
    </row>
    <row r="91" spans="1:4" x14ac:dyDescent="0.2">
      <c r="A91" s="76" t="s">
        <v>165</v>
      </c>
      <c r="B91" s="76"/>
      <c r="C91" s="76"/>
      <c r="D91" s="76"/>
    </row>
    <row r="92" spans="1:4" ht="167" customHeight="1" x14ac:dyDescent="0.2">
      <c r="A92" s="23" t="s">
        <v>167</v>
      </c>
      <c r="B92" s="21" t="s">
        <v>695</v>
      </c>
      <c r="C92" s="17" t="str">
        <f>$F$5&amp;CHAR(10)&amp;_xlfn.TEXTJOIN(CHAR(10),TRUE,$F$7:$F$16)</f>
        <v>ISO 14971
ISO 1135-4
ISO 1135-5
ISO 11737-1
ISO/TS 23128:2019
ISO 3826-1
ISO 3826-3
ISO 6710
ISO 80369-7
ISO 8536-4
IEC 62366-1</v>
      </c>
      <c r="D9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3" spans="1:4" ht="145" customHeight="1" x14ac:dyDescent="0.2">
      <c r="A93" s="17" t="s">
        <v>166</v>
      </c>
      <c r="B93" s="21" t="s">
        <v>695</v>
      </c>
      <c r="C93" s="17" t="str">
        <f>F5&amp;CHAR(10)&amp;F6</f>
        <v>ISO 14971
ISO 10993-1</v>
      </c>
      <c r="D9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4" spans="1:4" ht="110" customHeight="1" x14ac:dyDescent="0.2">
      <c r="A94" s="23" t="s">
        <v>172</v>
      </c>
      <c r="B94" s="21" t="s">
        <v>695</v>
      </c>
      <c r="C94" s="23" t="str">
        <f>F5</f>
        <v>ISO 14971</v>
      </c>
      <c r="D9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5" spans="1:4" ht="81" customHeight="1" x14ac:dyDescent="0.2">
      <c r="A95" s="23" t="s">
        <v>906</v>
      </c>
      <c r="B95" s="21" t="s">
        <v>900</v>
      </c>
      <c r="C95" s="23" t="str">
        <f t="shared" ref="C95:D97" si="4">$G$1</f>
        <v>N/A</v>
      </c>
      <c r="D95" s="23" t="str">
        <f t="shared" si="4"/>
        <v>N/A</v>
      </c>
    </row>
    <row r="96" spans="1:4" ht="116" customHeight="1" x14ac:dyDescent="0.2">
      <c r="A96" s="23" t="s">
        <v>174</v>
      </c>
      <c r="B96" s="21" t="s">
        <v>695</v>
      </c>
      <c r="C96" s="17" t="str">
        <f>$F$5&amp;CHAR(10)&amp;$F$6</f>
        <v>ISO 14971
ISO 10993-1</v>
      </c>
      <c r="D9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7" spans="1:4" ht="82" customHeight="1" x14ac:dyDescent="0.2">
      <c r="A97" s="23" t="s">
        <v>173</v>
      </c>
      <c r="B97" s="21" t="s">
        <v>900</v>
      </c>
      <c r="C97" s="23" t="str">
        <f t="shared" si="4"/>
        <v>N/A</v>
      </c>
      <c r="D97" s="23" t="str">
        <f t="shared" si="4"/>
        <v>N/A</v>
      </c>
    </row>
    <row r="98" spans="1:4" ht="68" customHeight="1" x14ac:dyDescent="0.2">
      <c r="A98" s="23" t="s">
        <v>175</v>
      </c>
      <c r="B98" s="21" t="s">
        <v>695</v>
      </c>
      <c r="C98" s="17" t="str">
        <f>$F$5&amp;CHAR(10)&amp;$F$16</f>
        <v>ISO 14971
IEC 62366-1</v>
      </c>
      <c r="D9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9" spans="1:4" ht="103" customHeight="1" x14ac:dyDescent="0.2">
      <c r="A99" s="17" t="s">
        <v>176</v>
      </c>
      <c r="B99" s="21" t="s">
        <v>695</v>
      </c>
      <c r="C99" s="17" t="str">
        <f>F4&amp;CHAR(10)&amp;$F$5&amp;CHAR(10)&amp;$F$16</f>
        <v>ISO 13485
ISO 14971
IEC 62366-1</v>
      </c>
      <c r="D9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0" spans="1:4" ht="107" customHeight="1" x14ac:dyDescent="0.2">
      <c r="A100" s="59" t="s">
        <v>177</v>
      </c>
      <c r="B100" s="60" t="s">
        <v>695</v>
      </c>
      <c r="C100" s="61" t="str">
        <f>$F$5&amp;CHAR(10)&amp;$F$16</f>
        <v>ISO 14971
IEC 62366-1</v>
      </c>
      <c r="D100" s="61"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1" spans="1:4" ht="89" customHeight="1" x14ac:dyDescent="0.2">
      <c r="A101" s="23" t="s">
        <v>178</v>
      </c>
      <c r="B101" s="21" t="s">
        <v>900</v>
      </c>
      <c r="C101" s="23" t="str">
        <f t="shared" ref="C101:D101" si="5">$G$1</f>
        <v>N/A</v>
      </c>
      <c r="D101" s="23" t="str">
        <f t="shared" si="5"/>
        <v>N/A</v>
      </c>
    </row>
    <row r="102" spans="1:4" x14ac:dyDescent="0.2">
      <c r="A102" s="23" t="s">
        <v>179</v>
      </c>
      <c r="B102" s="21" t="s">
        <v>900</v>
      </c>
      <c r="C102" s="23" t="str">
        <f>$G$1</f>
        <v>N/A</v>
      </c>
      <c r="D102" s="23" t="str">
        <f>$G$1</f>
        <v>N/A</v>
      </c>
    </row>
    <row r="103" spans="1:4" ht="148" customHeight="1" x14ac:dyDescent="0.2">
      <c r="A103" s="17" t="s">
        <v>905</v>
      </c>
      <c r="B103" s="21" t="s">
        <v>695</v>
      </c>
      <c r="C103" s="17" t="str">
        <f>F4&amp;CHAR(10)&amp;$F$5&amp;CHAR(10)&amp;$F$22</f>
        <v>ISO 13485
ISO 14971
ISO 20417</v>
      </c>
      <c r="D10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4" spans="1:4" x14ac:dyDescent="0.2">
      <c r="A104" s="74" t="s">
        <v>180</v>
      </c>
      <c r="B104" s="74"/>
      <c r="C104" s="74"/>
      <c r="D104" s="74"/>
    </row>
    <row r="105" spans="1:4" ht="51" x14ac:dyDescent="0.2">
      <c r="A105" s="17" t="s">
        <v>181</v>
      </c>
      <c r="B105" s="21" t="s">
        <v>900</v>
      </c>
      <c r="C105" s="23" t="str">
        <f>$G$1</f>
        <v>N/A</v>
      </c>
      <c r="D105" s="23" t="str">
        <f>$G$1</f>
        <v>N/A</v>
      </c>
    </row>
    <row r="106" spans="1:4" x14ac:dyDescent="0.2">
      <c r="A106" s="23" t="s">
        <v>182</v>
      </c>
      <c r="B106" s="21" t="s">
        <v>900</v>
      </c>
      <c r="C106" s="23" t="str">
        <f>$G$1</f>
        <v>N/A</v>
      </c>
      <c r="D106" s="23" t="str">
        <f>$G$1</f>
        <v>N/A</v>
      </c>
    </row>
    <row r="107" spans="1:4" x14ac:dyDescent="0.2">
      <c r="A107" s="74" t="s">
        <v>183</v>
      </c>
      <c r="B107" s="74"/>
      <c r="C107" s="74"/>
      <c r="D107" s="74"/>
    </row>
    <row r="108" spans="1:4" x14ac:dyDescent="0.2">
      <c r="A108" s="74" t="s">
        <v>184</v>
      </c>
      <c r="B108" s="74"/>
      <c r="C108" s="74"/>
      <c r="D108" s="74"/>
    </row>
    <row r="109" spans="1:4" ht="51" x14ac:dyDescent="0.2">
      <c r="A109" s="17" t="s">
        <v>185</v>
      </c>
      <c r="B109" s="21" t="s">
        <v>900</v>
      </c>
      <c r="C109" s="23" t="str">
        <f>$G$1</f>
        <v>N/A</v>
      </c>
      <c r="D109" s="23" t="str">
        <f>$G$1</f>
        <v>N/A</v>
      </c>
    </row>
    <row r="110" spans="1:4" ht="51" x14ac:dyDescent="0.2">
      <c r="A110" s="17" t="s">
        <v>186</v>
      </c>
      <c r="B110" s="21" t="s">
        <v>900</v>
      </c>
      <c r="C110" s="23" t="str">
        <f>$G$1</f>
        <v>N/A</v>
      </c>
      <c r="D110" s="23" t="str">
        <f>$G$1</f>
        <v>N/A</v>
      </c>
    </row>
    <row r="111" spans="1:4" x14ac:dyDescent="0.2">
      <c r="A111" s="74" t="s">
        <v>187</v>
      </c>
      <c r="B111" s="74"/>
      <c r="C111" s="74"/>
      <c r="D111" s="74"/>
    </row>
    <row r="112" spans="1:4" ht="51" x14ac:dyDescent="0.2">
      <c r="A112" s="17" t="s">
        <v>188</v>
      </c>
      <c r="B112" s="21" t="s">
        <v>900</v>
      </c>
      <c r="C112" s="23" t="str">
        <f t="shared" ref="C112:D114" si="6">$G$1</f>
        <v>N/A</v>
      </c>
      <c r="D112" s="23" t="str">
        <f t="shared" si="6"/>
        <v>N/A</v>
      </c>
    </row>
    <row r="113" spans="1:4" x14ac:dyDescent="0.2">
      <c r="A113" s="23" t="s">
        <v>189</v>
      </c>
      <c r="B113" s="21" t="s">
        <v>900</v>
      </c>
      <c r="C113" s="23" t="str">
        <f t="shared" si="6"/>
        <v>N/A</v>
      </c>
      <c r="D113" s="23" t="str">
        <f t="shared" si="6"/>
        <v>N/A</v>
      </c>
    </row>
    <row r="114" spans="1:4" ht="51" x14ac:dyDescent="0.2">
      <c r="A114" s="17" t="s">
        <v>190</v>
      </c>
      <c r="B114" s="21" t="s">
        <v>900</v>
      </c>
      <c r="C114" s="23" t="str">
        <f t="shared" si="6"/>
        <v>N/A</v>
      </c>
      <c r="D114" s="23" t="str">
        <f t="shared" si="6"/>
        <v>N/A</v>
      </c>
    </row>
    <row r="115" spans="1:4" x14ac:dyDescent="0.2">
      <c r="A115" s="74" t="s">
        <v>191</v>
      </c>
      <c r="B115" s="74"/>
      <c r="C115" s="74"/>
      <c r="D115" s="74"/>
    </row>
    <row r="116" spans="1:4" ht="34" x14ac:dyDescent="0.2">
      <c r="A116" s="17" t="s">
        <v>192</v>
      </c>
      <c r="B116" s="21" t="s">
        <v>900</v>
      </c>
      <c r="C116" s="23" t="str">
        <f t="shared" ref="C116:D119" si="7">$G$1</f>
        <v>N/A</v>
      </c>
      <c r="D116" s="23" t="str">
        <f t="shared" si="7"/>
        <v>N/A</v>
      </c>
    </row>
    <row r="117" spans="1:4" ht="51" x14ac:dyDescent="0.2">
      <c r="A117" s="17" t="s">
        <v>195</v>
      </c>
      <c r="B117" s="21" t="s">
        <v>900</v>
      </c>
      <c r="C117" s="23" t="str">
        <f t="shared" si="7"/>
        <v>N/A</v>
      </c>
      <c r="D117" s="23" t="str">
        <f t="shared" si="7"/>
        <v>N/A</v>
      </c>
    </row>
    <row r="118" spans="1:4" ht="51" x14ac:dyDescent="0.2">
      <c r="A118" s="17" t="s">
        <v>193</v>
      </c>
      <c r="B118" s="21" t="s">
        <v>900</v>
      </c>
      <c r="C118" s="23" t="str">
        <f t="shared" si="7"/>
        <v>N/A</v>
      </c>
      <c r="D118" s="23" t="str">
        <f t="shared" si="7"/>
        <v>N/A</v>
      </c>
    </row>
    <row r="119" spans="1:4" ht="51" x14ac:dyDescent="0.2">
      <c r="A119" s="17" t="s">
        <v>194</v>
      </c>
      <c r="B119" s="21" t="s">
        <v>900</v>
      </c>
      <c r="C119" s="23" t="str">
        <f t="shared" si="7"/>
        <v>N/A</v>
      </c>
      <c r="D119" s="23" t="str">
        <f t="shared" si="7"/>
        <v>N/A</v>
      </c>
    </row>
    <row r="120" spans="1:4" x14ac:dyDescent="0.2">
      <c r="A120" s="71" t="s">
        <v>196</v>
      </c>
      <c r="B120" s="72"/>
      <c r="C120" s="72"/>
      <c r="D120" s="73"/>
    </row>
    <row r="121" spans="1:4" ht="51" x14ac:dyDescent="0.2">
      <c r="A121" s="17" t="s">
        <v>336</v>
      </c>
      <c r="B121" s="21" t="s">
        <v>900</v>
      </c>
      <c r="C121" s="23" t="str">
        <f t="shared" ref="C121:D124" si="8">$G$1</f>
        <v>N/A</v>
      </c>
      <c r="D121" s="23" t="str">
        <f t="shared" si="8"/>
        <v>N/A</v>
      </c>
    </row>
    <row r="122" spans="1:4" ht="51" x14ac:dyDescent="0.2">
      <c r="A122" s="17" t="s">
        <v>197</v>
      </c>
      <c r="B122" s="21" t="s">
        <v>900</v>
      </c>
      <c r="C122" s="23" t="str">
        <f t="shared" si="8"/>
        <v>N/A</v>
      </c>
      <c r="D122" s="23" t="str">
        <f t="shared" si="8"/>
        <v>N/A</v>
      </c>
    </row>
    <row r="123" spans="1:4" ht="51" x14ac:dyDescent="0.2">
      <c r="A123" s="17" t="s">
        <v>337</v>
      </c>
      <c r="B123" s="21" t="s">
        <v>900</v>
      </c>
      <c r="C123" s="23" t="str">
        <f t="shared" si="8"/>
        <v>N/A</v>
      </c>
      <c r="D123" s="23" t="str">
        <f t="shared" si="8"/>
        <v>N/A</v>
      </c>
    </row>
    <row r="124" spans="1:4" ht="17" x14ac:dyDescent="0.2">
      <c r="A124" s="17" t="s">
        <v>198</v>
      </c>
      <c r="B124" s="21" t="s">
        <v>900</v>
      </c>
      <c r="C124" s="23" t="str">
        <f t="shared" si="8"/>
        <v>N/A</v>
      </c>
      <c r="D124" s="23" t="str">
        <f t="shared" si="8"/>
        <v>N/A</v>
      </c>
    </row>
    <row r="125" spans="1:4" x14ac:dyDescent="0.2">
      <c r="A125" s="71" t="s">
        <v>199</v>
      </c>
      <c r="B125" s="72"/>
      <c r="C125" s="72"/>
      <c r="D125" s="73"/>
    </row>
    <row r="126" spans="1:4" x14ac:dyDescent="0.2">
      <c r="A126" s="23" t="s">
        <v>200</v>
      </c>
      <c r="B126" s="21" t="s">
        <v>900</v>
      </c>
      <c r="C126" s="23" t="str">
        <f t="shared" ref="C126:D133" si="9">$G$1</f>
        <v>N/A</v>
      </c>
      <c r="D126" s="23" t="str">
        <f t="shared" si="9"/>
        <v>N/A</v>
      </c>
    </row>
    <row r="127" spans="1:4" ht="51" x14ac:dyDescent="0.2">
      <c r="A127" s="17" t="s">
        <v>201</v>
      </c>
      <c r="B127" s="21" t="s">
        <v>900</v>
      </c>
      <c r="C127" s="23" t="str">
        <f t="shared" si="9"/>
        <v>N/A</v>
      </c>
      <c r="D127" s="23" t="str">
        <f t="shared" si="9"/>
        <v>N/A</v>
      </c>
    </row>
    <row r="128" spans="1:4" x14ac:dyDescent="0.2">
      <c r="A128" s="23" t="s">
        <v>202</v>
      </c>
      <c r="B128" s="21" t="s">
        <v>900</v>
      </c>
      <c r="C128" s="23" t="str">
        <f t="shared" si="9"/>
        <v>N/A</v>
      </c>
      <c r="D128" s="23" t="str">
        <f t="shared" si="9"/>
        <v>N/A</v>
      </c>
    </row>
    <row r="129" spans="1:4" ht="51" x14ac:dyDescent="0.2">
      <c r="A129" s="17" t="s">
        <v>203</v>
      </c>
      <c r="B129" s="21" t="s">
        <v>900</v>
      </c>
      <c r="C129" s="23" t="str">
        <f t="shared" si="9"/>
        <v>N/A</v>
      </c>
      <c r="D129" s="23" t="str">
        <f t="shared" si="9"/>
        <v>N/A</v>
      </c>
    </row>
    <row r="130" spans="1:4" ht="17" x14ac:dyDescent="0.2">
      <c r="A130" s="17" t="s">
        <v>204</v>
      </c>
      <c r="B130" s="21" t="s">
        <v>900</v>
      </c>
      <c r="C130" s="23" t="str">
        <f t="shared" si="9"/>
        <v>N/A</v>
      </c>
      <c r="D130" s="23" t="str">
        <f t="shared" si="9"/>
        <v>N/A</v>
      </c>
    </row>
    <row r="131" spans="1:4" x14ac:dyDescent="0.2">
      <c r="A131" s="23" t="s">
        <v>205</v>
      </c>
      <c r="B131" s="21" t="s">
        <v>900</v>
      </c>
      <c r="C131" s="23" t="str">
        <f t="shared" si="9"/>
        <v>N/A</v>
      </c>
      <c r="D131" s="23" t="str">
        <f t="shared" si="9"/>
        <v>N/A</v>
      </c>
    </row>
    <row r="132" spans="1:4" ht="51" x14ac:dyDescent="0.2">
      <c r="A132" s="17" t="s">
        <v>206</v>
      </c>
      <c r="B132" s="21" t="s">
        <v>900</v>
      </c>
      <c r="C132" s="23" t="str">
        <f t="shared" si="9"/>
        <v>N/A</v>
      </c>
      <c r="D132" s="23" t="str">
        <f t="shared" si="9"/>
        <v>N/A</v>
      </c>
    </row>
    <row r="133" spans="1:4" x14ac:dyDescent="0.2">
      <c r="A133" s="23" t="s">
        <v>207</v>
      </c>
      <c r="B133" s="21" t="s">
        <v>900</v>
      </c>
      <c r="C133" s="23" t="str">
        <f t="shared" si="9"/>
        <v>N/A</v>
      </c>
      <c r="D133" s="23" t="str">
        <f t="shared" si="9"/>
        <v>N/A</v>
      </c>
    </row>
    <row r="134" spans="1:4" x14ac:dyDescent="0.2">
      <c r="A134" s="71" t="s">
        <v>208</v>
      </c>
      <c r="B134" s="72"/>
      <c r="C134" s="72"/>
      <c r="D134" s="73"/>
    </row>
    <row r="135" spans="1:4" x14ac:dyDescent="0.2">
      <c r="A135" s="65" t="s">
        <v>209</v>
      </c>
      <c r="B135" s="66"/>
      <c r="C135" s="66"/>
      <c r="D135" s="67"/>
    </row>
    <row r="136" spans="1:4" x14ac:dyDescent="0.2">
      <c r="A136" s="23" t="s">
        <v>210</v>
      </c>
      <c r="B136" s="21" t="s">
        <v>900</v>
      </c>
      <c r="C136" s="23" t="str">
        <f>$G$1</f>
        <v>N/A</v>
      </c>
      <c r="D136" s="23" t="str">
        <f>$G$1</f>
        <v>N/A</v>
      </c>
    </row>
    <row r="137" spans="1:4" x14ac:dyDescent="0.2">
      <c r="A137" s="23" t="s">
        <v>211</v>
      </c>
      <c r="B137" s="21" t="s">
        <v>900</v>
      </c>
      <c r="C137" s="23" t="str">
        <f>$G$1</f>
        <v>N/A</v>
      </c>
      <c r="D137" s="23" t="str">
        <f>$G$1</f>
        <v>N/A</v>
      </c>
    </row>
    <row r="138" spans="1:4" x14ac:dyDescent="0.2">
      <c r="A138" s="65" t="s">
        <v>212</v>
      </c>
      <c r="B138" s="66"/>
      <c r="C138" s="66"/>
      <c r="D138" s="67"/>
    </row>
    <row r="139" spans="1:4" x14ac:dyDescent="0.2">
      <c r="A139" s="23" t="s">
        <v>647</v>
      </c>
      <c r="B139" s="21" t="s">
        <v>900</v>
      </c>
      <c r="C139" s="23" t="str">
        <f t="shared" ref="C139:D142" si="10">$G$1</f>
        <v>N/A</v>
      </c>
      <c r="D139" s="23" t="str">
        <f t="shared" si="10"/>
        <v>N/A</v>
      </c>
    </row>
    <row r="140" spans="1:4" x14ac:dyDescent="0.2">
      <c r="A140" s="23" t="s">
        <v>648</v>
      </c>
      <c r="B140" s="21" t="s">
        <v>900</v>
      </c>
      <c r="C140" s="23" t="str">
        <f t="shared" si="10"/>
        <v>N/A</v>
      </c>
      <c r="D140" s="23" t="str">
        <f t="shared" si="10"/>
        <v>N/A</v>
      </c>
    </row>
    <row r="141" spans="1:4" x14ac:dyDescent="0.2">
      <c r="A141" s="23" t="s">
        <v>649</v>
      </c>
      <c r="B141" s="21" t="s">
        <v>900</v>
      </c>
      <c r="C141" s="23" t="str">
        <f t="shared" si="10"/>
        <v>N/A</v>
      </c>
      <c r="D141" s="23" t="str">
        <f t="shared" si="10"/>
        <v>N/A</v>
      </c>
    </row>
    <row r="142" spans="1:4" x14ac:dyDescent="0.2">
      <c r="A142" s="23" t="s">
        <v>650</v>
      </c>
      <c r="B142" s="21" t="s">
        <v>900</v>
      </c>
      <c r="C142" s="23" t="str">
        <f t="shared" si="10"/>
        <v>N/A</v>
      </c>
      <c r="D142" s="23" t="str">
        <f t="shared" si="10"/>
        <v>N/A</v>
      </c>
    </row>
    <row r="143" spans="1:4" x14ac:dyDescent="0.2">
      <c r="A143" s="65" t="s">
        <v>213</v>
      </c>
      <c r="B143" s="66"/>
      <c r="C143" s="66"/>
      <c r="D143" s="67"/>
    </row>
    <row r="144" spans="1:4" x14ac:dyDescent="0.2">
      <c r="A144" s="23" t="s">
        <v>214</v>
      </c>
      <c r="B144" s="21" t="s">
        <v>900</v>
      </c>
      <c r="C144" s="23" t="str">
        <f t="shared" ref="C144:D147" si="11">$G$1</f>
        <v>N/A</v>
      </c>
      <c r="D144" s="23" t="str">
        <f t="shared" si="11"/>
        <v>N/A</v>
      </c>
    </row>
    <row r="145" spans="1:4" x14ac:dyDescent="0.2">
      <c r="A145" s="23" t="s">
        <v>215</v>
      </c>
      <c r="B145" s="21" t="s">
        <v>900</v>
      </c>
      <c r="C145" s="23" t="str">
        <f t="shared" si="11"/>
        <v>N/A</v>
      </c>
      <c r="D145" s="23" t="str">
        <f t="shared" si="11"/>
        <v>N/A</v>
      </c>
    </row>
    <row r="146" spans="1:4" ht="17" x14ac:dyDescent="0.2">
      <c r="A146" s="17" t="s">
        <v>216</v>
      </c>
      <c r="B146" s="21" t="s">
        <v>900</v>
      </c>
      <c r="C146" s="23" t="str">
        <f t="shared" si="11"/>
        <v>N/A</v>
      </c>
      <c r="D146" s="23" t="str">
        <f t="shared" si="11"/>
        <v>N/A</v>
      </c>
    </row>
    <row r="147" spans="1:4" ht="51" x14ac:dyDescent="0.2">
      <c r="A147" s="17" t="s">
        <v>217</v>
      </c>
      <c r="B147" s="21" t="s">
        <v>900</v>
      </c>
      <c r="C147" s="23" t="str">
        <f t="shared" si="11"/>
        <v>N/A</v>
      </c>
      <c r="D147" s="23" t="str">
        <f t="shared" si="11"/>
        <v>N/A</v>
      </c>
    </row>
    <row r="148" spans="1:4" x14ac:dyDescent="0.2">
      <c r="A148" s="71" t="s">
        <v>218</v>
      </c>
      <c r="B148" s="72"/>
      <c r="C148" s="72"/>
      <c r="D148" s="73"/>
    </row>
    <row r="149" spans="1:4" ht="130" customHeight="1" x14ac:dyDescent="0.2">
      <c r="A149" s="23" t="s">
        <v>219</v>
      </c>
      <c r="B149" s="21" t="s">
        <v>695</v>
      </c>
      <c r="C149" s="17" t="str">
        <f>$F$5&amp;CHAR(10)&amp;$F$16</f>
        <v>ISO 14971
IEC 62366-1</v>
      </c>
      <c r="D14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0" spans="1:4" ht="114" customHeight="1" x14ac:dyDescent="0.2">
      <c r="A150" s="17" t="s">
        <v>220</v>
      </c>
      <c r="B150" s="21" t="s">
        <v>695</v>
      </c>
      <c r="C150" s="17" t="str">
        <f>$F$5&amp;CHAR(10)&amp;$F$16</f>
        <v>ISO 14971
IEC 62366-1</v>
      </c>
      <c r="D15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1" spans="1:4" ht="51" x14ac:dyDescent="0.2">
      <c r="A151" s="17" t="s">
        <v>221</v>
      </c>
      <c r="B151" s="21" t="s">
        <v>900</v>
      </c>
      <c r="C151" s="23" t="str">
        <f t="shared" ref="C151:D153" si="12">$G$1</f>
        <v>N/A</v>
      </c>
      <c r="D151" s="23" t="str">
        <f t="shared" si="12"/>
        <v>N/A</v>
      </c>
    </row>
    <row r="152" spans="1:4" ht="34" x14ac:dyDescent="0.2">
      <c r="A152" s="17" t="s">
        <v>222</v>
      </c>
      <c r="B152" s="21" t="s">
        <v>900</v>
      </c>
      <c r="C152" s="23" t="str">
        <f t="shared" si="12"/>
        <v>N/A</v>
      </c>
      <c r="D152" s="23" t="str">
        <f t="shared" si="12"/>
        <v>N/A</v>
      </c>
    </row>
    <row r="153" spans="1:4" ht="65" customHeight="1" x14ac:dyDescent="0.2">
      <c r="A153" s="17" t="s">
        <v>425</v>
      </c>
      <c r="B153" s="21" t="s">
        <v>900</v>
      </c>
      <c r="C153" s="23" t="str">
        <f t="shared" si="12"/>
        <v>N/A</v>
      </c>
      <c r="D153" s="23" t="str">
        <f t="shared" si="12"/>
        <v>N/A</v>
      </c>
    </row>
    <row r="154" spans="1:4" ht="76" customHeight="1" x14ac:dyDescent="0.2">
      <c r="A154" s="17" t="s">
        <v>426</v>
      </c>
      <c r="B154" s="21" t="s">
        <v>695</v>
      </c>
      <c r="C154" s="17" t="str">
        <f>$F$5&amp;CHAR(10)&amp;$F$21&amp;CHAR(10)&amp;$F$22</f>
        <v>ISO 14971
ISO 3826-2
ISO 20417</v>
      </c>
      <c r="D15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5" spans="1:4" ht="108" customHeight="1" x14ac:dyDescent="0.2">
      <c r="A155" s="17" t="s">
        <v>223</v>
      </c>
      <c r="B155" s="21" t="s">
        <v>695</v>
      </c>
      <c r="C155" s="17" t="str">
        <f>$F$5&amp;CHAR(10)&amp;$F$22</f>
        <v>ISO 14971
ISO 20417</v>
      </c>
      <c r="D15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6" spans="1:4" x14ac:dyDescent="0.2">
      <c r="A156" s="71" t="s">
        <v>224</v>
      </c>
      <c r="B156" s="72"/>
      <c r="C156" s="72"/>
      <c r="D156" s="73"/>
    </row>
    <row r="157" spans="1:4" ht="120" customHeight="1" x14ac:dyDescent="0.2">
      <c r="A157" s="23" t="s">
        <v>225</v>
      </c>
      <c r="B157" s="21" t="s">
        <v>695</v>
      </c>
      <c r="C157" s="17" t="str">
        <f>$F$5&amp;CHAR(10)&amp;$F$7&amp;CHAR(10)&amp;$F$8&amp;CHAR(10)&amp;_xlfn.TEXTJOIN(CHAR(10),TRUE,$F$10:$F$15)</f>
        <v>ISO 14971
ISO 1135-4
ISO 1135-5
ISO/TS 23128:2019
ISO 3826-1
ISO 3826-3
ISO 6710
ISO 80369-7
ISO 8536-4</v>
      </c>
      <c r="D15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8" spans="1:4" ht="86" customHeight="1" x14ac:dyDescent="0.2">
      <c r="A158" s="17" t="s">
        <v>226</v>
      </c>
      <c r="B158" s="21" t="s">
        <v>695</v>
      </c>
      <c r="C158" s="17" t="str">
        <f>$F$5&amp;CHAR(10)&amp;F21&amp;CHAR(10)&amp;F22</f>
        <v>ISO 14971
ISO 3826-2
ISO 20417</v>
      </c>
      <c r="D15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9" spans="1:4" ht="116" customHeight="1" x14ac:dyDescent="0.2">
      <c r="A159" s="17" t="s">
        <v>227</v>
      </c>
      <c r="B159" s="21" t="s">
        <v>695</v>
      </c>
      <c r="C159" s="17" t="str">
        <f>$F$16&amp;CHAR(10)&amp;$F$21&amp;CHAR(10)&amp;$F$22</f>
        <v>IEC 62366-1
ISO 3826-2
ISO 20417</v>
      </c>
      <c r="D15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60" spans="1:4" x14ac:dyDescent="0.2">
      <c r="A160" s="71" t="s">
        <v>228</v>
      </c>
      <c r="B160" s="72"/>
      <c r="C160" s="72"/>
      <c r="D160" s="73"/>
    </row>
    <row r="161" spans="1:4" ht="51" x14ac:dyDescent="0.2">
      <c r="A161" s="17" t="s">
        <v>229</v>
      </c>
      <c r="B161" s="21" t="s">
        <v>900</v>
      </c>
      <c r="C161" s="23" t="str">
        <f>$G$1</f>
        <v>N/A</v>
      </c>
      <c r="D161" s="23" t="str">
        <f>$G$1</f>
        <v>N/A</v>
      </c>
    </row>
    <row r="162" spans="1:4" x14ac:dyDescent="0.2">
      <c r="A162" s="65" t="s">
        <v>230</v>
      </c>
      <c r="B162" s="66"/>
      <c r="C162" s="66"/>
      <c r="D162" s="67"/>
    </row>
    <row r="163" spans="1:4" x14ac:dyDescent="0.2">
      <c r="A163" s="23" t="s">
        <v>231</v>
      </c>
      <c r="B163" s="21" t="s">
        <v>900</v>
      </c>
      <c r="C163" s="23" t="str">
        <f t="shared" ref="C163:D165" si="13">$G$1</f>
        <v>N/A</v>
      </c>
      <c r="D163" s="23" t="str">
        <f t="shared" si="13"/>
        <v>N/A</v>
      </c>
    </row>
    <row r="164" spans="1:4" x14ac:dyDescent="0.2">
      <c r="A164" s="23" t="s">
        <v>232</v>
      </c>
      <c r="B164" s="21" t="s">
        <v>900</v>
      </c>
      <c r="C164" s="23" t="str">
        <f t="shared" si="13"/>
        <v>N/A</v>
      </c>
      <c r="D164" s="23" t="str">
        <f t="shared" si="13"/>
        <v>N/A</v>
      </c>
    </row>
    <row r="165" spans="1:4" x14ac:dyDescent="0.2">
      <c r="A165" s="23" t="s">
        <v>233</v>
      </c>
      <c r="B165" s="21" t="s">
        <v>900</v>
      </c>
      <c r="C165" s="23" t="str">
        <f t="shared" si="13"/>
        <v>N/A</v>
      </c>
      <c r="D165" s="23" t="str">
        <f t="shared" si="13"/>
        <v>N/A</v>
      </c>
    </row>
    <row r="166" spans="1:4" x14ac:dyDescent="0.2">
      <c r="A166" s="65" t="s">
        <v>234</v>
      </c>
      <c r="B166" s="66"/>
      <c r="C166" s="66"/>
      <c r="D166" s="67"/>
    </row>
    <row r="167" spans="1:4" x14ac:dyDescent="0.2">
      <c r="A167" s="23" t="s">
        <v>235</v>
      </c>
      <c r="B167" s="21" t="s">
        <v>900</v>
      </c>
      <c r="C167" s="23" t="str">
        <f>$G$1</f>
        <v>N/A</v>
      </c>
      <c r="D167" s="23" t="str">
        <f>$G$1</f>
        <v>N/A</v>
      </c>
    </row>
    <row r="168" spans="1:4" x14ac:dyDescent="0.2">
      <c r="A168" s="23" t="s">
        <v>236</v>
      </c>
      <c r="B168" s="21" t="s">
        <v>900</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1" t="s">
        <v>239</v>
      </c>
      <c r="B171" s="72"/>
      <c r="C171" s="72"/>
      <c r="D171" s="73"/>
    </row>
    <row r="172" spans="1:4" x14ac:dyDescent="0.2">
      <c r="A172" s="71" t="s">
        <v>237</v>
      </c>
      <c r="B172" s="72"/>
      <c r="C172" s="72"/>
      <c r="D172" s="73"/>
    </row>
    <row r="173" spans="1:4" ht="68" customHeight="1" x14ac:dyDescent="0.2">
      <c r="A173" s="68" t="s">
        <v>238</v>
      </c>
      <c r="B173" s="69"/>
      <c r="C173" s="69"/>
      <c r="D173" s="70"/>
    </row>
    <row r="174" spans="1:4" ht="125" customHeight="1" x14ac:dyDescent="0.2">
      <c r="A174" s="17" t="s">
        <v>240</v>
      </c>
      <c r="B174" s="21" t="s">
        <v>695</v>
      </c>
      <c r="C174" s="17" t="str">
        <f>$F$16&amp;CHAR(10)&amp;$F$21&amp;CHAR(10)&amp;$F$22</f>
        <v>IEC 62366-1
ISO 3826-2
ISO 20417</v>
      </c>
      <c r="D17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5" spans="1:4" ht="93" customHeight="1" x14ac:dyDescent="0.2">
      <c r="A175" s="17" t="s">
        <v>241</v>
      </c>
      <c r="B175" s="21" t="s">
        <v>695</v>
      </c>
      <c r="C175" s="17" t="str">
        <f>$F$22</f>
        <v>ISO 20417</v>
      </c>
      <c r="D17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6" spans="1:4" ht="128" customHeight="1" x14ac:dyDescent="0.2">
      <c r="A176" s="23" t="s">
        <v>242</v>
      </c>
      <c r="B176" s="21" t="s">
        <v>695</v>
      </c>
      <c r="C176" s="17" t="str">
        <f>$F$22</f>
        <v>ISO 20417</v>
      </c>
      <c r="D17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7" spans="1:4" ht="34" x14ac:dyDescent="0.2">
      <c r="A177" s="17" t="s">
        <v>243</v>
      </c>
      <c r="B177" s="21" t="s">
        <v>900</v>
      </c>
      <c r="C177" s="23" t="str">
        <f t="shared" ref="C177:D179" si="14">$G$1</f>
        <v>N/A</v>
      </c>
      <c r="D177" s="23" t="str">
        <f t="shared" si="14"/>
        <v>N/A</v>
      </c>
    </row>
    <row r="178" spans="1:4" ht="51" x14ac:dyDescent="0.2">
      <c r="A178" s="17" t="s">
        <v>244</v>
      </c>
      <c r="B178" s="21" t="s">
        <v>900</v>
      </c>
      <c r="C178" s="23" t="str">
        <f t="shared" si="14"/>
        <v>N/A</v>
      </c>
      <c r="D178" s="23" t="str">
        <f t="shared" si="14"/>
        <v>N/A</v>
      </c>
    </row>
    <row r="179" spans="1:4" ht="74" customHeight="1" x14ac:dyDescent="0.2">
      <c r="A179" s="17" t="s">
        <v>254</v>
      </c>
      <c r="B179" s="21" t="s">
        <v>900</v>
      </c>
      <c r="C179" s="23" t="str">
        <f t="shared" si="14"/>
        <v>N/A</v>
      </c>
      <c r="D179" s="23" t="str">
        <f t="shared" si="14"/>
        <v>N/A</v>
      </c>
    </row>
    <row r="180" spans="1:4" ht="85" customHeight="1" x14ac:dyDescent="0.2">
      <c r="A180" s="17" t="s">
        <v>245</v>
      </c>
      <c r="B180" s="21" t="s">
        <v>695</v>
      </c>
      <c r="C180" s="17" t="str">
        <f>$F$5&amp;CHAR(10)&amp;$F$22</f>
        <v>ISO 14971
ISO 20417</v>
      </c>
      <c r="D18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1" spans="1:4" ht="116" customHeight="1" x14ac:dyDescent="0.2">
      <c r="A181" s="17" t="s">
        <v>246</v>
      </c>
      <c r="B181" s="21" t="s">
        <v>695</v>
      </c>
      <c r="C181" s="17" t="str">
        <f>$F$21&amp;CHAR(10)&amp;$F$22</f>
        <v>ISO 3826-2
ISO 20417</v>
      </c>
      <c r="D18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2" spans="1:4" ht="16" customHeight="1" x14ac:dyDescent="0.2">
      <c r="A182" s="71" t="s">
        <v>247</v>
      </c>
      <c r="B182" s="72"/>
      <c r="C182" s="72"/>
      <c r="D182" s="73"/>
    </row>
    <row r="183" spans="1:4" ht="16" customHeight="1" x14ac:dyDescent="0.2">
      <c r="A183" s="65" t="s">
        <v>248</v>
      </c>
      <c r="B183" s="66"/>
      <c r="C183" s="66"/>
      <c r="D183" s="67"/>
    </row>
    <row r="184" spans="1:4" ht="61" customHeight="1" x14ac:dyDescent="0.2">
      <c r="A184" s="23" t="s">
        <v>250</v>
      </c>
      <c r="B184" s="21" t="s">
        <v>695</v>
      </c>
      <c r="C184" s="17" t="str">
        <f>$F$22</f>
        <v>ISO 20417</v>
      </c>
      <c r="D18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5" spans="1:4" ht="85" customHeight="1" x14ac:dyDescent="0.2">
      <c r="A185" s="23" t="s">
        <v>249</v>
      </c>
      <c r="B185" s="21" t="s">
        <v>695</v>
      </c>
      <c r="C185" s="17" t="str">
        <f>$F$22</f>
        <v>ISO 20417</v>
      </c>
      <c r="D18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6" spans="1:4" ht="86" customHeight="1" x14ac:dyDescent="0.2">
      <c r="A186" s="23" t="s">
        <v>251</v>
      </c>
      <c r="B186" s="21" t="s">
        <v>695</v>
      </c>
      <c r="C186" s="17" t="str">
        <f>$F$22</f>
        <v>ISO 20417</v>
      </c>
      <c r="D18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7" spans="1:4" ht="109" customHeight="1" x14ac:dyDescent="0.2">
      <c r="A187" s="23" t="s">
        <v>252</v>
      </c>
      <c r="B187" s="21" t="s">
        <v>695</v>
      </c>
      <c r="C187" s="17" t="str">
        <f>$F$22</f>
        <v>ISO 20417</v>
      </c>
      <c r="D18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8" spans="1:4" ht="17" customHeight="1" x14ac:dyDescent="0.2">
      <c r="A188" s="65" t="s">
        <v>253</v>
      </c>
      <c r="B188" s="66"/>
      <c r="C188" s="66"/>
      <c r="D188" s="67"/>
    </row>
    <row r="189" spans="1:4" ht="106" customHeight="1" x14ac:dyDescent="0.2">
      <c r="A189" s="23" t="s">
        <v>651</v>
      </c>
      <c r="B189" s="21" t="s">
        <v>695</v>
      </c>
      <c r="C189" s="17" t="str">
        <f>$F$22</f>
        <v>ISO 20417</v>
      </c>
      <c r="D18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0" spans="1:4" ht="43" customHeight="1" x14ac:dyDescent="0.2">
      <c r="A190" s="23" t="s">
        <v>652</v>
      </c>
      <c r="B190" s="21" t="s">
        <v>695</v>
      </c>
      <c r="C190" s="17" t="str">
        <f>$F$22</f>
        <v>ISO 20417</v>
      </c>
      <c r="D19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1" spans="1:4" x14ac:dyDescent="0.2">
      <c r="A191" s="23" t="s">
        <v>653</v>
      </c>
      <c r="B191" s="21" t="s">
        <v>900</v>
      </c>
      <c r="C191" s="23" t="str">
        <f>$G$1</f>
        <v>N/A</v>
      </c>
      <c r="D191" s="23" t="str">
        <f>$G$1</f>
        <v>N/A</v>
      </c>
    </row>
    <row r="192" spans="1:4" ht="50" customHeight="1" x14ac:dyDescent="0.2">
      <c r="A192" s="23" t="s">
        <v>260</v>
      </c>
      <c r="B192" s="21" t="s">
        <v>695</v>
      </c>
      <c r="C192" s="17" t="str">
        <f t="shared" ref="C192:C197" si="15">$F$22</f>
        <v>ISO 20417</v>
      </c>
      <c r="D192" s="17" t="str">
        <f t="shared" ref="D192:D204" si="16">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3" spans="1:4" ht="74" customHeight="1" x14ac:dyDescent="0.2">
      <c r="A193" s="23" t="s">
        <v>261</v>
      </c>
      <c r="B193" s="21" t="s">
        <v>695</v>
      </c>
      <c r="C193" s="17" t="str">
        <f t="shared" si="15"/>
        <v>ISO 20417</v>
      </c>
      <c r="D193"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4" spans="1:4" ht="81" customHeight="1" x14ac:dyDescent="0.2">
      <c r="A194" s="23" t="s">
        <v>262</v>
      </c>
      <c r="B194" s="21" t="s">
        <v>695</v>
      </c>
      <c r="C194" s="17" t="str">
        <f t="shared" si="15"/>
        <v>ISO 20417</v>
      </c>
      <c r="D194"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5" spans="1:4" ht="90" customHeight="1" x14ac:dyDescent="0.2">
      <c r="A195" s="23" t="s">
        <v>305</v>
      </c>
      <c r="B195" s="21" t="s">
        <v>695</v>
      </c>
      <c r="C195" s="17" t="str">
        <f t="shared" si="15"/>
        <v>ISO 20417</v>
      </c>
      <c r="D195"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6" spans="1:4" ht="69" customHeight="1" x14ac:dyDescent="0.2">
      <c r="A196" s="23" t="s">
        <v>263</v>
      </c>
      <c r="B196" s="21" t="s">
        <v>695</v>
      </c>
      <c r="C196" s="17" t="str">
        <f t="shared" si="15"/>
        <v>ISO 20417</v>
      </c>
      <c r="D196"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7" spans="1:4" ht="88" customHeight="1" x14ac:dyDescent="0.2">
      <c r="A197" s="23" t="s">
        <v>599</v>
      </c>
      <c r="B197" s="21" t="s">
        <v>695</v>
      </c>
      <c r="C197" s="17" t="str">
        <f t="shared" si="15"/>
        <v>ISO 20417</v>
      </c>
      <c r="D197"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8" spans="1:4" ht="90" customHeight="1" x14ac:dyDescent="0.2">
      <c r="A198" s="23" t="s">
        <v>265</v>
      </c>
      <c r="B198" s="21" t="s">
        <v>695</v>
      </c>
      <c r="C198" s="17" t="str">
        <f>_xlfn.TEXTJOIN(CHAR(10),TRUE,$F$19:$F$22)</f>
        <v>ISO 11607-1
ISO 11607-2
ISO 3826-2
ISO 20417</v>
      </c>
      <c r="D198"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9" spans="1:4" ht="78" customHeight="1" x14ac:dyDescent="0.2">
      <c r="A199" s="17" t="s">
        <v>266</v>
      </c>
      <c r="B199" s="21" t="s">
        <v>695</v>
      </c>
      <c r="C199" s="17" t="str">
        <f>$F$22</f>
        <v>ISO 20417</v>
      </c>
      <c r="D199"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0" spans="1:4" ht="74" customHeight="1" x14ac:dyDescent="0.2">
      <c r="A200" s="23" t="s">
        <v>267</v>
      </c>
      <c r="B200" s="21" t="s">
        <v>695</v>
      </c>
      <c r="C200" s="17" t="str">
        <f>_xlfn.TEXTJOIN(CHAR(10),TRUE,$F$19:$F$22)</f>
        <v>ISO 11607-1
ISO 11607-2
ISO 3826-2
ISO 20417</v>
      </c>
      <c r="D200"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1" spans="1:4" ht="47" customHeight="1" x14ac:dyDescent="0.2">
      <c r="A201" s="23" t="s">
        <v>294</v>
      </c>
      <c r="B201" s="21" t="s">
        <v>900</v>
      </c>
      <c r="C201" s="23" t="str">
        <f>$G$1</f>
        <v>N/A</v>
      </c>
      <c r="D201" s="23" t="str">
        <f>$G$1</f>
        <v>N/A</v>
      </c>
    </row>
    <row r="202" spans="1:4" ht="75" customHeight="1" x14ac:dyDescent="0.2">
      <c r="A202" s="23" t="s">
        <v>295</v>
      </c>
      <c r="B202" s="21" t="s">
        <v>695</v>
      </c>
      <c r="C202" s="17" t="str">
        <f>$F$16&amp;CHAR(10)&amp;$F$22</f>
        <v>IEC 62366-1
ISO 20417</v>
      </c>
      <c r="D202"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3" spans="1:4" ht="62" customHeight="1" x14ac:dyDescent="0.2">
      <c r="A203" s="17" t="s">
        <v>304</v>
      </c>
      <c r="B203" s="21" t="s">
        <v>695</v>
      </c>
      <c r="C203" s="17" t="str">
        <f>$F$22</f>
        <v>ISO 20417</v>
      </c>
      <c r="D203"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4" spans="1:4" ht="151" customHeight="1" x14ac:dyDescent="0.2">
      <c r="A204" s="17" t="s">
        <v>296</v>
      </c>
      <c r="B204" s="21" t="s">
        <v>695</v>
      </c>
      <c r="C204" s="17" t="str">
        <f>$F$16&amp;CHAR(10)&amp;$F$22</f>
        <v>IEC 62366-1
ISO 20417</v>
      </c>
      <c r="D204"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5" spans="1:4" x14ac:dyDescent="0.2">
      <c r="A205" s="23" t="s">
        <v>297</v>
      </c>
      <c r="B205" s="21" t="s">
        <v>900</v>
      </c>
      <c r="C205" s="23" t="str">
        <f>$G$1</f>
        <v>N/A</v>
      </c>
      <c r="D205" s="23" t="str">
        <f>$G$1</f>
        <v>N/A</v>
      </c>
    </row>
    <row r="206" spans="1:4" ht="16" customHeight="1" x14ac:dyDescent="0.2">
      <c r="A206" s="71" t="s">
        <v>298</v>
      </c>
      <c r="B206" s="72"/>
      <c r="C206" s="72"/>
      <c r="D206" s="73"/>
    </row>
    <row r="207" spans="1:4" ht="17" customHeight="1" x14ac:dyDescent="0.2">
      <c r="A207" s="65" t="s">
        <v>299</v>
      </c>
      <c r="B207" s="66"/>
      <c r="C207" s="66"/>
      <c r="D207" s="67"/>
    </row>
    <row r="208" spans="1:4" ht="71" customHeight="1" x14ac:dyDescent="0.2">
      <c r="A208" s="23" t="s">
        <v>300</v>
      </c>
      <c r="B208" s="21" t="s">
        <v>695</v>
      </c>
      <c r="C208" s="17" t="str">
        <f>$F$19&amp;CHAR(10)&amp;$F$20&amp;CHAR(10)&amp;$F$22</f>
        <v>ISO 11607-1
ISO 11607-2
ISO 20417</v>
      </c>
      <c r="D208" s="17" t="str">
        <f t="shared" ref="D208:D217" si="17">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9" spans="1:4" ht="86" customHeight="1" x14ac:dyDescent="0.2">
      <c r="A209" s="23" t="s">
        <v>301</v>
      </c>
      <c r="B209" s="21" t="s">
        <v>695</v>
      </c>
      <c r="C209" s="17" t="str">
        <f>$F$19&amp;CHAR(10)&amp;$F$20&amp;CHAR(10)&amp;$F$22</f>
        <v>ISO 11607-1
ISO 11607-2
ISO 20417</v>
      </c>
      <c r="D209"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0" spans="1:4" ht="78" customHeight="1" x14ac:dyDescent="0.2">
      <c r="A210" s="23" t="s">
        <v>302</v>
      </c>
      <c r="B210" s="21" t="s">
        <v>695</v>
      </c>
      <c r="C210" s="17" t="str">
        <f>$F$19&amp;CHAR(10)&amp;$F$20&amp;CHAR(10)&amp;$F$22</f>
        <v>ISO 11607-1
ISO 11607-2
ISO 20417</v>
      </c>
      <c r="D210"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1" spans="1:4" ht="62" customHeight="1" x14ac:dyDescent="0.2">
      <c r="A211" s="23" t="s">
        <v>303</v>
      </c>
      <c r="B211" s="21" t="s">
        <v>695</v>
      </c>
      <c r="C211" s="17" t="str">
        <f>$F$19&amp;CHAR(10)&amp;$F$20&amp;CHAR(10)&amp;$F$22</f>
        <v>ISO 11607-1
ISO 11607-2
ISO 20417</v>
      </c>
      <c r="D211"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2" spans="1:4" ht="78" customHeight="1" x14ac:dyDescent="0.2">
      <c r="A212" s="23" t="s">
        <v>498</v>
      </c>
      <c r="B212" s="21" t="s">
        <v>695</v>
      </c>
      <c r="C212" s="17" t="str">
        <f>$F$19&amp;CHAR(10)&amp;$F$20&amp;CHAR(10)&amp;$F$22</f>
        <v>ISO 11607-1
ISO 11607-2
ISO 20417</v>
      </c>
      <c r="D212"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3" spans="1:4" ht="82" customHeight="1" x14ac:dyDescent="0.2">
      <c r="A213" s="23" t="s">
        <v>499</v>
      </c>
      <c r="B213" s="21" t="s">
        <v>695</v>
      </c>
      <c r="C213" s="17" t="str">
        <f>$F$22</f>
        <v>ISO 20417</v>
      </c>
      <c r="D213"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4" spans="1:4" ht="97" customHeight="1" x14ac:dyDescent="0.2">
      <c r="A214" s="23" t="s">
        <v>500</v>
      </c>
      <c r="B214" s="21" t="s">
        <v>695</v>
      </c>
      <c r="C214" s="17" t="str">
        <f>$F$22</f>
        <v>ISO 20417</v>
      </c>
      <c r="D214"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5" spans="1:4" ht="104" customHeight="1" x14ac:dyDescent="0.2">
      <c r="A215" s="23" t="s">
        <v>497</v>
      </c>
      <c r="B215" s="21" t="s">
        <v>695</v>
      </c>
      <c r="C215" s="17" t="str">
        <f>$F$22</f>
        <v>ISO 20417</v>
      </c>
      <c r="D215"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6" spans="1:4" ht="120" customHeight="1" x14ac:dyDescent="0.2">
      <c r="A216" s="23" t="s">
        <v>501</v>
      </c>
      <c r="B216" s="21" t="s">
        <v>695</v>
      </c>
      <c r="C216" s="17" t="str">
        <f>$F$22</f>
        <v>ISO 20417</v>
      </c>
      <c r="D216"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7" spans="1:4" ht="170" customHeight="1" x14ac:dyDescent="0.2">
      <c r="A217" s="23" t="s">
        <v>319</v>
      </c>
      <c r="B217" s="21" t="s">
        <v>695</v>
      </c>
      <c r="C217" s="17" t="str">
        <f>_xlfn.TEXTJOIN(CHAR(10),TRUE,$F$19:$F$22)</f>
        <v>ISO 11607-1
ISO 11607-2
ISO 3826-2
ISO 20417</v>
      </c>
      <c r="D217"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8" spans="1:4" x14ac:dyDescent="0.2">
      <c r="A218" s="71" t="s">
        <v>306</v>
      </c>
      <c r="B218" s="72"/>
      <c r="C218" s="72"/>
      <c r="D218" s="73"/>
    </row>
    <row r="219" spans="1:4" ht="17" customHeight="1" x14ac:dyDescent="0.2">
      <c r="A219" s="65" t="s">
        <v>307</v>
      </c>
      <c r="B219" s="66"/>
      <c r="C219" s="66"/>
      <c r="D219" s="67"/>
    </row>
    <row r="220" spans="1:4" ht="75" customHeight="1" x14ac:dyDescent="0.2">
      <c r="A220" s="23" t="s">
        <v>308</v>
      </c>
      <c r="B220" s="21" t="s">
        <v>695</v>
      </c>
      <c r="C220" s="17" t="str">
        <f>$F$22</f>
        <v>ISO 20417</v>
      </c>
      <c r="D220" s="17" t="str">
        <f t="shared" ref="D220:D229" si="18">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1" spans="1:4" ht="77" customHeight="1" x14ac:dyDescent="0.2">
      <c r="A221" s="23" t="s">
        <v>309</v>
      </c>
      <c r="B221" s="21" t="s">
        <v>695</v>
      </c>
      <c r="C221" s="17" t="str">
        <f>$F$22</f>
        <v>ISO 20417</v>
      </c>
      <c r="D221"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2" spans="1:4" ht="76" customHeight="1" x14ac:dyDescent="0.2">
      <c r="A222" s="23" t="s">
        <v>310</v>
      </c>
      <c r="B222" s="21" t="s">
        <v>695</v>
      </c>
      <c r="C222" s="17" t="str">
        <f>$F$22</f>
        <v>ISO 20417</v>
      </c>
      <c r="D222"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3" spans="1:4" ht="61" customHeight="1" x14ac:dyDescent="0.2">
      <c r="A223" s="23" t="s">
        <v>311</v>
      </c>
      <c r="B223" s="21" t="s">
        <v>695</v>
      </c>
      <c r="C223" s="17" t="str">
        <f>$F$22</f>
        <v>ISO 20417</v>
      </c>
      <c r="D223"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4" spans="1:4" ht="71" customHeight="1" x14ac:dyDescent="0.2">
      <c r="A224" s="23" t="s">
        <v>312</v>
      </c>
      <c r="B224" s="21" t="s">
        <v>695</v>
      </c>
      <c r="C224" s="17" t="str">
        <f>$F$22</f>
        <v>ISO 20417</v>
      </c>
      <c r="D224"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5" spans="1:4" ht="93" customHeight="1" x14ac:dyDescent="0.2">
      <c r="A225" s="23" t="s">
        <v>313</v>
      </c>
      <c r="B225" s="21" t="s">
        <v>900</v>
      </c>
      <c r="C225" s="23" t="str">
        <f>$G$1</f>
        <v>N/A</v>
      </c>
      <c r="D225" s="23" t="str">
        <f>$G$1</f>
        <v>N/A</v>
      </c>
    </row>
    <row r="226" spans="1:4" ht="69" customHeight="1" x14ac:dyDescent="0.2">
      <c r="A226" s="23" t="s">
        <v>314</v>
      </c>
      <c r="B226" s="21" t="s">
        <v>695</v>
      </c>
      <c r="C226" s="17" t="str">
        <f>$F$22</f>
        <v>ISO 20417</v>
      </c>
      <c r="D226"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7" spans="1:4" ht="100" customHeight="1" x14ac:dyDescent="0.2">
      <c r="A227" s="23" t="s">
        <v>315</v>
      </c>
      <c r="B227" s="21" t="s">
        <v>695</v>
      </c>
      <c r="C227" s="17" t="str">
        <f>$F$22</f>
        <v>ISO 20417</v>
      </c>
      <c r="D227"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8" spans="1:4" ht="90" customHeight="1" x14ac:dyDescent="0.2">
      <c r="A228" s="17" t="s">
        <v>316</v>
      </c>
      <c r="B228" s="21" t="s">
        <v>695</v>
      </c>
      <c r="C228" s="17" t="str">
        <f>$F$22</f>
        <v>ISO 20417</v>
      </c>
      <c r="D228"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9" spans="1:4" ht="102" customHeight="1" x14ac:dyDescent="0.2">
      <c r="A229" s="23" t="s">
        <v>317</v>
      </c>
      <c r="B229" s="21" t="s">
        <v>695</v>
      </c>
      <c r="C229" s="17" t="str">
        <f>$F$22</f>
        <v>ISO 20417</v>
      </c>
      <c r="D229"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0" spans="1:4" ht="16" customHeight="1" x14ac:dyDescent="0.2">
      <c r="A230" s="65" t="s">
        <v>318</v>
      </c>
      <c r="B230" s="66"/>
      <c r="C230" s="66"/>
      <c r="D230" s="67"/>
    </row>
    <row r="231" spans="1:4" ht="17" x14ac:dyDescent="0.2">
      <c r="A231" s="17" t="s">
        <v>654</v>
      </c>
      <c r="B231" s="21" t="s">
        <v>900</v>
      </c>
      <c r="C231" s="23" t="str">
        <f t="shared" ref="C231:D234" si="19">$G$1</f>
        <v>N/A</v>
      </c>
      <c r="D231" s="23" t="str">
        <f t="shared" si="19"/>
        <v>N/A</v>
      </c>
    </row>
    <row r="232" spans="1:4" ht="17" x14ac:dyDescent="0.2">
      <c r="A232" s="17" t="s">
        <v>655</v>
      </c>
      <c r="B232" s="21" t="s">
        <v>900</v>
      </c>
      <c r="C232" s="23" t="str">
        <f t="shared" si="19"/>
        <v>N/A</v>
      </c>
      <c r="D232" s="23" t="str">
        <f t="shared" si="19"/>
        <v>N/A</v>
      </c>
    </row>
    <row r="233" spans="1:4" ht="17" x14ac:dyDescent="0.2">
      <c r="A233" s="17" t="s">
        <v>656</v>
      </c>
      <c r="B233" s="21" t="s">
        <v>900</v>
      </c>
      <c r="C233" s="23" t="str">
        <f t="shared" si="19"/>
        <v>N/A</v>
      </c>
      <c r="D233" s="23" t="str">
        <f t="shared" si="19"/>
        <v>N/A</v>
      </c>
    </row>
    <row r="234" spans="1:4" ht="17" x14ac:dyDescent="0.2">
      <c r="A234" s="17" t="s">
        <v>657</v>
      </c>
      <c r="B234" s="21" t="s">
        <v>900</v>
      </c>
      <c r="C234" s="23" t="str">
        <f t="shared" si="19"/>
        <v>N/A</v>
      </c>
      <c r="D234" s="23" t="str">
        <f t="shared" si="19"/>
        <v>N/A</v>
      </c>
    </row>
    <row r="235" spans="1:4" ht="87" customHeight="1" x14ac:dyDescent="0.2">
      <c r="A235" s="23" t="s">
        <v>321</v>
      </c>
      <c r="B235" s="21" t="s">
        <v>695</v>
      </c>
      <c r="C235" s="17" t="str">
        <f>$F$19&amp;CHAR(10)&amp;$F$20&amp;CHAR(10)&amp;$F$22</f>
        <v>ISO 11607-1
ISO 11607-2
ISO 20417</v>
      </c>
      <c r="D235" s="17" t="str">
        <f t="shared" ref="D235" si="20">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6" spans="1:4" x14ac:dyDescent="0.2">
      <c r="A236" s="23" t="s">
        <v>320</v>
      </c>
      <c r="B236" s="21" t="s">
        <v>900</v>
      </c>
      <c r="C236" s="23" t="str">
        <f t="shared" ref="C236:D238" si="21">$G$1</f>
        <v>N/A</v>
      </c>
      <c r="D236" s="23" t="str">
        <f t="shared" si="21"/>
        <v>N/A</v>
      </c>
    </row>
    <row r="237" spans="1:4" ht="68" x14ac:dyDescent="0.2">
      <c r="A237" s="17" t="s">
        <v>680</v>
      </c>
      <c r="B237" s="21" t="s">
        <v>900</v>
      </c>
      <c r="C237" s="23" t="str">
        <f t="shared" si="21"/>
        <v>N/A</v>
      </c>
      <c r="D237" s="23" t="str">
        <f t="shared" si="21"/>
        <v>N/A</v>
      </c>
    </row>
    <row r="238" spans="1:4" x14ac:dyDescent="0.2">
      <c r="A238" s="23" t="s">
        <v>322</v>
      </c>
      <c r="B238" s="21" t="s">
        <v>900</v>
      </c>
      <c r="C238" s="23" t="str">
        <f t="shared" si="21"/>
        <v>N/A</v>
      </c>
      <c r="D238" s="23" t="str">
        <f t="shared" si="21"/>
        <v>N/A</v>
      </c>
    </row>
    <row r="239" spans="1:4" ht="159" customHeight="1" x14ac:dyDescent="0.2">
      <c r="A239" s="17" t="s">
        <v>910</v>
      </c>
      <c r="B239" s="21" t="s">
        <v>695</v>
      </c>
      <c r="C239" s="17" t="str">
        <f>$F$5&amp;CHAR(10)&amp;$F$19&amp;CHAR(10)&amp;$F$20&amp;CHAR(10)&amp;$F$22</f>
        <v>ISO 14971
ISO 11607-1
ISO 11607-2
ISO 20417</v>
      </c>
      <c r="D23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0" spans="1:4" ht="17" customHeight="1" x14ac:dyDescent="0.2">
      <c r="A240" s="65" t="s">
        <v>323</v>
      </c>
      <c r="B240" s="66"/>
      <c r="C240" s="66"/>
      <c r="D240" s="67"/>
    </row>
    <row r="241" spans="1:4" ht="17" x14ac:dyDescent="0.2">
      <c r="A241" s="17" t="s">
        <v>658</v>
      </c>
      <c r="B241" s="21" t="s">
        <v>900</v>
      </c>
      <c r="C241" s="23" t="str">
        <f>$G$1</f>
        <v>N/A</v>
      </c>
      <c r="D241" s="23" t="str">
        <f>$G$1</f>
        <v>N/A</v>
      </c>
    </row>
    <row r="242" spans="1:4" ht="17" x14ac:dyDescent="0.2">
      <c r="A242" s="17" t="s">
        <v>659</v>
      </c>
      <c r="B242" s="21" t="s">
        <v>900</v>
      </c>
      <c r="C242" s="23" t="str">
        <f>$G$1</f>
        <v>N/A</v>
      </c>
      <c r="D242" s="23" t="str">
        <f>$G$1</f>
        <v>N/A</v>
      </c>
    </row>
    <row r="243" spans="1:4" x14ac:dyDescent="0.2">
      <c r="A243" s="65" t="s">
        <v>324</v>
      </c>
      <c r="B243" s="66"/>
      <c r="C243" s="66"/>
      <c r="D243" s="67"/>
    </row>
    <row r="244" spans="1:4" ht="17" x14ac:dyDescent="0.2">
      <c r="A244" s="17" t="s">
        <v>660</v>
      </c>
      <c r="B244" s="21" t="s">
        <v>900</v>
      </c>
      <c r="C244" s="23" t="str">
        <f>$G$1</f>
        <v>N/A</v>
      </c>
      <c r="D244" s="23" t="str">
        <f>$G$1</f>
        <v>N/A</v>
      </c>
    </row>
    <row r="245" spans="1:4" ht="17" x14ac:dyDescent="0.2">
      <c r="A245" s="17" t="s">
        <v>661</v>
      </c>
      <c r="B245" s="21" t="s">
        <v>900</v>
      </c>
      <c r="C245" s="23" t="str">
        <f>$G$1</f>
        <v>N/A</v>
      </c>
      <c r="D245" s="23" t="str">
        <f>$G$1</f>
        <v>N/A</v>
      </c>
    </row>
    <row r="246" spans="1:4" ht="46" customHeight="1" x14ac:dyDescent="0.2">
      <c r="A246" s="68" t="s">
        <v>325</v>
      </c>
      <c r="B246" s="69"/>
      <c r="C246" s="69"/>
      <c r="D246" s="70"/>
    </row>
    <row r="247" spans="1:4" ht="78" customHeight="1" x14ac:dyDescent="0.2">
      <c r="A247" s="23" t="s">
        <v>662</v>
      </c>
      <c r="B247" s="21" t="s">
        <v>695</v>
      </c>
      <c r="C247" s="17" t="str">
        <f>$F$22</f>
        <v>ISO 20417</v>
      </c>
      <c r="D24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8" spans="1:4" ht="92" customHeight="1" x14ac:dyDescent="0.2">
      <c r="A248" s="17" t="s">
        <v>663</v>
      </c>
      <c r="B248" s="21" t="s">
        <v>695</v>
      </c>
      <c r="C248" s="17" t="str">
        <f>$F$22</f>
        <v>ISO 20417</v>
      </c>
      <c r="D24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9" spans="1:4" ht="121" customHeight="1" x14ac:dyDescent="0.2">
      <c r="A249" s="17" t="s">
        <v>664</v>
      </c>
      <c r="B249" s="21" t="s">
        <v>900</v>
      </c>
      <c r="C249" s="23" t="str">
        <f>$G$1</f>
        <v>N/A</v>
      </c>
      <c r="D249" s="23" t="str">
        <f>$G$1</f>
        <v>N/A</v>
      </c>
    </row>
    <row r="250" spans="1:4" ht="83" customHeight="1" x14ac:dyDescent="0.2">
      <c r="A250" s="17" t="s">
        <v>665</v>
      </c>
      <c r="B250" s="21" t="s">
        <v>695</v>
      </c>
      <c r="C250" s="17" t="str">
        <f>$F$6&amp;CHAR(10)&amp;$F$22</f>
        <v>ISO 10993-1
ISO 20417</v>
      </c>
      <c r="D25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1" spans="1:4" ht="102" customHeight="1" x14ac:dyDescent="0.2">
      <c r="A251" s="23" t="s">
        <v>666</v>
      </c>
      <c r="B251" s="21" t="s">
        <v>695</v>
      </c>
      <c r="C251" s="17" t="str">
        <f>$F$6&amp;CHAR(10)&amp;$F$22</f>
        <v>ISO 10993-1
ISO 20417</v>
      </c>
      <c r="D25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2" spans="1:4" ht="139" customHeight="1" x14ac:dyDescent="0.2">
      <c r="A252" s="17" t="s">
        <v>667</v>
      </c>
      <c r="B252" s="21" t="s">
        <v>695</v>
      </c>
      <c r="C252" s="17" t="str">
        <f>$F$5&amp;CHAR(10)&amp;$F$22</f>
        <v>ISO 14971
ISO 20417</v>
      </c>
      <c r="D25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3" spans="1:4" ht="168" customHeight="1" x14ac:dyDescent="0.2">
      <c r="A253" s="17" t="s">
        <v>326</v>
      </c>
      <c r="B253" s="21" t="s">
        <v>695</v>
      </c>
      <c r="C253" s="17" t="str">
        <f>$F$6&amp;CHAR(10)&amp;$F$22</f>
        <v>ISO 10993-1
ISO 20417</v>
      </c>
      <c r="D25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4" spans="1:4" x14ac:dyDescent="0.2">
      <c r="A254" s="23" t="s">
        <v>327</v>
      </c>
      <c r="B254" s="21" t="s">
        <v>900</v>
      </c>
      <c r="C254" s="23" t="str">
        <f>$G$1</f>
        <v>N/A</v>
      </c>
      <c r="D254" s="23" t="str">
        <f>$G$1</f>
        <v>N/A</v>
      </c>
    </row>
    <row r="255" spans="1:4" x14ac:dyDescent="0.2">
      <c r="A255" s="65" t="s">
        <v>328</v>
      </c>
      <c r="B255" s="66"/>
      <c r="C255" s="66"/>
      <c r="D255" s="67"/>
    </row>
    <row r="256" spans="1:4" ht="132" customHeight="1" x14ac:dyDescent="0.2">
      <c r="A256" s="23" t="s">
        <v>668</v>
      </c>
      <c r="B256" s="21" t="s">
        <v>695</v>
      </c>
      <c r="C256" s="17" t="str">
        <f>$F$9&amp;CHAR(10)&amp;$F$22</f>
        <v>ISO 11737-1
ISO 20417</v>
      </c>
      <c r="D25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7" spans="1:4" ht="131" customHeight="1" x14ac:dyDescent="0.2">
      <c r="A257" s="23" t="s">
        <v>669</v>
      </c>
      <c r="B257" s="21" t="s">
        <v>695</v>
      </c>
      <c r="C257" s="17" t="str">
        <f>$F$22</f>
        <v>ISO 20417</v>
      </c>
      <c r="D25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8" spans="1:4" x14ac:dyDescent="0.2">
      <c r="A258" s="23" t="s">
        <v>329</v>
      </c>
      <c r="B258" s="21" t="s">
        <v>900</v>
      </c>
      <c r="C258" s="23" t="str">
        <f t="shared" ref="C258:D260" si="22">$G$1</f>
        <v>N/A</v>
      </c>
      <c r="D258" s="23" t="str">
        <f t="shared" si="22"/>
        <v>N/A</v>
      </c>
    </row>
    <row r="259" spans="1:4" x14ac:dyDescent="0.2">
      <c r="A259" s="23" t="s">
        <v>330</v>
      </c>
      <c r="B259" s="21" t="s">
        <v>900</v>
      </c>
      <c r="C259" s="23" t="str">
        <f t="shared" si="22"/>
        <v>N/A</v>
      </c>
      <c r="D259" s="23" t="str">
        <f t="shared" si="22"/>
        <v>N/A</v>
      </c>
    </row>
    <row r="260" spans="1:4" x14ac:dyDescent="0.2">
      <c r="A260" s="23" t="s">
        <v>331</v>
      </c>
      <c r="B260" s="21" t="s">
        <v>900</v>
      </c>
      <c r="C260" s="23" t="str">
        <f t="shared" si="22"/>
        <v>N/A</v>
      </c>
      <c r="D260" s="23" t="str">
        <f t="shared" si="22"/>
        <v>N/A</v>
      </c>
    </row>
    <row r="261" spans="1:4" ht="106" customHeight="1" x14ac:dyDescent="0.2">
      <c r="A261" s="23" t="s">
        <v>332</v>
      </c>
      <c r="B261" s="21" t="s">
        <v>695</v>
      </c>
      <c r="C261" s="17" t="str">
        <f>$F$22</f>
        <v>ISO 20417</v>
      </c>
      <c r="D26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2" spans="1:4" ht="71" customHeight="1" x14ac:dyDescent="0.2">
      <c r="A262" s="23" t="s">
        <v>333</v>
      </c>
      <c r="B262" s="21" t="s">
        <v>695</v>
      </c>
      <c r="C262" s="17" t="str">
        <f>$F$22</f>
        <v>ISO 20417</v>
      </c>
      <c r="D26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3" spans="1:4" x14ac:dyDescent="0.2">
      <c r="A263" s="23" t="s">
        <v>334</v>
      </c>
      <c r="B263" s="21" t="s">
        <v>900</v>
      </c>
      <c r="C263" s="23" t="str">
        <f>$G$1</f>
        <v>N/A</v>
      </c>
      <c r="D263" s="23" t="str">
        <f>$G$1</f>
        <v>N/A</v>
      </c>
    </row>
    <row r="264" spans="1:4" ht="34" x14ac:dyDescent="0.2">
      <c r="A264" s="17" t="s">
        <v>335</v>
      </c>
      <c r="B264" s="21" t="s">
        <v>900</v>
      </c>
      <c r="C264" s="23" t="str">
        <f>$G$1</f>
        <v>N/A</v>
      </c>
      <c r="D264" s="23" t="str">
        <f>$G$1</f>
        <v>N/A</v>
      </c>
    </row>
  </sheetData>
  <mergeCells count="54">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A29:D29"/>
    <mergeCell ref="A6:D6"/>
    <mergeCell ref="A7:D7"/>
    <mergeCell ref="A14:D14"/>
    <mergeCell ref="A19:D19"/>
    <mergeCell ref="A28:D28"/>
  </mergeCells>
  <dataValidations count="1">
    <dataValidation type="list" allowBlank="1" showInputMessage="1" showErrorMessage="1" sqref="B4:B5 B8:B13 B15:B18 B20:B25 B247:B254 B43:B45 B47:B48 B51:B54 B56 B58 B30:B39 B60:B62 B65:B75 B81:B83 B85:B88 B77:B78 B116:B119 B90 B105:B106 B109:B110 B112:B114 B121:B124 B126:B133 B136:B137 B139:B142 B144:B147 B92:B103 B157:B159 B163:B165 B161 B167:B168 B149:B155 B184:B187 B208:B217 B174:B181 B189:B205 B220:B229 B244:B245 B241:B242 B231:B239 B256:B264" xr:uid="{FC2D35CC-E772-C64A-899E-72256017DAE8}">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5FA8-322F-FE41-B9E3-05ECDDE4F0A0}">
  <dimension ref="A1:J264"/>
  <sheetViews>
    <sheetView tabSelected="1" zoomScale="90" zoomScaleNormal="90" workbookViewId="0">
      <selection activeCell="C22" sqref="C22"/>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3.83203125" style="37" customWidth="1"/>
    <col min="10" max="10" width="16.5" style="35" customWidth="1"/>
    <col min="11" max="16384" width="10.83203125" style="35"/>
  </cols>
  <sheetData>
    <row r="1" spans="1:10" ht="17" x14ac:dyDescent="0.2">
      <c r="A1" s="47" t="s">
        <v>76</v>
      </c>
      <c r="F1" s="56" t="s">
        <v>68</v>
      </c>
      <c r="G1" s="35" t="s">
        <v>874</v>
      </c>
      <c r="I1" s="48" t="s">
        <v>116</v>
      </c>
    </row>
    <row r="2" spans="1:10" x14ac:dyDescent="0.2">
      <c r="A2" s="35"/>
    </row>
    <row r="3" spans="1:10" ht="34" x14ac:dyDescent="0.2">
      <c r="A3" s="49" t="s">
        <v>72</v>
      </c>
      <c r="B3" s="24" t="s">
        <v>39</v>
      </c>
      <c r="C3" s="49" t="s">
        <v>40</v>
      </c>
      <c r="D3" s="49" t="s">
        <v>87</v>
      </c>
      <c r="E3" s="5"/>
      <c r="F3" s="58" t="s">
        <v>68</v>
      </c>
      <c r="G3" s="58" t="s">
        <v>69</v>
      </c>
      <c r="I3" s="24" t="s">
        <v>945</v>
      </c>
      <c r="J3" s="24" t="s">
        <v>935</v>
      </c>
    </row>
    <row r="4" spans="1:10" ht="148" customHeight="1" x14ac:dyDescent="0.2">
      <c r="A4" s="17" t="s">
        <v>103</v>
      </c>
      <c r="B4" s="21" t="s">
        <v>695</v>
      </c>
      <c r="C4" s="17"/>
      <c r="D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4" s="37"/>
      <c r="F4" s="54" t="s">
        <v>65</v>
      </c>
      <c r="G4" s="22" t="s">
        <v>865</v>
      </c>
      <c r="I4" s="22" t="s">
        <v>978</v>
      </c>
      <c r="J4" s="54" t="s">
        <v>949</v>
      </c>
    </row>
    <row r="5" spans="1:10" ht="93" customHeight="1" x14ac:dyDescent="0.2">
      <c r="A5" s="17" t="s">
        <v>37</v>
      </c>
      <c r="B5" s="21" t="s">
        <v>695</v>
      </c>
      <c r="C5" s="17" t="str">
        <f>$F$5</f>
        <v>ISO 14971</v>
      </c>
      <c r="D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5" s="37"/>
      <c r="F5" s="54" t="s">
        <v>66</v>
      </c>
      <c r="G5" s="22" t="s">
        <v>866</v>
      </c>
      <c r="I5" s="22" t="s">
        <v>979</v>
      </c>
      <c r="J5" s="54" t="s">
        <v>951</v>
      </c>
    </row>
    <row r="6" spans="1:10" ht="49" customHeight="1" x14ac:dyDescent="0.2">
      <c r="A6" s="68" t="s">
        <v>38</v>
      </c>
      <c r="B6" s="69"/>
      <c r="C6" s="69"/>
      <c r="D6" s="70"/>
      <c r="E6" s="37"/>
      <c r="F6" s="54" t="s">
        <v>986</v>
      </c>
      <c r="G6" s="22" t="s">
        <v>987</v>
      </c>
      <c r="I6" s="22" t="s">
        <v>980</v>
      </c>
      <c r="J6" s="62" t="s">
        <v>874</v>
      </c>
    </row>
    <row r="7" spans="1:10" ht="34" x14ac:dyDescent="0.2">
      <c r="A7" s="68" t="s">
        <v>104</v>
      </c>
      <c r="B7" s="69"/>
      <c r="C7" s="69"/>
      <c r="D7" s="70"/>
      <c r="E7" s="37"/>
      <c r="F7" s="54" t="s">
        <v>988</v>
      </c>
      <c r="G7" s="22" t="s">
        <v>989</v>
      </c>
      <c r="I7" s="22" t="s">
        <v>981</v>
      </c>
      <c r="J7" s="62" t="s">
        <v>874</v>
      </c>
    </row>
    <row r="8" spans="1:10" ht="72" customHeight="1" x14ac:dyDescent="0.2">
      <c r="A8" s="17" t="s">
        <v>105</v>
      </c>
      <c r="B8" s="21" t="s">
        <v>695</v>
      </c>
      <c r="C8" s="17" t="str">
        <f t="shared" ref="C8:C13" si="0">$F$5</f>
        <v>ISO 14971</v>
      </c>
      <c r="D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8" s="37"/>
      <c r="F8" s="64" t="s">
        <v>49</v>
      </c>
      <c r="G8" s="63" t="s">
        <v>867</v>
      </c>
      <c r="I8" s="22" t="s">
        <v>982</v>
      </c>
      <c r="J8" s="54" t="s">
        <v>976</v>
      </c>
    </row>
    <row r="9" spans="1:10" ht="55" customHeight="1" x14ac:dyDescent="0.2">
      <c r="A9" s="17" t="s">
        <v>106</v>
      </c>
      <c r="B9" s="21" t="s">
        <v>695</v>
      </c>
      <c r="C9" s="17" t="str">
        <f t="shared" si="0"/>
        <v>ISO 14971</v>
      </c>
      <c r="D9" s="17" t="str">
        <f t="shared" ref="D9:D13" si="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9" s="37"/>
      <c r="F9" s="54" t="s">
        <v>997</v>
      </c>
      <c r="G9" s="22" t="s">
        <v>998</v>
      </c>
      <c r="I9" s="22" t="s">
        <v>983</v>
      </c>
      <c r="J9" s="54" t="s">
        <v>948</v>
      </c>
    </row>
    <row r="10" spans="1:10" ht="57" customHeight="1" x14ac:dyDescent="0.2">
      <c r="A10" s="17" t="s">
        <v>107</v>
      </c>
      <c r="B10" s="21" t="s">
        <v>695</v>
      </c>
      <c r="C10" s="17" t="str">
        <f t="shared" si="0"/>
        <v>ISO 14971</v>
      </c>
      <c r="D10"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0" s="37"/>
      <c r="F10" s="54" t="s">
        <v>55</v>
      </c>
      <c r="G10" s="22" t="s">
        <v>869</v>
      </c>
      <c r="I10" s="22" t="s">
        <v>984</v>
      </c>
      <c r="J10" s="54" t="s">
        <v>977</v>
      </c>
    </row>
    <row r="11" spans="1:10" ht="59" customHeight="1" x14ac:dyDescent="0.2">
      <c r="A11" s="17" t="s">
        <v>156</v>
      </c>
      <c r="B11" s="21" t="s">
        <v>695</v>
      </c>
      <c r="C11" s="17" t="str">
        <f t="shared" si="0"/>
        <v>ISO 14971</v>
      </c>
      <c r="D11"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1" s="37"/>
      <c r="F11" s="54" t="s">
        <v>53</v>
      </c>
      <c r="G11" s="22" t="s">
        <v>868</v>
      </c>
      <c r="I11" s="22" t="s">
        <v>985</v>
      </c>
      <c r="J11" s="62" t="s">
        <v>874</v>
      </c>
    </row>
    <row r="12" spans="1:10" ht="73" customHeight="1" x14ac:dyDescent="0.2">
      <c r="A12" s="17" t="s">
        <v>108</v>
      </c>
      <c r="B12" s="21" t="s">
        <v>695</v>
      </c>
      <c r="C12" s="17" t="str">
        <f t="shared" si="0"/>
        <v>ISO 14971</v>
      </c>
      <c r="D12"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2" s="37"/>
      <c r="F12" s="54" t="s">
        <v>51</v>
      </c>
      <c r="G12" s="22" t="s">
        <v>870</v>
      </c>
      <c r="I12" s="108"/>
      <c r="J12" s="109"/>
    </row>
    <row r="13" spans="1:10" ht="52" customHeight="1" x14ac:dyDescent="0.2">
      <c r="A13" s="17" t="s">
        <v>155</v>
      </c>
      <c r="B13" s="21" t="s">
        <v>695</v>
      </c>
      <c r="C13" s="17" t="str">
        <f t="shared" si="0"/>
        <v>ISO 14971</v>
      </c>
      <c r="D13"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3" s="37"/>
      <c r="F13" s="54" t="s">
        <v>890</v>
      </c>
      <c r="G13" s="22" t="s">
        <v>891</v>
      </c>
      <c r="I13" s="26"/>
      <c r="J13" s="57"/>
    </row>
    <row r="14" spans="1:10" ht="64" customHeight="1" x14ac:dyDescent="0.2">
      <c r="A14" s="75" t="s">
        <v>109</v>
      </c>
      <c r="B14" s="75"/>
      <c r="C14" s="75"/>
      <c r="D14" s="75"/>
      <c r="F14" s="54" t="s">
        <v>999</v>
      </c>
      <c r="G14" s="17" t="s">
        <v>1000</v>
      </c>
      <c r="I14" s="26"/>
      <c r="J14" s="57"/>
    </row>
    <row r="15" spans="1:10" ht="50" customHeight="1" x14ac:dyDescent="0.2">
      <c r="A15" s="17" t="s">
        <v>41</v>
      </c>
      <c r="B15" s="21" t="s">
        <v>695</v>
      </c>
      <c r="C15" s="17" t="str">
        <f>$F$5</f>
        <v>ISO 14971</v>
      </c>
      <c r="D1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5" s="54" t="s">
        <v>898</v>
      </c>
      <c r="G15" s="22" t="s">
        <v>899</v>
      </c>
      <c r="I15" s="26"/>
      <c r="J15" s="57"/>
    </row>
    <row r="16" spans="1:10" ht="82" customHeight="1" x14ac:dyDescent="0.2">
      <c r="A16" s="17" t="s">
        <v>110</v>
      </c>
      <c r="B16" s="21" t="s">
        <v>695</v>
      </c>
      <c r="C16" s="17" t="str">
        <f>$F$5</f>
        <v>ISO 14971</v>
      </c>
      <c r="D1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6" s="54" t="s">
        <v>888</v>
      </c>
      <c r="G16" s="17" t="s">
        <v>889</v>
      </c>
      <c r="I16" s="26"/>
      <c r="J16" s="57"/>
    </row>
    <row r="17" spans="1:10" ht="78" customHeight="1" x14ac:dyDescent="0.2">
      <c r="A17" s="17" t="s">
        <v>111</v>
      </c>
      <c r="B17" s="21" t="s">
        <v>695</v>
      </c>
      <c r="C17" s="17" t="str">
        <f>$F$5</f>
        <v>ISO 14971</v>
      </c>
      <c r="D1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7" s="54" t="s">
        <v>875</v>
      </c>
      <c r="G17" s="17" t="s">
        <v>876</v>
      </c>
      <c r="I17" s="26"/>
      <c r="J17" s="57"/>
    </row>
    <row r="18" spans="1:10" ht="85" customHeight="1" x14ac:dyDescent="0.2">
      <c r="A18" s="35" t="s">
        <v>15</v>
      </c>
      <c r="B18" s="21" t="s">
        <v>695</v>
      </c>
      <c r="C18" s="17" t="str">
        <f>$F$5</f>
        <v>ISO 14971</v>
      </c>
      <c r="D1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8" s="54" t="s">
        <v>990</v>
      </c>
      <c r="G18" s="17" t="s">
        <v>991</v>
      </c>
      <c r="I18" s="26"/>
      <c r="J18" s="57"/>
    </row>
    <row r="19" spans="1:10" ht="34" x14ac:dyDescent="0.2">
      <c r="A19" s="76" t="s">
        <v>42</v>
      </c>
      <c r="B19" s="76"/>
      <c r="C19" s="76"/>
      <c r="D19" s="76"/>
      <c r="F19" s="54" t="s">
        <v>993</v>
      </c>
      <c r="G19" s="22" t="s">
        <v>992</v>
      </c>
      <c r="I19" s="26"/>
      <c r="J19" s="57"/>
    </row>
    <row r="20" spans="1:10" ht="117" customHeight="1" x14ac:dyDescent="0.2">
      <c r="A20" s="17" t="s">
        <v>43</v>
      </c>
      <c r="B20" s="21" t="s">
        <v>695</v>
      </c>
      <c r="C20" s="17" t="str">
        <f>$F$5&amp;CHAR(10)&amp;$F$16</f>
        <v>ISO 14971
ISO 10993-7</v>
      </c>
      <c r="D2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0" s="54" t="s">
        <v>877</v>
      </c>
      <c r="G20" s="17" t="s">
        <v>878</v>
      </c>
      <c r="I20" s="26"/>
      <c r="J20" s="57"/>
    </row>
    <row r="21" spans="1:10" ht="84" customHeight="1" x14ac:dyDescent="0.2">
      <c r="A21" s="17" t="s">
        <v>44</v>
      </c>
      <c r="B21" s="21" t="s">
        <v>695</v>
      </c>
      <c r="C21" s="17" t="str">
        <f>$F$5&amp;CHAR(10)&amp;$F$16</f>
        <v>ISO 14971
ISO 10993-7</v>
      </c>
      <c r="D2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1" s="54" t="s">
        <v>894</v>
      </c>
      <c r="G21" s="17" t="s">
        <v>895</v>
      </c>
      <c r="I21" s="26"/>
      <c r="J21" s="57"/>
    </row>
    <row r="22" spans="1:10" ht="146" customHeight="1" x14ac:dyDescent="0.2">
      <c r="A22" s="17" t="s">
        <v>112</v>
      </c>
      <c r="B22" s="21" t="s">
        <v>695</v>
      </c>
      <c r="C22" s="17" t="str">
        <f>F5&amp;CHAR(10)&amp;_xlfn.TEXTJOIN(CHAR(10),TRUE,$F$19:$F$22)</f>
        <v>ISO 14971
BS EN 556-1
ISO 11607-1
ISO 11607-2
ISO 15223-1</v>
      </c>
      <c r="D2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2" s="54" t="s">
        <v>995</v>
      </c>
      <c r="G22" s="22" t="s">
        <v>996</v>
      </c>
      <c r="I22" s="26"/>
      <c r="J22" s="57"/>
    </row>
    <row r="23" spans="1:10" ht="145" customHeight="1" x14ac:dyDescent="0.2">
      <c r="A23" s="17" t="s">
        <v>113</v>
      </c>
      <c r="B23" s="21" t="s">
        <v>695</v>
      </c>
      <c r="C23" s="17" t="str">
        <f>F6&amp;CHAR(10)&amp;_xlfn.TEXTJOIN(CHAR(10),TRUE,$F$19:$F$22)</f>
        <v>ISO 10555-1
BS EN 556-1
ISO 11607-1
ISO 11607-2
ISO 15223-1</v>
      </c>
      <c r="D2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3" s="54" t="s">
        <v>873</v>
      </c>
      <c r="G23" s="22" t="s">
        <v>994</v>
      </c>
      <c r="I23" s="26"/>
      <c r="J23" s="57"/>
    </row>
    <row r="24" spans="1:10" ht="102" customHeight="1" x14ac:dyDescent="0.2">
      <c r="A24" s="17" t="s">
        <v>115</v>
      </c>
      <c r="B24" s="21" t="s">
        <v>695</v>
      </c>
      <c r="C24" s="17" t="str">
        <f>$F$5</f>
        <v>ISO 14971</v>
      </c>
      <c r="D2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4" s="109"/>
      <c r="G24" s="108"/>
      <c r="I24" s="26"/>
      <c r="J24" s="57"/>
    </row>
    <row r="25" spans="1:10" ht="118" customHeight="1" x14ac:dyDescent="0.2">
      <c r="A25" s="17" t="s">
        <v>114</v>
      </c>
      <c r="B25" s="21" t="s">
        <v>900</v>
      </c>
      <c r="C25" s="23" t="str">
        <f>$G$1</f>
        <v>N/A</v>
      </c>
      <c r="D25" s="23" t="str">
        <f>$G$1</f>
        <v>N/A</v>
      </c>
      <c r="F25" s="109"/>
      <c r="G25" s="110"/>
      <c r="I25" s="26"/>
      <c r="J25" s="57"/>
    </row>
    <row r="26" spans="1:10" ht="32" customHeight="1" x14ac:dyDescent="0.2">
      <c r="F26" s="109"/>
      <c r="G26" s="110"/>
      <c r="I26" s="26"/>
      <c r="J26" s="57"/>
    </row>
    <row r="27" spans="1:10" ht="34" x14ac:dyDescent="0.2">
      <c r="A27" s="49" t="s">
        <v>74</v>
      </c>
      <c r="B27" s="24" t="s">
        <v>39</v>
      </c>
      <c r="C27" s="49" t="s">
        <v>40</v>
      </c>
      <c r="D27" s="49" t="s">
        <v>116</v>
      </c>
      <c r="F27" s="109"/>
      <c r="G27" s="110"/>
      <c r="I27" s="26"/>
      <c r="J27" s="57"/>
    </row>
    <row r="28" spans="1:10" x14ac:dyDescent="0.2">
      <c r="A28" s="77" t="s">
        <v>118</v>
      </c>
      <c r="B28" s="77"/>
      <c r="C28" s="77"/>
      <c r="D28" s="77"/>
      <c r="F28" s="109"/>
      <c r="G28" s="108"/>
    </row>
    <row r="29" spans="1:10" ht="16" customHeight="1" x14ac:dyDescent="0.2">
      <c r="A29" s="75" t="s">
        <v>117</v>
      </c>
      <c r="B29" s="75"/>
      <c r="C29" s="75"/>
      <c r="D29" s="75"/>
      <c r="F29" s="109"/>
      <c r="G29" s="110"/>
    </row>
    <row r="30" spans="1:10" ht="131" customHeight="1" x14ac:dyDescent="0.2">
      <c r="A30" s="23" t="s">
        <v>137</v>
      </c>
      <c r="B30" s="21" t="s">
        <v>695</v>
      </c>
      <c r="C30" s="17" t="str">
        <f>_xlfn.TEXTJOIN(CHAR(10),TRUE,$F$5:$F$8)&amp;CHAR(10)&amp;_xlfn.TEXTJOIN(CHAR(10),TRUE,$F$10:$F$15)</f>
        <v>ISO 14971
ISO 10555-1
ISO 10555-6
ISO 10993-1
ISO 10993-4
ISO 10993-5
ISO 10993-10
ISO 10993-11
ISO 10993-18
IEC 62366-1</v>
      </c>
      <c r="D3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0" s="109"/>
      <c r="G30" s="110"/>
    </row>
    <row r="31" spans="1:10" ht="132" customHeight="1" x14ac:dyDescent="0.2">
      <c r="A31" s="17" t="s">
        <v>136</v>
      </c>
      <c r="B31" s="21" t="s">
        <v>695</v>
      </c>
      <c r="C31" s="17" t="str">
        <f>$F$6</f>
        <v>ISO 10555-1</v>
      </c>
      <c r="D3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1" s="109"/>
      <c r="G31" s="108"/>
    </row>
    <row r="32" spans="1:10" ht="110" customHeight="1" x14ac:dyDescent="0.2">
      <c r="A32" s="23" t="s">
        <v>135</v>
      </c>
      <c r="B32" s="21" t="s">
        <v>900</v>
      </c>
      <c r="C32" s="23" t="str">
        <f>$G$1</f>
        <v>N/A</v>
      </c>
      <c r="D32" s="23" t="str">
        <f>$G$1</f>
        <v>N/A</v>
      </c>
      <c r="F32" s="109"/>
      <c r="G32" s="108"/>
    </row>
    <row r="33" spans="1:7" ht="139" customHeight="1" x14ac:dyDescent="0.2">
      <c r="A33" s="23" t="s">
        <v>134</v>
      </c>
      <c r="B33" s="21" t="s">
        <v>695</v>
      </c>
      <c r="C33" s="17" t="str">
        <f>_xlfn.TEXTJOIN(CHAR(10),TRUE,$F$7:$F$15)</f>
        <v>ISO 10555-6
ISO 10993-1
ISO 10993-3
ISO 10993-4
ISO 10993-5
ISO 10993-10
ISO 10993-11
ISO 10993-18
IEC 62366-1</v>
      </c>
      <c r="D3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4" spans="1:7" x14ac:dyDescent="0.2">
      <c r="A34" s="23" t="s">
        <v>133</v>
      </c>
      <c r="B34" s="21" t="s">
        <v>900</v>
      </c>
      <c r="C34" s="23" t="str">
        <f>$G$1</f>
        <v>N/A</v>
      </c>
      <c r="D34" s="23" t="str">
        <f>$G$1</f>
        <v>N/A</v>
      </c>
    </row>
    <row r="35" spans="1:7" ht="73" customHeight="1" x14ac:dyDescent="0.2">
      <c r="A35" s="23" t="s">
        <v>132</v>
      </c>
      <c r="B35" s="21" t="s">
        <v>695</v>
      </c>
      <c r="C35" s="17" t="str">
        <f>_xlfn.TEXTJOIN(CHAR(10),TRUE,$F$7:$F$15)</f>
        <v>ISO 10555-6
ISO 10993-1
ISO 10993-3
ISO 10993-4
ISO 10993-5
ISO 10993-10
ISO 10993-11
ISO 10993-18
IEC 62366-1</v>
      </c>
      <c r="D3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6" spans="1:7" ht="79" customHeight="1" x14ac:dyDescent="0.2">
      <c r="A36" s="23" t="s">
        <v>131</v>
      </c>
      <c r="B36" s="21" t="s">
        <v>695</v>
      </c>
      <c r="C36" s="17" t="str">
        <f>_xlfn.TEXTJOIN(CHAR(10),TRUE,$F$7:$F$15)</f>
        <v>ISO 10555-6
ISO 10993-1
ISO 10993-3
ISO 10993-4
ISO 10993-5
ISO 10993-10
ISO 10993-11
ISO 10993-18
IEC 62366-1</v>
      </c>
      <c r="D3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7" spans="1:7" ht="81" customHeight="1" x14ac:dyDescent="0.2">
      <c r="A37" s="23" t="s">
        <v>119</v>
      </c>
      <c r="B37" s="21" t="s">
        <v>695</v>
      </c>
      <c r="C37" s="17" t="str">
        <f>_xlfn.TEXTJOIN(CHAR(10),TRUE,$F$7:$F$16)</f>
        <v>ISO 10555-6
ISO 10993-1
ISO 10993-3
ISO 10993-4
ISO 10993-5
ISO 10993-10
ISO 10993-11
ISO 10993-18
IEC 62366-1
ISO 10993-7</v>
      </c>
      <c r="D3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7" s="57"/>
      <c r="G37" s="37"/>
    </row>
    <row r="38" spans="1:7" ht="138" customHeight="1" x14ac:dyDescent="0.2">
      <c r="A38" s="17" t="s">
        <v>120</v>
      </c>
      <c r="B38" s="21" t="s">
        <v>695</v>
      </c>
      <c r="C38" s="17" t="str">
        <f>F5&amp;CHAR(10)&amp;_xlfn.TEXTJOIN(CHAR(10),TRUE,$F$19:$F$20)&amp;CHAR(10)&amp;F22</f>
        <v>ISO 14971
BS EN 556-1
ISO 11607-1
ISO 15223-1</v>
      </c>
      <c r="D3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9" spans="1:7" ht="133" customHeight="1" x14ac:dyDescent="0.2">
      <c r="A39" s="17" t="s">
        <v>946</v>
      </c>
      <c r="B39" s="21" t="s">
        <v>695</v>
      </c>
      <c r="C39" s="17" t="str">
        <f>F4&amp;CHAR(10)&amp;F5</f>
        <v>ISO 13485
ISO 14971</v>
      </c>
      <c r="D3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0" spans="1:7" ht="16" customHeight="1" x14ac:dyDescent="0.2">
      <c r="A40" s="74" t="s">
        <v>121</v>
      </c>
      <c r="B40" s="74"/>
      <c r="C40" s="74"/>
      <c r="D40" s="74"/>
    </row>
    <row r="41" spans="1:7" ht="16" customHeight="1" x14ac:dyDescent="0.2">
      <c r="A41" s="74" t="s">
        <v>122</v>
      </c>
      <c r="B41" s="74"/>
      <c r="C41" s="74"/>
      <c r="D41" s="74"/>
    </row>
    <row r="42" spans="1:7" ht="29" customHeight="1" x14ac:dyDescent="0.2">
      <c r="A42" s="75" t="s">
        <v>123</v>
      </c>
      <c r="B42" s="75"/>
      <c r="C42" s="75"/>
      <c r="D42" s="75"/>
    </row>
    <row r="43" spans="1:7" ht="119" customHeight="1" x14ac:dyDescent="0.2">
      <c r="A43" s="22" t="s">
        <v>124</v>
      </c>
      <c r="B43" s="21" t="s">
        <v>695</v>
      </c>
      <c r="C43" s="17" t="str">
        <f>$F$5&amp;CHAR(10)&amp;_xlfn.TEXTJOIN(CHAR(10),TRUE,$F$7:$F$15)</f>
        <v>ISO 14971
ISO 10555-6
ISO 10993-1
ISO 10993-3
ISO 10993-4
ISO 10993-5
ISO 10993-10
ISO 10993-11
ISO 10993-18
IEC 62366-1</v>
      </c>
      <c r="D4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4" spans="1:7" ht="83" customHeight="1" x14ac:dyDescent="0.2">
      <c r="A44" s="23" t="s">
        <v>125</v>
      </c>
      <c r="B44" s="21" t="s">
        <v>695</v>
      </c>
      <c r="C44" s="17" t="str">
        <f>$F$5&amp;CHAR(10)&amp;_xlfn.TEXTJOIN(CHAR(10),TRUE,$F$7:$F$15)</f>
        <v>ISO 14971
ISO 10555-6
ISO 10993-1
ISO 10993-3
ISO 10993-4
ISO 10993-5
ISO 10993-10
ISO 10993-11
ISO 10993-18
IEC 62366-1</v>
      </c>
      <c r="D4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5" spans="1:7" ht="111" customHeight="1" x14ac:dyDescent="0.2">
      <c r="A45" s="22" t="s">
        <v>126</v>
      </c>
      <c r="B45" s="21" t="s">
        <v>695</v>
      </c>
      <c r="C45" s="17" t="str">
        <f>$F$5&amp;CHAR(10)&amp;_xlfn.TEXTJOIN(CHAR(10),TRUE,$F$7:$F$15)</f>
        <v>ISO 14971
ISO 10555-6
ISO 10993-1
ISO 10993-3
ISO 10993-4
ISO 10993-5
ISO 10993-10
ISO 10993-11
ISO 10993-18
IEC 62366-1</v>
      </c>
      <c r="D4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6" spans="1:7" x14ac:dyDescent="0.2">
      <c r="A46" s="75" t="s">
        <v>127</v>
      </c>
      <c r="B46" s="75"/>
      <c r="C46" s="75"/>
      <c r="D46" s="75"/>
    </row>
    <row r="47" spans="1:7" ht="121" customHeight="1" x14ac:dyDescent="0.2">
      <c r="A47" s="17" t="s">
        <v>255</v>
      </c>
      <c r="B47" s="21" t="s">
        <v>695</v>
      </c>
      <c r="C47" s="17" t="str">
        <f>$F$5</f>
        <v>ISO 14971</v>
      </c>
      <c r="D4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8" spans="1:7" ht="51" x14ac:dyDescent="0.2">
      <c r="A48" s="17" t="s">
        <v>256</v>
      </c>
      <c r="B48" s="21" t="s">
        <v>900</v>
      </c>
      <c r="C48" s="23" t="str">
        <f>$G$1</f>
        <v>N/A</v>
      </c>
      <c r="D48" s="23" t="str">
        <f>$G$1</f>
        <v>N/A</v>
      </c>
    </row>
    <row r="49" spans="1:4" x14ac:dyDescent="0.2">
      <c r="A49" s="77" t="s">
        <v>154</v>
      </c>
      <c r="B49" s="77"/>
      <c r="C49" s="77"/>
      <c r="D49" s="77"/>
    </row>
    <row r="50" spans="1:4" x14ac:dyDescent="0.2">
      <c r="A50" s="75" t="s">
        <v>128</v>
      </c>
      <c r="B50" s="75"/>
      <c r="C50" s="75"/>
      <c r="D50" s="75"/>
    </row>
    <row r="51" spans="1:4" ht="76" customHeight="1" x14ac:dyDescent="0.2">
      <c r="A51" s="23" t="s">
        <v>130</v>
      </c>
      <c r="B51" s="21" t="s">
        <v>695</v>
      </c>
      <c r="C51" s="17" t="str">
        <f>$F$5</f>
        <v>ISO 14971</v>
      </c>
      <c r="D5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2" spans="1:4" ht="96" customHeight="1" x14ac:dyDescent="0.2">
      <c r="A52" s="17" t="s">
        <v>129</v>
      </c>
      <c r="B52" s="21" t="s">
        <v>695</v>
      </c>
      <c r="C52" s="17" t="str">
        <f>$F$5</f>
        <v>ISO 14971</v>
      </c>
      <c r="D5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3" spans="1:4" ht="74" customHeight="1" x14ac:dyDescent="0.2">
      <c r="A53" s="17" t="s">
        <v>170</v>
      </c>
      <c r="B53" s="21" t="s">
        <v>695</v>
      </c>
      <c r="C53" s="17" t="str">
        <f>$F$5</f>
        <v>ISO 14971</v>
      </c>
      <c r="D5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4" spans="1:4" ht="83" customHeight="1" x14ac:dyDescent="0.2">
      <c r="A54" s="23" t="s">
        <v>158</v>
      </c>
      <c r="B54" s="21" t="s">
        <v>695</v>
      </c>
      <c r="C54" s="17" t="str">
        <f>$F$5</f>
        <v>ISO 14971</v>
      </c>
      <c r="D5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5" spans="1:4" ht="17" customHeight="1" x14ac:dyDescent="0.2">
      <c r="A55" s="74" t="s">
        <v>138</v>
      </c>
      <c r="B55" s="74"/>
      <c r="C55" s="74"/>
      <c r="D55" s="74"/>
    </row>
    <row r="56" spans="1:4" ht="85" x14ac:dyDescent="0.2">
      <c r="A56" s="17" t="s">
        <v>157</v>
      </c>
      <c r="B56" s="21" t="s">
        <v>900</v>
      </c>
      <c r="C56" s="23" t="str">
        <f>$G$1</f>
        <v>N/A</v>
      </c>
      <c r="D56" s="23" t="str">
        <f>$G$1</f>
        <v>N/A</v>
      </c>
    </row>
    <row r="57" spans="1:4" ht="17" customHeight="1" x14ac:dyDescent="0.2">
      <c r="A57" s="74" t="s">
        <v>139</v>
      </c>
      <c r="B57" s="74"/>
      <c r="C57" s="74"/>
      <c r="D57" s="74"/>
    </row>
    <row r="58" spans="1:4" ht="17" x14ac:dyDescent="0.2">
      <c r="A58" s="17" t="s">
        <v>909</v>
      </c>
      <c r="B58" s="21" t="s">
        <v>900</v>
      </c>
      <c r="C58" s="23" t="str">
        <f>$G$1</f>
        <v>N/A</v>
      </c>
      <c r="D58" s="23" t="str">
        <f>$G$1</f>
        <v>N/A</v>
      </c>
    </row>
    <row r="59" spans="1:4" ht="17" customHeight="1" x14ac:dyDescent="0.2">
      <c r="A59" s="74" t="s">
        <v>140</v>
      </c>
      <c r="B59" s="74"/>
      <c r="C59" s="74"/>
      <c r="D59" s="74"/>
    </row>
    <row r="60" spans="1:4" ht="97" customHeight="1" x14ac:dyDescent="0.2">
      <c r="A60" s="17" t="s">
        <v>904</v>
      </c>
      <c r="B60" s="21" t="s">
        <v>695</v>
      </c>
      <c r="C60" s="17" t="str">
        <f>$F$5</f>
        <v>ISO 14971</v>
      </c>
      <c r="D6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1" spans="1:4" ht="140" customHeight="1" x14ac:dyDescent="0.2">
      <c r="A61" s="17" t="s">
        <v>901</v>
      </c>
      <c r="B61" s="21" t="s">
        <v>695</v>
      </c>
      <c r="C61" s="17" t="str">
        <f>_xlfn.TEXTJOIN(CHAR(10),TRUE,$F$5:$F$8)&amp;CHAR(10)&amp;_xlfn.TEXTJOIN(CHAR(10),TRUE,$F$10:$F$15)</f>
        <v>ISO 14971
ISO 10555-1
ISO 10555-6
ISO 10993-1
ISO 10993-4
ISO 10993-5
ISO 10993-10
ISO 10993-11
ISO 10993-18
IEC 62366-1</v>
      </c>
      <c r="D6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2" spans="1:4" ht="143" customHeight="1" x14ac:dyDescent="0.2">
      <c r="A62" s="17" t="s">
        <v>141</v>
      </c>
      <c r="B62" s="21" t="s">
        <v>900</v>
      </c>
      <c r="C62" s="23" t="str">
        <f>$G$1</f>
        <v>N/A</v>
      </c>
      <c r="D62" s="23" t="str">
        <f>$G$1</f>
        <v>N/A</v>
      </c>
    </row>
    <row r="63" spans="1:4" ht="17" customHeight="1" x14ac:dyDescent="0.2">
      <c r="A63" s="77" t="s">
        <v>142</v>
      </c>
      <c r="B63" s="77"/>
      <c r="C63" s="77"/>
      <c r="D63" s="77"/>
    </row>
    <row r="64" spans="1:4" x14ac:dyDescent="0.2">
      <c r="A64" s="76" t="s">
        <v>348</v>
      </c>
      <c r="B64" s="76"/>
      <c r="C64" s="76"/>
      <c r="D64" s="76"/>
    </row>
    <row r="65" spans="1:4" ht="128" customHeight="1" x14ac:dyDescent="0.2">
      <c r="A65" s="23" t="s">
        <v>143</v>
      </c>
      <c r="B65" s="21" t="s">
        <v>695</v>
      </c>
      <c r="C65" s="17" t="str">
        <f>$F$5&amp;CHAR(10)&amp;$F$9</f>
        <v>ISO 14971
ISO 10993-3</v>
      </c>
      <c r="D6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6" spans="1:4" ht="98" customHeight="1" x14ac:dyDescent="0.2">
      <c r="A66" s="23" t="s">
        <v>144</v>
      </c>
      <c r="B66" s="21" t="s">
        <v>695</v>
      </c>
      <c r="C66" s="17" t="str">
        <f>$F$5&amp;CHAR(10)&amp;$F$9</f>
        <v>ISO 14971
ISO 10993-3</v>
      </c>
      <c r="D6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7" spans="1:4" ht="117" customHeight="1" x14ac:dyDescent="0.2">
      <c r="A67" s="23" t="s">
        <v>145</v>
      </c>
      <c r="B67" s="21" t="s">
        <v>695</v>
      </c>
      <c r="C67" s="17" t="str">
        <f>$F$5&amp;CHAR(10)&amp;$F$9</f>
        <v>ISO 14971
ISO 10993-3</v>
      </c>
      <c r="D6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8" spans="1:4" ht="103" customHeight="1" x14ac:dyDescent="0.2">
      <c r="A68" s="23" t="s">
        <v>146</v>
      </c>
      <c r="B68" s="21" t="s">
        <v>695</v>
      </c>
      <c r="C68" s="17" t="str">
        <f>$F$5&amp;CHAR(10)&amp;$F$9</f>
        <v>ISO 14971
ISO 10993-3</v>
      </c>
      <c r="D6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9" spans="1:4" ht="94" customHeight="1" x14ac:dyDescent="0.2">
      <c r="A69" s="17" t="s">
        <v>366</v>
      </c>
      <c r="B69" s="21" t="s">
        <v>695</v>
      </c>
      <c r="C69" s="17" t="str">
        <f>$F$5&amp;CHAR(10)&amp;$F$9</f>
        <v>ISO 14971
ISO 10993-3</v>
      </c>
      <c r="D6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0" spans="1:4" ht="51" x14ac:dyDescent="0.2">
      <c r="A70" s="17" t="s">
        <v>147</v>
      </c>
      <c r="B70" s="21" t="s">
        <v>900</v>
      </c>
      <c r="C70" s="23" t="str">
        <f>$G$1</f>
        <v>N/A</v>
      </c>
      <c r="D70" s="23" t="str">
        <f>$G$1</f>
        <v>N/A</v>
      </c>
    </row>
    <row r="71" spans="1:4" ht="89" customHeight="1" x14ac:dyDescent="0.2">
      <c r="A71" s="17" t="s">
        <v>148</v>
      </c>
      <c r="B71" s="21" t="s">
        <v>695</v>
      </c>
      <c r="C71" s="17" t="str">
        <f>F4&amp;CHAR(10)&amp;F5&amp;CHAR(10)&amp;F17&amp;CHAR(10)&amp;F18</f>
        <v>ISO 13485
ISO 14971
ISO 11135
ISO 14937</v>
      </c>
      <c r="D71" s="17" t="str">
        <f>_xlfn.TEXTJOIN(CHAR(10),TRUE,$I$4:$I$24)&amp;CHAR(10)&amp;I26</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2" spans="1:4" ht="101" customHeight="1" x14ac:dyDescent="0.2">
      <c r="A72" s="23" t="s">
        <v>149</v>
      </c>
      <c r="B72" s="21" t="s">
        <v>695</v>
      </c>
      <c r="C72" s="17" t="str">
        <f>_xlfn.TEXTJOIN(CHAR(10),TRUE,$F$17:$F$20)</f>
        <v>ISO 11135
ISO 14937
BS EN 556-1
ISO 11607-1</v>
      </c>
      <c r="D72" s="17" t="str">
        <f>_xlfn.TEXTJOIN(CHAR(10),TRUE,$I$4:$I$24)&amp;CHAR(10)&amp;I27</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3" spans="1:4" ht="79" customHeight="1" x14ac:dyDescent="0.2">
      <c r="A73" s="23" t="s">
        <v>150</v>
      </c>
      <c r="B73" s="21" t="s">
        <v>695</v>
      </c>
      <c r="C73" s="17" t="str">
        <f>_xlfn.TEXTJOIN(CHAR(10),TRUE,$F$17:$F$20)</f>
        <v>ISO 11135
ISO 14937
BS EN 556-1
ISO 11607-1</v>
      </c>
      <c r="D7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4" spans="1:4" ht="56" customHeight="1" x14ac:dyDescent="0.2">
      <c r="A74" s="17" t="s">
        <v>598</v>
      </c>
      <c r="B74" s="21" t="s">
        <v>900</v>
      </c>
      <c r="C74" s="23" t="str">
        <f>$G$1</f>
        <v>N/A</v>
      </c>
      <c r="D74" s="23" t="str">
        <f>$G$1</f>
        <v>N/A</v>
      </c>
    </row>
    <row r="75" spans="1:4" ht="139" customHeight="1" x14ac:dyDescent="0.2">
      <c r="A75" s="23" t="s">
        <v>151</v>
      </c>
      <c r="B75" s="21" t="s">
        <v>695</v>
      </c>
      <c r="C75" s="17" t="str">
        <f>_xlfn.TEXTJOIN(CHAR(10),TRUE,$F$19:$F$22)</f>
        <v>BS EN 556-1
ISO 11607-1
ISO 11607-2
ISO 15223-1</v>
      </c>
      <c r="D7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6" spans="1:4" ht="16" customHeight="1" x14ac:dyDescent="0.2">
      <c r="A76" s="76" t="s">
        <v>152</v>
      </c>
      <c r="B76" s="76"/>
      <c r="C76" s="76"/>
      <c r="D76" s="76"/>
    </row>
    <row r="77" spans="1:4" ht="51" x14ac:dyDescent="0.2">
      <c r="A77" s="17" t="s">
        <v>257</v>
      </c>
      <c r="B77" s="21" t="s">
        <v>695</v>
      </c>
      <c r="C77" s="17" t="str">
        <f>$F$6</f>
        <v>ISO 10555-1</v>
      </c>
      <c r="D7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8" spans="1:4" ht="85" x14ac:dyDescent="0.2">
      <c r="A78" s="17" t="s">
        <v>258</v>
      </c>
      <c r="B78" s="21" t="s">
        <v>695</v>
      </c>
      <c r="C78" s="17" t="str">
        <f>$F$6</f>
        <v>ISO 10555-1</v>
      </c>
      <c r="D7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9" spans="1:4" ht="16" customHeight="1" x14ac:dyDescent="0.2">
      <c r="A79" s="74" t="s">
        <v>153</v>
      </c>
      <c r="B79" s="74"/>
      <c r="C79" s="74"/>
      <c r="D79" s="74"/>
    </row>
    <row r="80" spans="1:4" x14ac:dyDescent="0.2">
      <c r="A80" s="75" t="s">
        <v>908</v>
      </c>
      <c r="B80" s="75"/>
      <c r="C80" s="75"/>
      <c r="D80" s="75"/>
    </row>
    <row r="81" spans="1:4" x14ac:dyDescent="0.2">
      <c r="A81" s="23" t="s">
        <v>169</v>
      </c>
      <c r="B81" s="21" t="s">
        <v>900</v>
      </c>
      <c r="C81" s="23" t="str">
        <f t="shared" ref="C81:D83" si="2">$G$1</f>
        <v>N/A</v>
      </c>
      <c r="D81" s="23" t="str">
        <f t="shared" si="2"/>
        <v>N/A</v>
      </c>
    </row>
    <row r="82" spans="1:4" ht="51" x14ac:dyDescent="0.2">
      <c r="A82" s="17" t="s">
        <v>159</v>
      </c>
      <c r="B82" s="21" t="s">
        <v>900</v>
      </c>
      <c r="C82" s="23" t="str">
        <f t="shared" si="2"/>
        <v>N/A</v>
      </c>
      <c r="D82" s="23" t="str">
        <f t="shared" si="2"/>
        <v>N/A</v>
      </c>
    </row>
    <row r="83" spans="1:4" ht="17" x14ac:dyDescent="0.2">
      <c r="A83" s="17" t="s">
        <v>259</v>
      </c>
      <c r="B83" s="21" t="s">
        <v>900</v>
      </c>
      <c r="C83" s="23" t="str">
        <f t="shared" si="2"/>
        <v>N/A</v>
      </c>
      <c r="D83" s="23" t="str">
        <f t="shared" si="2"/>
        <v>N/A</v>
      </c>
    </row>
    <row r="84" spans="1:4" x14ac:dyDescent="0.2">
      <c r="A84" s="76" t="s">
        <v>160</v>
      </c>
      <c r="B84" s="76"/>
      <c r="C84" s="76"/>
      <c r="D84" s="76"/>
    </row>
    <row r="85" spans="1:4" ht="51" x14ac:dyDescent="0.2">
      <c r="A85" s="17" t="s">
        <v>161</v>
      </c>
      <c r="B85" s="21" t="s">
        <v>900</v>
      </c>
      <c r="C85" s="23" t="str">
        <f t="shared" ref="C85:D90" si="3">$G$1</f>
        <v>N/A</v>
      </c>
      <c r="D85" s="23" t="str">
        <f t="shared" si="3"/>
        <v>N/A</v>
      </c>
    </row>
    <row r="86" spans="1:4" ht="68" x14ac:dyDescent="0.2">
      <c r="A86" s="17" t="s">
        <v>168</v>
      </c>
      <c r="B86" s="21" t="s">
        <v>900</v>
      </c>
      <c r="C86" s="23" t="str">
        <f t="shared" si="3"/>
        <v>N/A</v>
      </c>
      <c r="D86" s="23" t="str">
        <f t="shared" si="3"/>
        <v>N/A</v>
      </c>
    </row>
    <row r="87" spans="1:4" x14ac:dyDescent="0.2">
      <c r="A87" s="23" t="s">
        <v>162</v>
      </c>
      <c r="B87" s="21" t="s">
        <v>900</v>
      </c>
      <c r="C87" s="23" t="str">
        <f t="shared" si="3"/>
        <v>N/A</v>
      </c>
      <c r="D87" s="23" t="str">
        <f t="shared" si="3"/>
        <v>N/A</v>
      </c>
    </row>
    <row r="88" spans="1:4" ht="68" x14ac:dyDescent="0.2">
      <c r="A88" s="17" t="s">
        <v>907</v>
      </c>
      <c r="B88" s="21" t="s">
        <v>900</v>
      </c>
      <c r="C88" s="23" t="str">
        <f t="shared" si="3"/>
        <v>N/A</v>
      </c>
      <c r="D88" s="23" t="str">
        <f t="shared" si="3"/>
        <v>N/A</v>
      </c>
    </row>
    <row r="89" spans="1:4" x14ac:dyDescent="0.2">
      <c r="A89" s="74" t="s">
        <v>163</v>
      </c>
      <c r="B89" s="74"/>
      <c r="C89" s="74"/>
      <c r="D89" s="74"/>
    </row>
    <row r="90" spans="1:4" ht="112" customHeight="1" x14ac:dyDescent="0.2">
      <c r="A90" s="17" t="s">
        <v>164</v>
      </c>
      <c r="B90" s="21" t="s">
        <v>900</v>
      </c>
      <c r="C90" s="23" t="str">
        <f t="shared" si="3"/>
        <v>N/A</v>
      </c>
      <c r="D90" s="23" t="str">
        <f t="shared" si="3"/>
        <v>N/A</v>
      </c>
    </row>
    <row r="91" spans="1:4" x14ac:dyDescent="0.2">
      <c r="A91" s="76" t="s">
        <v>165</v>
      </c>
      <c r="B91" s="76"/>
      <c r="C91" s="76"/>
      <c r="D91" s="76"/>
    </row>
    <row r="92" spans="1:4" ht="167" customHeight="1" x14ac:dyDescent="0.2">
      <c r="A92" s="23" t="s">
        <v>167</v>
      </c>
      <c r="B92" s="21" t="s">
        <v>695</v>
      </c>
      <c r="C92" s="17" t="str">
        <f>$F$5&amp;CHAR(10)&amp;_xlfn.TEXTJOIN(CHAR(10),TRUE,$F$7:$F$16)</f>
        <v>ISO 14971
ISO 10555-6
ISO 10993-1
ISO 10993-3
ISO 10993-4
ISO 10993-5
ISO 10993-10
ISO 10993-11
ISO 10993-18
IEC 62366-1
ISO 10993-7</v>
      </c>
      <c r="D9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3" spans="1:4" ht="145" customHeight="1" x14ac:dyDescent="0.2">
      <c r="A93" s="17" t="s">
        <v>166</v>
      </c>
      <c r="B93" s="21" t="s">
        <v>695</v>
      </c>
      <c r="C93" s="17" t="str">
        <f>F5&amp;CHAR(10)&amp;F6</f>
        <v>ISO 14971
ISO 10555-1</v>
      </c>
      <c r="D9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4" spans="1:4" ht="110" customHeight="1" x14ac:dyDescent="0.2">
      <c r="A94" s="23" t="s">
        <v>172</v>
      </c>
      <c r="B94" s="21" t="s">
        <v>695</v>
      </c>
      <c r="C94" s="23" t="str">
        <f>F5</f>
        <v>ISO 14971</v>
      </c>
      <c r="D9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5" spans="1:4" ht="81" customHeight="1" x14ac:dyDescent="0.2">
      <c r="A95" s="23" t="s">
        <v>906</v>
      </c>
      <c r="B95" s="21" t="s">
        <v>900</v>
      </c>
      <c r="C95" s="23" t="str">
        <f t="shared" ref="C95:D97" si="4">$G$1</f>
        <v>N/A</v>
      </c>
      <c r="D95" s="23" t="str">
        <f t="shared" si="4"/>
        <v>N/A</v>
      </c>
    </row>
    <row r="96" spans="1:4" ht="116" customHeight="1" x14ac:dyDescent="0.2">
      <c r="A96" s="23" t="s">
        <v>174</v>
      </c>
      <c r="B96" s="21" t="s">
        <v>695</v>
      </c>
      <c r="C96" s="17" t="str">
        <f>$F$5&amp;CHAR(10)&amp;$F$6</f>
        <v>ISO 14971
ISO 10555-1</v>
      </c>
      <c r="D9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7" spans="1:4" ht="82" customHeight="1" x14ac:dyDescent="0.2">
      <c r="A97" s="23" t="s">
        <v>173</v>
      </c>
      <c r="B97" s="21" t="s">
        <v>900</v>
      </c>
      <c r="C97" s="23" t="str">
        <f t="shared" si="4"/>
        <v>N/A</v>
      </c>
      <c r="D97" s="23" t="str">
        <f t="shared" si="4"/>
        <v>N/A</v>
      </c>
    </row>
    <row r="98" spans="1:4" ht="68" customHeight="1" x14ac:dyDescent="0.2">
      <c r="A98" s="23" t="s">
        <v>175</v>
      </c>
      <c r="B98" s="21" t="s">
        <v>695</v>
      </c>
      <c r="C98" s="17" t="str">
        <f>$F$5&amp;CHAR(10)&amp;$F$16</f>
        <v>ISO 14971
ISO 10993-7</v>
      </c>
      <c r="D9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9" spans="1:4" ht="103" customHeight="1" x14ac:dyDescent="0.2">
      <c r="A99" s="17" t="s">
        <v>176</v>
      </c>
      <c r="B99" s="21" t="s">
        <v>695</v>
      </c>
      <c r="C99" s="17" t="str">
        <f>F4&amp;CHAR(10)&amp;$F$5&amp;CHAR(10)&amp;$F$16</f>
        <v>ISO 13485
ISO 14971
ISO 10993-7</v>
      </c>
      <c r="D9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0" spans="1:4" ht="107" customHeight="1" x14ac:dyDescent="0.2">
      <c r="A100" s="59" t="s">
        <v>177</v>
      </c>
      <c r="B100" s="60" t="s">
        <v>695</v>
      </c>
      <c r="C100" s="61" t="str">
        <f>$F$5&amp;CHAR(10)&amp;$F$16</f>
        <v>ISO 14971
ISO 10993-7</v>
      </c>
      <c r="D100" s="61"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1" spans="1:4" ht="89" customHeight="1" x14ac:dyDescent="0.2">
      <c r="A101" s="23" t="s">
        <v>178</v>
      </c>
      <c r="B101" s="21" t="s">
        <v>900</v>
      </c>
      <c r="C101" s="23" t="str">
        <f t="shared" ref="C101:D101" si="5">$G$1</f>
        <v>N/A</v>
      </c>
      <c r="D101" s="23" t="str">
        <f t="shared" si="5"/>
        <v>N/A</v>
      </c>
    </row>
    <row r="102" spans="1:4" x14ac:dyDescent="0.2">
      <c r="A102" s="23" t="s">
        <v>179</v>
      </c>
      <c r="B102" s="21" t="s">
        <v>900</v>
      </c>
      <c r="C102" s="23" t="str">
        <f>$G$1</f>
        <v>N/A</v>
      </c>
      <c r="D102" s="23" t="str">
        <f>$G$1</f>
        <v>N/A</v>
      </c>
    </row>
    <row r="103" spans="1:4" ht="148" customHeight="1" x14ac:dyDescent="0.2">
      <c r="A103" s="17" t="s">
        <v>905</v>
      </c>
      <c r="B103" s="21" t="s">
        <v>695</v>
      </c>
      <c r="C103" s="17" t="str">
        <f>F4&amp;CHAR(10)&amp;$F$5&amp;CHAR(10)&amp;$F$22</f>
        <v>ISO 13485
ISO 14971
ISO 15223-1</v>
      </c>
      <c r="D10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4" spans="1:4" x14ac:dyDescent="0.2">
      <c r="A104" s="74" t="s">
        <v>180</v>
      </c>
      <c r="B104" s="74"/>
      <c r="C104" s="74"/>
      <c r="D104" s="74"/>
    </row>
    <row r="105" spans="1:4" ht="51" x14ac:dyDescent="0.2">
      <c r="A105" s="17" t="s">
        <v>181</v>
      </c>
      <c r="B105" s="21" t="s">
        <v>900</v>
      </c>
      <c r="C105" s="23" t="str">
        <f>$G$1</f>
        <v>N/A</v>
      </c>
      <c r="D105" s="23" t="str">
        <f>$G$1</f>
        <v>N/A</v>
      </c>
    </row>
    <row r="106" spans="1:4" x14ac:dyDescent="0.2">
      <c r="A106" s="23" t="s">
        <v>182</v>
      </c>
      <c r="B106" s="21" t="s">
        <v>900</v>
      </c>
      <c r="C106" s="23" t="str">
        <f>$G$1</f>
        <v>N/A</v>
      </c>
      <c r="D106" s="23" t="str">
        <f>$G$1</f>
        <v>N/A</v>
      </c>
    </row>
    <row r="107" spans="1:4" x14ac:dyDescent="0.2">
      <c r="A107" s="74" t="s">
        <v>183</v>
      </c>
      <c r="B107" s="74"/>
      <c r="C107" s="74"/>
      <c r="D107" s="74"/>
    </row>
    <row r="108" spans="1:4" x14ac:dyDescent="0.2">
      <c r="A108" s="74" t="s">
        <v>184</v>
      </c>
      <c r="B108" s="74"/>
      <c r="C108" s="74"/>
      <c r="D108" s="74"/>
    </row>
    <row r="109" spans="1:4" ht="51" x14ac:dyDescent="0.2">
      <c r="A109" s="17" t="s">
        <v>185</v>
      </c>
      <c r="B109" s="21" t="s">
        <v>900</v>
      </c>
      <c r="C109" s="23" t="str">
        <f>$G$1</f>
        <v>N/A</v>
      </c>
      <c r="D109" s="23" t="str">
        <f>$G$1</f>
        <v>N/A</v>
      </c>
    </row>
    <row r="110" spans="1:4" ht="51" x14ac:dyDescent="0.2">
      <c r="A110" s="17" t="s">
        <v>186</v>
      </c>
      <c r="B110" s="21" t="s">
        <v>900</v>
      </c>
      <c r="C110" s="23" t="str">
        <f>$G$1</f>
        <v>N/A</v>
      </c>
      <c r="D110" s="23" t="str">
        <f>$G$1</f>
        <v>N/A</v>
      </c>
    </row>
    <row r="111" spans="1:4" x14ac:dyDescent="0.2">
      <c r="A111" s="74" t="s">
        <v>187</v>
      </c>
      <c r="B111" s="74"/>
      <c r="C111" s="74"/>
      <c r="D111" s="74"/>
    </row>
    <row r="112" spans="1:4" ht="51" x14ac:dyDescent="0.2">
      <c r="A112" s="17" t="s">
        <v>188</v>
      </c>
      <c r="B112" s="21" t="s">
        <v>900</v>
      </c>
      <c r="C112" s="23" t="str">
        <f t="shared" ref="C112:D114" si="6">$G$1</f>
        <v>N/A</v>
      </c>
      <c r="D112" s="23" t="str">
        <f t="shared" si="6"/>
        <v>N/A</v>
      </c>
    </row>
    <row r="113" spans="1:4" x14ac:dyDescent="0.2">
      <c r="A113" s="23" t="s">
        <v>189</v>
      </c>
      <c r="B113" s="21" t="s">
        <v>900</v>
      </c>
      <c r="C113" s="23" t="str">
        <f t="shared" si="6"/>
        <v>N/A</v>
      </c>
      <c r="D113" s="23" t="str">
        <f t="shared" si="6"/>
        <v>N/A</v>
      </c>
    </row>
    <row r="114" spans="1:4" ht="51" x14ac:dyDescent="0.2">
      <c r="A114" s="17" t="s">
        <v>190</v>
      </c>
      <c r="B114" s="21" t="s">
        <v>900</v>
      </c>
      <c r="C114" s="23" t="str">
        <f t="shared" si="6"/>
        <v>N/A</v>
      </c>
      <c r="D114" s="23" t="str">
        <f t="shared" si="6"/>
        <v>N/A</v>
      </c>
    </row>
    <row r="115" spans="1:4" x14ac:dyDescent="0.2">
      <c r="A115" s="74" t="s">
        <v>191</v>
      </c>
      <c r="B115" s="74"/>
      <c r="C115" s="74"/>
      <c r="D115" s="74"/>
    </row>
    <row r="116" spans="1:4" ht="34" x14ac:dyDescent="0.2">
      <c r="A116" s="17" t="s">
        <v>192</v>
      </c>
      <c r="B116" s="21" t="s">
        <v>900</v>
      </c>
      <c r="C116" s="23" t="str">
        <f t="shared" ref="C116:D119" si="7">$G$1</f>
        <v>N/A</v>
      </c>
      <c r="D116" s="23" t="str">
        <f t="shared" si="7"/>
        <v>N/A</v>
      </c>
    </row>
    <row r="117" spans="1:4" ht="51" x14ac:dyDescent="0.2">
      <c r="A117" s="17" t="s">
        <v>195</v>
      </c>
      <c r="B117" s="21" t="s">
        <v>900</v>
      </c>
      <c r="C117" s="23" t="str">
        <f t="shared" si="7"/>
        <v>N/A</v>
      </c>
      <c r="D117" s="23" t="str">
        <f t="shared" si="7"/>
        <v>N/A</v>
      </c>
    </row>
    <row r="118" spans="1:4" ht="51" x14ac:dyDescent="0.2">
      <c r="A118" s="17" t="s">
        <v>193</v>
      </c>
      <c r="B118" s="21" t="s">
        <v>900</v>
      </c>
      <c r="C118" s="23" t="str">
        <f t="shared" si="7"/>
        <v>N/A</v>
      </c>
      <c r="D118" s="23" t="str">
        <f t="shared" si="7"/>
        <v>N/A</v>
      </c>
    </row>
    <row r="119" spans="1:4" ht="51" x14ac:dyDescent="0.2">
      <c r="A119" s="17" t="s">
        <v>194</v>
      </c>
      <c r="B119" s="21" t="s">
        <v>900</v>
      </c>
      <c r="C119" s="23" t="str">
        <f t="shared" si="7"/>
        <v>N/A</v>
      </c>
      <c r="D119" s="23" t="str">
        <f t="shared" si="7"/>
        <v>N/A</v>
      </c>
    </row>
    <row r="120" spans="1:4" x14ac:dyDescent="0.2">
      <c r="A120" s="71" t="s">
        <v>196</v>
      </c>
      <c r="B120" s="72"/>
      <c r="C120" s="72"/>
      <c r="D120" s="73"/>
    </row>
    <row r="121" spans="1:4" ht="51" x14ac:dyDescent="0.2">
      <c r="A121" s="17" t="s">
        <v>336</v>
      </c>
      <c r="B121" s="21" t="s">
        <v>900</v>
      </c>
      <c r="C121" s="23" t="str">
        <f t="shared" ref="C121:D124" si="8">$G$1</f>
        <v>N/A</v>
      </c>
      <c r="D121" s="23" t="str">
        <f t="shared" si="8"/>
        <v>N/A</v>
      </c>
    </row>
    <row r="122" spans="1:4" ht="51" x14ac:dyDescent="0.2">
      <c r="A122" s="17" t="s">
        <v>197</v>
      </c>
      <c r="B122" s="21" t="s">
        <v>900</v>
      </c>
      <c r="C122" s="23" t="str">
        <f t="shared" si="8"/>
        <v>N/A</v>
      </c>
      <c r="D122" s="23" t="str">
        <f t="shared" si="8"/>
        <v>N/A</v>
      </c>
    </row>
    <row r="123" spans="1:4" ht="51" x14ac:dyDescent="0.2">
      <c r="A123" s="17" t="s">
        <v>337</v>
      </c>
      <c r="B123" s="21" t="s">
        <v>900</v>
      </c>
      <c r="C123" s="23" t="str">
        <f t="shared" si="8"/>
        <v>N/A</v>
      </c>
      <c r="D123" s="23" t="str">
        <f t="shared" si="8"/>
        <v>N/A</v>
      </c>
    </row>
    <row r="124" spans="1:4" ht="17" x14ac:dyDescent="0.2">
      <c r="A124" s="17" t="s">
        <v>198</v>
      </c>
      <c r="B124" s="21" t="s">
        <v>900</v>
      </c>
      <c r="C124" s="23" t="str">
        <f t="shared" si="8"/>
        <v>N/A</v>
      </c>
      <c r="D124" s="23" t="str">
        <f t="shared" si="8"/>
        <v>N/A</v>
      </c>
    </row>
    <row r="125" spans="1:4" x14ac:dyDescent="0.2">
      <c r="A125" s="71" t="s">
        <v>199</v>
      </c>
      <c r="B125" s="72"/>
      <c r="C125" s="72"/>
      <c r="D125" s="73"/>
    </row>
    <row r="126" spans="1:4" x14ac:dyDescent="0.2">
      <c r="A126" s="23" t="s">
        <v>200</v>
      </c>
      <c r="B126" s="21" t="s">
        <v>900</v>
      </c>
      <c r="C126" s="23" t="str">
        <f t="shared" ref="C126:D133" si="9">$G$1</f>
        <v>N/A</v>
      </c>
      <c r="D126" s="23" t="str">
        <f t="shared" si="9"/>
        <v>N/A</v>
      </c>
    </row>
    <row r="127" spans="1:4" ht="51" x14ac:dyDescent="0.2">
      <c r="A127" s="17" t="s">
        <v>201</v>
      </c>
      <c r="B127" s="21" t="s">
        <v>900</v>
      </c>
      <c r="C127" s="23" t="str">
        <f t="shared" si="9"/>
        <v>N/A</v>
      </c>
      <c r="D127" s="23" t="str">
        <f t="shared" si="9"/>
        <v>N/A</v>
      </c>
    </row>
    <row r="128" spans="1:4" x14ac:dyDescent="0.2">
      <c r="A128" s="23" t="s">
        <v>202</v>
      </c>
      <c r="B128" s="21" t="s">
        <v>900</v>
      </c>
      <c r="C128" s="23" t="str">
        <f t="shared" si="9"/>
        <v>N/A</v>
      </c>
      <c r="D128" s="23" t="str">
        <f t="shared" si="9"/>
        <v>N/A</v>
      </c>
    </row>
    <row r="129" spans="1:4" ht="51" x14ac:dyDescent="0.2">
      <c r="A129" s="17" t="s">
        <v>203</v>
      </c>
      <c r="B129" s="21" t="s">
        <v>900</v>
      </c>
      <c r="C129" s="23" t="str">
        <f t="shared" si="9"/>
        <v>N/A</v>
      </c>
      <c r="D129" s="23" t="str">
        <f t="shared" si="9"/>
        <v>N/A</v>
      </c>
    </row>
    <row r="130" spans="1:4" ht="17" x14ac:dyDescent="0.2">
      <c r="A130" s="17" t="s">
        <v>204</v>
      </c>
      <c r="B130" s="21" t="s">
        <v>900</v>
      </c>
      <c r="C130" s="23" t="str">
        <f t="shared" si="9"/>
        <v>N/A</v>
      </c>
      <c r="D130" s="23" t="str">
        <f t="shared" si="9"/>
        <v>N/A</v>
      </c>
    </row>
    <row r="131" spans="1:4" x14ac:dyDescent="0.2">
      <c r="A131" s="23" t="s">
        <v>205</v>
      </c>
      <c r="B131" s="21" t="s">
        <v>900</v>
      </c>
      <c r="C131" s="23" t="str">
        <f t="shared" si="9"/>
        <v>N/A</v>
      </c>
      <c r="D131" s="23" t="str">
        <f t="shared" si="9"/>
        <v>N/A</v>
      </c>
    </row>
    <row r="132" spans="1:4" ht="51" x14ac:dyDescent="0.2">
      <c r="A132" s="17" t="s">
        <v>206</v>
      </c>
      <c r="B132" s="21" t="s">
        <v>900</v>
      </c>
      <c r="C132" s="23" t="str">
        <f t="shared" si="9"/>
        <v>N/A</v>
      </c>
      <c r="D132" s="23" t="str">
        <f t="shared" si="9"/>
        <v>N/A</v>
      </c>
    </row>
    <row r="133" spans="1:4" x14ac:dyDescent="0.2">
      <c r="A133" s="23" t="s">
        <v>207</v>
      </c>
      <c r="B133" s="21" t="s">
        <v>900</v>
      </c>
      <c r="C133" s="23" t="str">
        <f t="shared" si="9"/>
        <v>N/A</v>
      </c>
      <c r="D133" s="23" t="str">
        <f t="shared" si="9"/>
        <v>N/A</v>
      </c>
    </row>
    <row r="134" spans="1:4" x14ac:dyDescent="0.2">
      <c r="A134" s="71" t="s">
        <v>208</v>
      </c>
      <c r="B134" s="72"/>
      <c r="C134" s="72"/>
      <c r="D134" s="73"/>
    </row>
    <row r="135" spans="1:4" x14ac:dyDescent="0.2">
      <c r="A135" s="65" t="s">
        <v>209</v>
      </c>
      <c r="B135" s="66"/>
      <c r="C135" s="66"/>
      <c r="D135" s="67"/>
    </row>
    <row r="136" spans="1:4" x14ac:dyDescent="0.2">
      <c r="A136" s="23" t="s">
        <v>210</v>
      </c>
      <c r="B136" s="21" t="s">
        <v>900</v>
      </c>
      <c r="C136" s="23" t="str">
        <f>$G$1</f>
        <v>N/A</v>
      </c>
      <c r="D136" s="23" t="str">
        <f>$G$1</f>
        <v>N/A</v>
      </c>
    </row>
    <row r="137" spans="1:4" x14ac:dyDescent="0.2">
      <c r="A137" s="23" t="s">
        <v>211</v>
      </c>
      <c r="B137" s="21" t="s">
        <v>900</v>
      </c>
      <c r="C137" s="23" t="str">
        <f>$G$1</f>
        <v>N/A</v>
      </c>
      <c r="D137" s="23" t="str">
        <f>$G$1</f>
        <v>N/A</v>
      </c>
    </row>
    <row r="138" spans="1:4" x14ac:dyDescent="0.2">
      <c r="A138" s="65" t="s">
        <v>212</v>
      </c>
      <c r="B138" s="66"/>
      <c r="C138" s="66"/>
      <c r="D138" s="67"/>
    </row>
    <row r="139" spans="1:4" x14ac:dyDescent="0.2">
      <c r="A139" s="23" t="s">
        <v>647</v>
      </c>
      <c r="B139" s="21" t="s">
        <v>900</v>
      </c>
      <c r="C139" s="23" t="str">
        <f t="shared" ref="C139:D142" si="10">$G$1</f>
        <v>N/A</v>
      </c>
      <c r="D139" s="23" t="str">
        <f t="shared" si="10"/>
        <v>N/A</v>
      </c>
    </row>
    <row r="140" spans="1:4" x14ac:dyDescent="0.2">
      <c r="A140" s="23" t="s">
        <v>648</v>
      </c>
      <c r="B140" s="21" t="s">
        <v>900</v>
      </c>
      <c r="C140" s="23" t="str">
        <f t="shared" si="10"/>
        <v>N/A</v>
      </c>
      <c r="D140" s="23" t="str">
        <f t="shared" si="10"/>
        <v>N/A</v>
      </c>
    </row>
    <row r="141" spans="1:4" x14ac:dyDescent="0.2">
      <c r="A141" s="23" t="s">
        <v>649</v>
      </c>
      <c r="B141" s="21" t="s">
        <v>900</v>
      </c>
      <c r="C141" s="23" t="str">
        <f t="shared" si="10"/>
        <v>N/A</v>
      </c>
      <c r="D141" s="23" t="str">
        <f t="shared" si="10"/>
        <v>N/A</v>
      </c>
    </row>
    <row r="142" spans="1:4" x14ac:dyDescent="0.2">
      <c r="A142" s="23" t="s">
        <v>650</v>
      </c>
      <c r="B142" s="21" t="s">
        <v>900</v>
      </c>
      <c r="C142" s="23" t="str">
        <f t="shared" si="10"/>
        <v>N/A</v>
      </c>
      <c r="D142" s="23" t="str">
        <f t="shared" si="10"/>
        <v>N/A</v>
      </c>
    </row>
    <row r="143" spans="1:4" x14ac:dyDescent="0.2">
      <c r="A143" s="65" t="s">
        <v>213</v>
      </c>
      <c r="B143" s="66"/>
      <c r="C143" s="66"/>
      <c r="D143" s="67"/>
    </row>
    <row r="144" spans="1:4" x14ac:dyDescent="0.2">
      <c r="A144" s="23" t="s">
        <v>214</v>
      </c>
      <c r="B144" s="21" t="s">
        <v>900</v>
      </c>
      <c r="C144" s="23" t="str">
        <f t="shared" ref="C144:D147" si="11">$G$1</f>
        <v>N/A</v>
      </c>
      <c r="D144" s="23" t="str">
        <f t="shared" si="11"/>
        <v>N/A</v>
      </c>
    </row>
    <row r="145" spans="1:4" x14ac:dyDescent="0.2">
      <c r="A145" s="23" t="s">
        <v>215</v>
      </c>
      <c r="B145" s="21" t="s">
        <v>900</v>
      </c>
      <c r="C145" s="23" t="str">
        <f t="shared" si="11"/>
        <v>N/A</v>
      </c>
      <c r="D145" s="23" t="str">
        <f t="shared" si="11"/>
        <v>N/A</v>
      </c>
    </row>
    <row r="146" spans="1:4" ht="17" x14ac:dyDescent="0.2">
      <c r="A146" s="17" t="s">
        <v>216</v>
      </c>
      <c r="B146" s="21" t="s">
        <v>900</v>
      </c>
      <c r="C146" s="23" t="str">
        <f t="shared" si="11"/>
        <v>N/A</v>
      </c>
      <c r="D146" s="23" t="str">
        <f t="shared" si="11"/>
        <v>N/A</v>
      </c>
    </row>
    <row r="147" spans="1:4" ht="51" x14ac:dyDescent="0.2">
      <c r="A147" s="17" t="s">
        <v>217</v>
      </c>
      <c r="B147" s="21" t="s">
        <v>900</v>
      </c>
      <c r="C147" s="23" t="str">
        <f t="shared" si="11"/>
        <v>N/A</v>
      </c>
      <c r="D147" s="23" t="str">
        <f t="shared" si="11"/>
        <v>N/A</v>
      </c>
    </row>
    <row r="148" spans="1:4" x14ac:dyDescent="0.2">
      <c r="A148" s="71" t="s">
        <v>218</v>
      </c>
      <c r="B148" s="72"/>
      <c r="C148" s="72"/>
      <c r="D148" s="73"/>
    </row>
    <row r="149" spans="1:4" ht="130" customHeight="1" x14ac:dyDescent="0.2">
      <c r="A149" s="23" t="s">
        <v>219</v>
      </c>
      <c r="B149" s="21" t="s">
        <v>695</v>
      </c>
      <c r="C149" s="17" t="str">
        <f>$F$5&amp;CHAR(10)&amp;$F$16</f>
        <v>ISO 14971
ISO 10993-7</v>
      </c>
      <c r="D14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0" spans="1:4" ht="114" customHeight="1" x14ac:dyDescent="0.2">
      <c r="A150" s="17" t="s">
        <v>220</v>
      </c>
      <c r="B150" s="21" t="s">
        <v>695</v>
      </c>
      <c r="C150" s="17" t="str">
        <f>$F$5&amp;CHAR(10)&amp;$F$16</f>
        <v>ISO 14971
ISO 10993-7</v>
      </c>
      <c r="D15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1" spans="1:4" ht="51" x14ac:dyDescent="0.2">
      <c r="A151" s="17" t="s">
        <v>221</v>
      </c>
      <c r="B151" s="21" t="s">
        <v>900</v>
      </c>
      <c r="C151" s="23" t="str">
        <f t="shared" ref="C151:D153" si="12">$G$1</f>
        <v>N/A</v>
      </c>
      <c r="D151" s="23" t="str">
        <f t="shared" si="12"/>
        <v>N/A</v>
      </c>
    </row>
    <row r="152" spans="1:4" ht="34" x14ac:dyDescent="0.2">
      <c r="A152" s="17" t="s">
        <v>222</v>
      </c>
      <c r="B152" s="21" t="s">
        <v>900</v>
      </c>
      <c r="C152" s="23" t="str">
        <f t="shared" si="12"/>
        <v>N/A</v>
      </c>
      <c r="D152" s="23" t="str">
        <f t="shared" si="12"/>
        <v>N/A</v>
      </c>
    </row>
    <row r="153" spans="1:4" ht="65" customHeight="1" x14ac:dyDescent="0.2">
      <c r="A153" s="17" t="s">
        <v>425</v>
      </c>
      <c r="B153" s="21" t="s">
        <v>900</v>
      </c>
      <c r="C153" s="23" t="str">
        <f t="shared" si="12"/>
        <v>N/A</v>
      </c>
      <c r="D153" s="23" t="str">
        <f t="shared" si="12"/>
        <v>N/A</v>
      </c>
    </row>
    <row r="154" spans="1:4" ht="76" customHeight="1" x14ac:dyDescent="0.2">
      <c r="A154" s="17" t="s">
        <v>426</v>
      </c>
      <c r="B154" s="21" t="s">
        <v>695</v>
      </c>
      <c r="C154" s="17" t="str">
        <f>$F$5&amp;CHAR(10)&amp;$F$21&amp;CHAR(10)&amp;$F$22</f>
        <v>ISO 14971
ISO 11607-2
ISO 15223-1</v>
      </c>
      <c r="D15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5" spans="1:4" ht="108" customHeight="1" x14ac:dyDescent="0.2">
      <c r="A155" s="17" t="s">
        <v>223</v>
      </c>
      <c r="B155" s="21" t="s">
        <v>695</v>
      </c>
      <c r="C155" s="17" t="str">
        <f>$F$5&amp;CHAR(10)&amp;$F$22</f>
        <v>ISO 14971
ISO 15223-1</v>
      </c>
      <c r="D15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6" spans="1:4" x14ac:dyDescent="0.2">
      <c r="A156" s="71" t="s">
        <v>224</v>
      </c>
      <c r="B156" s="72"/>
      <c r="C156" s="72"/>
      <c r="D156" s="73"/>
    </row>
    <row r="157" spans="1:4" ht="120" customHeight="1" x14ac:dyDescent="0.2">
      <c r="A157" s="23" t="s">
        <v>225</v>
      </c>
      <c r="B157" s="21" t="s">
        <v>695</v>
      </c>
      <c r="C157" s="17" t="str">
        <f>$F$5&amp;CHAR(10)&amp;$F$7&amp;CHAR(10)&amp;$F$8&amp;CHAR(10)&amp;_xlfn.TEXTJOIN(CHAR(10),TRUE,$F$10:$F$15)</f>
        <v>ISO 14971
ISO 10555-6
ISO 10993-1
ISO 10993-4
ISO 10993-5
ISO 10993-10
ISO 10993-11
ISO 10993-18
IEC 62366-1</v>
      </c>
      <c r="D15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8" spans="1:4" ht="86" customHeight="1" x14ac:dyDescent="0.2">
      <c r="A158" s="17" t="s">
        <v>226</v>
      </c>
      <c r="B158" s="21" t="s">
        <v>695</v>
      </c>
      <c r="C158" s="17" t="str">
        <f>$F$5&amp;CHAR(10)&amp;F21&amp;CHAR(10)&amp;F22</f>
        <v>ISO 14971
ISO 11607-2
ISO 15223-1</v>
      </c>
      <c r="D15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9" spans="1:4" ht="116" customHeight="1" x14ac:dyDescent="0.2">
      <c r="A159" s="17" t="s">
        <v>227</v>
      </c>
      <c r="B159" s="21" t="s">
        <v>695</v>
      </c>
      <c r="C159" s="17" t="str">
        <f>$F$16&amp;CHAR(10)&amp;$F$21&amp;CHAR(10)&amp;$F$22</f>
        <v>ISO 10993-7
ISO 11607-2
ISO 15223-1</v>
      </c>
      <c r="D15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60" spans="1:4" x14ac:dyDescent="0.2">
      <c r="A160" s="71" t="s">
        <v>228</v>
      </c>
      <c r="B160" s="72"/>
      <c r="C160" s="72"/>
      <c r="D160" s="73"/>
    </row>
    <row r="161" spans="1:4" ht="51" x14ac:dyDescent="0.2">
      <c r="A161" s="17" t="s">
        <v>229</v>
      </c>
      <c r="B161" s="21" t="s">
        <v>900</v>
      </c>
      <c r="C161" s="23" t="str">
        <f>$G$1</f>
        <v>N/A</v>
      </c>
      <c r="D161" s="23" t="str">
        <f>$G$1</f>
        <v>N/A</v>
      </c>
    </row>
    <row r="162" spans="1:4" x14ac:dyDescent="0.2">
      <c r="A162" s="65" t="s">
        <v>230</v>
      </c>
      <c r="B162" s="66"/>
      <c r="C162" s="66"/>
      <c r="D162" s="67"/>
    </row>
    <row r="163" spans="1:4" x14ac:dyDescent="0.2">
      <c r="A163" s="23" t="s">
        <v>231</v>
      </c>
      <c r="B163" s="21" t="s">
        <v>900</v>
      </c>
      <c r="C163" s="23" t="str">
        <f t="shared" ref="C163:D165" si="13">$G$1</f>
        <v>N/A</v>
      </c>
      <c r="D163" s="23" t="str">
        <f t="shared" si="13"/>
        <v>N/A</v>
      </c>
    </row>
    <row r="164" spans="1:4" x14ac:dyDescent="0.2">
      <c r="A164" s="23" t="s">
        <v>232</v>
      </c>
      <c r="B164" s="21" t="s">
        <v>900</v>
      </c>
      <c r="C164" s="23" t="str">
        <f t="shared" si="13"/>
        <v>N/A</v>
      </c>
      <c r="D164" s="23" t="str">
        <f t="shared" si="13"/>
        <v>N/A</v>
      </c>
    </row>
    <row r="165" spans="1:4" x14ac:dyDescent="0.2">
      <c r="A165" s="23" t="s">
        <v>233</v>
      </c>
      <c r="B165" s="21" t="s">
        <v>900</v>
      </c>
      <c r="C165" s="23" t="str">
        <f t="shared" si="13"/>
        <v>N/A</v>
      </c>
      <c r="D165" s="23" t="str">
        <f t="shared" si="13"/>
        <v>N/A</v>
      </c>
    </row>
    <row r="166" spans="1:4" x14ac:dyDescent="0.2">
      <c r="A166" s="65" t="s">
        <v>234</v>
      </c>
      <c r="B166" s="66"/>
      <c r="C166" s="66"/>
      <c r="D166" s="67"/>
    </row>
    <row r="167" spans="1:4" x14ac:dyDescent="0.2">
      <c r="A167" s="23" t="s">
        <v>235</v>
      </c>
      <c r="B167" s="21" t="s">
        <v>900</v>
      </c>
      <c r="C167" s="23" t="str">
        <f>$G$1</f>
        <v>N/A</v>
      </c>
      <c r="D167" s="23" t="str">
        <f>$G$1</f>
        <v>N/A</v>
      </c>
    </row>
    <row r="168" spans="1:4" x14ac:dyDescent="0.2">
      <c r="A168" s="23" t="s">
        <v>236</v>
      </c>
      <c r="B168" s="21" t="s">
        <v>900</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1" t="s">
        <v>239</v>
      </c>
      <c r="B171" s="72"/>
      <c r="C171" s="72"/>
      <c r="D171" s="73"/>
    </row>
    <row r="172" spans="1:4" x14ac:dyDescent="0.2">
      <c r="A172" s="71" t="s">
        <v>237</v>
      </c>
      <c r="B172" s="72"/>
      <c r="C172" s="72"/>
      <c r="D172" s="73"/>
    </row>
    <row r="173" spans="1:4" ht="68" customHeight="1" x14ac:dyDescent="0.2">
      <c r="A173" s="68" t="s">
        <v>238</v>
      </c>
      <c r="B173" s="69"/>
      <c r="C173" s="69"/>
      <c r="D173" s="70"/>
    </row>
    <row r="174" spans="1:4" ht="125" customHeight="1" x14ac:dyDescent="0.2">
      <c r="A174" s="17" t="s">
        <v>240</v>
      </c>
      <c r="B174" s="21" t="s">
        <v>695</v>
      </c>
      <c r="C174" s="17" t="str">
        <f>$F$16&amp;CHAR(10)&amp;$F$21&amp;CHAR(10)&amp;$F$22</f>
        <v>ISO 10993-7
ISO 11607-2
ISO 15223-1</v>
      </c>
      <c r="D17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5" spans="1:4" ht="93" customHeight="1" x14ac:dyDescent="0.2">
      <c r="A175" s="17" t="s">
        <v>241</v>
      </c>
      <c r="B175" s="21" t="s">
        <v>695</v>
      </c>
      <c r="C175" s="17" t="str">
        <f>$F$22</f>
        <v>ISO 15223-1</v>
      </c>
      <c r="D17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6" spans="1:4" ht="128" customHeight="1" x14ac:dyDescent="0.2">
      <c r="A176" s="23" t="s">
        <v>242</v>
      </c>
      <c r="B176" s="21" t="s">
        <v>695</v>
      </c>
      <c r="C176" s="17" t="str">
        <f>$F$22</f>
        <v>ISO 15223-1</v>
      </c>
      <c r="D17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7" spans="1:4" ht="34" x14ac:dyDescent="0.2">
      <c r="A177" s="17" t="s">
        <v>243</v>
      </c>
      <c r="B177" s="21" t="s">
        <v>900</v>
      </c>
      <c r="C177" s="23" t="str">
        <f t="shared" ref="C177:D179" si="14">$G$1</f>
        <v>N/A</v>
      </c>
      <c r="D177" s="23" t="str">
        <f t="shared" si="14"/>
        <v>N/A</v>
      </c>
    </row>
    <row r="178" spans="1:4" ht="51" x14ac:dyDescent="0.2">
      <c r="A178" s="17" t="s">
        <v>244</v>
      </c>
      <c r="B178" s="21" t="s">
        <v>900</v>
      </c>
      <c r="C178" s="23" t="str">
        <f t="shared" si="14"/>
        <v>N/A</v>
      </c>
      <c r="D178" s="23" t="str">
        <f t="shared" si="14"/>
        <v>N/A</v>
      </c>
    </row>
    <row r="179" spans="1:4" ht="74" customHeight="1" x14ac:dyDescent="0.2">
      <c r="A179" s="17" t="s">
        <v>254</v>
      </c>
      <c r="B179" s="21" t="s">
        <v>900</v>
      </c>
      <c r="C179" s="23" t="str">
        <f t="shared" si="14"/>
        <v>N/A</v>
      </c>
      <c r="D179" s="23" t="str">
        <f t="shared" si="14"/>
        <v>N/A</v>
      </c>
    </row>
    <row r="180" spans="1:4" ht="85" customHeight="1" x14ac:dyDescent="0.2">
      <c r="A180" s="17" t="s">
        <v>245</v>
      </c>
      <c r="B180" s="21" t="s">
        <v>695</v>
      </c>
      <c r="C180" s="17" t="str">
        <f>$F$5&amp;CHAR(10)&amp;$F$22</f>
        <v>ISO 14971
ISO 15223-1</v>
      </c>
      <c r="D18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1" spans="1:4" ht="116" customHeight="1" x14ac:dyDescent="0.2">
      <c r="A181" s="17" t="s">
        <v>246</v>
      </c>
      <c r="B181" s="21" t="s">
        <v>695</v>
      </c>
      <c r="C181" s="17" t="str">
        <f>$F$21&amp;CHAR(10)&amp;$F$22</f>
        <v>ISO 11607-2
ISO 15223-1</v>
      </c>
      <c r="D18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2" spans="1:4" ht="16" customHeight="1" x14ac:dyDescent="0.2">
      <c r="A182" s="71" t="s">
        <v>247</v>
      </c>
      <c r="B182" s="72"/>
      <c r="C182" s="72"/>
      <c r="D182" s="73"/>
    </row>
    <row r="183" spans="1:4" ht="16" customHeight="1" x14ac:dyDescent="0.2">
      <c r="A183" s="65" t="s">
        <v>248</v>
      </c>
      <c r="B183" s="66"/>
      <c r="C183" s="66"/>
      <c r="D183" s="67"/>
    </row>
    <row r="184" spans="1:4" ht="61" customHeight="1" x14ac:dyDescent="0.2">
      <c r="A184" s="23" t="s">
        <v>250</v>
      </c>
      <c r="B184" s="21" t="s">
        <v>695</v>
      </c>
      <c r="C184" s="17" t="str">
        <f>$F$22</f>
        <v>ISO 15223-1</v>
      </c>
      <c r="D18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5" spans="1:4" ht="85" customHeight="1" x14ac:dyDescent="0.2">
      <c r="A185" s="23" t="s">
        <v>249</v>
      </c>
      <c r="B185" s="21" t="s">
        <v>695</v>
      </c>
      <c r="C185" s="17" t="str">
        <f>$F$22</f>
        <v>ISO 15223-1</v>
      </c>
      <c r="D18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6" spans="1:4" ht="86" customHeight="1" x14ac:dyDescent="0.2">
      <c r="A186" s="23" t="s">
        <v>251</v>
      </c>
      <c r="B186" s="21" t="s">
        <v>695</v>
      </c>
      <c r="C186" s="17" t="str">
        <f>$F$22</f>
        <v>ISO 15223-1</v>
      </c>
      <c r="D18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7" spans="1:4" ht="109" customHeight="1" x14ac:dyDescent="0.2">
      <c r="A187" s="23" t="s">
        <v>252</v>
      </c>
      <c r="B187" s="21" t="s">
        <v>695</v>
      </c>
      <c r="C187" s="17" t="str">
        <f>$F$22</f>
        <v>ISO 15223-1</v>
      </c>
      <c r="D18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8" spans="1:4" ht="17" customHeight="1" x14ac:dyDescent="0.2">
      <c r="A188" s="65" t="s">
        <v>253</v>
      </c>
      <c r="B188" s="66"/>
      <c r="C188" s="66"/>
      <c r="D188" s="67"/>
    </row>
    <row r="189" spans="1:4" ht="106" customHeight="1" x14ac:dyDescent="0.2">
      <c r="A189" s="23" t="s">
        <v>651</v>
      </c>
      <c r="B189" s="21" t="s">
        <v>695</v>
      </c>
      <c r="C189" s="17" t="str">
        <f>$F$22</f>
        <v>ISO 15223-1</v>
      </c>
      <c r="D18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0" spans="1:4" ht="43" customHeight="1" x14ac:dyDescent="0.2">
      <c r="A190" s="23" t="s">
        <v>652</v>
      </c>
      <c r="B190" s="21" t="s">
        <v>695</v>
      </c>
      <c r="C190" s="17" t="str">
        <f>$F$22</f>
        <v>ISO 15223-1</v>
      </c>
      <c r="D19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1" spans="1:4" x14ac:dyDescent="0.2">
      <c r="A191" s="23" t="s">
        <v>653</v>
      </c>
      <c r="B191" s="21" t="s">
        <v>900</v>
      </c>
      <c r="C191" s="23" t="str">
        <f>$G$1</f>
        <v>N/A</v>
      </c>
      <c r="D191" s="23" t="str">
        <f>$G$1</f>
        <v>N/A</v>
      </c>
    </row>
    <row r="192" spans="1:4" ht="50" customHeight="1" x14ac:dyDescent="0.2">
      <c r="A192" s="23" t="s">
        <v>260</v>
      </c>
      <c r="B192" s="21" t="s">
        <v>695</v>
      </c>
      <c r="C192" s="17" t="str">
        <f t="shared" ref="C192:C197" si="15">$F$22</f>
        <v>ISO 15223-1</v>
      </c>
      <c r="D192" s="17" t="str">
        <f t="shared" ref="D192:D204" si="16">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3" spans="1:4" ht="74" customHeight="1" x14ac:dyDescent="0.2">
      <c r="A193" s="23" t="s">
        <v>261</v>
      </c>
      <c r="B193" s="21" t="s">
        <v>695</v>
      </c>
      <c r="C193" s="17" t="str">
        <f t="shared" si="15"/>
        <v>ISO 15223-1</v>
      </c>
      <c r="D193"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4" spans="1:4" ht="81" customHeight="1" x14ac:dyDescent="0.2">
      <c r="A194" s="23" t="s">
        <v>262</v>
      </c>
      <c r="B194" s="21" t="s">
        <v>695</v>
      </c>
      <c r="C194" s="17" t="str">
        <f t="shared" si="15"/>
        <v>ISO 15223-1</v>
      </c>
      <c r="D194"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5" spans="1:4" ht="90" customHeight="1" x14ac:dyDescent="0.2">
      <c r="A195" s="23" t="s">
        <v>305</v>
      </c>
      <c r="B195" s="21" t="s">
        <v>695</v>
      </c>
      <c r="C195" s="17" t="str">
        <f t="shared" si="15"/>
        <v>ISO 15223-1</v>
      </c>
      <c r="D195"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6" spans="1:4" ht="69" customHeight="1" x14ac:dyDescent="0.2">
      <c r="A196" s="23" t="s">
        <v>263</v>
      </c>
      <c r="B196" s="21" t="s">
        <v>695</v>
      </c>
      <c r="C196" s="17" t="str">
        <f t="shared" si="15"/>
        <v>ISO 15223-1</v>
      </c>
      <c r="D196"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7" spans="1:4" ht="88" customHeight="1" x14ac:dyDescent="0.2">
      <c r="A197" s="23" t="s">
        <v>599</v>
      </c>
      <c r="B197" s="21" t="s">
        <v>695</v>
      </c>
      <c r="C197" s="17" t="str">
        <f t="shared" si="15"/>
        <v>ISO 15223-1</v>
      </c>
      <c r="D197"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8" spans="1:4" ht="90" customHeight="1" x14ac:dyDescent="0.2">
      <c r="A198" s="23" t="s">
        <v>265</v>
      </c>
      <c r="B198" s="21" t="s">
        <v>695</v>
      </c>
      <c r="C198" s="17" t="str">
        <f>_xlfn.TEXTJOIN(CHAR(10),TRUE,$F$19:$F$22)</f>
        <v>BS EN 556-1
ISO 11607-1
ISO 11607-2
ISO 15223-1</v>
      </c>
      <c r="D198"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9" spans="1:4" ht="78" customHeight="1" x14ac:dyDescent="0.2">
      <c r="A199" s="17" t="s">
        <v>266</v>
      </c>
      <c r="B199" s="21" t="s">
        <v>695</v>
      </c>
      <c r="C199" s="17" t="str">
        <f>$F$22</f>
        <v>ISO 15223-1</v>
      </c>
      <c r="D199"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0" spans="1:4" ht="74" customHeight="1" x14ac:dyDescent="0.2">
      <c r="A200" s="23" t="s">
        <v>267</v>
      </c>
      <c r="B200" s="21" t="s">
        <v>695</v>
      </c>
      <c r="C200" s="17" t="str">
        <f>_xlfn.TEXTJOIN(CHAR(10),TRUE,$F$19:$F$22)</f>
        <v>BS EN 556-1
ISO 11607-1
ISO 11607-2
ISO 15223-1</v>
      </c>
      <c r="D200"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1" spans="1:4" ht="47" customHeight="1" x14ac:dyDescent="0.2">
      <c r="A201" s="23" t="s">
        <v>294</v>
      </c>
      <c r="B201" s="21" t="s">
        <v>900</v>
      </c>
      <c r="C201" s="23" t="str">
        <f>$G$1</f>
        <v>N/A</v>
      </c>
      <c r="D201" s="23" t="str">
        <f>$G$1</f>
        <v>N/A</v>
      </c>
    </row>
    <row r="202" spans="1:4" ht="75" customHeight="1" x14ac:dyDescent="0.2">
      <c r="A202" s="23" t="s">
        <v>295</v>
      </c>
      <c r="B202" s="21" t="s">
        <v>695</v>
      </c>
      <c r="C202" s="17" t="str">
        <f>$F$16&amp;CHAR(10)&amp;$F$22</f>
        <v>ISO 10993-7
ISO 15223-1</v>
      </c>
      <c r="D202"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3" spans="1:4" ht="62" customHeight="1" x14ac:dyDescent="0.2">
      <c r="A203" s="17" t="s">
        <v>304</v>
      </c>
      <c r="B203" s="21" t="s">
        <v>695</v>
      </c>
      <c r="C203" s="17" t="str">
        <f>$F$22</f>
        <v>ISO 15223-1</v>
      </c>
      <c r="D203"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4" spans="1:4" ht="151" customHeight="1" x14ac:dyDescent="0.2">
      <c r="A204" s="17" t="s">
        <v>296</v>
      </c>
      <c r="B204" s="21" t="s">
        <v>695</v>
      </c>
      <c r="C204" s="17" t="str">
        <f>$F$16&amp;CHAR(10)&amp;$F$22</f>
        <v>ISO 10993-7
ISO 15223-1</v>
      </c>
      <c r="D204" s="17"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5" spans="1:4" x14ac:dyDescent="0.2">
      <c r="A205" s="23" t="s">
        <v>297</v>
      </c>
      <c r="B205" s="21" t="s">
        <v>900</v>
      </c>
      <c r="C205" s="23" t="str">
        <f>$G$1</f>
        <v>N/A</v>
      </c>
      <c r="D205" s="23" t="str">
        <f>$G$1</f>
        <v>N/A</v>
      </c>
    </row>
    <row r="206" spans="1:4" ht="16" customHeight="1" x14ac:dyDescent="0.2">
      <c r="A206" s="71" t="s">
        <v>298</v>
      </c>
      <c r="B206" s="72"/>
      <c r="C206" s="72"/>
      <c r="D206" s="73"/>
    </row>
    <row r="207" spans="1:4" ht="17" customHeight="1" x14ac:dyDescent="0.2">
      <c r="A207" s="65" t="s">
        <v>299</v>
      </c>
      <c r="B207" s="66"/>
      <c r="C207" s="66"/>
      <c r="D207" s="67"/>
    </row>
    <row r="208" spans="1:4" ht="71" customHeight="1" x14ac:dyDescent="0.2">
      <c r="A208" s="23" t="s">
        <v>300</v>
      </c>
      <c r="B208" s="21" t="s">
        <v>695</v>
      </c>
      <c r="C208" s="17" t="str">
        <f>$F$19&amp;CHAR(10)&amp;$F$20&amp;CHAR(10)&amp;$F$22</f>
        <v>BS EN 556-1
ISO 11607-1
ISO 15223-1</v>
      </c>
      <c r="D208" s="17" t="str">
        <f t="shared" ref="D208:D217" si="17">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9" spans="1:4" ht="86" customHeight="1" x14ac:dyDescent="0.2">
      <c r="A209" s="23" t="s">
        <v>301</v>
      </c>
      <c r="B209" s="21" t="s">
        <v>695</v>
      </c>
      <c r="C209" s="17" t="str">
        <f>$F$19&amp;CHAR(10)&amp;$F$20&amp;CHAR(10)&amp;$F$22</f>
        <v>BS EN 556-1
ISO 11607-1
ISO 15223-1</v>
      </c>
      <c r="D209" s="17"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0" spans="1:4" ht="78" customHeight="1" x14ac:dyDescent="0.2">
      <c r="A210" s="23" t="s">
        <v>302</v>
      </c>
      <c r="B210" s="21" t="s">
        <v>695</v>
      </c>
      <c r="C210" s="17" t="str">
        <f>$F$19&amp;CHAR(10)&amp;$F$20&amp;CHAR(10)&amp;$F$22</f>
        <v>BS EN 556-1
ISO 11607-1
ISO 15223-1</v>
      </c>
      <c r="D210" s="17"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1" spans="1:4" ht="62" customHeight="1" x14ac:dyDescent="0.2">
      <c r="A211" s="23" t="s">
        <v>303</v>
      </c>
      <c r="B211" s="21" t="s">
        <v>695</v>
      </c>
      <c r="C211" s="17" t="str">
        <f>$F$19&amp;CHAR(10)&amp;$F$20&amp;CHAR(10)&amp;$F$22</f>
        <v>BS EN 556-1
ISO 11607-1
ISO 15223-1</v>
      </c>
      <c r="D211" s="17"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2" spans="1:4" ht="78" customHeight="1" x14ac:dyDescent="0.2">
      <c r="A212" s="23" t="s">
        <v>498</v>
      </c>
      <c r="B212" s="21" t="s">
        <v>695</v>
      </c>
      <c r="C212" s="17" t="str">
        <f>$F$19&amp;CHAR(10)&amp;$F$20&amp;CHAR(10)&amp;$F$22</f>
        <v>BS EN 556-1
ISO 11607-1
ISO 15223-1</v>
      </c>
      <c r="D212" s="17"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3" spans="1:4" ht="82" customHeight="1" x14ac:dyDescent="0.2">
      <c r="A213" s="23" t="s">
        <v>499</v>
      </c>
      <c r="B213" s="21" t="s">
        <v>695</v>
      </c>
      <c r="C213" s="17" t="str">
        <f>$F$22</f>
        <v>ISO 15223-1</v>
      </c>
      <c r="D213" s="17"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4" spans="1:4" ht="97" customHeight="1" x14ac:dyDescent="0.2">
      <c r="A214" s="23" t="s">
        <v>500</v>
      </c>
      <c r="B214" s="21" t="s">
        <v>695</v>
      </c>
      <c r="C214" s="17" t="str">
        <f>$F$22</f>
        <v>ISO 15223-1</v>
      </c>
      <c r="D214" s="17"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5" spans="1:4" ht="104" customHeight="1" x14ac:dyDescent="0.2">
      <c r="A215" s="23" t="s">
        <v>497</v>
      </c>
      <c r="B215" s="21" t="s">
        <v>695</v>
      </c>
      <c r="C215" s="17" t="str">
        <f>$F$22</f>
        <v>ISO 15223-1</v>
      </c>
      <c r="D215" s="17"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6" spans="1:4" ht="120" customHeight="1" x14ac:dyDescent="0.2">
      <c r="A216" s="23" t="s">
        <v>501</v>
      </c>
      <c r="B216" s="21" t="s">
        <v>695</v>
      </c>
      <c r="C216" s="17" t="str">
        <f>$F$22</f>
        <v>ISO 15223-1</v>
      </c>
      <c r="D216" s="17"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7" spans="1:4" ht="170" customHeight="1" x14ac:dyDescent="0.2">
      <c r="A217" s="23" t="s">
        <v>319</v>
      </c>
      <c r="B217" s="21" t="s">
        <v>695</v>
      </c>
      <c r="C217" s="17" t="str">
        <f>_xlfn.TEXTJOIN(CHAR(10),TRUE,$F$19:$F$22)</f>
        <v>BS EN 556-1
ISO 11607-1
ISO 11607-2
ISO 15223-1</v>
      </c>
      <c r="D217" s="17"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8" spans="1:4" x14ac:dyDescent="0.2">
      <c r="A218" s="71" t="s">
        <v>306</v>
      </c>
      <c r="B218" s="72"/>
      <c r="C218" s="72"/>
      <c r="D218" s="73"/>
    </row>
    <row r="219" spans="1:4" ht="17" customHeight="1" x14ac:dyDescent="0.2">
      <c r="A219" s="65" t="s">
        <v>307</v>
      </c>
      <c r="B219" s="66"/>
      <c r="C219" s="66"/>
      <c r="D219" s="67"/>
    </row>
    <row r="220" spans="1:4" ht="75" customHeight="1" x14ac:dyDescent="0.2">
      <c r="A220" s="23" t="s">
        <v>308</v>
      </c>
      <c r="B220" s="21" t="s">
        <v>695</v>
      </c>
      <c r="C220" s="17" t="str">
        <f>$F$22</f>
        <v>ISO 15223-1</v>
      </c>
      <c r="D220" s="17" t="str">
        <f t="shared" ref="D220:D229" si="18">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1" spans="1:4" ht="77" customHeight="1" x14ac:dyDescent="0.2">
      <c r="A221" s="23" t="s">
        <v>309</v>
      </c>
      <c r="B221" s="21" t="s">
        <v>695</v>
      </c>
      <c r="C221" s="17" t="str">
        <f>$F$22</f>
        <v>ISO 15223-1</v>
      </c>
      <c r="D221"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2" spans="1:4" ht="76" customHeight="1" x14ac:dyDescent="0.2">
      <c r="A222" s="23" t="s">
        <v>310</v>
      </c>
      <c r="B222" s="21" t="s">
        <v>695</v>
      </c>
      <c r="C222" s="17" t="str">
        <f>$F$22</f>
        <v>ISO 15223-1</v>
      </c>
      <c r="D222"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3" spans="1:4" ht="61" customHeight="1" x14ac:dyDescent="0.2">
      <c r="A223" s="23" t="s">
        <v>311</v>
      </c>
      <c r="B223" s="21" t="s">
        <v>695</v>
      </c>
      <c r="C223" s="17" t="str">
        <f>$F$22</f>
        <v>ISO 15223-1</v>
      </c>
      <c r="D223"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4" spans="1:4" ht="71" customHeight="1" x14ac:dyDescent="0.2">
      <c r="A224" s="23" t="s">
        <v>312</v>
      </c>
      <c r="B224" s="21" t="s">
        <v>695</v>
      </c>
      <c r="C224" s="17" t="str">
        <f>$F$22</f>
        <v>ISO 15223-1</v>
      </c>
      <c r="D224"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5" spans="1:4" ht="93" customHeight="1" x14ac:dyDescent="0.2">
      <c r="A225" s="23" t="s">
        <v>313</v>
      </c>
      <c r="B225" s="21" t="s">
        <v>900</v>
      </c>
      <c r="C225" s="23" t="str">
        <f>$G$1</f>
        <v>N/A</v>
      </c>
      <c r="D225" s="23" t="str">
        <f>$G$1</f>
        <v>N/A</v>
      </c>
    </row>
    <row r="226" spans="1:4" ht="69" customHeight="1" x14ac:dyDescent="0.2">
      <c r="A226" s="23" t="s">
        <v>314</v>
      </c>
      <c r="B226" s="21" t="s">
        <v>695</v>
      </c>
      <c r="C226" s="17" t="str">
        <f>$F$22</f>
        <v>ISO 15223-1</v>
      </c>
      <c r="D226"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7" spans="1:4" ht="100" customHeight="1" x14ac:dyDescent="0.2">
      <c r="A227" s="23" t="s">
        <v>315</v>
      </c>
      <c r="B227" s="21" t="s">
        <v>695</v>
      </c>
      <c r="C227" s="17" t="str">
        <f>$F$22</f>
        <v>ISO 15223-1</v>
      </c>
      <c r="D227"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8" spans="1:4" ht="90" customHeight="1" x14ac:dyDescent="0.2">
      <c r="A228" s="17" t="s">
        <v>316</v>
      </c>
      <c r="B228" s="21" t="s">
        <v>695</v>
      </c>
      <c r="C228" s="17" t="str">
        <f>$F$22</f>
        <v>ISO 15223-1</v>
      </c>
      <c r="D228"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9" spans="1:4" ht="102" customHeight="1" x14ac:dyDescent="0.2">
      <c r="A229" s="23" t="s">
        <v>317</v>
      </c>
      <c r="B229" s="21" t="s">
        <v>695</v>
      </c>
      <c r="C229" s="17" t="str">
        <f>$F$22</f>
        <v>ISO 15223-1</v>
      </c>
      <c r="D229"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0" spans="1:4" ht="16" customHeight="1" x14ac:dyDescent="0.2">
      <c r="A230" s="65" t="s">
        <v>318</v>
      </c>
      <c r="B230" s="66"/>
      <c r="C230" s="66"/>
      <c r="D230" s="67"/>
    </row>
    <row r="231" spans="1:4" ht="17" x14ac:dyDescent="0.2">
      <c r="A231" s="17" t="s">
        <v>654</v>
      </c>
      <c r="B231" s="21" t="s">
        <v>900</v>
      </c>
      <c r="C231" s="23" t="str">
        <f t="shared" ref="C231:D234" si="19">$G$1</f>
        <v>N/A</v>
      </c>
      <c r="D231" s="23" t="str">
        <f t="shared" si="19"/>
        <v>N/A</v>
      </c>
    </row>
    <row r="232" spans="1:4" ht="17" x14ac:dyDescent="0.2">
      <c r="A232" s="17" t="s">
        <v>655</v>
      </c>
      <c r="B232" s="21" t="s">
        <v>900</v>
      </c>
      <c r="C232" s="23" t="str">
        <f t="shared" si="19"/>
        <v>N/A</v>
      </c>
      <c r="D232" s="23" t="str">
        <f t="shared" si="19"/>
        <v>N/A</v>
      </c>
    </row>
    <row r="233" spans="1:4" ht="17" x14ac:dyDescent="0.2">
      <c r="A233" s="17" t="s">
        <v>656</v>
      </c>
      <c r="B233" s="21" t="s">
        <v>900</v>
      </c>
      <c r="C233" s="23" t="str">
        <f t="shared" si="19"/>
        <v>N/A</v>
      </c>
      <c r="D233" s="23" t="str">
        <f t="shared" si="19"/>
        <v>N/A</v>
      </c>
    </row>
    <row r="234" spans="1:4" ht="17" x14ac:dyDescent="0.2">
      <c r="A234" s="17" t="s">
        <v>657</v>
      </c>
      <c r="B234" s="21" t="s">
        <v>900</v>
      </c>
      <c r="C234" s="23" t="str">
        <f t="shared" si="19"/>
        <v>N/A</v>
      </c>
      <c r="D234" s="23" t="str">
        <f t="shared" si="19"/>
        <v>N/A</v>
      </c>
    </row>
    <row r="235" spans="1:4" ht="87" customHeight="1" x14ac:dyDescent="0.2">
      <c r="A235" s="23" t="s">
        <v>321</v>
      </c>
      <c r="B235" s="21" t="s">
        <v>695</v>
      </c>
      <c r="C235" s="17" t="str">
        <f>$F$19&amp;CHAR(10)&amp;$F$20&amp;CHAR(10)&amp;$F$22</f>
        <v>BS EN 556-1
ISO 11607-1
ISO 15223-1</v>
      </c>
      <c r="D235" s="17" t="str">
        <f t="shared" ref="D235" si="20">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6" spans="1:4" x14ac:dyDescent="0.2">
      <c r="A236" s="23" t="s">
        <v>320</v>
      </c>
      <c r="B236" s="21" t="s">
        <v>900</v>
      </c>
      <c r="C236" s="23" t="str">
        <f t="shared" ref="C236:D238" si="21">$G$1</f>
        <v>N/A</v>
      </c>
      <c r="D236" s="23" t="str">
        <f t="shared" si="21"/>
        <v>N/A</v>
      </c>
    </row>
    <row r="237" spans="1:4" ht="68" x14ac:dyDescent="0.2">
      <c r="A237" s="17" t="s">
        <v>680</v>
      </c>
      <c r="B237" s="21" t="s">
        <v>900</v>
      </c>
      <c r="C237" s="23" t="str">
        <f t="shared" si="21"/>
        <v>N/A</v>
      </c>
      <c r="D237" s="23" t="str">
        <f t="shared" si="21"/>
        <v>N/A</v>
      </c>
    </row>
    <row r="238" spans="1:4" x14ac:dyDescent="0.2">
      <c r="A238" s="23" t="s">
        <v>322</v>
      </c>
      <c r="B238" s="21" t="s">
        <v>900</v>
      </c>
      <c r="C238" s="23" t="str">
        <f t="shared" si="21"/>
        <v>N/A</v>
      </c>
      <c r="D238" s="23" t="str">
        <f t="shared" si="21"/>
        <v>N/A</v>
      </c>
    </row>
    <row r="239" spans="1:4" ht="159" customHeight="1" x14ac:dyDescent="0.2">
      <c r="A239" s="17" t="s">
        <v>910</v>
      </c>
      <c r="B239" s="21" t="s">
        <v>695</v>
      </c>
      <c r="C239" s="17" t="str">
        <f>$F$5&amp;CHAR(10)&amp;$F$19&amp;CHAR(10)&amp;$F$20&amp;CHAR(10)&amp;$F$22</f>
        <v>ISO 14971
BS EN 556-1
ISO 11607-1
ISO 15223-1</v>
      </c>
      <c r="D23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0" spans="1:4" ht="17" customHeight="1" x14ac:dyDescent="0.2">
      <c r="A240" s="65" t="s">
        <v>323</v>
      </c>
      <c r="B240" s="66"/>
      <c r="C240" s="66"/>
      <c r="D240" s="67"/>
    </row>
    <row r="241" spans="1:4" ht="17" x14ac:dyDescent="0.2">
      <c r="A241" s="17" t="s">
        <v>658</v>
      </c>
      <c r="B241" s="21" t="s">
        <v>900</v>
      </c>
      <c r="C241" s="23" t="str">
        <f>$G$1</f>
        <v>N/A</v>
      </c>
      <c r="D241" s="23" t="str">
        <f>$G$1</f>
        <v>N/A</v>
      </c>
    </row>
    <row r="242" spans="1:4" ht="17" x14ac:dyDescent="0.2">
      <c r="A242" s="17" t="s">
        <v>659</v>
      </c>
      <c r="B242" s="21" t="s">
        <v>900</v>
      </c>
      <c r="C242" s="23" t="str">
        <f>$G$1</f>
        <v>N/A</v>
      </c>
      <c r="D242" s="23" t="str">
        <f>$G$1</f>
        <v>N/A</v>
      </c>
    </row>
    <row r="243" spans="1:4" x14ac:dyDescent="0.2">
      <c r="A243" s="65" t="s">
        <v>324</v>
      </c>
      <c r="B243" s="66"/>
      <c r="C243" s="66"/>
      <c r="D243" s="67"/>
    </row>
    <row r="244" spans="1:4" ht="17" x14ac:dyDescent="0.2">
      <c r="A244" s="17" t="s">
        <v>660</v>
      </c>
      <c r="B244" s="21" t="s">
        <v>900</v>
      </c>
      <c r="C244" s="23" t="str">
        <f>$G$1</f>
        <v>N/A</v>
      </c>
      <c r="D244" s="23" t="str">
        <f>$G$1</f>
        <v>N/A</v>
      </c>
    </row>
    <row r="245" spans="1:4" ht="17" x14ac:dyDescent="0.2">
      <c r="A245" s="17" t="s">
        <v>661</v>
      </c>
      <c r="B245" s="21" t="s">
        <v>900</v>
      </c>
      <c r="C245" s="23" t="str">
        <f>$G$1</f>
        <v>N/A</v>
      </c>
      <c r="D245" s="23" t="str">
        <f>$G$1</f>
        <v>N/A</v>
      </c>
    </row>
    <row r="246" spans="1:4" ht="46" customHeight="1" x14ac:dyDescent="0.2">
      <c r="A246" s="68" t="s">
        <v>325</v>
      </c>
      <c r="B246" s="69"/>
      <c r="C246" s="69"/>
      <c r="D246" s="70"/>
    </row>
    <row r="247" spans="1:4" ht="78" customHeight="1" x14ac:dyDescent="0.2">
      <c r="A247" s="23" t="s">
        <v>662</v>
      </c>
      <c r="B247" s="21" t="s">
        <v>695</v>
      </c>
      <c r="C247" s="17" t="str">
        <f>$F$22</f>
        <v>ISO 15223-1</v>
      </c>
      <c r="D24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8" spans="1:4" ht="92" customHeight="1" x14ac:dyDescent="0.2">
      <c r="A248" s="17" t="s">
        <v>663</v>
      </c>
      <c r="B248" s="21" t="s">
        <v>695</v>
      </c>
      <c r="C248" s="17" t="str">
        <f>$F$22</f>
        <v>ISO 15223-1</v>
      </c>
      <c r="D24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9" spans="1:4" ht="121" customHeight="1" x14ac:dyDescent="0.2">
      <c r="A249" s="17" t="s">
        <v>664</v>
      </c>
      <c r="B249" s="21" t="s">
        <v>900</v>
      </c>
      <c r="C249" s="23" t="str">
        <f>$G$1</f>
        <v>N/A</v>
      </c>
      <c r="D249" s="23" t="str">
        <f>$G$1</f>
        <v>N/A</v>
      </c>
    </row>
    <row r="250" spans="1:4" ht="83" customHeight="1" x14ac:dyDescent="0.2">
      <c r="A250" s="17" t="s">
        <v>665</v>
      </c>
      <c r="B250" s="21" t="s">
        <v>695</v>
      </c>
      <c r="C250" s="17" t="str">
        <f>$F$6&amp;CHAR(10)&amp;$F$22</f>
        <v>ISO 10555-1
ISO 15223-1</v>
      </c>
      <c r="D25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1" spans="1:4" ht="102" customHeight="1" x14ac:dyDescent="0.2">
      <c r="A251" s="23" t="s">
        <v>666</v>
      </c>
      <c r="B251" s="21" t="s">
        <v>695</v>
      </c>
      <c r="C251" s="17" t="str">
        <f>$F$6&amp;CHAR(10)&amp;$F$22</f>
        <v>ISO 10555-1
ISO 15223-1</v>
      </c>
      <c r="D25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2" spans="1:4" ht="139" customHeight="1" x14ac:dyDescent="0.2">
      <c r="A252" s="17" t="s">
        <v>667</v>
      </c>
      <c r="B252" s="21" t="s">
        <v>695</v>
      </c>
      <c r="C252" s="17" t="str">
        <f>$F$5&amp;CHAR(10)&amp;$F$22</f>
        <v>ISO 14971
ISO 15223-1</v>
      </c>
      <c r="D25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3" spans="1:4" ht="168" customHeight="1" x14ac:dyDescent="0.2">
      <c r="A253" s="17" t="s">
        <v>326</v>
      </c>
      <c r="B253" s="21" t="s">
        <v>695</v>
      </c>
      <c r="C253" s="17" t="str">
        <f>$F$6&amp;CHAR(10)&amp;$F$22</f>
        <v>ISO 10555-1
ISO 15223-1</v>
      </c>
      <c r="D25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4" spans="1:4" x14ac:dyDescent="0.2">
      <c r="A254" s="23" t="s">
        <v>327</v>
      </c>
      <c r="B254" s="21" t="s">
        <v>900</v>
      </c>
      <c r="C254" s="23" t="str">
        <f>$G$1</f>
        <v>N/A</v>
      </c>
      <c r="D254" s="23" t="str">
        <f>$G$1</f>
        <v>N/A</v>
      </c>
    </row>
    <row r="255" spans="1:4" x14ac:dyDescent="0.2">
      <c r="A255" s="65" t="s">
        <v>328</v>
      </c>
      <c r="B255" s="66"/>
      <c r="C255" s="66"/>
      <c r="D255" s="67"/>
    </row>
    <row r="256" spans="1:4" ht="132" customHeight="1" x14ac:dyDescent="0.2">
      <c r="A256" s="23" t="s">
        <v>668</v>
      </c>
      <c r="B256" s="21" t="s">
        <v>695</v>
      </c>
      <c r="C256" s="17" t="str">
        <f>$F$9&amp;CHAR(10)&amp;$F$22</f>
        <v>ISO 10993-3
ISO 15223-1</v>
      </c>
      <c r="D25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7" spans="1:4" ht="131" customHeight="1" x14ac:dyDescent="0.2">
      <c r="A257" s="23" t="s">
        <v>669</v>
      </c>
      <c r="B257" s="21" t="s">
        <v>695</v>
      </c>
      <c r="C257" s="17" t="str">
        <f>$F$22</f>
        <v>ISO 15223-1</v>
      </c>
      <c r="D25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8" spans="1:4" x14ac:dyDescent="0.2">
      <c r="A258" s="23" t="s">
        <v>329</v>
      </c>
      <c r="B258" s="21" t="s">
        <v>900</v>
      </c>
      <c r="C258" s="23" t="str">
        <f t="shared" ref="C258:D260" si="22">$G$1</f>
        <v>N/A</v>
      </c>
      <c r="D258" s="23" t="str">
        <f t="shared" si="22"/>
        <v>N/A</v>
      </c>
    </row>
    <row r="259" spans="1:4" x14ac:dyDescent="0.2">
      <c r="A259" s="23" t="s">
        <v>330</v>
      </c>
      <c r="B259" s="21" t="s">
        <v>900</v>
      </c>
      <c r="C259" s="23" t="str">
        <f t="shared" si="22"/>
        <v>N/A</v>
      </c>
      <c r="D259" s="23" t="str">
        <f t="shared" si="22"/>
        <v>N/A</v>
      </c>
    </row>
    <row r="260" spans="1:4" x14ac:dyDescent="0.2">
      <c r="A260" s="23" t="s">
        <v>331</v>
      </c>
      <c r="B260" s="21" t="s">
        <v>900</v>
      </c>
      <c r="C260" s="23" t="str">
        <f t="shared" si="22"/>
        <v>N/A</v>
      </c>
      <c r="D260" s="23" t="str">
        <f t="shared" si="22"/>
        <v>N/A</v>
      </c>
    </row>
    <row r="261" spans="1:4" ht="106" customHeight="1" x14ac:dyDescent="0.2">
      <c r="A261" s="23" t="s">
        <v>332</v>
      </c>
      <c r="B261" s="21" t="s">
        <v>695</v>
      </c>
      <c r="C261" s="17" t="str">
        <f>$F$22</f>
        <v>ISO 15223-1</v>
      </c>
      <c r="D26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2" spans="1:4" ht="71" customHeight="1" x14ac:dyDescent="0.2">
      <c r="A262" s="23" t="s">
        <v>333</v>
      </c>
      <c r="B262" s="21" t="s">
        <v>695</v>
      </c>
      <c r="C262" s="17" t="str">
        <f>$F$22</f>
        <v>ISO 15223-1</v>
      </c>
      <c r="D26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3" spans="1:4" x14ac:dyDescent="0.2">
      <c r="A263" s="23" t="s">
        <v>334</v>
      </c>
      <c r="B263" s="21" t="s">
        <v>900</v>
      </c>
      <c r="C263" s="23" t="str">
        <f>$G$1</f>
        <v>N/A</v>
      </c>
      <c r="D263" s="23" t="str">
        <f>$G$1</f>
        <v>N/A</v>
      </c>
    </row>
    <row r="264" spans="1:4" ht="34" x14ac:dyDescent="0.2">
      <c r="A264" s="17" t="s">
        <v>335</v>
      </c>
      <c r="B264" s="21" t="s">
        <v>900</v>
      </c>
      <c r="C264" s="23" t="str">
        <f>$G$1</f>
        <v>N/A</v>
      </c>
      <c r="D264" s="23" t="str">
        <f>$G$1</f>
        <v>N/A</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247:B254 B43:B45 B47:B48 B51:B54 B56 B58 B30:B39 B60:B62 B65:B75 B81:B83 B85:B88 B77:B78 B116:B119 B90 B105:B106 B109:B110 B112:B114 B121:B124 B126:B133 B136:B137 B139:B142 B144:B147 B92:B103 B157:B159 B163:B165 B161 B167:B168 B149:B155 B184:B187 B208:B217 B174:B181 B189:B205 B220:B229 B244:B245 B241:B242 B231:B239 B256:B264" xr:uid="{F9757310-4EC6-0C48-856A-CBDF060D35D5}">
      <formula1>"是,否"</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F1"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0" t="s">
        <v>268</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269</v>
      </c>
      <c r="R4" s="2" t="s">
        <v>272</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75" t="s">
        <v>19</v>
      </c>
      <c r="B6" s="75"/>
      <c r="C6" s="75"/>
      <c r="D6" s="75"/>
      <c r="E6" s="2"/>
      <c r="F6" s="68" t="s">
        <v>38</v>
      </c>
      <c r="G6" s="69"/>
      <c r="H6" s="69"/>
      <c r="I6" s="70"/>
      <c r="J6" s="2"/>
      <c r="K6" s="2" t="s">
        <v>49</v>
      </c>
      <c r="L6" s="2" t="s">
        <v>50</v>
      </c>
      <c r="N6" s="2" t="str">
        <f t="shared" si="2"/>
        <v>ISO 10993-1</v>
      </c>
      <c r="O6" s="2"/>
    </row>
    <row r="7" spans="1:18" ht="34" x14ac:dyDescent="0.2">
      <c r="A7" s="75" t="s">
        <v>0</v>
      </c>
      <c r="B7" s="75"/>
      <c r="C7" s="75"/>
      <c r="D7" s="75"/>
      <c r="E7" s="2"/>
      <c r="F7" s="68" t="s">
        <v>104</v>
      </c>
      <c r="G7" s="69"/>
      <c r="H7" s="69"/>
      <c r="I7" s="70"/>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156</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155</v>
      </c>
      <c r="G13" s="21" t="str">
        <f t="shared" si="0"/>
        <v>是</v>
      </c>
      <c r="H13" s="23">
        <f t="shared" si="1"/>
        <v>0</v>
      </c>
      <c r="I13" s="18"/>
      <c r="J13" s="2"/>
      <c r="K13" s="2" t="s">
        <v>63</v>
      </c>
      <c r="L13" s="2" t="s">
        <v>64</v>
      </c>
      <c r="N13" s="2" t="str">
        <f t="shared" si="2"/>
        <v>ISO 9626</v>
      </c>
      <c r="O13" s="2"/>
    </row>
    <row r="14" spans="1:18" ht="64" customHeight="1" x14ac:dyDescent="0.2">
      <c r="A14" s="75" t="s">
        <v>25</v>
      </c>
      <c r="B14" s="75"/>
      <c r="C14" s="75"/>
      <c r="D14" s="75"/>
      <c r="F14" s="75" t="s">
        <v>109</v>
      </c>
      <c r="G14" s="75"/>
      <c r="H14" s="75"/>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76" t="s">
        <v>29</v>
      </c>
      <c r="B19" s="76"/>
      <c r="C19" s="76"/>
      <c r="D19" s="76"/>
      <c r="F19" s="76" t="s">
        <v>42</v>
      </c>
      <c r="G19" s="76"/>
      <c r="H19" s="76"/>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338</v>
      </c>
      <c r="B27" s="13" t="s">
        <v>35</v>
      </c>
      <c r="C27" s="14" t="s">
        <v>70</v>
      </c>
      <c r="D27" s="14" t="s">
        <v>71</v>
      </c>
      <c r="F27" s="14" t="s">
        <v>339</v>
      </c>
      <c r="G27" s="13" t="s">
        <v>39</v>
      </c>
      <c r="H27" s="14" t="s">
        <v>40</v>
      </c>
      <c r="I27" s="14" t="s">
        <v>116</v>
      </c>
      <c r="N27" s="2">
        <f t="shared" si="2"/>
        <v>0</v>
      </c>
    </row>
    <row r="28" spans="1:18" s="35" customFormat="1" x14ac:dyDescent="0.2">
      <c r="A28" s="77" t="s">
        <v>340</v>
      </c>
      <c r="B28" s="77"/>
      <c r="C28" s="77"/>
      <c r="D28" s="77"/>
      <c r="F28" s="77" t="s">
        <v>594</v>
      </c>
      <c r="G28" s="77"/>
      <c r="H28" s="77"/>
      <c r="I28" s="77"/>
      <c r="N28" s="37"/>
      <c r="Q28" s="37"/>
      <c r="R28" s="37"/>
    </row>
    <row r="29" spans="1:18" s="35" customFormat="1" ht="68" x14ac:dyDescent="0.2">
      <c r="A29" s="22" t="s">
        <v>383</v>
      </c>
      <c r="B29" s="22"/>
      <c r="C29" s="22"/>
      <c r="D29" s="22"/>
      <c r="F29" s="22" t="s">
        <v>601</v>
      </c>
      <c r="G29" s="21" t="str">
        <f>IF(B29="Y","是","否")</f>
        <v>否</v>
      </c>
      <c r="H29" s="23">
        <f>C29</f>
        <v>0</v>
      </c>
      <c r="I29" s="22"/>
      <c r="N29" s="37"/>
      <c r="Q29" s="37"/>
      <c r="R29" s="37"/>
    </row>
    <row r="30" spans="1:18" s="35" customFormat="1" ht="68" x14ac:dyDescent="0.2">
      <c r="A30" s="22" t="s">
        <v>384</v>
      </c>
      <c r="B30" s="22"/>
      <c r="C30" s="22"/>
      <c r="D30" s="22"/>
      <c r="F30" s="22" t="s">
        <v>595</v>
      </c>
      <c r="G30" s="21" t="str">
        <f>IF(B30="Y","是","否")</f>
        <v>否</v>
      </c>
      <c r="H30" s="23">
        <f>C30</f>
        <v>0</v>
      </c>
      <c r="I30" s="22"/>
      <c r="N30" s="37"/>
      <c r="Q30" s="37"/>
      <c r="R30" s="37"/>
    </row>
    <row r="31" spans="1:18" s="35" customFormat="1" ht="51" x14ac:dyDescent="0.2">
      <c r="A31" s="22" t="s">
        <v>385</v>
      </c>
      <c r="B31" s="22"/>
      <c r="C31" s="22"/>
      <c r="D31" s="22"/>
      <c r="F31" s="22" t="s">
        <v>596</v>
      </c>
      <c r="G31" s="21" t="str">
        <f>IF(B31="Y","是","否")</f>
        <v>否</v>
      </c>
      <c r="H31" s="23">
        <f>C31</f>
        <v>0</v>
      </c>
      <c r="I31" s="22"/>
      <c r="N31" s="37"/>
      <c r="Q31" s="37"/>
      <c r="R31" s="37"/>
    </row>
    <row r="32" spans="1:18" s="35" customFormat="1" ht="34" x14ac:dyDescent="0.2">
      <c r="A32" s="22" t="s">
        <v>386</v>
      </c>
      <c r="B32" s="22"/>
      <c r="C32" s="22"/>
      <c r="D32" s="22"/>
      <c r="F32" s="22" t="s">
        <v>597</v>
      </c>
      <c r="G32" s="21" t="str">
        <f>IF(B32="Y","是","否")</f>
        <v>否</v>
      </c>
      <c r="H32" s="23">
        <f>C32</f>
        <v>0</v>
      </c>
      <c r="I32" s="22"/>
      <c r="N32" s="37"/>
      <c r="Q32" s="37"/>
      <c r="R32" s="37"/>
    </row>
    <row r="33" spans="1:19" s="35" customFormat="1" ht="85" x14ac:dyDescent="0.2">
      <c r="A33" s="22" t="s">
        <v>387</v>
      </c>
      <c r="B33" s="22"/>
      <c r="C33" s="22"/>
      <c r="D33" s="22"/>
      <c r="F33" s="22" t="s">
        <v>692</v>
      </c>
      <c r="G33" s="21" t="str">
        <f>IF(B33="Y","是","否")</f>
        <v>否</v>
      </c>
      <c r="H33" s="23">
        <f>C33</f>
        <v>0</v>
      </c>
      <c r="I33" s="22"/>
      <c r="N33" s="37"/>
      <c r="Q33" s="37"/>
      <c r="R33" s="37"/>
    </row>
    <row r="34" spans="1:19" s="35" customFormat="1" ht="16" customHeight="1" x14ac:dyDescent="0.2">
      <c r="A34" s="22" t="s">
        <v>388</v>
      </c>
      <c r="B34" s="22"/>
      <c r="C34" s="22"/>
      <c r="D34" s="22"/>
      <c r="F34" s="68" t="s">
        <v>600</v>
      </c>
      <c r="G34" s="69"/>
      <c r="H34" s="69"/>
      <c r="I34" s="70"/>
      <c r="N34" s="37"/>
      <c r="Q34" s="37"/>
      <c r="R34" s="37"/>
    </row>
    <row r="35" spans="1:19" s="35" customFormat="1" ht="17" x14ac:dyDescent="0.2">
      <c r="A35" s="22" t="s">
        <v>389</v>
      </c>
      <c r="B35" s="22"/>
      <c r="C35" s="22"/>
      <c r="D35" s="22"/>
      <c r="F35" s="22" t="s">
        <v>602</v>
      </c>
      <c r="G35" s="21" t="str">
        <f>IF(B35="Y","是","否")</f>
        <v>否</v>
      </c>
      <c r="H35" s="23">
        <f>C35</f>
        <v>0</v>
      </c>
      <c r="I35" s="22"/>
      <c r="N35" s="37"/>
      <c r="Q35" s="37"/>
      <c r="R35" s="37"/>
    </row>
    <row r="36" spans="1:19" s="35" customFormat="1" ht="34" x14ac:dyDescent="0.2">
      <c r="A36" s="22" t="s">
        <v>390</v>
      </c>
      <c r="B36" s="22"/>
      <c r="C36" s="22"/>
      <c r="D36" s="22"/>
      <c r="F36" s="22" t="s">
        <v>603</v>
      </c>
      <c r="G36" s="21" t="str">
        <f>IF(B36="Y","是","否")</f>
        <v>否</v>
      </c>
      <c r="H36" s="23">
        <f>C36</f>
        <v>0</v>
      </c>
      <c r="I36" s="22"/>
      <c r="N36" s="37"/>
      <c r="Q36" s="37"/>
      <c r="R36" s="37"/>
    </row>
    <row r="37" spans="1:19" ht="17" customHeight="1" x14ac:dyDescent="0.2">
      <c r="A37" s="77" t="s">
        <v>77</v>
      </c>
      <c r="B37" s="77"/>
      <c r="C37" s="77"/>
      <c r="D37" s="77"/>
      <c r="F37" s="82" t="s">
        <v>118</v>
      </c>
      <c r="G37" s="82"/>
      <c r="H37" s="82"/>
      <c r="I37" s="20"/>
      <c r="N37" s="2">
        <f t="shared" si="2"/>
        <v>0</v>
      </c>
    </row>
    <row r="38" spans="1:19" ht="34" customHeight="1" x14ac:dyDescent="0.2">
      <c r="A38" s="22" t="s">
        <v>427</v>
      </c>
      <c r="B38" s="22"/>
      <c r="C38" s="22"/>
      <c r="D38" s="22"/>
      <c r="F38" s="41" t="s">
        <v>428</v>
      </c>
      <c r="G38" s="21" t="str">
        <f>IF(B38="Y","是","否")</f>
        <v>否</v>
      </c>
      <c r="H38" s="23">
        <f>C38</f>
        <v>0</v>
      </c>
      <c r="I38" s="20"/>
      <c r="N38" s="2">
        <f t="shared" si="2"/>
        <v>0</v>
      </c>
    </row>
    <row r="39" spans="1:19" ht="51" x14ac:dyDescent="0.2">
      <c r="A39" s="22" t="s">
        <v>2</v>
      </c>
      <c r="B39" s="18"/>
      <c r="C39" s="18"/>
      <c r="D39" s="18"/>
      <c r="F39" s="15" t="s">
        <v>604</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341</v>
      </c>
      <c r="B41" s="18"/>
      <c r="C41" s="18"/>
      <c r="D41" s="18"/>
      <c r="F41" s="15" t="s">
        <v>605</v>
      </c>
      <c r="G41" s="21" t="str">
        <f>IF(B41="Y","是","否")</f>
        <v>否</v>
      </c>
      <c r="H41" s="23">
        <f>C41</f>
        <v>0</v>
      </c>
      <c r="I41" s="20"/>
    </row>
    <row r="42" spans="1:19" ht="45" customHeight="1" x14ac:dyDescent="0.2">
      <c r="A42" s="17" t="s">
        <v>342</v>
      </c>
      <c r="B42" s="17"/>
      <c r="C42" s="17"/>
      <c r="D42" s="17"/>
      <c r="F42" s="41" t="s">
        <v>606</v>
      </c>
      <c r="G42" s="42"/>
      <c r="H42" s="42"/>
      <c r="I42" s="42"/>
    </row>
    <row r="43" spans="1:19" ht="17" customHeight="1" x14ac:dyDescent="0.2">
      <c r="A43" s="104" t="s">
        <v>677</v>
      </c>
      <c r="B43" s="105"/>
      <c r="C43" s="105"/>
      <c r="D43" s="106"/>
      <c r="F43" s="107" t="s">
        <v>142</v>
      </c>
      <c r="G43" s="107"/>
      <c r="H43" s="107"/>
      <c r="I43" s="107"/>
      <c r="K43" s="90"/>
      <c r="L43" s="90"/>
      <c r="M43" s="90"/>
      <c r="N43" s="90"/>
      <c r="P43" s="88"/>
      <c r="Q43" s="88"/>
      <c r="R43" s="88"/>
      <c r="S43" s="88"/>
    </row>
    <row r="44" spans="1:19" ht="34" customHeight="1" x14ac:dyDescent="0.2">
      <c r="A44" s="68" t="s">
        <v>79</v>
      </c>
      <c r="B44" s="69"/>
      <c r="C44" s="69"/>
      <c r="D44" s="70"/>
      <c r="F44" s="83" t="s">
        <v>348</v>
      </c>
      <c r="G44" s="83"/>
      <c r="H44" s="83"/>
      <c r="I44" s="83"/>
      <c r="K44" s="89"/>
      <c r="L44" s="89"/>
      <c r="M44" s="89"/>
      <c r="N44" s="89"/>
      <c r="P44" s="81"/>
      <c r="Q44" s="81"/>
      <c r="R44" s="81"/>
      <c r="S44" s="81"/>
    </row>
    <row r="45" spans="1:19" x14ac:dyDescent="0.2">
      <c r="A45" s="28" t="s">
        <v>343</v>
      </c>
      <c r="B45" s="16"/>
      <c r="C45" s="19"/>
      <c r="D45" s="20"/>
      <c r="F45" s="19" t="s">
        <v>346</v>
      </c>
      <c r="G45" s="21" t="str">
        <f>IF(B45="Y","是","否")</f>
        <v>否</v>
      </c>
      <c r="H45" s="23">
        <f>C45</f>
        <v>0</v>
      </c>
      <c r="I45" s="20"/>
      <c r="K45" s="38"/>
      <c r="L45" s="12"/>
      <c r="M45" s="11"/>
      <c r="P45" s="11"/>
      <c r="Q45" s="34"/>
      <c r="R45" s="35"/>
    </row>
    <row r="46" spans="1:19" x14ac:dyDescent="0.2">
      <c r="A46" s="28" t="s">
        <v>344</v>
      </c>
      <c r="B46" s="16"/>
      <c r="C46" s="19"/>
      <c r="D46" s="20"/>
      <c r="F46" s="19" t="s">
        <v>347</v>
      </c>
      <c r="G46" s="21" t="str">
        <f>IF(B46="Y","是","否")</f>
        <v>否</v>
      </c>
      <c r="H46" s="23">
        <f>C46</f>
        <v>0</v>
      </c>
      <c r="I46" s="20"/>
      <c r="K46" s="38"/>
      <c r="L46" s="12"/>
      <c r="M46" s="11"/>
      <c r="P46" s="11"/>
      <c r="Q46" s="34"/>
      <c r="R46" s="35"/>
    </row>
    <row r="47" spans="1:19" ht="34" x14ac:dyDescent="0.2">
      <c r="A47" s="27" t="s">
        <v>345</v>
      </c>
      <c r="B47" s="16"/>
      <c r="C47" s="19"/>
      <c r="D47" s="20"/>
      <c r="F47" s="19" t="s">
        <v>607</v>
      </c>
      <c r="G47" s="21" t="str">
        <f>IF(B47="Y","是","否")</f>
        <v>否</v>
      </c>
      <c r="H47" s="23">
        <f>C47</f>
        <v>0</v>
      </c>
      <c r="I47" s="20"/>
      <c r="K47" s="38"/>
      <c r="L47" s="12"/>
      <c r="M47" s="11"/>
      <c r="P47" s="11"/>
      <c r="Q47" s="34"/>
      <c r="R47" s="35"/>
    </row>
    <row r="48" spans="1:19" ht="68" x14ac:dyDescent="0.2">
      <c r="A48" s="27" t="s">
        <v>349</v>
      </c>
      <c r="B48" s="16"/>
      <c r="C48" s="19"/>
      <c r="D48" s="20"/>
      <c r="F48" s="15" t="s">
        <v>608</v>
      </c>
      <c r="G48" s="21"/>
      <c r="H48" s="23"/>
      <c r="I48" s="20"/>
      <c r="K48" s="38"/>
      <c r="L48" s="12"/>
      <c r="M48" s="11"/>
      <c r="P48" s="11"/>
      <c r="Q48" s="34"/>
      <c r="R48" s="35"/>
    </row>
    <row r="49" spans="1:19" ht="50" customHeight="1" x14ac:dyDescent="0.2">
      <c r="A49" s="27" t="s">
        <v>350</v>
      </c>
      <c r="B49" s="16"/>
      <c r="C49" s="19"/>
      <c r="D49" s="20"/>
      <c r="F49" s="19" t="s">
        <v>351</v>
      </c>
      <c r="G49" s="21" t="str">
        <f>IF(B49="Y","是","否")</f>
        <v>否</v>
      </c>
      <c r="H49" s="23">
        <f>C49</f>
        <v>0</v>
      </c>
      <c r="I49" s="20"/>
      <c r="K49" s="3"/>
      <c r="L49" s="12"/>
      <c r="M49" s="11"/>
      <c r="P49" s="39"/>
      <c r="Q49" s="34"/>
      <c r="R49" s="35"/>
    </row>
    <row r="50" spans="1:19" ht="43" customHeight="1" x14ac:dyDescent="0.2">
      <c r="A50" s="27" t="s">
        <v>352</v>
      </c>
      <c r="B50" s="16"/>
      <c r="C50" s="19"/>
      <c r="D50" s="20"/>
      <c r="F50" s="19" t="s">
        <v>355</v>
      </c>
      <c r="G50" s="21" t="str">
        <f>IF(B50="Y","是","否")</f>
        <v>否</v>
      </c>
      <c r="H50" s="23">
        <f>C50</f>
        <v>0</v>
      </c>
      <c r="I50" s="20"/>
      <c r="K50" s="3"/>
      <c r="L50" s="12"/>
      <c r="M50" s="11"/>
      <c r="P50" s="11"/>
      <c r="Q50" s="34"/>
      <c r="R50" s="35"/>
    </row>
    <row r="51" spans="1:19" ht="64" customHeight="1" x14ac:dyDescent="0.2">
      <c r="A51" s="27" t="s">
        <v>353</v>
      </c>
      <c r="B51" s="16"/>
      <c r="C51" s="19"/>
      <c r="D51" s="20"/>
      <c r="F51" s="15" t="s">
        <v>356</v>
      </c>
      <c r="G51" s="21" t="str">
        <f>IF(B51="Y","是","否")</f>
        <v>否</v>
      </c>
      <c r="H51" s="23">
        <f>C51</f>
        <v>0</v>
      </c>
      <c r="I51" s="20"/>
      <c r="K51" s="3"/>
      <c r="L51" s="12"/>
      <c r="M51" s="11"/>
      <c r="P51" s="11"/>
      <c r="Q51" s="34"/>
      <c r="R51" s="35"/>
    </row>
    <row r="52" spans="1:19" ht="41" customHeight="1" x14ac:dyDescent="0.2">
      <c r="A52" s="27" t="s">
        <v>354</v>
      </c>
      <c r="B52" s="16"/>
      <c r="C52" s="19"/>
      <c r="D52" s="20"/>
      <c r="F52" s="19" t="s">
        <v>357</v>
      </c>
      <c r="G52" s="21" t="str">
        <f>IF(B52="Y","是","否")</f>
        <v>否</v>
      </c>
      <c r="H52" s="23">
        <f>C52</f>
        <v>0</v>
      </c>
      <c r="I52" s="20"/>
      <c r="K52" s="3"/>
      <c r="L52" s="12"/>
      <c r="M52" s="11"/>
      <c r="P52" s="33"/>
      <c r="Q52" s="34"/>
      <c r="R52" s="35"/>
    </row>
    <row r="53" spans="1:19" x14ac:dyDescent="0.2">
      <c r="A53" s="77" t="s">
        <v>359</v>
      </c>
      <c r="B53" s="77"/>
      <c r="C53" s="77"/>
      <c r="D53" s="77"/>
      <c r="F53" s="82" t="s">
        <v>358</v>
      </c>
      <c r="G53" s="82"/>
      <c r="H53" s="82"/>
      <c r="I53" s="82"/>
      <c r="K53" s="3"/>
      <c r="L53" s="12"/>
      <c r="M53" s="11"/>
      <c r="P53" s="11"/>
      <c r="Q53" s="34"/>
      <c r="R53" s="35"/>
    </row>
    <row r="54" spans="1:19" ht="51" x14ac:dyDescent="0.2">
      <c r="A54" s="18" t="s">
        <v>3</v>
      </c>
      <c r="B54" s="18"/>
      <c r="C54" s="18"/>
      <c r="D54" s="18"/>
      <c r="F54" s="15" t="s">
        <v>609</v>
      </c>
      <c r="G54" s="21" t="str">
        <f>IF(B54="Y","是","否")</f>
        <v>否</v>
      </c>
      <c r="H54" s="23">
        <f>C54</f>
        <v>0</v>
      </c>
      <c r="I54" s="20"/>
      <c r="K54" s="90"/>
      <c r="L54" s="90"/>
      <c r="M54" s="90"/>
      <c r="N54" s="90"/>
      <c r="P54" s="85"/>
      <c r="Q54" s="85"/>
      <c r="R54" s="85"/>
      <c r="S54" s="85"/>
    </row>
    <row r="55" spans="1:19" ht="68" x14ac:dyDescent="0.2">
      <c r="A55" s="27" t="s">
        <v>4</v>
      </c>
      <c r="B55" s="16"/>
      <c r="C55" s="19"/>
      <c r="D55" s="20"/>
      <c r="F55" s="15" t="s">
        <v>610</v>
      </c>
      <c r="G55" s="21" t="str">
        <f>IF(B55="Y","是","否")</f>
        <v>否</v>
      </c>
      <c r="H55" s="23">
        <f>C55</f>
        <v>0</v>
      </c>
      <c r="I55" s="20"/>
      <c r="K55" s="2"/>
      <c r="L55" s="2"/>
      <c r="M55" s="2"/>
      <c r="N55" s="2"/>
      <c r="P55" s="40"/>
      <c r="Q55" s="34"/>
      <c r="R55" s="35"/>
    </row>
    <row r="56" spans="1:19" x14ac:dyDescent="0.2">
      <c r="A56" s="74" t="s">
        <v>360</v>
      </c>
      <c r="B56" s="74"/>
      <c r="C56" s="74"/>
      <c r="D56" s="74"/>
      <c r="F56" s="82" t="s">
        <v>362</v>
      </c>
      <c r="G56" s="82"/>
      <c r="H56" s="82"/>
      <c r="I56" s="82"/>
      <c r="K56" s="3"/>
      <c r="L56" s="12"/>
      <c r="M56" s="11"/>
      <c r="P56" s="40"/>
      <c r="Q56" s="34"/>
      <c r="R56" s="35"/>
    </row>
    <row r="57" spans="1:19" ht="51" x14ac:dyDescent="0.2">
      <c r="A57" s="22" t="s">
        <v>361</v>
      </c>
      <c r="B57" s="16"/>
      <c r="C57" s="19"/>
      <c r="D57" s="20"/>
      <c r="F57" s="15" t="s">
        <v>363</v>
      </c>
      <c r="G57" s="21" t="str">
        <f>IF(B57="Y","是","否")</f>
        <v>否</v>
      </c>
      <c r="H57" s="23">
        <f>C57</f>
        <v>0</v>
      </c>
      <c r="I57" s="20"/>
      <c r="K57" s="84"/>
      <c r="L57" s="84"/>
      <c r="M57" s="84"/>
      <c r="N57" s="84"/>
      <c r="P57" s="85"/>
      <c r="Q57" s="85"/>
      <c r="R57" s="85"/>
      <c r="S57" s="85"/>
    </row>
    <row r="58" spans="1:19" x14ac:dyDescent="0.2">
      <c r="A58" s="87" t="s">
        <v>364</v>
      </c>
      <c r="B58" s="87"/>
      <c r="C58" s="87"/>
      <c r="D58" s="87"/>
      <c r="F58" s="83" t="s">
        <v>367</v>
      </c>
      <c r="G58" s="83"/>
      <c r="H58" s="83"/>
      <c r="I58" s="83"/>
      <c r="K58" s="26"/>
      <c r="L58" s="12"/>
      <c r="M58" s="11"/>
      <c r="P58" s="33"/>
      <c r="Q58" s="34"/>
      <c r="R58" s="35"/>
    </row>
    <row r="59" spans="1:19" ht="34" x14ac:dyDescent="0.2">
      <c r="A59" s="18" t="s">
        <v>80</v>
      </c>
      <c r="B59" s="16"/>
      <c r="C59" s="19"/>
      <c r="D59" s="20"/>
      <c r="F59" s="19" t="s">
        <v>167</v>
      </c>
      <c r="G59" s="21" t="str">
        <f t="shared" ref="G59:G66" si="3">IF(B59="Y","是","否")</f>
        <v>否</v>
      </c>
      <c r="H59" s="23">
        <f t="shared" ref="H59:H66" si="4">C59</f>
        <v>0</v>
      </c>
      <c r="I59" s="20"/>
      <c r="K59" s="86"/>
      <c r="L59" s="86"/>
      <c r="M59" s="86"/>
      <c r="N59" s="86"/>
      <c r="P59" s="81"/>
      <c r="Q59" s="81"/>
      <c r="R59" s="81"/>
      <c r="S59" s="81"/>
    </row>
    <row r="60" spans="1:19" ht="68" x14ac:dyDescent="0.2">
      <c r="A60" s="18" t="s">
        <v>81</v>
      </c>
      <c r="B60" s="16"/>
      <c r="C60" s="19"/>
      <c r="D60" s="20"/>
      <c r="F60" s="15" t="s">
        <v>166</v>
      </c>
      <c r="G60" s="21" t="str">
        <f t="shared" si="3"/>
        <v>否</v>
      </c>
      <c r="H60" s="23">
        <f t="shared" si="4"/>
        <v>0</v>
      </c>
      <c r="I60" s="20"/>
      <c r="K60" s="2"/>
      <c r="L60" s="12"/>
      <c r="M60" s="11"/>
      <c r="P60" s="11"/>
      <c r="Q60" s="34"/>
      <c r="R60" s="35"/>
    </row>
    <row r="61" spans="1:19" ht="34" x14ac:dyDescent="0.2">
      <c r="A61" s="18" t="s">
        <v>82</v>
      </c>
      <c r="B61" s="16"/>
      <c r="C61" s="19"/>
      <c r="D61" s="20"/>
      <c r="F61" s="19" t="s">
        <v>172</v>
      </c>
      <c r="G61" s="21" t="str">
        <f t="shared" si="3"/>
        <v>否</v>
      </c>
      <c r="H61" s="23">
        <f t="shared" si="4"/>
        <v>0</v>
      </c>
      <c r="I61" s="20"/>
      <c r="K61" s="2"/>
      <c r="L61" s="12"/>
      <c r="M61" s="11"/>
      <c r="P61" s="33"/>
      <c r="Q61" s="34"/>
      <c r="R61" s="35"/>
    </row>
    <row r="62" spans="1:19" ht="44" customHeight="1" x14ac:dyDescent="0.2">
      <c r="A62" s="18" t="s">
        <v>83</v>
      </c>
      <c r="B62" s="16"/>
      <c r="C62" s="19"/>
      <c r="D62" s="20"/>
      <c r="F62" s="19" t="s">
        <v>171</v>
      </c>
      <c r="G62" s="21" t="str">
        <f t="shared" si="3"/>
        <v>否</v>
      </c>
      <c r="H62" s="23">
        <f t="shared" si="4"/>
        <v>0</v>
      </c>
      <c r="I62" s="20"/>
      <c r="K62" s="2"/>
      <c r="L62" s="12"/>
      <c r="M62" s="11"/>
      <c r="P62" s="11"/>
      <c r="Q62" s="34"/>
      <c r="R62" s="35"/>
    </row>
    <row r="63" spans="1:19" ht="34" customHeight="1" x14ac:dyDescent="0.2">
      <c r="A63" s="18" t="s">
        <v>84</v>
      </c>
      <c r="B63" s="16"/>
      <c r="C63" s="19"/>
      <c r="D63" s="20"/>
      <c r="F63" s="19" t="s">
        <v>174</v>
      </c>
      <c r="G63" s="21" t="str">
        <f t="shared" si="3"/>
        <v>否</v>
      </c>
      <c r="H63" s="23">
        <f t="shared" si="4"/>
        <v>0</v>
      </c>
      <c r="I63" s="20"/>
      <c r="K63" s="2"/>
      <c r="L63" s="12"/>
      <c r="M63" s="11"/>
      <c r="P63" s="11"/>
      <c r="Q63" s="34"/>
      <c r="R63" s="35"/>
    </row>
    <row r="64" spans="1:19" ht="51" x14ac:dyDescent="0.2">
      <c r="A64" s="18" t="s">
        <v>365</v>
      </c>
      <c r="B64" s="16"/>
      <c r="C64" s="19"/>
      <c r="D64" s="20"/>
      <c r="F64" s="15" t="s">
        <v>611</v>
      </c>
      <c r="G64" s="21" t="str">
        <f t="shared" si="3"/>
        <v>否</v>
      </c>
      <c r="H64" s="23">
        <f t="shared" si="4"/>
        <v>0</v>
      </c>
      <c r="I64" s="20"/>
      <c r="K64" s="2"/>
      <c r="L64" s="12"/>
      <c r="M64" s="11"/>
      <c r="P64" s="11"/>
      <c r="Q64" s="34"/>
      <c r="R64" s="35"/>
    </row>
    <row r="65" spans="1:18" ht="49" customHeight="1" x14ac:dyDescent="0.2">
      <c r="A65" s="18" t="s">
        <v>368</v>
      </c>
      <c r="B65" s="16"/>
      <c r="C65" s="19"/>
      <c r="D65" s="20"/>
      <c r="F65" s="19" t="s">
        <v>612</v>
      </c>
      <c r="G65" s="21" t="str">
        <f t="shared" si="3"/>
        <v>否</v>
      </c>
      <c r="H65" s="23">
        <f t="shared" si="4"/>
        <v>0</v>
      </c>
      <c r="I65" s="20"/>
      <c r="K65" s="2"/>
      <c r="L65" s="12"/>
      <c r="M65" s="11"/>
      <c r="P65" s="39"/>
      <c r="Q65" s="34"/>
      <c r="R65" s="35"/>
    </row>
    <row r="66" spans="1:18" ht="68" customHeight="1" x14ac:dyDescent="0.2">
      <c r="A66" s="18" t="s">
        <v>369</v>
      </c>
      <c r="B66" s="16"/>
      <c r="C66" s="19"/>
      <c r="D66" s="20"/>
      <c r="F66" s="15" t="s">
        <v>370</v>
      </c>
      <c r="G66" s="21" t="str">
        <f t="shared" si="3"/>
        <v>否</v>
      </c>
      <c r="H66" s="23">
        <f t="shared" si="4"/>
        <v>0</v>
      </c>
      <c r="I66" s="20"/>
      <c r="K66" s="2"/>
      <c r="L66" s="12"/>
      <c r="M66" s="11"/>
      <c r="P66" s="11"/>
      <c r="Q66" s="34"/>
      <c r="R66" s="35"/>
    </row>
    <row r="67" spans="1:18" ht="34" x14ac:dyDescent="0.2">
      <c r="A67" s="18" t="s">
        <v>371</v>
      </c>
      <c r="B67" s="16"/>
      <c r="C67" s="19"/>
      <c r="D67" s="20"/>
      <c r="F67" s="19" t="s">
        <v>374</v>
      </c>
      <c r="G67" s="21" t="str">
        <f>IF(B67="Y","是","否")</f>
        <v>否</v>
      </c>
      <c r="H67" s="23">
        <f>C67</f>
        <v>0</v>
      </c>
      <c r="I67" s="20"/>
    </row>
    <row r="68" spans="1:18" ht="34" x14ac:dyDescent="0.2">
      <c r="A68" s="18" t="s">
        <v>372</v>
      </c>
      <c r="B68" s="16"/>
      <c r="C68" s="19"/>
      <c r="D68" s="20"/>
      <c r="F68" s="19" t="s">
        <v>375</v>
      </c>
      <c r="G68" s="21" t="str">
        <f>IF(B68="Y","是","否")</f>
        <v>否</v>
      </c>
      <c r="H68" s="23">
        <f>C68</f>
        <v>0</v>
      </c>
      <c r="I68" s="20"/>
    </row>
    <row r="69" spans="1:18" ht="68" x14ac:dyDescent="0.2">
      <c r="A69" s="18" t="s">
        <v>373</v>
      </c>
      <c r="B69" s="16"/>
      <c r="C69" s="19"/>
      <c r="D69" s="20"/>
      <c r="F69" s="15" t="s">
        <v>376</v>
      </c>
      <c r="G69" s="21" t="str">
        <f>IF(B69="Y","是","否")</f>
        <v>否</v>
      </c>
      <c r="H69" s="23">
        <f>C69</f>
        <v>0</v>
      </c>
      <c r="I69" s="20"/>
    </row>
    <row r="70" spans="1:18" ht="51" x14ac:dyDescent="0.2">
      <c r="A70" s="18" t="s">
        <v>377</v>
      </c>
      <c r="B70" s="16"/>
      <c r="C70" s="19"/>
      <c r="D70" s="20"/>
      <c r="F70" s="15" t="s">
        <v>614</v>
      </c>
      <c r="G70" s="21"/>
      <c r="H70" s="23"/>
      <c r="I70" s="20"/>
    </row>
    <row r="71" spans="1:18" x14ac:dyDescent="0.2">
      <c r="A71" s="74" t="s">
        <v>378</v>
      </c>
      <c r="B71" s="74"/>
      <c r="C71" s="74"/>
      <c r="D71" s="74"/>
      <c r="F71" s="82" t="s">
        <v>379</v>
      </c>
      <c r="G71" s="82"/>
      <c r="H71" s="82"/>
      <c r="I71" s="82"/>
    </row>
    <row r="72" spans="1:18" ht="51" x14ac:dyDescent="0.2">
      <c r="A72" s="18" t="s">
        <v>382</v>
      </c>
      <c r="B72" s="16"/>
      <c r="C72" s="19"/>
      <c r="D72" s="20"/>
      <c r="F72" s="15" t="s">
        <v>613</v>
      </c>
      <c r="G72" s="21" t="str">
        <f>IF(B72="Y","是","否")</f>
        <v>否</v>
      </c>
      <c r="H72" s="23">
        <f>C72</f>
        <v>0</v>
      </c>
      <c r="I72" s="20"/>
    </row>
    <row r="73" spans="1:18" ht="34" x14ac:dyDescent="0.2">
      <c r="A73" s="18" t="s">
        <v>381</v>
      </c>
      <c r="B73" s="16"/>
      <c r="C73" s="19"/>
      <c r="D73" s="20"/>
      <c r="F73" s="19" t="s">
        <v>380</v>
      </c>
      <c r="G73" s="21" t="str">
        <f>IF(B73="Y","是","否")</f>
        <v>否</v>
      </c>
      <c r="H73" s="23">
        <f>C73</f>
        <v>0</v>
      </c>
      <c r="I73" s="20"/>
    </row>
    <row r="74" spans="1:18" x14ac:dyDescent="0.2">
      <c r="A74" s="74" t="s">
        <v>391</v>
      </c>
      <c r="B74" s="74"/>
      <c r="C74" s="74"/>
      <c r="D74" s="74"/>
      <c r="F74" s="82" t="s">
        <v>394</v>
      </c>
      <c r="G74" s="82"/>
      <c r="H74" s="82"/>
      <c r="I74" s="82"/>
    </row>
    <row r="75" spans="1:18" s="35" customFormat="1" ht="51" x14ac:dyDescent="0.2">
      <c r="A75" s="17" t="s">
        <v>396</v>
      </c>
      <c r="B75" s="17"/>
      <c r="C75" s="17"/>
      <c r="D75" s="17"/>
      <c r="F75" s="19" t="s">
        <v>393</v>
      </c>
      <c r="G75" s="19"/>
      <c r="H75" s="19"/>
      <c r="I75" s="19"/>
      <c r="Q75" s="37"/>
      <c r="R75" s="37"/>
    </row>
    <row r="76" spans="1:18" x14ac:dyDescent="0.2">
      <c r="A76" s="99" t="s">
        <v>397</v>
      </c>
      <c r="B76" s="100"/>
      <c r="C76" s="100"/>
      <c r="D76" s="101"/>
      <c r="F76" s="95" t="s">
        <v>615</v>
      </c>
      <c r="G76" s="102"/>
      <c r="H76" s="102"/>
      <c r="I76" s="103"/>
    </row>
    <row r="77" spans="1:18" ht="34" x14ac:dyDescent="0.2">
      <c r="A77" s="18" t="s">
        <v>398</v>
      </c>
      <c r="B77" s="16"/>
      <c r="C77" s="19"/>
      <c r="D77" s="32"/>
      <c r="F77" s="15" t="s">
        <v>616</v>
      </c>
      <c r="G77" s="21"/>
      <c r="H77" s="23"/>
      <c r="I77" s="20"/>
    </row>
    <row r="78" spans="1:18" ht="17" x14ac:dyDescent="0.2">
      <c r="A78" s="18" t="s">
        <v>399</v>
      </c>
      <c r="B78" s="16"/>
      <c r="C78" s="19"/>
      <c r="D78" s="20"/>
      <c r="F78" s="15" t="s">
        <v>617</v>
      </c>
      <c r="G78" s="21"/>
      <c r="H78" s="23"/>
      <c r="I78" s="20"/>
    </row>
    <row r="79" spans="1:18" ht="68" customHeight="1" x14ac:dyDescent="0.2">
      <c r="A79" s="18" t="s">
        <v>392</v>
      </c>
      <c r="B79" s="16"/>
      <c r="C79" s="19"/>
      <c r="D79" s="20"/>
      <c r="F79" s="15" t="s">
        <v>395</v>
      </c>
      <c r="G79" s="21" t="str">
        <f>IF(B79="Y","是","否")</f>
        <v>否</v>
      </c>
      <c r="H79" s="23">
        <f>C79</f>
        <v>0</v>
      </c>
      <c r="I79" s="20"/>
    </row>
    <row r="80" spans="1:18" x14ac:dyDescent="0.2">
      <c r="A80" s="74" t="s">
        <v>400</v>
      </c>
      <c r="B80" s="74"/>
      <c r="C80" s="74"/>
      <c r="D80" s="74"/>
      <c r="F80" s="96" t="s">
        <v>405</v>
      </c>
      <c r="G80" s="97"/>
      <c r="H80" s="97"/>
      <c r="I80" s="98"/>
    </row>
    <row r="81" spans="1:9" ht="68" x14ac:dyDescent="0.2">
      <c r="A81" s="18" t="s">
        <v>401</v>
      </c>
      <c r="B81" s="16"/>
      <c r="C81" s="19"/>
      <c r="D81" s="20"/>
      <c r="F81" s="15" t="s">
        <v>406</v>
      </c>
      <c r="G81" s="21" t="str">
        <f>IF(B81="Y","是","否")</f>
        <v>否</v>
      </c>
      <c r="H81" s="23">
        <f>C81</f>
        <v>0</v>
      </c>
      <c r="I81" s="20"/>
    </row>
    <row r="82" spans="1:9" ht="51" x14ac:dyDescent="0.2">
      <c r="A82" s="18" t="s">
        <v>402</v>
      </c>
      <c r="B82" s="16"/>
      <c r="C82" s="19"/>
      <c r="D82" s="20"/>
      <c r="F82" s="15" t="s">
        <v>407</v>
      </c>
      <c r="G82" s="21" t="str">
        <f>IF(B82="Y","是","否")</f>
        <v>否</v>
      </c>
      <c r="H82" s="23">
        <f>C82</f>
        <v>0</v>
      </c>
      <c r="I82" s="20"/>
    </row>
    <row r="83" spans="1:9" ht="51" x14ac:dyDescent="0.2">
      <c r="A83" s="18" t="s">
        <v>403</v>
      </c>
      <c r="B83" s="16"/>
      <c r="C83" s="19"/>
      <c r="D83" s="20"/>
      <c r="F83" s="15" t="s">
        <v>408</v>
      </c>
      <c r="G83" s="21" t="str">
        <f>IF(B83="Y","是","否")</f>
        <v>否</v>
      </c>
      <c r="H83" s="23">
        <f>C83</f>
        <v>0</v>
      </c>
      <c r="I83" s="20"/>
    </row>
    <row r="84" spans="1:9" ht="34" x14ac:dyDescent="0.2">
      <c r="A84" s="18" t="s">
        <v>404</v>
      </c>
      <c r="B84" s="16"/>
      <c r="C84" s="19"/>
      <c r="D84" s="20"/>
      <c r="F84" s="15" t="s">
        <v>409</v>
      </c>
      <c r="G84" s="21" t="str">
        <f>IF(B84="Y","是","否")</f>
        <v>否</v>
      </c>
      <c r="H84" s="23">
        <f>C84</f>
        <v>0</v>
      </c>
      <c r="I84" s="20"/>
    </row>
    <row r="85" spans="1:9" x14ac:dyDescent="0.2">
      <c r="A85" s="74" t="s">
        <v>410</v>
      </c>
      <c r="B85" s="74"/>
      <c r="C85" s="74"/>
      <c r="D85" s="74"/>
      <c r="F85" s="96" t="s">
        <v>411</v>
      </c>
      <c r="G85" s="97"/>
      <c r="H85" s="97"/>
      <c r="I85" s="98"/>
    </row>
    <row r="86" spans="1:9" ht="34" x14ac:dyDescent="0.2">
      <c r="A86" s="18" t="s">
        <v>412</v>
      </c>
      <c r="B86" s="16"/>
      <c r="C86" s="19"/>
      <c r="D86" s="20"/>
      <c r="F86" s="19" t="s">
        <v>618</v>
      </c>
      <c r="G86" s="21"/>
      <c r="H86" s="23"/>
      <c r="I86" s="20"/>
    </row>
    <row r="87" spans="1:9" ht="68" x14ac:dyDescent="0.2">
      <c r="A87" s="18" t="s">
        <v>413</v>
      </c>
      <c r="B87" s="16"/>
      <c r="C87" s="19"/>
      <c r="D87" s="20"/>
      <c r="F87" s="15" t="s">
        <v>619</v>
      </c>
      <c r="G87" s="21"/>
      <c r="H87" s="23"/>
      <c r="I87" s="20"/>
    </row>
    <row r="88" spans="1:9" ht="51" x14ac:dyDescent="0.2">
      <c r="A88" s="18" t="s">
        <v>414</v>
      </c>
      <c r="B88" s="16"/>
      <c r="C88" s="19"/>
      <c r="D88" s="20"/>
      <c r="F88" s="15" t="s">
        <v>620</v>
      </c>
      <c r="G88" s="21"/>
      <c r="H88" s="23"/>
      <c r="I88" s="20"/>
    </row>
    <row r="89" spans="1:9" ht="34" x14ac:dyDescent="0.2">
      <c r="A89" s="18" t="s">
        <v>415</v>
      </c>
      <c r="B89" s="16"/>
      <c r="C89" s="19"/>
      <c r="D89" s="20"/>
      <c r="F89" s="15" t="s">
        <v>621</v>
      </c>
      <c r="G89" s="21"/>
      <c r="H89" s="23"/>
      <c r="I89" s="20"/>
    </row>
    <row r="90" spans="1:9" ht="51" x14ac:dyDescent="0.2">
      <c r="A90" s="18" t="s">
        <v>416</v>
      </c>
      <c r="B90" s="16"/>
      <c r="C90" s="19"/>
      <c r="D90" s="20"/>
      <c r="F90" s="15" t="s">
        <v>622</v>
      </c>
      <c r="G90" s="21"/>
      <c r="H90" s="23"/>
      <c r="I90" s="20"/>
    </row>
    <row r="91" spans="1:9" x14ac:dyDescent="0.2">
      <c r="A91" s="74" t="s">
        <v>418</v>
      </c>
      <c r="B91" s="74"/>
      <c r="C91" s="74"/>
      <c r="D91" s="74"/>
      <c r="F91" s="96" t="s">
        <v>419</v>
      </c>
      <c r="G91" s="97"/>
      <c r="H91" s="97"/>
      <c r="I91" s="98"/>
    </row>
    <row r="92" spans="1:9" ht="34" x14ac:dyDescent="0.2">
      <c r="A92" s="18" t="s">
        <v>417</v>
      </c>
      <c r="B92" s="16"/>
      <c r="C92" s="19"/>
      <c r="D92" s="20"/>
      <c r="F92" s="19" t="s">
        <v>420</v>
      </c>
      <c r="G92" s="21" t="str">
        <f t="shared" ref="G92:G101" si="5">IF(B92="Y","是","否")</f>
        <v>否</v>
      </c>
      <c r="H92" s="23">
        <f t="shared" ref="H92:H101" si="6">C92</f>
        <v>0</v>
      </c>
      <c r="I92" s="20"/>
    </row>
    <row r="93" spans="1:9" ht="51" x14ac:dyDescent="0.2">
      <c r="A93" s="18" t="s">
        <v>435</v>
      </c>
      <c r="B93" s="16"/>
      <c r="C93" s="19"/>
      <c r="D93" s="20"/>
      <c r="F93" s="15" t="s">
        <v>623</v>
      </c>
      <c r="G93" s="21"/>
      <c r="H93" s="23"/>
      <c r="I93" s="20"/>
    </row>
    <row r="94" spans="1:9" ht="34" x14ac:dyDescent="0.2">
      <c r="A94" s="18" t="s">
        <v>436</v>
      </c>
      <c r="B94" s="16"/>
      <c r="C94" s="19"/>
      <c r="D94" s="20"/>
      <c r="F94" s="19" t="s">
        <v>624</v>
      </c>
      <c r="G94" s="21"/>
      <c r="H94" s="23"/>
      <c r="I94" s="20"/>
    </row>
    <row r="95" spans="1:9" ht="51" x14ac:dyDescent="0.2">
      <c r="A95" s="18" t="s">
        <v>5</v>
      </c>
      <c r="B95" s="16"/>
      <c r="C95" s="19"/>
      <c r="D95" s="20"/>
      <c r="F95" s="15" t="s">
        <v>625</v>
      </c>
      <c r="G95" s="21"/>
      <c r="H95" s="23"/>
      <c r="I95" s="20"/>
    </row>
    <row r="96" spans="1:9" ht="51" x14ac:dyDescent="0.2">
      <c r="A96" s="18" t="s">
        <v>421</v>
      </c>
      <c r="B96" s="16"/>
      <c r="C96" s="19"/>
      <c r="D96" s="20"/>
      <c r="F96" s="15" t="s">
        <v>430</v>
      </c>
      <c r="G96" s="21" t="str">
        <f t="shared" si="5"/>
        <v>否</v>
      </c>
      <c r="H96" s="23">
        <f t="shared" si="6"/>
        <v>0</v>
      </c>
      <c r="I96" s="20"/>
    </row>
    <row r="97" spans="1:9" ht="51" x14ac:dyDescent="0.2">
      <c r="A97" s="18" t="s">
        <v>422</v>
      </c>
      <c r="B97" s="16"/>
      <c r="C97" s="19"/>
      <c r="D97" s="20"/>
      <c r="F97" s="15" t="s">
        <v>431</v>
      </c>
      <c r="G97" s="21" t="str">
        <f t="shared" si="5"/>
        <v>否</v>
      </c>
      <c r="H97" s="23">
        <f t="shared" si="6"/>
        <v>0</v>
      </c>
      <c r="I97" s="20"/>
    </row>
    <row r="98" spans="1:9" ht="48" x14ac:dyDescent="0.2">
      <c r="A98" s="18" t="s">
        <v>423</v>
      </c>
      <c r="B98" s="16"/>
      <c r="C98" s="19"/>
      <c r="D98" s="20"/>
      <c r="F98" s="15" t="s">
        <v>432</v>
      </c>
      <c r="G98" s="21" t="str">
        <f t="shared" si="5"/>
        <v>否</v>
      </c>
      <c r="H98" s="23">
        <f t="shared" si="6"/>
        <v>0</v>
      </c>
      <c r="I98" s="20"/>
    </row>
    <row r="99" spans="1:9" ht="51" x14ac:dyDescent="0.2">
      <c r="A99" s="18" t="s">
        <v>429</v>
      </c>
      <c r="B99" s="16"/>
      <c r="C99" s="19"/>
      <c r="D99" s="20"/>
      <c r="F99" s="15" t="s">
        <v>433</v>
      </c>
      <c r="G99" s="21" t="str">
        <f t="shared" si="5"/>
        <v>否</v>
      </c>
      <c r="H99" s="23">
        <f t="shared" si="6"/>
        <v>0</v>
      </c>
      <c r="I99" s="20"/>
    </row>
    <row r="100" spans="1:9" ht="34" x14ac:dyDescent="0.2">
      <c r="A100" s="18" t="s">
        <v>6</v>
      </c>
      <c r="B100" s="16"/>
      <c r="C100" s="19"/>
      <c r="D100" s="20"/>
      <c r="F100" s="15" t="s">
        <v>426</v>
      </c>
      <c r="G100" s="21"/>
      <c r="H100" s="23"/>
      <c r="I100" s="20"/>
    </row>
    <row r="101" spans="1:9" ht="48" x14ac:dyDescent="0.2">
      <c r="A101" s="18" t="s">
        <v>424</v>
      </c>
      <c r="B101" s="16"/>
      <c r="C101" s="19"/>
      <c r="D101" s="20"/>
      <c r="F101" s="15" t="s">
        <v>434</v>
      </c>
      <c r="G101" s="21" t="str">
        <f t="shared" si="5"/>
        <v>否</v>
      </c>
      <c r="H101" s="23">
        <f t="shared" si="6"/>
        <v>0</v>
      </c>
      <c r="I101" s="20"/>
    </row>
    <row r="102" spans="1:9" x14ac:dyDescent="0.2">
      <c r="A102" s="36" t="s">
        <v>437</v>
      </c>
      <c r="B102" s="16"/>
      <c r="C102" s="19"/>
      <c r="D102" s="20"/>
      <c r="F102" s="96" t="s">
        <v>626</v>
      </c>
      <c r="G102" s="97"/>
      <c r="H102" s="97"/>
      <c r="I102" s="98"/>
    </row>
    <row r="103" spans="1:9" ht="119" x14ac:dyDescent="0.2">
      <c r="A103" s="18" t="s">
        <v>438</v>
      </c>
      <c r="B103" s="16"/>
      <c r="C103" s="19"/>
      <c r="D103" s="20"/>
      <c r="F103" s="15" t="s">
        <v>627</v>
      </c>
      <c r="G103" s="21" t="str">
        <f>IF(B103="Y","是","否")</f>
        <v>否</v>
      </c>
      <c r="H103" s="23">
        <f>C103</f>
        <v>0</v>
      </c>
      <c r="I103" s="20"/>
    </row>
    <row r="104" spans="1:9" x14ac:dyDescent="0.2">
      <c r="A104" s="87" t="s">
        <v>439</v>
      </c>
      <c r="B104" s="87"/>
      <c r="C104" s="87"/>
      <c r="D104" s="87"/>
      <c r="F104" s="92" t="s">
        <v>628</v>
      </c>
      <c r="G104" s="93"/>
      <c r="H104" s="93"/>
      <c r="I104" s="94"/>
    </row>
    <row r="105" spans="1:9" ht="34" x14ac:dyDescent="0.2">
      <c r="A105" s="18" t="s">
        <v>440</v>
      </c>
      <c r="B105" s="16"/>
      <c r="C105" s="19"/>
      <c r="D105" s="20"/>
      <c r="F105" s="19" t="s">
        <v>447</v>
      </c>
      <c r="G105" s="21" t="str">
        <f>IF(B105="Y","是","否")</f>
        <v>否</v>
      </c>
      <c r="H105" s="23">
        <f>C105</f>
        <v>0</v>
      </c>
      <c r="I105" s="20"/>
    </row>
    <row r="106" spans="1:9" ht="34" x14ac:dyDescent="0.2">
      <c r="A106" s="18" t="s">
        <v>441</v>
      </c>
      <c r="B106" s="16"/>
      <c r="C106" s="19"/>
      <c r="D106" s="20"/>
      <c r="F106" s="19" t="s">
        <v>448</v>
      </c>
      <c r="G106" s="21" t="str">
        <f>IF(B106="Y","是","否")</f>
        <v>否</v>
      </c>
      <c r="H106" s="23">
        <f>C106</f>
        <v>0</v>
      </c>
      <c r="I106" s="20"/>
    </row>
    <row r="107" spans="1:9" x14ac:dyDescent="0.2">
      <c r="A107" s="87" t="s">
        <v>442</v>
      </c>
      <c r="B107" s="87"/>
      <c r="C107" s="87"/>
      <c r="D107" s="87"/>
      <c r="F107" s="92" t="s">
        <v>546</v>
      </c>
      <c r="G107" s="93"/>
      <c r="H107" s="93"/>
      <c r="I107" s="94"/>
    </row>
    <row r="108" spans="1:9" x14ac:dyDescent="0.2">
      <c r="A108" s="20" t="s">
        <v>444</v>
      </c>
      <c r="B108" s="16"/>
      <c r="C108" s="19"/>
      <c r="D108" s="20"/>
      <c r="F108" s="19" t="s">
        <v>445</v>
      </c>
      <c r="G108" s="21" t="str">
        <f>IF(B108="Y","是","否")</f>
        <v>否</v>
      </c>
      <c r="H108" s="23">
        <f>C108</f>
        <v>0</v>
      </c>
      <c r="I108" s="20"/>
    </row>
    <row r="109" spans="1:9" x14ac:dyDescent="0.2">
      <c r="A109" s="20" t="s">
        <v>443</v>
      </c>
      <c r="B109" s="16"/>
      <c r="C109" s="19"/>
      <c r="D109" s="20"/>
      <c r="F109" s="19" t="s">
        <v>446</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74" t="s">
        <v>472</v>
      </c>
      <c r="B171" s="74"/>
      <c r="C171" s="74"/>
      <c r="D171" s="74"/>
      <c r="F171" s="96" t="s">
        <v>478</v>
      </c>
      <c r="G171" s="97"/>
      <c r="H171" s="97"/>
      <c r="I171" s="98"/>
    </row>
    <row r="172" spans="1:9" x14ac:dyDescent="0.2">
      <c r="A172" s="74" t="s">
        <v>473</v>
      </c>
      <c r="B172" s="74"/>
      <c r="C172" s="74"/>
      <c r="D172" s="74"/>
      <c r="F172" s="96" t="s">
        <v>479</v>
      </c>
      <c r="G172" s="97"/>
      <c r="H172" s="97"/>
      <c r="I172" s="98"/>
    </row>
    <row r="173" spans="1:9" ht="68" customHeight="1" x14ac:dyDescent="0.2">
      <c r="A173" s="91" t="s">
        <v>7</v>
      </c>
      <c r="B173" s="91"/>
      <c r="C173" s="91"/>
      <c r="D173" s="91"/>
      <c r="F173" s="95" t="s">
        <v>238</v>
      </c>
      <c r="G173" s="102"/>
      <c r="H173" s="102"/>
      <c r="I173" s="103"/>
    </row>
    <row r="174" spans="1:9" ht="68" x14ac:dyDescent="0.2">
      <c r="A174" s="18" t="s">
        <v>88</v>
      </c>
      <c r="B174" s="16"/>
      <c r="C174" s="19"/>
      <c r="D174" s="20"/>
      <c r="F174" s="15" t="s">
        <v>240</v>
      </c>
      <c r="G174" s="21" t="str">
        <f t="shared" ref="G174:G181" si="7">IF(B174="Y","是","否")</f>
        <v>否</v>
      </c>
      <c r="H174" s="23">
        <f t="shared" ref="H174:H181" si="8">C174</f>
        <v>0</v>
      </c>
      <c r="I174" s="20"/>
    </row>
    <row r="175" spans="1:9" ht="51" x14ac:dyDescent="0.2">
      <c r="A175" s="18" t="s">
        <v>449</v>
      </c>
      <c r="B175" s="16"/>
      <c r="C175" s="19"/>
      <c r="D175" s="20"/>
      <c r="F175" s="15" t="s">
        <v>450</v>
      </c>
      <c r="G175" s="21" t="str">
        <f t="shared" si="7"/>
        <v>否</v>
      </c>
      <c r="H175" s="23">
        <f t="shared" si="8"/>
        <v>0</v>
      </c>
      <c r="I175" s="20"/>
    </row>
    <row r="176" spans="1:9" ht="34" x14ac:dyDescent="0.2">
      <c r="A176" s="18" t="s">
        <v>451</v>
      </c>
      <c r="B176" s="16"/>
      <c r="C176" s="19"/>
      <c r="D176" s="20"/>
      <c r="F176" s="19" t="s">
        <v>452</v>
      </c>
      <c r="G176" s="21" t="str">
        <f t="shared" si="7"/>
        <v>否</v>
      </c>
      <c r="H176" s="23">
        <f t="shared" si="8"/>
        <v>0</v>
      </c>
      <c r="I176" s="20"/>
    </row>
    <row r="177" spans="1:9" ht="51" x14ac:dyDescent="0.2">
      <c r="A177" s="18" t="s">
        <v>453</v>
      </c>
      <c r="B177" s="16"/>
      <c r="C177" s="19"/>
      <c r="D177" s="20"/>
      <c r="F177" s="15" t="s">
        <v>629</v>
      </c>
      <c r="G177" s="21" t="str">
        <f t="shared" si="7"/>
        <v>否</v>
      </c>
      <c r="H177" s="23">
        <f t="shared" si="8"/>
        <v>0</v>
      </c>
      <c r="I177" s="20"/>
    </row>
    <row r="178" spans="1:9" ht="51" x14ac:dyDescent="0.2">
      <c r="A178" s="18" t="s">
        <v>454</v>
      </c>
      <c r="B178" s="16"/>
      <c r="C178" s="19"/>
      <c r="D178" s="20"/>
      <c r="F178" s="15" t="s">
        <v>545</v>
      </c>
      <c r="G178" s="21" t="str">
        <f t="shared" si="7"/>
        <v>否</v>
      </c>
      <c r="H178" s="23">
        <f t="shared" si="8"/>
        <v>0</v>
      </c>
      <c r="I178" s="20"/>
    </row>
    <row r="179" spans="1:9" ht="48" x14ac:dyDescent="0.2">
      <c r="A179" s="18" t="s">
        <v>455</v>
      </c>
      <c r="B179" s="16"/>
      <c r="C179" s="19"/>
      <c r="D179" s="20"/>
      <c r="F179" s="15" t="s">
        <v>544</v>
      </c>
      <c r="G179" s="21" t="str">
        <f t="shared" si="7"/>
        <v>否</v>
      </c>
      <c r="H179" s="23">
        <f t="shared" si="8"/>
        <v>0</v>
      </c>
      <c r="I179" s="20"/>
    </row>
    <row r="180" spans="1:9" ht="34" x14ac:dyDescent="0.2">
      <c r="A180" s="18" t="s">
        <v>89</v>
      </c>
      <c r="B180" s="16"/>
      <c r="C180" s="19"/>
      <c r="D180" s="20"/>
      <c r="F180" s="15" t="s">
        <v>245</v>
      </c>
      <c r="G180" s="21" t="str">
        <f t="shared" si="7"/>
        <v>否</v>
      </c>
      <c r="H180" s="23">
        <f t="shared" si="8"/>
        <v>0</v>
      </c>
      <c r="I180" s="20"/>
    </row>
    <row r="181" spans="1:9" ht="68" x14ac:dyDescent="0.2">
      <c r="A181" s="18" t="s">
        <v>90</v>
      </c>
      <c r="B181" s="16"/>
      <c r="C181" s="19"/>
      <c r="D181" s="20"/>
      <c r="F181" s="15" t="s">
        <v>246</v>
      </c>
      <c r="G181" s="21" t="str">
        <f t="shared" si="7"/>
        <v>否</v>
      </c>
      <c r="H181" s="23">
        <f t="shared" si="8"/>
        <v>0</v>
      </c>
      <c r="I181" s="20"/>
    </row>
    <row r="182" spans="1:9" ht="85" x14ac:dyDescent="0.2">
      <c r="A182" s="18" t="s">
        <v>456</v>
      </c>
      <c r="B182" s="16"/>
      <c r="C182" s="19"/>
      <c r="D182" s="20"/>
      <c r="F182" s="43" t="s">
        <v>630</v>
      </c>
      <c r="G182" s="44"/>
      <c r="H182" s="45"/>
      <c r="I182" s="46"/>
    </row>
    <row r="183" spans="1:9" ht="34" x14ac:dyDescent="0.2">
      <c r="A183" s="18" t="s">
        <v>457</v>
      </c>
      <c r="B183" s="16"/>
      <c r="C183" s="19"/>
      <c r="D183" s="20"/>
      <c r="F183" s="43" t="s">
        <v>631</v>
      </c>
      <c r="G183" s="44"/>
      <c r="H183" s="45"/>
      <c r="I183" s="46"/>
    </row>
    <row r="184" spans="1:9" x14ac:dyDescent="0.2">
      <c r="A184" s="77" t="s">
        <v>474</v>
      </c>
      <c r="B184" s="77"/>
      <c r="C184" s="77"/>
      <c r="D184" s="77"/>
      <c r="F184" s="96" t="s">
        <v>477</v>
      </c>
      <c r="G184" s="97"/>
      <c r="H184" s="97"/>
      <c r="I184" s="98"/>
    </row>
    <row r="185" spans="1:9" x14ac:dyDescent="0.2">
      <c r="A185" s="91" t="s">
        <v>8</v>
      </c>
      <c r="B185" s="91"/>
      <c r="C185" s="91"/>
      <c r="D185" s="91"/>
      <c r="F185" s="92" t="s">
        <v>248</v>
      </c>
      <c r="G185" s="93"/>
      <c r="H185" s="93"/>
      <c r="I185" s="94"/>
    </row>
    <row r="186" spans="1:9" ht="17" x14ac:dyDescent="0.2">
      <c r="A186" s="18" t="s">
        <v>91</v>
      </c>
      <c r="B186" s="29"/>
      <c r="C186" s="15"/>
      <c r="D186" s="18"/>
      <c r="F186" s="19" t="s">
        <v>250</v>
      </c>
      <c r="G186" s="21" t="str">
        <f t="shared" ref="G186:G202" si="9">IF(B186="Y","是","否")</f>
        <v>否</v>
      </c>
      <c r="H186" s="23">
        <f t="shared" ref="H186:H202" si="10">C186</f>
        <v>0</v>
      </c>
      <c r="I186" s="20"/>
    </row>
    <row r="187" spans="1:9" ht="34" x14ac:dyDescent="0.2">
      <c r="A187" s="18" t="s">
        <v>92</v>
      </c>
      <c r="B187" s="29"/>
      <c r="C187" s="15"/>
      <c r="D187" s="18"/>
      <c r="F187" s="19" t="s">
        <v>249</v>
      </c>
      <c r="G187" s="21" t="str">
        <f t="shared" si="9"/>
        <v>否</v>
      </c>
      <c r="H187" s="23">
        <f t="shared" si="10"/>
        <v>0</v>
      </c>
      <c r="I187" s="20"/>
    </row>
    <row r="188" spans="1:9" ht="34" x14ac:dyDescent="0.2">
      <c r="A188" s="18" t="s">
        <v>93</v>
      </c>
      <c r="B188" s="29"/>
      <c r="C188" s="15"/>
      <c r="D188" s="18"/>
      <c r="F188" s="19" t="s">
        <v>251</v>
      </c>
      <c r="G188" s="21" t="str">
        <f t="shared" si="9"/>
        <v>否</v>
      </c>
      <c r="H188" s="23">
        <f t="shared" si="10"/>
        <v>0</v>
      </c>
      <c r="I188" s="20"/>
    </row>
    <row r="189" spans="1:9" ht="32" x14ac:dyDescent="0.2">
      <c r="A189" s="15" t="s">
        <v>94</v>
      </c>
      <c r="B189" s="15"/>
      <c r="C189" s="15"/>
      <c r="D189" s="15"/>
      <c r="F189" s="19" t="s">
        <v>252</v>
      </c>
      <c r="G189" s="21" t="str">
        <f t="shared" si="9"/>
        <v>否</v>
      </c>
      <c r="H189" s="23">
        <f t="shared" si="10"/>
        <v>0</v>
      </c>
      <c r="I189" s="20"/>
    </row>
    <row r="190" spans="1:9" ht="32" x14ac:dyDescent="0.2">
      <c r="A190" s="15" t="s">
        <v>458</v>
      </c>
      <c r="B190" s="15"/>
      <c r="C190" s="15"/>
      <c r="D190" s="15"/>
      <c r="F190" s="95" t="s">
        <v>459</v>
      </c>
      <c r="G190" s="93"/>
      <c r="H190" s="93"/>
      <c r="I190" s="94"/>
    </row>
    <row r="191" spans="1:9" ht="32" x14ac:dyDescent="0.2">
      <c r="A191" s="15" t="s">
        <v>460</v>
      </c>
      <c r="B191" s="15"/>
      <c r="C191" s="15"/>
      <c r="D191" s="15"/>
      <c r="F191" s="19" t="s">
        <v>463</v>
      </c>
      <c r="G191" s="21" t="str">
        <f t="shared" si="9"/>
        <v>否</v>
      </c>
      <c r="H191" s="23">
        <f t="shared" si="10"/>
        <v>0</v>
      </c>
      <c r="I191" s="20"/>
    </row>
    <row r="192" spans="1:9" x14ac:dyDescent="0.2">
      <c r="A192" s="15" t="s">
        <v>461</v>
      </c>
      <c r="B192" s="15"/>
      <c r="C192" s="15"/>
      <c r="D192" s="15"/>
      <c r="F192" s="19" t="s">
        <v>462</v>
      </c>
      <c r="G192" s="21" t="str">
        <f t="shared" si="9"/>
        <v>否</v>
      </c>
      <c r="H192" s="23">
        <f t="shared" si="10"/>
        <v>0</v>
      </c>
      <c r="I192" s="20"/>
    </row>
    <row r="193" spans="1:9" ht="32" x14ac:dyDescent="0.2">
      <c r="A193" s="15" t="s">
        <v>464</v>
      </c>
      <c r="B193" s="15"/>
      <c r="C193" s="15"/>
      <c r="D193" s="15"/>
      <c r="F193" s="19" t="s">
        <v>632</v>
      </c>
      <c r="G193" s="21" t="str">
        <f t="shared" si="9"/>
        <v>否</v>
      </c>
      <c r="H193" s="23">
        <f t="shared" si="10"/>
        <v>0</v>
      </c>
      <c r="I193" s="20"/>
    </row>
    <row r="194" spans="1:9" ht="32" x14ac:dyDescent="0.2">
      <c r="A194" s="15" t="s">
        <v>465</v>
      </c>
      <c r="B194" s="15"/>
      <c r="C194" s="15"/>
      <c r="D194" s="15"/>
      <c r="F194" s="19" t="s">
        <v>633</v>
      </c>
      <c r="G194" s="21" t="str">
        <f t="shared" si="9"/>
        <v>否</v>
      </c>
      <c r="H194" s="23">
        <f t="shared" si="10"/>
        <v>0</v>
      </c>
      <c r="I194" s="20"/>
    </row>
    <row r="195" spans="1:9" ht="32" x14ac:dyDescent="0.2">
      <c r="A195" s="15" t="s">
        <v>466</v>
      </c>
      <c r="B195" s="15"/>
      <c r="C195" s="15"/>
      <c r="D195" s="15"/>
      <c r="F195" s="19" t="s">
        <v>634</v>
      </c>
      <c r="G195" s="21"/>
      <c r="H195" s="23"/>
      <c r="I195" s="20"/>
    </row>
    <row r="196" spans="1:9" x14ac:dyDescent="0.2">
      <c r="A196" s="15" t="s">
        <v>95</v>
      </c>
      <c r="B196" s="15"/>
      <c r="C196" s="15"/>
      <c r="D196" s="15"/>
      <c r="F196" s="19" t="s">
        <v>264</v>
      </c>
      <c r="G196" s="21" t="str">
        <f t="shared" si="9"/>
        <v>否</v>
      </c>
      <c r="H196" s="23">
        <f t="shared" si="10"/>
        <v>0</v>
      </c>
      <c r="I196" s="20"/>
    </row>
    <row r="197" spans="1:9" ht="32" x14ac:dyDescent="0.2">
      <c r="A197" s="15" t="s">
        <v>467</v>
      </c>
      <c r="B197" s="15"/>
      <c r="C197" s="15"/>
      <c r="D197" s="15"/>
      <c r="F197" s="19" t="s">
        <v>635</v>
      </c>
      <c r="G197" s="21" t="str">
        <f t="shared" si="9"/>
        <v>否</v>
      </c>
      <c r="H197" s="23">
        <f t="shared" si="10"/>
        <v>0</v>
      </c>
      <c r="I197" s="20"/>
    </row>
    <row r="198" spans="1:9" ht="48" x14ac:dyDescent="0.2">
      <c r="A198" s="15" t="s">
        <v>96</v>
      </c>
      <c r="B198" s="15"/>
      <c r="C198" s="15"/>
      <c r="D198" s="15"/>
      <c r="F198" s="15" t="s">
        <v>266</v>
      </c>
      <c r="G198" s="21" t="str">
        <f t="shared" si="9"/>
        <v>否</v>
      </c>
      <c r="H198" s="23">
        <f t="shared" si="10"/>
        <v>0</v>
      </c>
      <c r="I198" s="20"/>
    </row>
    <row r="199" spans="1:9" ht="32" x14ac:dyDescent="0.2">
      <c r="A199" s="15" t="s">
        <v>468</v>
      </c>
      <c r="B199" s="15"/>
      <c r="C199" s="15"/>
      <c r="D199" s="15"/>
      <c r="F199" s="15" t="s">
        <v>636</v>
      </c>
      <c r="G199" s="21" t="str">
        <f t="shared" si="9"/>
        <v>否</v>
      </c>
      <c r="H199" s="23">
        <f t="shared" si="10"/>
        <v>0</v>
      </c>
      <c r="I199" s="20"/>
    </row>
    <row r="200" spans="1:9" x14ac:dyDescent="0.2">
      <c r="A200" s="15" t="s">
        <v>469</v>
      </c>
      <c r="B200" s="15"/>
      <c r="C200" s="15"/>
      <c r="D200" s="15"/>
      <c r="F200" s="19" t="s">
        <v>470</v>
      </c>
      <c r="G200" s="21"/>
      <c r="H200" s="23"/>
      <c r="I200" s="20"/>
    </row>
    <row r="201" spans="1:9" ht="32" x14ac:dyDescent="0.2">
      <c r="A201" s="15" t="s">
        <v>471</v>
      </c>
      <c r="B201" s="15"/>
      <c r="C201" s="15"/>
      <c r="D201" s="15"/>
      <c r="F201" s="19" t="s">
        <v>481</v>
      </c>
      <c r="G201" s="21" t="str">
        <f t="shared" si="9"/>
        <v>否</v>
      </c>
      <c r="H201" s="23">
        <f t="shared" si="10"/>
        <v>0</v>
      </c>
      <c r="I201" s="20"/>
    </row>
    <row r="202" spans="1:9" x14ac:dyDescent="0.2">
      <c r="A202" s="15" t="s">
        <v>480</v>
      </c>
      <c r="B202" s="15"/>
      <c r="C202" s="15"/>
      <c r="D202" s="15"/>
      <c r="F202" s="19" t="s">
        <v>543</v>
      </c>
      <c r="G202" s="21" t="str">
        <f t="shared" si="9"/>
        <v>否</v>
      </c>
      <c r="H202" s="23">
        <f t="shared" si="10"/>
        <v>0</v>
      </c>
      <c r="I202" s="20"/>
    </row>
    <row r="203" spans="1:9" x14ac:dyDescent="0.2">
      <c r="A203" s="15" t="s">
        <v>482</v>
      </c>
      <c r="B203" s="15"/>
      <c r="C203" s="15"/>
      <c r="D203" s="15"/>
      <c r="F203" s="19" t="s">
        <v>542</v>
      </c>
      <c r="G203" s="21"/>
      <c r="H203" s="23"/>
      <c r="I203" s="20"/>
    </row>
    <row r="204" spans="1:9" ht="32" x14ac:dyDescent="0.2">
      <c r="A204" s="15" t="s">
        <v>483</v>
      </c>
      <c r="B204" s="15"/>
      <c r="C204" s="15"/>
      <c r="D204" s="15"/>
      <c r="F204" s="19" t="s">
        <v>637</v>
      </c>
      <c r="G204" s="21"/>
      <c r="H204" s="23"/>
      <c r="I204" s="20"/>
    </row>
    <row r="205" spans="1:9" ht="48" x14ac:dyDescent="0.2">
      <c r="A205" s="15" t="s">
        <v>484</v>
      </c>
      <c r="B205" s="15"/>
      <c r="C205" s="15"/>
      <c r="D205" s="15"/>
      <c r="F205" s="15" t="s">
        <v>638</v>
      </c>
      <c r="G205" s="21"/>
      <c r="H205" s="23"/>
      <c r="I205" s="20"/>
    </row>
    <row r="206" spans="1:9" x14ac:dyDescent="0.2">
      <c r="A206" s="15" t="s">
        <v>485</v>
      </c>
      <c r="B206" s="15"/>
      <c r="C206" s="15"/>
      <c r="D206" s="15"/>
      <c r="F206" s="92" t="s">
        <v>486</v>
      </c>
      <c r="G206" s="93"/>
      <c r="H206" s="93"/>
      <c r="I206" s="94"/>
    </row>
    <row r="207" spans="1:9" x14ac:dyDescent="0.2">
      <c r="A207" s="15" t="s">
        <v>487</v>
      </c>
      <c r="B207" s="15"/>
      <c r="C207" s="15"/>
      <c r="D207" s="15"/>
      <c r="F207" s="15" t="s">
        <v>488</v>
      </c>
      <c r="G207" s="21"/>
      <c r="H207" s="23"/>
      <c r="I207" s="20"/>
    </row>
    <row r="208" spans="1:9" x14ac:dyDescent="0.2">
      <c r="A208" s="15" t="s">
        <v>490</v>
      </c>
      <c r="B208" s="15"/>
      <c r="C208" s="15"/>
      <c r="D208" s="15"/>
      <c r="F208" s="15" t="s">
        <v>489</v>
      </c>
      <c r="G208" s="21"/>
      <c r="H208" s="23"/>
      <c r="I208" s="20"/>
    </row>
    <row r="209" spans="1:9" x14ac:dyDescent="0.2">
      <c r="A209" s="15" t="s">
        <v>491</v>
      </c>
      <c r="B209" s="15"/>
      <c r="C209" s="15"/>
      <c r="D209" s="15"/>
      <c r="F209" s="15" t="s">
        <v>492</v>
      </c>
      <c r="G209" s="21"/>
      <c r="H209" s="23"/>
      <c r="I209" s="20"/>
    </row>
    <row r="210" spans="1:9" x14ac:dyDescent="0.2">
      <c r="A210" s="15" t="s">
        <v>10</v>
      </c>
      <c r="B210" s="15"/>
      <c r="C210" s="15"/>
      <c r="D210" s="15"/>
      <c r="F210" s="19" t="s">
        <v>493</v>
      </c>
      <c r="G210" s="21"/>
      <c r="H210" s="23"/>
      <c r="I210" s="20"/>
    </row>
    <row r="211" spans="1:9" ht="16" customHeight="1" x14ac:dyDescent="0.2">
      <c r="A211" s="15" t="s">
        <v>475</v>
      </c>
      <c r="B211" s="15"/>
      <c r="C211" s="15"/>
      <c r="D211" s="15"/>
      <c r="F211" s="96" t="s">
        <v>476</v>
      </c>
      <c r="G211" s="97"/>
      <c r="H211" s="97"/>
      <c r="I211" s="98"/>
    </row>
    <row r="212" spans="1:9" ht="17" customHeight="1" x14ac:dyDescent="0.2">
      <c r="A212" s="15" t="s">
        <v>9</v>
      </c>
      <c r="B212" s="15"/>
      <c r="C212" s="15"/>
      <c r="D212" s="15"/>
      <c r="F212" s="92" t="s">
        <v>299</v>
      </c>
      <c r="G212" s="93"/>
      <c r="H212" s="93"/>
      <c r="I212" s="94"/>
    </row>
    <row r="213" spans="1:9" x14ac:dyDescent="0.2">
      <c r="A213" s="15" t="s">
        <v>97</v>
      </c>
      <c r="B213" s="15"/>
      <c r="C213" s="15"/>
      <c r="D213" s="15"/>
      <c r="F213" s="19" t="s">
        <v>300</v>
      </c>
      <c r="G213" s="21" t="str">
        <f t="shared" ref="G213:G220" si="11">IF(B213="Y","是","否")</f>
        <v>否</v>
      </c>
      <c r="H213" s="23">
        <f t="shared" ref="H213:H220" si="12">C213</f>
        <v>0</v>
      </c>
      <c r="I213" s="20"/>
    </row>
    <row r="214" spans="1:9" x14ac:dyDescent="0.2">
      <c r="A214" s="15" t="s">
        <v>98</v>
      </c>
      <c r="B214" s="15"/>
      <c r="C214" s="15"/>
      <c r="D214" s="15"/>
      <c r="F214" s="19" t="s">
        <v>301</v>
      </c>
      <c r="G214" s="21" t="str">
        <f t="shared" si="11"/>
        <v>否</v>
      </c>
      <c r="H214" s="23">
        <f t="shared" si="12"/>
        <v>0</v>
      </c>
      <c r="I214" s="20"/>
    </row>
    <row r="215" spans="1:9" x14ac:dyDescent="0.2">
      <c r="A215" s="15" t="s">
        <v>99</v>
      </c>
      <c r="B215" s="15"/>
      <c r="C215" s="15"/>
      <c r="D215" s="15"/>
      <c r="F215" s="19" t="s">
        <v>302</v>
      </c>
      <c r="G215" s="21" t="str">
        <f t="shared" si="11"/>
        <v>否</v>
      </c>
      <c r="H215" s="23">
        <f t="shared" si="12"/>
        <v>0</v>
      </c>
      <c r="I215" s="20"/>
    </row>
    <row r="216" spans="1:9" x14ac:dyDescent="0.2">
      <c r="A216" s="15" t="s">
        <v>100</v>
      </c>
      <c r="B216" s="15"/>
      <c r="C216" s="15"/>
      <c r="D216" s="15"/>
      <c r="F216" s="19" t="s">
        <v>303</v>
      </c>
      <c r="G216" s="21" t="str">
        <f t="shared" si="11"/>
        <v>否</v>
      </c>
      <c r="H216" s="23">
        <f t="shared" si="12"/>
        <v>0</v>
      </c>
      <c r="I216" s="20"/>
    </row>
    <row r="217" spans="1:9" x14ac:dyDescent="0.2">
      <c r="A217" s="15" t="s">
        <v>101</v>
      </c>
      <c r="B217" s="15"/>
      <c r="C217" s="15"/>
      <c r="D217" s="15"/>
      <c r="F217" s="19" t="s">
        <v>498</v>
      </c>
      <c r="G217" s="21" t="str">
        <f t="shared" si="11"/>
        <v>否</v>
      </c>
      <c r="H217" s="23">
        <f t="shared" si="12"/>
        <v>0</v>
      </c>
      <c r="I217" s="20"/>
    </row>
    <row r="218" spans="1:9" x14ac:dyDescent="0.2">
      <c r="A218" s="15" t="s">
        <v>494</v>
      </c>
      <c r="B218" s="15"/>
      <c r="C218" s="15"/>
      <c r="D218" s="15"/>
      <c r="F218" s="19" t="s">
        <v>497</v>
      </c>
      <c r="G218" s="21" t="str">
        <f t="shared" si="11"/>
        <v>否</v>
      </c>
      <c r="H218" s="23">
        <f t="shared" si="12"/>
        <v>0</v>
      </c>
      <c r="I218" s="20"/>
    </row>
    <row r="219" spans="1:9" ht="32" x14ac:dyDescent="0.2">
      <c r="A219" s="15" t="s">
        <v>495</v>
      </c>
      <c r="B219" s="15"/>
      <c r="C219" s="15"/>
      <c r="D219" s="15"/>
      <c r="F219" s="19" t="s">
        <v>496</v>
      </c>
      <c r="G219" s="21" t="str">
        <f t="shared" si="11"/>
        <v>否</v>
      </c>
      <c r="H219" s="23">
        <f t="shared" si="12"/>
        <v>0</v>
      </c>
      <c r="I219" s="20"/>
    </row>
    <row r="220" spans="1:9" ht="32" x14ac:dyDescent="0.2">
      <c r="A220" s="15" t="s">
        <v>102</v>
      </c>
      <c r="B220" s="15"/>
      <c r="C220" s="15"/>
      <c r="D220" s="15"/>
      <c r="F220" s="19" t="s">
        <v>319</v>
      </c>
      <c r="G220" s="21" t="str">
        <f t="shared" si="11"/>
        <v>否</v>
      </c>
      <c r="H220" s="23">
        <f t="shared" si="12"/>
        <v>0</v>
      </c>
      <c r="I220" s="20"/>
    </row>
    <row r="221" spans="1:9" x14ac:dyDescent="0.2">
      <c r="A221" s="15" t="s">
        <v>502</v>
      </c>
      <c r="B221" s="15"/>
      <c r="C221" s="15"/>
      <c r="D221" s="15"/>
      <c r="F221" s="96" t="s">
        <v>503</v>
      </c>
      <c r="G221" s="97"/>
      <c r="H221" s="97"/>
      <c r="I221" s="98"/>
    </row>
    <row r="222" spans="1:9" ht="17" customHeight="1" x14ac:dyDescent="0.2">
      <c r="A222" s="15" t="s">
        <v>504</v>
      </c>
      <c r="B222" s="15"/>
      <c r="C222" s="15"/>
      <c r="D222" s="15"/>
      <c r="F222" s="92" t="s">
        <v>505</v>
      </c>
      <c r="G222" s="93"/>
      <c r="H222" s="93"/>
      <c r="I222" s="94"/>
    </row>
    <row r="223" spans="1:9" x14ac:dyDescent="0.2">
      <c r="A223" s="15" t="s">
        <v>91</v>
      </c>
      <c r="B223" s="15"/>
      <c r="C223" s="15"/>
      <c r="D223" s="15"/>
      <c r="F223" s="19" t="s">
        <v>250</v>
      </c>
      <c r="G223" s="21" t="str">
        <f>IF(B223="Y","是","否")</f>
        <v>否</v>
      </c>
      <c r="H223" s="23">
        <f>C223</f>
        <v>0</v>
      </c>
      <c r="I223" s="20"/>
    </row>
    <row r="224" spans="1:9" x14ac:dyDescent="0.2">
      <c r="A224" s="15" t="s">
        <v>506</v>
      </c>
      <c r="B224" s="15"/>
      <c r="C224" s="15"/>
      <c r="D224" s="15"/>
      <c r="F224" s="19" t="s">
        <v>507</v>
      </c>
      <c r="G224" s="21" t="str">
        <f>IF(B224="Y","是","否")</f>
        <v>否</v>
      </c>
      <c r="H224" s="23">
        <f>C224</f>
        <v>0</v>
      </c>
      <c r="I224" s="20"/>
    </row>
    <row r="225" spans="1:9" x14ac:dyDescent="0.2">
      <c r="A225" s="15" t="s">
        <v>508</v>
      </c>
      <c r="B225" s="15"/>
      <c r="C225" s="15"/>
      <c r="D225" s="15"/>
      <c r="F225" s="19" t="s">
        <v>509</v>
      </c>
      <c r="G225" s="21"/>
      <c r="H225" s="23"/>
      <c r="I225" s="20"/>
    </row>
    <row r="226" spans="1:9" x14ac:dyDescent="0.2">
      <c r="A226" s="15" t="s">
        <v>510</v>
      </c>
      <c r="B226" s="15"/>
      <c r="C226" s="15"/>
      <c r="D226" s="15"/>
      <c r="F226" s="19" t="s">
        <v>511</v>
      </c>
      <c r="G226" s="21"/>
      <c r="H226" s="23"/>
      <c r="I226" s="20"/>
    </row>
    <row r="227" spans="1:9" x14ac:dyDescent="0.2">
      <c r="A227" s="15" t="s">
        <v>512</v>
      </c>
      <c r="B227" s="15"/>
      <c r="C227" s="15"/>
      <c r="D227" s="15"/>
      <c r="F227" s="19" t="s">
        <v>513</v>
      </c>
      <c r="G227" s="21"/>
      <c r="H227" s="23"/>
      <c r="I227" s="20"/>
    </row>
    <row r="228" spans="1:9" ht="17" customHeight="1" x14ac:dyDescent="0.2">
      <c r="A228" s="15" t="s">
        <v>514</v>
      </c>
      <c r="B228" s="15"/>
      <c r="C228" s="15"/>
      <c r="D228" s="15"/>
      <c r="F228" s="92" t="s">
        <v>515</v>
      </c>
      <c r="G228" s="93"/>
      <c r="H228" s="93"/>
      <c r="I228" s="94"/>
    </row>
    <row r="229" spans="1:9" ht="17" x14ac:dyDescent="0.2">
      <c r="A229" s="15" t="s">
        <v>516</v>
      </c>
      <c r="B229" s="15"/>
      <c r="C229" s="15"/>
      <c r="D229" s="15"/>
      <c r="F229" s="18" t="s">
        <v>517</v>
      </c>
      <c r="G229" s="21"/>
      <c r="H229" s="23"/>
      <c r="I229" s="20"/>
    </row>
    <row r="230" spans="1:9" ht="17" x14ac:dyDescent="0.2">
      <c r="A230" s="15" t="s">
        <v>518</v>
      </c>
      <c r="B230" s="15"/>
      <c r="C230" s="15"/>
      <c r="D230" s="15"/>
      <c r="F230" s="18" t="s">
        <v>519</v>
      </c>
      <c r="G230" s="21"/>
      <c r="H230" s="23"/>
      <c r="I230" s="20"/>
    </row>
    <row r="231" spans="1:9" ht="17" x14ac:dyDescent="0.2">
      <c r="A231" s="15" t="s">
        <v>520</v>
      </c>
      <c r="B231" s="15"/>
      <c r="C231" s="15"/>
      <c r="D231" s="15"/>
      <c r="F231" s="18" t="s">
        <v>521</v>
      </c>
      <c r="G231" s="21"/>
      <c r="H231" s="23"/>
      <c r="I231" s="20"/>
    </row>
    <row r="232" spans="1:9" ht="17" x14ac:dyDescent="0.2">
      <c r="A232" s="15" t="s">
        <v>522</v>
      </c>
      <c r="B232" s="15"/>
      <c r="C232" s="15"/>
      <c r="D232" s="15"/>
      <c r="F232" s="18" t="s">
        <v>523</v>
      </c>
      <c r="G232" s="21"/>
      <c r="H232" s="23"/>
      <c r="I232" s="20"/>
    </row>
    <row r="233" spans="1:9" ht="17" x14ac:dyDescent="0.2">
      <c r="A233" s="15" t="s">
        <v>524</v>
      </c>
      <c r="B233" s="15"/>
      <c r="C233" s="15"/>
      <c r="D233" s="15"/>
      <c r="F233" s="18" t="s">
        <v>525</v>
      </c>
      <c r="G233" s="21"/>
      <c r="H233" s="23"/>
      <c r="I233" s="20"/>
    </row>
    <row r="234" spans="1:9" ht="17" x14ac:dyDescent="0.2">
      <c r="A234" s="15" t="s">
        <v>526</v>
      </c>
      <c r="B234" s="15"/>
      <c r="C234" s="15"/>
      <c r="D234" s="15"/>
      <c r="F234" s="18" t="s">
        <v>527</v>
      </c>
      <c r="G234" s="21"/>
      <c r="H234" s="23"/>
      <c r="I234" s="20"/>
    </row>
    <row r="235" spans="1:9" ht="17" x14ac:dyDescent="0.2">
      <c r="A235" s="15" t="s">
        <v>528</v>
      </c>
      <c r="B235" s="15"/>
      <c r="C235" s="15"/>
      <c r="D235" s="15"/>
      <c r="F235" s="18" t="s">
        <v>529</v>
      </c>
      <c r="G235" s="21"/>
      <c r="H235" s="23"/>
      <c r="I235" s="20"/>
    </row>
    <row r="236" spans="1:9" ht="17" x14ac:dyDescent="0.2">
      <c r="A236" s="15" t="s">
        <v>530</v>
      </c>
      <c r="B236" s="15"/>
      <c r="C236" s="15"/>
      <c r="D236" s="15"/>
      <c r="F236" s="18" t="s">
        <v>531</v>
      </c>
      <c r="G236" s="21"/>
      <c r="H236" s="23"/>
      <c r="I236" s="20"/>
    </row>
    <row r="237" spans="1:9" x14ac:dyDescent="0.2">
      <c r="A237" s="15" t="s">
        <v>532</v>
      </c>
      <c r="B237" s="15"/>
      <c r="C237" s="15"/>
      <c r="D237" s="15"/>
      <c r="F237" s="19" t="s">
        <v>533</v>
      </c>
      <c r="G237" s="21"/>
      <c r="H237" s="23"/>
      <c r="I237" s="20"/>
    </row>
    <row r="238" spans="1:9" x14ac:dyDescent="0.2">
      <c r="A238" s="15" t="s">
        <v>534</v>
      </c>
      <c r="B238" s="15"/>
      <c r="C238" s="15"/>
      <c r="D238" s="15"/>
      <c r="F238" s="19" t="s">
        <v>535</v>
      </c>
      <c r="G238" s="21"/>
      <c r="H238" s="23"/>
      <c r="I238" s="20"/>
    </row>
    <row r="239" spans="1:9" ht="32" x14ac:dyDescent="0.2">
      <c r="A239" s="15" t="s">
        <v>536</v>
      </c>
      <c r="B239" s="15"/>
      <c r="C239" s="15"/>
      <c r="D239" s="15"/>
      <c r="F239" s="19" t="s">
        <v>537</v>
      </c>
      <c r="G239" s="21"/>
      <c r="H239" s="23"/>
      <c r="I239" s="20"/>
    </row>
    <row r="240" spans="1:9" ht="32" x14ac:dyDescent="0.2">
      <c r="A240" s="15" t="s">
        <v>538</v>
      </c>
      <c r="B240" s="15"/>
      <c r="C240" s="15"/>
      <c r="D240" s="15"/>
      <c r="F240" s="31" t="s">
        <v>539</v>
      </c>
      <c r="G240" s="21"/>
      <c r="H240" s="23"/>
      <c r="I240" s="20"/>
    </row>
    <row r="241" spans="1:9" x14ac:dyDescent="0.2">
      <c r="A241" s="15" t="s">
        <v>540</v>
      </c>
      <c r="B241" s="15"/>
      <c r="C241" s="15"/>
      <c r="D241" s="15"/>
      <c r="F241" s="19" t="s">
        <v>541</v>
      </c>
      <c r="G241" s="21"/>
      <c r="H241" s="23"/>
      <c r="I241" s="20"/>
    </row>
    <row r="242" spans="1:9" x14ac:dyDescent="0.2">
      <c r="A242" s="15" t="s">
        <v>547</v>
      </c>
      <c r="B242" s="15"/>
      <c r="C242" s="15"/>
      <c r="D242" s="15"/>
      <c r="F242" s="19" t="s">
        <v>548</v>
      </c>
      <c r="G242" s="21"/>
      <c r="H242" s="23"/>
      <c r="I242" s="20"/>
    </row>
    <row r="243" spans="1:9" x14ac:dyDescent="0.2">
      <c r="A243" s="15" t="s">
        <v>549</v>
      </c>
      <c r="B243" s="15"/>
      <c r="C243" s="15"/>
      <c r="D243" s="15"/>
      <c r="F243" s="19" t="s">
        <v>639</v>
      </c>
      <c r="G243" s="21"/>
      <c r="H243" s="23"/>
      <c r="I243" s="20"/>
    </row>
    <row r="244" spans="1:9" ht="48" x14ac:dyDescent="0.2">
      <c r="A244" s="15" t="s">
        <v>550</v>
      </c>
      <c r="B244" s="15"/>
      <c r="C244" s="15"/>
      <c r="D244" s="15"/>
      <c r="F244" s="15" t="s">
        <v>640</v>
      </c>
      <c r="G244" s="21"/>
      <c r="H244" s="23"/>
      <c r="I244" s="20"/>
    </row>
    <row r="245" spans="1:9" x14ac:dyDescent="0.2">
      <c r="A245" s="15" t="s">
        <v>551</v>
      </c>
      <c r="B245" s="15"/>
      <c r="C245" s="15"/>
      <c r="D245" s="15"/>
      <c r="F245" s="19" t="s">
        <v>641</v>
      </c>
      <c r="G245" s="21"/>
      <c r="H245" s="23"/>
      <c r="I245" s="20"/>
    </row>
    <row r="246" spans="1:9" x14ac:dyDescent="0.2">
      <c r="A246" s="15" t="s">
        <v>552</v>
      </c>
      <c r="B246" s="15"/>
      <c r="C246" s="15"/>
      <c r="D246" s="15"/>
      <c r="F246" s="19" t="s">
        <v>642</v>
      </c>
      <c r="G246" s="21"/>
      <c r="H246" s="23"/>
      <c r="I246" s="20"/>
    </row>
    <row r="247" spans="1:9" ht="32" x14ac:dyDescent="0.2">
      <c r="A247" s="15" t="s">
        <v>645</v>
      </c>
      <c r="B247" s="15"/>
      <c r="C247" s="15"/>
      <c r="D247" s="15"/>
      <c r="F247" s="19" t="s">
        <v>643</v>
      </c>
      <c r="G247" s="21"/>
      <c r="H247" s="23"/>
      <c r="I247" s="20"/>
    </row>
    <row r="248" spans="1:9" x14ac:dyDescent="0.2">
      <c r="A248" s="15" t="s">
        <v>646</v>
      </c>
      <c r="B248" s="15"/>
      <c r="C248" s="15"/>
      <c r="D248" s="15"/>
      <c r="F248" s="19" t="s">
        <v>644</v>
      </c>
      <c r="G248" s="21"/>
      <c r="H248" s="23"/>
      <c r="I248" s="20"/>
    </row>
    <row r="249" spans="1:9" x14ac:dyDescent="0.2">
      <c r="A249" s="15" t="s">
        <v>553</v>
      </c>
      <c r="B249" s="15"/>
      <c r="C249" s="15"/>
      <c r="D249" s="15"/>
      <c r="F249" s="19" t="s">
        <v>670</v>
      </c>
      <c r="G249" s="21"/>
      <c r="H249" s="23"/>
      <c r="I249" s="20"/>
    </row>
    <row r="250" spans="1:9" ht="32" x14ac:dyDescent="0.2">
      <c r="A250" s="15" t="s">
        <v>554</v>
      </c>
      <c r="B250" s="15"/>
      <c r="C250" s="15"/>
      <c r="D250" s="15"/>
      <c r="F250" s="19" t="s">
        <v>671</v>
      </c>
      <c r="G250" s="21"/>
      <c r="H250" s="23"/>
      <c r="I250" s="20"/>
    </row>
    <row r="251" spans="1:9" ht="32" x14ac:dyDescent="0.2">
      <c r="A251" s="15" t="s">
        <v>555</v>
      </c>
      <c r="B251" s="15"/>
      <c r="C251" s="15"/>
      <c r="D251" s="15"/>
      <c r="F251" s="19" t="s">
        <v>672</v>
      </c>
      <c r="G251" s="21"/>
      <c r="H251" s="23"/>
      <c r="I251" s="20"/>
    </row>
    <row r="252" spans="1:9" ht="32" x14ac:dyDescent="0.2">
      <c r="A252" s="15" t="s">
        <v>556</v>
      </c>
      <c r="B252" s="15"/>
      <c r="C252" s="15"/>
      <c r="D252" s="15"/>
      <c r="F252" s="92" t="s">
        <v>673</v>
      </c>
      <c r="G252" s="93"/>
      <c r="H252" s="93"/>
      <c r="I252" s="94"/>
    </row>
    <row r="253" spans="1:9" ht="32" x14ac:dyDescent="0.2">
      <c r="A253" s="15" t="s">
        <v>557</v>
      </c>
      <c r="B253" s="15"/>
      <c r="C253" s="15"/>
      <c r="D253" s="15"/>
      <c r="F253" s="15" t="s">
        <v>674</v>
      </c>
      <c r="G253" s="21"/>
      <c r="H253" s="23"/>
      <c r="I253" s="20"/>
    </row>
    <row r="254" spans="1:9" ht="48" x14ac:dyDescent="0.2">
      <c r="A254" s="15" t="s">
        <v>558</v>
      </c>
      <c r="B254" s="15"/>
      <c r="C254" s="15"/>
      <c r="D254" s="15"/>
      <c r="F254" s="15" t="s">
        <v>675</v>
      </c>
      <c r="G254" s="21"/>
      <c r="H254" s="23"/>
      <c r="I254" s="20"/>
    </row>
    <row r="255" spans="1:9" ht="48" x14ac:dyDescent="0.2">
      <c r="A255" s="15" t="s">
        <v>559</v>
      </c>
      <c r="B255" s="15"/>
      <c r="C255" s="15"/>
      <c r="D255" s="15"/>
      <c r="F255" s="15" t="s">
        <v>676</v>
      </c>
      <c r="G255" s="21"/>
      <c r="H255" s="23"/>
      <c r="I255" s="20"/>
    </row>
    <row r="256" spans="1:9" ht="32" x14ac:dyDescent="0.2">
      <c r="A256" s="15" t="s">
        <v>560</v>
      </c>
      <c r="B256" s="15"/>
      <c r="C256" s="15"/>
      <c r="D256" s="15"/>
      <c r="F256" s="15" t="s">
        <v>678</v>
      </c>
      <c r="G256" s="21"/>
      <c r="H256" s="23"/>
      <c r="I256" s="20"/>
    </row>
    <row r="257" spans="1:9" ht="32" x14ac:dyDescent="0.2">
      <c r="A257" s="15" t="s">
        <v>561</v>
      </c>
      <c r="B257" s="15"/>
      <c r="C257" s="15"/>
      <c r="D257" s="15"/>
      <c r="F257" s="15" t="s">
        <v>679</v>
      </c>
      <c r="G257" s="21"/>
      <c r="H257" s="23"/>
      <c r="I257" s="20"/>
    </row>
    <row r="258" spans="1:9" ht="64" x14ac:dyDescent="0.2">
      <c r="A258" s="15" t="s">
        <v>562</v>
      </c>
      <c r="B258" s="15"/>
      <c r="C258" s="15"/>
      <c r="D258" s="15"/>
      <c r="F258" s="15" t="s">
        <v>681</v>
      </c>
      <c r="G258" s="21"/>
      <c r="H258" s="23"/>
      <c r="I258" s="20"/>
    </row>
    <row r="259" spans="1:9" x14ac:dyDescent="0.2">
      <c r="A259" s="15" t="s">
        <v>563</v>
      </c>
      <c r="B259" s="15"/>
      <c r="C259" s="15"/>
      <c r="D259" s="15"/>
      <c r="F259" s="19" t="s">
        <v>682</v>
      </c>
      <c r="G259" s="21"/>
      <c r="H259" s="23"/>
      <c r="I259" s="20"/>
    </row>
    <row r="260" spans="1:9" ht="48" x14ac:dyDescent="0.2">
      <c r="A260" s="15" t="s">
        <v>564</v>
      </c>
      <c r="B260" s="15"/>
      <c r="C260" s="15"/>
      <c r="D260" s="15"/>
      <c r="F260" s="15" t="s">
        <v>683</v>
      </c>
      <c r="G260" s="21"/>
      <c r="H260" s="23"/>
      <c r="I260" s="20"/>
    </row>
    <row r="261" spans="1:9" x14ac:dyDescent="0.2">
      <c r="A261" s="15" t="s">
        <v>565</v>
      </c>
      <c r="B261" s="15"/>
      <c r="C261" s="15"/>
      <c r="D261" s="15"/>
      <c r="F261" s="19" t="s">
        <v>684</v>
      </c>
      <c r="G261" s="21"/>
      <c r="H261" s="23"/>
      <c r="I261" s="20"/>
    </row>
    <row r="262" spans="1:9" ht="48" x14ac:dyDescent="0.2">
      <c r="A262" s="15" t="s">
        <v>566</v>
      </c>
      <c r="B262" s="15"/>
      <c r="C262" s="15"/>
      <c r="D262" s="15"/>
      <c r="F262" s="15" t="s">
        <v>685</v>
      </c>
      <c r="G262" s="21"/>
      <c r="H262" s="23"/>
      <c r="I262" s="20"/>
    </row>
    <row r="263" spans="1:9" ht="32" x14ac:dyDescent="0.2">
      <c r="A263" s="15" t="s">
        <v>567</v>
      </c>
      <c r="B263" s="15"/>
      <c r="C263" s="15"/>
      <c r="D263" s="15"/>
      <c r="F263" s="92" t="s">
        <v>686</v>
      </c>
      <c r="G263" s="93"/>
      <c r="H263" s="93"/>
      <c r="I263" s="94"/>
    </row>
    <row r="264" spans="1:9" x14ac:dyDescent="0.2">
      <c r="A264" s="15" t="s">
        <v>11</v>
      </c>
      <c r="B264" s="15"/>
      <c r="C264" s="15"/>
      <c r="D264" s="15"/>
      <c r="F264" s="15" t="s">
        <v>687</v>
      </c>
      <c r="G264" s="21"/>
      <c r="H264" s="23"/>
      <c r="I264" s="20"/>
    </row>
    <row r="265" spans="1:9" x14ac:dyDescent="0.2">
      <c r="A265" s="15" t="s">
        <v>12</v>
      </c>
      <c r="B265" s="15"/>
      <c r="C265" s="15"/>
      <c r="D265" s="15"/>
      <c r="F265" s="15" t="s">
        <v>688</v>
      </c>
      <c r="G265" s="21"/>
      <c r="H265" s="23"/>
      <c r="I265" s="20"/>
    </row>
    <row r="266" spans="1:9" x14ac:dyDescent="0.2">
      <c r="A266" s="15" t="s">
        <v>13</v>
      </c>
      <c r="B266" s="15"/>
      <c r="C266" s="15"/>
      <c r="D266" s="15"/>
      <c r="F266" s="15" t="s">
        <v>689</v>
      </c>
      <c r="G266" s="21"/>
      <c r="H266" s="23"/>
      <c r="I266" s="20"/>
    </row>
    <row r="267" spans="1:9" x14ac:dyDescent="0.2">
      <c r="A267" s="15" t="s">
        <v>14</v>
      </c>
      <c r="B267" s="15"/>
      <c r="C267" s="15"/>
      <c r="D267" s="15"/>
      <c r="F267" s="15" t="s">
        <v>690</v>
      </c>
      <c r="G267" s="21"/>
      <c r="H267" s="23"/>
      <c r="I267" s="20"/>
    </row>
    <row r="268" spans="1:9" x14ac:dyDescent="0.2">
      <c r="A268" s="15" t="s">
        <v>568</v>
      </c>
      <c r="B268" s="15"/>
      <c r="C268" s="15"/>
      <c r="D268" s="15"/>
      <c r="F268" s="19" t="s">
        <v>691</v>
      </c>
      <c r="G268" s="21"/>
      <c r="H268" s="23"/>
      <c r="I268" s="20"/>
    </row>
    <row r="269" spans="1:9" ht="48" x14ac:dyDescent="0.2">
      <c r="A269" s="15" t="s">
        <v>569</v>
      </c>
      <c r="B269" s="15"/>
      <c r="C269" s="15"/>
      <c r="D269" s="15"/>
      <c r="F269" s="15" t="s">
        <v>693</v>
      </c>
      <c r="G269" s="21"/>
      <c r="H269" s="23"/>
      <c r="I269" s="20"/>
    </row>
    <row r="270" spans="1:9" ht="48" x14ac:dyDescent="0.2">
      <c r="A270" s="15" t="s">
        <v>570</v>
      </c>
      <c r="B270" s="15"/>
      <c r="C270" s="15"/>
      <c r="D270" s="15"/>
      <c r="F270" s="15" t="s">
        <v>694</v>
      </c>
      <c r="G270" s="21"/>
      <c r="H270" s="23"/>
      <c r="I270" s="20"/>
    </row>
    <row r="271" spans="1:9" ht="64" x14ac:dyDescent="0.2">
      <c r="A271" s="15" t="s">
        <v>571</v>
      </c>
      <c r="B271" s="15"/>
      <c r="C271" s="15"/>
      <c r="D271" s="15"/>
      <c r="F271" s="19"/>
      <c r="G271" s="21"/>
      <c r="H271" s="23"/>
      <c r="I271" s="20"/>
    </row>
    <row r="272" spans="1:9" x14ac:dyDescent="0.2">
      <c r="A272" s="15" t="s">
        <v>572</v>
      </c>
      <c r="B272" s="15"/>
      <c r="C272" s="15"/>
      <c r="D272" s="15"/>
      <c r="G272" s="21"/>
      <c r="H272" s="23"/>
      <c r="I272" s="20"/>
    </row>
    <row r="273" spans="1:9" x14ac:dyDescent="0.2">
      <c r="A273" s="15" t="s">
        <v>573</v>
      </c>
      <c r="B273" s="15"/>
      <c r="C273" s="15"/>
      <c r="D273" s="15"/>
      <c r="F273" s="19"/>
      <c r="G273" s="21"/>
      <c r="H273" s="23"/>
      <c r="I273" s="20"/>
    </row>
    <row r="274" spans="1:9" ht="32" x14ac:dyDescent="0.2">
      <c r="A274" s="15" t="s">
        <v>574</v>
      </c>
      <c r="B274" s="15"/>
      <c r="C274" s="15"/>
      <c r="D274" s="15"/>
      <c r="F274" s="19"/>
      <c r="G274" s="21"/>
      <c r="H274" s="23"/>
      <c r="I274" s="20"/>
    </row>
    <row r="275" spans="1:9" x14ac:dyDescent="0.2">
      <c r="A275" s="15" t="s">
        <v>575</v>
      </c>
      <c r="B275" s="15"/>
      <c r="C275" s="15"/>
      <c r="D275" s="15"/>
      <c r="F275" s="19"/>
      <c r="G275" s="21"/>
      <c r="H275" s="23"/>
      <c r="I275" s="20"/>
    </row>
    <row r="276" spans="1:9" ht="32" x14ac:dyDescent="0.2">
      <c r="A276" s="15" t="s">
        <v>576</v>
      </c>
      <c r="B276" s="15"/>
      <c r="C276" s="15"/>
      <c r="D276" s="15"/>
      <c r="F276" s="19"/>
      <c r="G276" s="21"/>
      <c r="H276" s="23"/>
      <c r="I276" s="20"/>
    </row>
    <row r="277" spans="1:9" ht="32" x14ac:dyDescent="0.2">
      <c r="A277" s="15" t="s">
        <v>577</v>
      </c>
      <c r="B277" s="15"/>
      <c r="C277" s="15"/>
      <c r="D277" s="15"/>
      <c r="F277" s="19"/>
      <c r="G277" s="21"/>
      <c r="H277" s="23"/>
      <c r="I277" s="20"/>
    </row>
    <row r="278" spans="1:9" x14ac:dyDescent="0.2">
      <c r="A278" s="15" t="s">
        <v>578</v>
      </c>
      <c r="B278" s="15"/>
      <c r="C278" s="15"/>
      <c r="D278" s="15"/>
      <c r="F278" s="19"/>
      <c r="G278" s="21"/>
      <c r="H278" s="23"/>
      <c r="I278" s="20"/>
    </row>
    <row r="279" spans="1:9" x14ac:dyDescent="0.2">
      <c r="A279" s="15" t="s">
        <v>579</v>
      </c>
      <c r="B279" s="15"/>
      <c r="C279" s="15"/>
      <c r="D279" s="15"/>
      <c r="F279" s="19"/>
      <c r="G279" s="21"/>
      <c r="H279" s="23"/>
      <c r="I279" s="20"/>
    </row>
    <row r="280" spans="1:9" x14ac:dyDescent="0.2">
      <c r="A280" s="15" t="s">
        <v>580</v>
      </c>
      <c r="B280" s="15"/>
      <c r="C280" s="15"/>
      <c r="D280" s="15"/>
      <c r="F280" s="19"/>
      <c r="G280" s="21"/>
      <c r="H280" s="23"/>
      <c r="I280" s="20"/>
    </row>
    <row r="281" spans="1:9" ht="48" x14ac:dyDescent="0.2">
      <c r="A281" s="15" t="s">
        <v>581</v>
      </c>
      <c r="B281" s="15"/>
      <c r="C281" s="15"/>
      <c r="D281" s="15"/>
      <c r="F281" s="19"/>
      <c r="G281" s="21"/>
      <c r="H281" s="23"/>
      <c r="I281" s="20"/>
    </row>
    <row r="282" spans="1:9" ht="32" x14ac:dyDescent="0.2">
      <c r="A282" s="15" t="s">
        <v>582</v>
      </c>
      <c r="B282" s="15"/>
      <c r="C282" s="15"/>
      <c r="D282" s="15"/>
      <c r="F282" s="19"/>
      <c r="G282" s="21"/>
      <c r="H282" s="23"/>
      <c r="I282" s="20"/>
    </row>
    <row r="283" spans="1:9" ht="32" x14ac:dyDescent="0.2">
      <c r="A283" s="15" t="s">
        <v>583</v>
      </c>
      <c r="B283" s="15"/>
      <c r="C283" s="15"/>
      <c r="D283" s="15"/>
      <c r="F283" s="19"/>
      <c r="G283" s="21"/>
      <c r="H283" s="23"/>
      <c r="I283" s="20"/>
    </row>
    <row r="284" spans="1:9" ht="32" x14ac:dyDescent="0.2">
      <c r="A284" s="15" t="s">
        <v>584</v>
      </c>
      <c r="B284" s="15"/>
      <c r="C284" s="15"/>
      <c r="D284" s="15"/>
      <c r="F284" s="19"/>
      <c r="G284" s="21"/>
      <c r="H284" s="23"/>
      <c r="I284" s="20"/>
    </row>
    <row r="285" spans="1:9" ht="48" x14ac:dyDescent="0.2">
      <c r="A285" s="15" t="s">
        <v>585</v>
      </c>
      <c r="B285" s="15"/>
      <c r="C285" s="15"/>
      <c r="D285" s="15"/>
      <c r="F285" s="19"/>
      <c r="G285" s="21"/>
      <c r="H285" s="23"/>
      <c r="I285" s="20"/>
    </row>
    <row r="286" spans="1:9" x14ac:dyDescent="0.2">
      <c r="A286" s="15" t="s">
        <v>586</v>
      </c>
      <c r="B286" s="15"/>
      <c r="C286" s="15"/>
      <c r="D286" s="15"/>
      <c r="F286" s="19"/>
      <c r="G286" s="21"/>
      <c r="H286" s="23"/>
      <c r="I286" s="20"/>
    </row>
    <row r="287" spans="1:9" ht="32" x14ac:dyDescent="0.2">
      <c r="A287" s="15" t="s">
        <v>587</v>
      </c>
      <c r="B287" s="15"/>
      <c r="C287" s="15"/>
      <c r="D287" s="15"/>
      <c r="F287" s="19"/>
      <c r="G287" s="21"/>
      <c r="H287" s="23"/>
      <c r="I287" s="20"/>
    </row>
    <row r="288" spans="1:9" ht="32" x14ac:dyDescent="0.2">
      <c r="A288" s="15" t="s">
        <v>588</v>
      </c>
      <c r="B288" s="15"/>
      <c r="C288" s="15"/>
      <c r="D288" s="15"/>
      <c r="F288" s="19"/>
      <c r="G288" s="21"/>
      <c r="H288" s="23"/>
      <c r="I288" s="20"/>
    </row>
    <row r="289" spans="1:9" ht="32" x14ac:dyDescent="0.2">
      <c r="A289" s="15" t="s">
        <v>589</v>
      </c>
      <c r="B289" s="15"/>
      <c r="C289" s="15"/>
      <c r="D289" s="15"/>
      <c r="F289" s="19"/>
      <c r="G289" s="21"/>
      <c r="H289" s="23"/>
      <c r="I289" s="20"/>
    </row>
    <row r="290" spans="1:9" x14ac:dyDescent="0.2">
      <c r="A290" s="15" t="s">
        <v>590</v>
      </c>
      <c r="B290" s="15"/>
      <c r="C290" s="15"/>
      <c r="D290" s="15"/>
      <c r="F290" s="19"/>
      <c r="G290" s="21"/>
      <c r="H290" s="23"/>
      <c r="I290" s="20"/>
    </row>
    <row r="291" spans="1:9" ht="48" x14ac:dyDescent="0.2">
      <c r="A291" s="15" t="s">
        <v>591</v>
      </c>
      <c r="B291" s="15"/>
      <c r="C291" s="15"/>
      <c r="D291" s="15"/>
      <c r="F291" s="19"/>
      <c r="G291" s="21"/>
      <c r="H291" s="23"/>
      <c r="I291" s="20"/>
    </row>
    <row r="292" spans="1:9" ht="64" x14ac:dyDescent="0.2">
      <c r="A292" s="15" t="s">
        <v>592</v>
      </c>
      <c r="B292" s="15"/>
      <c r="C292" s="15"/>
      <c r="D292" s="15"/>
      <c r="F292" s="19"/>
      <c r="G292" s="21"/>
      <c r="H292" s="23"/>
      <c r="I292" s="20"/>
    </row>
    <row r="293" spans="1:9" ht="32" x14ac:dyDescent="0.2">
      <c r="A293" s="15" t="s">
        <v>593</v>
      </c>
      <c r="B293" s="15"/>
      <c r="C293" s="15"/>
      <c r="D293" s="15"/>
      <c r="F293" s="19"/>
      <c r="G293" s="21"/>
      <c r="H293" s="23"/>
      <c r="I293" s="20"/>
    </row>
    <row r="294" spans="1:9" x14ac:dyDescent="0.2">
      <c r="A294" s="2"/>
      <c r="B294" s="29"/>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EMDN</vt:lpstr>
      <vt:lpstr>A01-針</vt:lpstr>
      <vt:lpstr>A02-注射筒</vt:lpstr>
      <vt:lpstr>B01-血袋和套組</vt:lpstr>
      <vt:lpstr>B03-血液成分分離器材</vt:lpstr>
      <vt:lpstr>IVDR</vt:lpstr>
      <vt:lpstr>A</vt:lpstr>
      <vt:lpstr>B</vt:lpstr>
      <vt:lpstr>C0</vt:lpstr>
      <vt:lpstr>'A02-注射筒'!Standards</vt:lpstr>
      <vt:lpstr>'B01-血袋和套組'!Standards</vt:lpstr>
      <vt:lpstr>'B03-血液成分分離器材'!Standards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2024-07-08T12:01:21Z</dcterms:modified>
</cp:coreProperties>
</file>