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D78AE08E-6687-FE4A-9045-C45559CF91B2}" xr6:coauthVersionLast="47" xr6:coauthVersionMax="47" xr10:uidLastSave="{00000000-0000-0000-0000-000000000000}"/>
  <bookViews>
    <workbookView xWindow="1620" yWindow="500" windowWidth="25580" windowHeight="15880" xr2:uid="{00000000-000D-0000-FFFF-FFFF00000000}"/>
  </bookViews>
  <sheets>
    <sheet name="EMDN" sheetId="9" r:id="rId1"/>
    <sheet name="A01" sheetId="6" r:id="rId2"/>
    <sheet name="A02" sheetId="11" r:id="rId3"/>
    <sheet name="B01" sheetId="12" r:id="rId4"/>
    <sheet name="B03" sheetId="13" r:id="rId5"/>
    <sheet name="C01" sheetId="14" r:id="rId6"/>
    <sheet name="IVDR" sheetId="10" r:id="rId7"/>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5" hidden="1">'C01'!$A$3:$F$35</definedName>
    <definedName name="_xlnm._FilterDatabase" localSheetId="6" hidden="1">IVDR!$A$3:$K$39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5">'C01'!$F$3:$F$50</definedName>
    <definedName name="Standards" localSheetId="6">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4" l="1"/>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C5" i="14"/>
  <c r="D4" i="14"/>
  <c r="C4" i="14"/>
  <c r="D264" i="13"/>
  <c r="C264" i="13"/>
  <c r="D263" i="13"/>
  <c r="C263" i="13"/>
  <c r="D262" i="13"/>
  <c r="C262" i="13"/>
  <c r="D261" i="13"/>
  <c r="C261" i="13"/>
  <c r="D260" i="13"/>
  <c r="C260" i="13"/>
  <c r="D259" i="13"/>
  <c r="C259" i="13"/>
  <c r="D258" i="13"/>
  <c r="C258" i="13"/>
  <c r="D257" i="13"/>
  <c r="C257" i="13"/>
  <c r="D256" i="13"/>
  <c r="C256" i="13"/>
  <c r="D254" i="13"/>
  <c r="C254" i="13"/>
  <c r="D253" i="13"/>
  <c r="C253" i="13"/>
  <c r="D252" i="13"/>
  <c r="C252" i="13"/>
  <c r="D251" i="13"/>
  <c r="C251" i="13"/>
  <c r="D250" i="13"/>
  <c r="C250" i="13"/>
  <c r="D249" i="13"/>
  <c r="C249" i="13"/>
  <c r="D248" i="13"/>
  <c r="C248" i="13"/>
  <c r="D247" i="13"/>
  <c r="C247" i="13"/>
  <c r="D239" i="13"/>
  <c r="C239" i="13"/>
  <c r="D238" i="13"/>
  <c r="C238" i="13"/>
  <c r="D237" i="13"/>
  <c r="C237" i="13"/>
  <c r="D236" i="13"/>
  <c r="C236" i="13"/>
  <c r="D235" i="13"/>
  <c r="C235" i="13"/>
  <c r="D234" i="13"/>
  <c r="C234" i="13"/>
  <c r="D233" i="13"/>
  <c r="C233" i="13"/>
  <c r="D232" i="13"/>
  <c r="C232" i="13"/>
  <c r="D231" i="13"/>
  <c r="C231" i="13"/>
  <c r="D229" i="13"/>
  <c r="C229" i="13"/>
  <c r="D228" i="13"/>
  <c r="C228" i="13"/>
  <c r="D227" i="13"/>
  <c r="C227" i="13"/>
  <c r="D226" i="13"/>
  <c r="C226" i="13"/>
  <c r="D225" i="13"/>
  <c r="C225" i="13"/>
  <c r="D224" i="13"/>
  <c r="C224" i="13"/>
  <c r="D223" i="13"/>
  <c r="C223" i="13"/>
  <c r="D222" i="13"/>
  <c r="C222" i="13"/>
  <c r="D221" i="13"/>
  <c r="C221" i="13"/>
  <c r="D220" i="13"/>
  <c r="C220" i="13"/>
  <c r="D217" i="13"/>
  <c r="C217" i="13"/>
  <c r="D216" i="13"/>
  <c r="C216" i="13"/>
  <c r="D215" i="13"/>
  <c r="C215" i="13"/>
  <c r="D214" i="13"/>
  <c r="C214" i="13"/>
  <c r="D213" i="13"/>
  <c r="C213" i="13"/>
  <c r="D212" i="13"/>
  <c r="C212" i="13"/>
  <c r="D211" i="13"/>
  <c r="C211" i="13"/>
  <c r="D210" i="13"/>
  <c r="C210" i="13"/>
  <c r="D209" i="13"/>
  <c r="C209" i="13"/>
  <c r="D208" i="13"/>
  <c r="C208"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7" i="13"/>
  <c r="C187" i="13"/>
  <c r="D186" i="13"/>
  <c r="C186" i="13"/>
  <c r="D185" i="13"/>
  <c r="C185" i="13"/>
  <c r="D184" i="13"/>
  <c r="C184" i="13"/>
  <c r="D181" i="13"/>
  <c r="C181" i="13"/>
  <c r="D180" i="13"/>
  <c r="C180" i="13"/>
  <c r="D179" i="13"/>
  <c r="C179" i="13"/>
  <c r="D178" i="13"/>
  <c r="C178" i="13"/>
  <c r="D177" i="13"/>
  <c r="C177" i="13"/>
  <c r="D176" i="13"/>
  <c r="C176" i="13"/>
  <c r="D175" i="13"/>
  <c r="C175" i="13"/>
  <c r="D174" i="13"/>
  <c r="C174" i="13"/>
  <c r="D159" i="13"/>
  <c r="C159" i="13"/>
  <c r="D158" i="13"/>
  <c r="C158" i="13"/>
  <c r="D157" i="13"/>
  <c r="C157" i="13"/>
  <c r="D155" i="13"/>
  <c r="C155" i="13"/>
  <c r="D154" i="13"/>
  <c r="C154" i="13"/>
  <c r="D153" i="13"/>
  <c r="C153" i="13"/>
  <c r="D152" i="13"/>
  <c r="C152" i="13"/>
  <c r="D151" i="13"/>
  <c r="C151" i="13"/>
  <c r="D150" i="13"/>
  <c r="C150" i="13"/>
  <c r="D149" i="13"/>
  <c r="C149"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78" i="13"/>
  <c r="C78" i="13"/>
  <c r="D77" i="13"/>
  <c r="C77" i="13"/>
  <c r="C33" i="11"/>
  <c r="C33" i="6"/>
  <c r="C33" i="12"/>
  <c r="C33" i="13"/>
  <c r="C100" i="11"/>
  <c r="C100" i="6"/>
  <c r="D16" i="11"/>
  <c r="C16" i="11"/>
  <c r="C100" i="12"/>
  <c r="D245" i="13"/>
  <c r="C245" i="13"/>
  <c r="D244" i="13"/>
  <c r="C244" i="13"/>
  <c r="D242" i="13"/>
  <c r="C242" i="13"/>
  <c r="D241" i="13"/>
  <c r="C241" i="13"/>
  <c r="D168" i="13"/>
  <c r="C168" i="13"/>
  <c r="D167" i="13"/>
  <c r="C167" i="13"/>
  <c r="D165" i="13"/>
  <c r="C165" i="13"/>
  <c r="D164" i="13"/>
  <c r="C164" i="13"/>
  <c r="D163" i="13"/>
  <c r="C163" i="13"/>
  <c r="D161" i="13"/>
  <c r="C161"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90" i="13"/>
  <c r="C90" i="13"/>
  <c r="D88" i="13"/>
  <c r="C88" i="13"/>
  <c r="D87" i="13"/>
  <c r="C87" i="13"/>
  <c r="D86" i="13"/>
  <c r="C86" i="13"/>
  <c r="D85" i="13"/>
  <c r="C85" i="13"/>
  <c r="D83" i="13"/>
  <c r="C83" i="13"/>
  <c r="D82" i="13"/>
  <c r="C82" i="13"/>
  <c r="D81" i="13"/>
  <c r="C81" i="13"/>
  <c r="D75" i="13"/>
  <c r="C75" i="13"/>
  <c r="D74" i="13"/>
  <c r="C74" i="13"/>
  <c r="D73" i="13"/>
  <c r="C73" i="13"/>
  <c r="D72" i="13"/>
  <c r="C72" i="13"/>
  <c r="D71" i="13"/>
  <c r="C71" i="13"/>
  <c r="D70" i="13"/>
  <c r="C70" i="13"/>
  <c r="D69" i="13"/>
  <c r="C69" i="13"/>
  <c r="D68" i="13"/>
  <c r="C68" i="13"/>
  <c r="D67" i="13"/>
  <c r="C67" i="13"/>
  <c r="D66" i="13"/>
  <c r="C66" i="13"/>
  <c r="D65" i="13"/>
  <c r="C65" i="13"/>
  <c r="D62" i="13"/>
  <c r="C62" i="13"/>
  <c r="D61" i="13"/>
  <c r="C61" i="13"/>
  <c r="D60" i="13"/>
  <c r="C60" i="13"/>
  <c r="D58" i="13"/>
  <c r="C58" i="13"/>
  <c r="D56" i="13"/>
  <c r="C56" i="13"/>
  <c r="D54" i="13"/>
  <c r="C54" i="13"/>
  <c r="D53" i="13"/>
  <c r="C53" i="13"/>
  <c r="D52" i="13"/>
  <c r="C52" i="13"/>
  <c r="D51" i="13"/>
  <c r="C51" i="13"/>
  <c r="D48" i="13"/>
  <c r="C48" i="13"/>
  <c r="D47" i="13"/>
  <c r="C47" i="13"/>
  <c r="D45" i="13"/>
  <c r="C45" i="13"/>
  <c r="D44" i="13"/>
  <c r="C44" i="13"/>
  <c r="D43" i="13"/>
  <c r="C43" i="13"/>
  <c r="D39" i="13"/>
  <c r="C39" i="13"/>
  <c r="D38" i="13"/>
  <c r="C38" i="13"/>
  <c r="D37" i="13"/>
  <c r="C37" i="13"/>
  <c r="D36" i="13"/>
  <c r="C36" i="13"/>
  <c r="D35" i="13"/>
  <c r="C35" i="13"/>
  <c r="D34" i="13"/>
  <c r="C34" i="13"/>
  <c r="D33" i="13"/>
  <c r="D32" i="13"/>
  <c r="C32" i="13"/>
  <c r="D31" i="13"/>
  <c r="C31" i="13"/>
  <c r="D30" i="13"/>
  <c r="C30" i="13"/>
  <c r="D25" i="13"/>
  <c r="C25" i="13"/>
  <c r="D24" i="13"/>
  <c r="C24" i="13"/>
  <c r="D23" i="13"/>
  <c r="C23" i="13"/>
  <c r="D22" i="13"/>
  <c r="C22" i="13"/>
  <c r="D21" i="13"/>
  <c r="C21" i="13"/>
  <c r="D20" i="13"/>
  <c r="C20" i="13"/>
  <c r="D18" i="13"/>
  <c r="C18" i="13"/>
  <c r="D17" i="13"/>
  <c r="C17" i="13"/>
  <c r="D16" i="13"/>
  <c r="C16" i="13"/>
  <c r="D15" i="13"/>
  <c r="C15" i="13"/>
  <c r="D13" i="13"/>
  <c r="C13" i="13"/>
  <c r="D12" i="13"/>
  <c r="C12" i="13"/>
  <c r="D11" i="13"/>
  <c r="C11" i="13"/>
  <c r="D10" i="13"/>
  <c r="C10" i="13"/>
  <c r="D9" i="13"/>
  <c r="C9" i="13"/>
  <c r="D8" i="13"/>
  <c r="C8" i="13"/>
  <c r="D5" i="13"/>
  <c r="C5" i="13"/>
  <c r="D4" i="13"/>
  <c r="C4" i="13"/>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C184" i="12"/>
  <c r="C185" i="12"/>
  <c r="D187" i="12"/>
  <c r="C187" i="12"/>
  <c r="D186" i="12"/>
  <c r="C186" i="12"/>
  <c r="D185" i="12"/>
  <c r="D184" i="12"/>
  <c r="D181" i="12"/>
  <c r="C181" i="12"/>
  <c r="D180" i="12"/>
  <c r="C180" i="12"/>
  <c r="D179" i="12"/>
  <c r="C179" i="12"/>
  <c r="D178" i="12"/>
  <c r="C178" i="12"/>
  <c r="D177" i="12"/>
  <c r="C177" i="12"/>
  <c r="D176" i="12"/>
  <c r="C176" i="12"/>
  <c r="D175" i="12"/>
  <c r="C175" i="12"/>
  <c r="D174" i="12"/>
  <c r="C174" i="12"/>
  <c r="C257" i="11"/>
  <c r="C256" i="11"/>
  <c r="C256" i="6"/>
  <c r="C257" i="6"/>
  <c r="C239" i="11"/>
  <c r="D234" i="6"/>
  <c r="D233" i="6"/>
  <c r="D232" i="6"/>
  <c r="D231" i="6"/>
  <c r="C237" i="11"/>
  <c r="D234" i="11"/>
  <c r="C234" i="11"/>
  <c r="D233" i="11"/>
  <c r="C233" i="11"/>
  <c r="D232" i="11"/>
  <c r="C232" i="11"/>
  <c r="D231" i="11"/>
  <c r="C231" i="11"/>
  <c r="C180" i="6"/>
  <c r="C180" i="11"/>
  <c r="D179" i="11"/>
  <c r="C179" i="11"/>
  <c r="C178" i="11"/>
  <c r="D178" i="11"/>
  <c r="D159" i="12"/>
  <c r="C159" i="12"/>
  <c r="D158" i="12"/>
  <c r="C158" i="12"/>
  <c r="D157" i="12"/>
  <c r="C157" i="12"/>
  <c r="D155" i="12"/>
  <c r="C155" i="12"/>
  <c r="D154" i="12"/>
  <c r="C154" i="12"/>
  <c r="D153" i="12"/>
  <c r="C153" i="12"/>
  <c r="D152" i="12"/>
  <c r="C152" i="12"/>
  <c r="D151" i="12"/>
  <c r="C151" i="12"/>
  <c r="D150" i="12"/>
  <c r="C150" i="12"/>
  <c r="D149" i="12"/>
  <c r="C149" i="12"/>
  <c r="D103" i="12"/>
  <c r="C103" i="12"/>
  <c r="D102" i="12"/>
  <c r="C102" i="12"/>
  <c r="D101" i="12"/>
  <c r="C101" i="12"/>
  <c r="D100" i="12"/>
  <c r="D99" i="12"/>
  <c r="C99" i="12"/>
  <c r="D98" i="12"/>
  <c r="C98" i="12"/>
  <c r="D97" i="12"/>
  <c r="C97" i="12"/>
  <c r="D96" i="12"/>
  <c r="C96" i="12"/>
  <c r="D95" i="12"/>
  <c r="C95" i="12"/>
  <c r="D94" i="12"/>
  <c r="C94" i="12"/>
  <c r="D93" i="12"/>
  <c r="C93" i="12"/>
  <c r="D92" i="12"/>
  <c r="C92" i="12"/>
  <c r="D90" i="12"/>
  <c r="C90"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45" i="12"/>
  <c r="C45" i="12"/>
  <c r="D44" i="12"/>
  <c r="C44" i="12"/>
  <c r="D43" i="12"/>
  <c r="C43" i="12"/>
  <c r="D39" i="12"/>
  <c r="C39" i="12"/>
  <c r="D38" i="12"/>
  <c r="C38" i="12"/>
  <c r="D37" i="12"/>
  <c r="C37" i="12"/>
  <c r="D36" i="12"/>
  <c r="C36" i="12"/>
  <c r="D35" i="12"/>
  <c r="C35" i="12"/>
  <c r="D34" i="12"/>
  <c r="C34" i="12"/>
  <c r="D33" i="12"/>
  <c r="D32" i="12"/>
  <c r="C32" i="12"/>
  <c r="D31" i="12"/>
  <c r="C31" i="12"/>
  <c r="D30" i="12"/>
  <c r="C30" i="12"/>
  <c r="C30" i="11"/>
  <c r="D30" i="11"/>
  <c r="C31" i="11"/>
  <c r="D31" i="11"/>
  <c r="C32" i="11"/>
  <c r="D32" i="11"/>
  <c r="D33" i="11"/>
  <c r="C34" i="11"/>
  <c r="D34" i="11"/>
  <c r="C35" i="11"/>
  <c r="D35" i="11"/>
  <c r="C36" i="11"/>
  <c r="D36" i="11"/>
  <c r="C37" i="11"/>
  <c r="D37" i="11"/>
  <c r="C38" i="11"/>
  <c r="D38" i="11"/>
  <c r="C39" i="11"/>
  <c r="D39" i="11"/>
  <c r="C96" i="6"/>
  <c r="C96" i="11"/>
  <c r="C92" i="11"/>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C4" i="12"/>
  <c r="C30" i="6"/>
  <c r="C47" i="11"/>
  <c r="D168" i="12"/>
  <c r="C168" i="12"/>
  <c r="D167" i="12"/>
  <c r="C167" i="12"/>
  <c r="D165" i="12"/>
  <c r="C165" i="12"/>
  <c r="D164" i="12"/>
  <c r="C164" i="12"/>
  <c r="D163" i="12"/>
  <c r="C163" i="12"/>
  <c r="D161" i="12"/>
  <c r="C161"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88" i="12"/>
  <c r="C88" i="12"/>
  <c r="D87" i="12"/>
  <c r="C87" i="12"/>
  <c r="D86" i="12"/>
  <c r="C86" i="12"/>
  <c r="D85" i="12"/>
  <c r="C85" i="12"/>
  <c r="D83" i="12"/>
  <c r="C83" i="12"/>
  <c r="D82" i="12"/>
  <c r="C82" i="12"/>
  <c r="D81" i="12"/>
  <c r="C81" i="12"/>
  <c r="D56" i="12"/>
  <c r="C56" i="12"/>
  <c r="D264" i="11"/>
  <c r="C264" i="11"/>
  <c r="D263" i="11"/>
  <c r="C263" i="11"/>
  <c r="D262" i="11"/>
  <c r="C262" i="11"/>
  <c r="D261" i="11"/>
  <c r="C261" i="11"/>
  <c r="D260" i="11"/>
  <c r="C260" i="11"/>
  <c r="D259" i="11"/>
  <c r="C259" i="11"/>
  <c r="D258" i="11"/>
  <c r="C258" i="11"/>
  <c r="D257" i="11"/>
  <c r="D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D238" i="11"/>
  <c r="C238" i="11"/>
  <c r="D237" i="11"/>
  <c r="D236" i="11"/>
  <c r="C236" i="11"/>
  <c r="D235" i="11"/>
  <c r="C235"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D99" i="11"/>
  <c r="C99" i="11"/>
  <c r="D98" i="11"/>
  <c r="C98" i="11"/>
  <c r="D97" i="11"/>
  <c r="C97" i="11"/>
  <c r="D96" i="11"/>
  <c r="D95" i="11"/>
  <c r="C95" i="11"/>
  <c r="D94" i="11"/>
  <c r="C94" i="11"/>
  <c r="D93" i="11"/>
  <c r="C93" i="11"/>
  <c r="D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48" i="11"/>
  <c r="C48" i="11"/>
  <c r="D47" i="11"/>
  <c r="D45" i="11"/>
  <c r="C45" i="11"/>
  <c r="D44" i="11"/>
  <c r="C44" i="11"/>
  <c r="D43" i="11"/>
  <c r="C43" i="11"/>
  <c r="D25" i="11"/>
  <c r="C25" i="11"/>
  <c r="D24" i="11"/>
  <c r="C24" i="11"/>
  <c r="D23" i="11"/>
  <c r="C23" i="11"/>
  <c r="D22" i="11"/>
  <c r="C22" i="11"/>
  <c r="D21" i="11"/>
  <c r="C21" i="11"/>
  <c r="D20" i="11"/>
  <c r="C20" i="11"/>
  <c r="D103" i="6"/>
  <c r="C103" i="6"/>
  <c r="D102" i="6"/>
  <c r="C102" i="6"/>
  <c r="D101" i="6"/>
  <c r="C101" i="6"/>
  <c r="D100" i="6"/>
  <c r="D99" i="6"/>
  <c r="C99" i="6"/>
  <c r="D98" i="6"/>
  <c r="C98" i="6"/>
  <c r="D97" i="6"/>
  <c r="C97" i="6"/>
  <c r="D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47" i="6"/>
  <c r="C47" i="6"/>
  <c r="D45" i="6"/>
  <c r="C45" i="6"/>
  <c r="D44" i="6"/>
  <c r="C44" i="6"/>
  <c r="D43" i="6"/>
  <c r="C43" i="6"/>
  <c r="D39" i="6"/>
  <c r="C39" i="6"/>
  <c r="D38" i="6"/>
  <c r="C38" i="6"/>
  <c r="D37" i="6"/>
  <c r="C37" i="6"/>
  <c r="D36" i="6"/>
  <c r="C36" i="6"/>
  <c r="D35" i="6"/>
  <c r="C35" i="6"/>
  <c r="D34" i="6"/>
  <c r="C34" i="6"/>
  <c r="D33" i="6"/>
  <c r="D32" i="6"/>
  <c r="C32" i="6"/>
  <c r="D31" i="6"/>
  <c r="C31" i="6"/>
  <c r="D30" i="6"/>
  <c r="K4" i="6"/>
  <c r="C13" i="11"/>
  <c r="C12" i="11"/>
  <c r="C11" i="11"/>
  <c r="C10" i="11"/>
  <c r="C9" i="11"/>
  <c r="C8" i="11"/>
  <c r="C5" i="11"/>
  <c r="C4" i="11"/>
  <c r="C23" i="6"/>
  <c r="C22" i="6"/>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1" i="11"/>
  <c r="C81"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D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<sst xmlns="http://schemas.openxmlformats.org/spreadsheetml/2006/main" count="3445" uniqueCount="1025">
  <si>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</si>
  <si>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</si>
  <si>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</si>
  <si>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</si>
  <si>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</si>
  <si>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</si>
  <si>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</si>
  <si>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</si>
  <si>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</si>
  <si>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</si>
  <si>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</si>
  <si>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</si>
  <si>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</si>
  <si>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</si>
  <si>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</si>
  <si>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</si>
  <si>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</si>
  <si>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</si>
  <si>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</si>
  <si>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</si>
  <si>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</si>
  <si>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</si>
  <si>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</si>
  <si>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</si>
  <si>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</si>
  <si>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</si>
  <si>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</si>
  <si>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</si>
  <si>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</si>
  <si>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</si>
  <si>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</si>
  <si>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</si>
  <si>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</si>
  <si>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</si>
  <si>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</si>
  <si>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</si>
  <si>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</si>
  <si>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</si>
  <si>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</si>
  <si>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</si>
  <si>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</si>
  <si>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</si>
  <si>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</si>
  <si>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</si>
  <si>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</si>
  <si>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</si>
  <si>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</si>
  <si>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</si>
  <si>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</si>
  <si>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</si>
  <si>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</si>
  <si>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</si>
  <si>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</si>
  <si>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</si>
  <si>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</si>
  <si>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</si>
  <si>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</si>
  <si>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</si>
  <si>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</si>
  <si>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</si>
  <si>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</si>
  <si>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</si>
  <si>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</si>
  <si>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</si>
  <si>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</si>
  <si>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</si>
  <si>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</si>
  <si>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</si>
  <si>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</si>
  <si>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</si>
  <si>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</si>
  <si>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</si>
  <si>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</si>
  <si>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</si>
  <si>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</si>
  <si>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</si>
  <si>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</si>
  <si>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</si>
  <si>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</si>
  <si>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</si>
  <si>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</si>
  <si>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</si>
  <si>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</si>
  <si>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</si>
  <si>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</si>
  <si>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</si>
  <si>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</si>
  <si>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</si>
  <si>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</si>
  <si>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</si>
  <si>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</si>
  <si>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</si>
  <si>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</si>
  <si>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</si>
  <si>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</si>
  <si>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</si>
  <si>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</si>
  <si>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</si>
  <si>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</si>
  <si>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</si>
  <si>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</si>
  <si>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</si>
  <si>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</si>
  <si>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</si>
  <si>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</si>
  <si>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</si>
  <si>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</si>
  <si>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</si>
  <si>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</si>
  <si>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</si>
  <si>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</si>
  <si>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</si>
  <si>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</si>
  <si>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</si>
  <si>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</si>
  <si>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</si>
  <si>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</si>
  <si>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</si>
  <si>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</si>
  <si>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</si>
  <si>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</si>
  <si>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</si>
  <si>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</si>
  <si>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</si>
  <si>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</si>
  <si>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</si>
  <si>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</si>
  <si>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</si>
  <si>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</si>
  <si>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</si>
  <si>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</si>
  <si>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</si>
  <si>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</si>
  <si>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</si>
  <si>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</si>
  <si>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</si>
  <si>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</si>
  <si>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</si>
  <si>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</si>
  <si>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</si>
  <si>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</si>
  <si>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</si>
  <si>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</si>
  <si>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</si>
  <si>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</si>
  <si>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</si>
  <si>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</si>
  <si>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</si>
  <si>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</si>
  <si>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</si>
  <si>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</si>
  <si>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</si>
  <si>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</si>
  <si>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</si>
  <si>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</si>
  <si>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</si>
  <si>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</si>
  <si>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</si>
  <si>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</si>
  <si>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</si>
  <si>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</si>
  <si>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</si>
  <si>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</si>
  <si>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</si>
  <si>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</si>
  <si>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</si>
  <si>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</si>
  <si>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</si>
  <si>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</si>
  <si>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</si>
  <si>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</si>
  <si>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</si>
  <si>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</si>
  <si>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</si>
  <si>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</si>
  <si>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</si>
  <si>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</si>
  <si>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</si>
  <si>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</si>
  <si>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</si>
  <si>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</si>
  <si>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</si>
  <si>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</si>
  <si>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</si>
  <si>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</si>
  <si>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</si>
  <si>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</si>
  <si>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</si>
  <si>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</si>
  <si>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</si>
  <si>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</si>
  <si>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</si>
  <si>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</si>
  <si>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</si>
  <si>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</si>
  <si>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</si>
  <si>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</si>
  <si>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</si>
  <si>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</si>
  <si>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</si>
  <si>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</si>
  <si>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</si>
  <si>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</si>
  <si>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</si>
  <si>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</si>
  <si>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</si>
  <si>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</si>
  <si>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</si>
  <si>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</si>
  <si>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</si>
  <si>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</si>
  <si>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</si>
  <si>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</si>
  <si>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</si>
  <si>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</si>
  <si>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</si>
  <si>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</si>
  <si>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</si>
  <si>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</si>
  <si>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</si>
  <si>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</si>
  <si>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</si>
  <si>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</si>
  <si>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</si>
  <si>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</si>
  <si>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</si>
  <si>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</si>
  <si>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</si>
  <si>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</si>
  <si>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</si>
  <si>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</si>
  <si>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</si>
  <si>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</si>
  <si>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</si>
  <si>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</si>
  <si>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</si>
  <si>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</si>
  <si>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</si>
  <si>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</si>
  <si>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</si>
  <si>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</si>
  <si>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</si>
  <si>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</si>
  <si>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</si>
  <si>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</si>
  <si>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</si>
  <si>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</si>
  <si>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</si>
  <si>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</si>
  <si>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</si>
  <si>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</si>
  <si>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</si>
  <si>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</si>
  <si>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</si>
  <si>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</si>
  <si>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</si>
  <si>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</si>
  <si>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</si>
  <si>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</si>
  <si>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</si>
  <si>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</si>
  <si>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</si>
  <si>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</si>
  <si>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</si>
  <si>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</si>
  <si>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</si>
  <si>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</si>
  <si>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</si>
  <si>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</si>
  <si>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</si>
  <si>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</si>
  <si>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</si>
  <si>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</si>
  <si>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</si>
  <si>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</si>
  <si>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</si>
  <si>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</si>
  <si>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</si>
  <si>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</si>
  <si>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</si>
  <si>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</si>
  <si>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</si>
  <si>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</si>
  <si>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</si>
  <si>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</si>
  <si>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</si>
  <si>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</si>
  <si>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</si>
  <si>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</si>
  <si>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</si>
  <si>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</si>
  <si>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</si>
  <si>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</si>
  <si>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</si>
  <si>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</si>
  <si>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</si>
  <si>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</si>
  <si>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</si>
  <si>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</si>
  <si>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</si>
  <si>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</si>
  <si>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</si>
  <si>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</si>
  <si>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</si>
  <si>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</si>
  <si>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</si>
  <si>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</si>
  <si>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</si>
  <si>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</si>
  <si>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</si>
  <si>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</si>
  <si>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</si>
  <si>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</si>
  <si>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</si>
  <si>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</si>
  <si>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</si>
  <si>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</si>
  <si>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</si>
  <si>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</si>
  <si>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</si>
  <si>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</si>
  <si>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</si>
  <si>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</si>
  <si>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</si>
  <si>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</si>
  <si>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</si>
  <si>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</si>
  <si>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</si>
  <si>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</si>
  <si>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</si>
  <si>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</si>
  <si>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</si>
  <si>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</si>
  <si>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</si>
  <si>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</si>
  <si>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</si>
  <si>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</si>
  <si>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</si>
  <si>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</si>
  <si>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</si>
  <si>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</si>
  <si>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</si>
  <si>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</si>
  <si>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</si>
  <si>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</si>
  <si>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</si>
  <si>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</si>
  <si>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</si>
  <si>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</si>
  <si>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</si>
  <si>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</si>
  <si>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</si>
  <si>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</si>
  <si>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</si>
  <si>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</si>
  <si>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</si>
  <si>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</si>
  <si>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</si>
  <si>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</si>
  <si>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</si>
  <si>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</si>
  <si>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</si>
  <si>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</si>
  <si>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</si>
  <si>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</si>
  <si>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</si>
  <si>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</si>
  <si>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</si>
  <si>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</si>
  <si>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</si>
  <si>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</si>
  <si>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</si>
  <si>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</si>
  <si>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</si>
  <si>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</si>
  <si>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</si>
  <si>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</si>
  <si>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</si>
  <si>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</si>
  <si>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</si>
  <si>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</si>
  <si>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</si>
  <si>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</si>
  <si>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</si>
  <si>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</si>
  <si>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</si>
  <si>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</si>
  <si>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</si>
  <si>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</si>
  <si>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</si>
  <si>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</si>
  <si>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</si>
  <si>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</si>
  <si>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</si>
  <si>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</si>
  <si>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</si>
  <si>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</si>
  <si>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</si>
  <si>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</si>
  <si>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</si>
  <si>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</si>
  <si>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</si>
  <si>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</si>
  <si>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</si>
  <si>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</si>
  <si>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</si>
  <si>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</si>
  <si>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</si>
  <si>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</si>
  <si>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</si>
  <si>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</si>
  <si>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</si>
  <si>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</si>
  <si>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</si>
  <si>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</si>
  <si>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</si>
  <si>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</si>
  <si>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</si>
  <si>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</si>
  <si>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</si>
  <si>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</si>
  <si>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</si>
  <si>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</si>
  <si>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</si>
  <si>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</si>
  <si>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</si>
  <si>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</si>
  <si>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</si>
  <si>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</si>
  <si>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</si>
  <si>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</si>
  <si>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</si>
  <si>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</si>
  <si>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</si>
  <si>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</si>
  <si>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</si>
  <si>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</si>
  <si>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</si>
  <si>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</si>
  <si>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</si>
  <si>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</si>
  <si>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</si>
  <si>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</si>
  <si>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</si>
  <si>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</si>
  <si>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</si>
  <si>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</si>
  <si>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</si>
  <si>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</si>
  <si>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</si>
  <si>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</si>
  <si>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</si>
  <si>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</si>
  <si>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</si>
  <si>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</si>
  <si>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</si>
  <si>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</si>
  <si>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</si>
  <si>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</si>
  <si>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</si>
  <si>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</si>
  <si>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</si>
  <si>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</si>
  <si>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</si>
  <si>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</si>
  <si>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</si>
  <si>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</si>
  <si>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</si>
  <si>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</si>
  <si>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</si>
  <si>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</si>
  <si>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</si>
  <si>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</si>
  <si>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</si>
  <si>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</si>
  <si>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</si>
  <si>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</si>
  <si>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</si>
  <si>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</si>
  <si>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</si>
  <si>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</si>
  <si>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</si>
  <si>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</si>
  <si>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</si>
  <si>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</si>
  <si>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</si>
  <si>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</si>
  <si>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</si>
  <si>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</si>
  <si>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</si>
  <si>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</si>
  <si>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</si>
  <si>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</si>
  <si>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</si>
  <si>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</si>
  <si>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</si>
  <si>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</si>
  <si>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</si>
  <si>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</si>
  <si>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</si>
  <si>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</si>
  <si>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</si>
  <si>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</si>
  <si>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</si>
  <si>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</si>
  <si>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</si>
  <si>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</si>
  <si>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</si>
  <si>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</si>
  <si>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</si>
  <si>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</si>
  <si>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</si>
  <si>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</si>
  <si>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</si>
  <si>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</si>
  <si>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</si>
  <si>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</si>
  <si>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</si>
  <si>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</si>
  <si>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</si>
  <si>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</si>
  <si>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</si>
  <si>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</si>
  <si>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</si>
  <si>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</si>
  <si>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</si>
  <si>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</si>
  <si>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</si>
  <si>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</si>
  <si>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</si>
  <si>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</si>
  <si>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</si>
  <si>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</si>
  <si>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</si>
  <si>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</si>
  <si>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</si>
  <si>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</si>
  <si>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</si>
  <si>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</si>
  <si>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</si>
  <si>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</si>
  <si>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</si>
  <si>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</si>
  <si>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</si>
  <si>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</si>
  <si>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</si>
  <si>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</si>
  <si>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</si>
  <si>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</si>
  <si>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</si>
  <si>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</si>
  <si>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</si>
  <si>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</si>
  <si>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</si>
  <si>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</si>
  <si>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</si>
  <si>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</si>
  <si>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</si>
  <si>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</si>
  <si>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</si>
  <si>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</si>
  <si>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</si>
  <si>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</si>
  <si>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</si>
  <si>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</si>
  <si>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</si>
  <si>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</si>
  <si>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</si>
  <si>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</si>
  <si>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</si>
  <si>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</si>
  <si>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</si>
  <si>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</si>
  <si>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</si>
  <si>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</si>
  <si>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</si>
  <si>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</si>
  <si>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</si>
  <si>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</si>
  <si>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</si>
  <si>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</si>
  <si>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</si>
  <si>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</si>
  <si>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</si>
  <si>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</si>
  <si>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</si>
  <si>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</si>
  <si>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</si>
  <si>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</si>
  <si>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</si>
  <si>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</si>
  <si>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</si>
  <si>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</si>
  <si>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</si>
  <si>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</si>
  <si>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</si>
  <si>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</si>
  <si>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</si>
  <si>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</si>
  <si>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</si>
  <si>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</si>
  <si>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</si>
  <si>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</si>
  <si>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</si>
  <si>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</si>
  <si>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</si>
  <si>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</si>
  <si>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</si>
  <si>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</si>
  <si>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</si>
  <si>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</si>
  <si>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</si>
  <si>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</si>
  <si>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</si>
  <si>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</si>
  <si>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</si>
  <si>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</si>
  <si>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</si>
  <si>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</si>
  <si>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</si>
  <si>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</si>
  <si>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</si>
  <si>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</si>
  <si>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</si>
  <si>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</si>
  <si>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</si>
  <si>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</si>
  <si>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</si>
  <si>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</si>
  <si>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</si>
  <si>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</si>
  <si>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</si>
  <si>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</si>
  <si>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</si>
  <si>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</si>
  <si>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</si>
  <si>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</si>
  <si>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</si>
  <si>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</si>
  <si>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</si>
  <si>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</si>
  <si>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</si>
  <si>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</si>
  <si>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</si>
  <si>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</si>
  <si>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</si>
  <si>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</si>
  <si>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</si>
  <si>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</si>
  <si>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</si>
  <si>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</si>
  <si>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</si>
  <si>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</si>
  <si>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</si>
  <si>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</si>
  <si>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</si>
  <si>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</si>
  <si>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</si>
  <si>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</si>
  <si>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</si>
  <si>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</si>
  <si>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</si>
  <si>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</si>
  <si>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</si>
  <si>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</si>
  <si>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</si>
  <si>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</si>
  <si>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</si>
  <si>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</si>
  <si>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</si>
  <si>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</si>
  <si>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</si>
  <si>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</si>
  <si>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</si>
  <si>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</si>
  <si>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</si>
  <si>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</si>
  <si>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</si>
  <si>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</si>
  <si>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</si>
  <si>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</si>
  <si>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</si>
  <si>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</si>
  <si>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</si>
  <si>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</si>
  <si>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</si>
  <si>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</si>
  <si>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</si>
  <si>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</si>
  <si>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</si>
  <si>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</si>
  <si>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</si>
  <si>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</si>
  <si>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</si>
  <si>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</si>
  <si>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</si>
  <si>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</si>
  <si>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</si>
  <si>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</si>
  <si>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</si>
  <si>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</si>
  <si>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</si>
  <si>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</si>
  <si>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</si>
  <si>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</si>
  <si>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</si>
  <si>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</si>
  <si>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</si>
  <si>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</si>
  <si>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</si>
  <si>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</si>
  <si>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</si>
  <si>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</si>
  <si>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</si>
  <si>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</si>
  <si>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</si>
  <si>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</si>
  <si>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</si>
  <si>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</si>
  <si>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</si>
  <si>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</si>
  <si>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</si>
  <si>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</si>
  <si>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</si>
  <si>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</si>
  <si>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</si>
  <si>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</si>
  <si>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</si>
  <si>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</si>
  <si>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</si>
  <si>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</si>
  <si>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</si>
  <si>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</si>
  <si>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</si>
  <si>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</si>
  <si>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</si>
  <si>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</si>
  <si>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</si>
  <si>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</si>
  <si>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</si>
  <si>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</si>
  <si>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</si>
  <si>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</si>
  <si>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</si>
  <si>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</si>
  <si>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</si>
  <si>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</si>
  <si>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</si>
  <si>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</si>
  <si>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</si>
  <si>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</si>
  <si>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</si>
  <si>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</si>
  <si>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</si>
  <si>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</si>
  <si>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</si>
  <si>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</si>
  <si>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</si>
  <si>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</si>
  <si>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</si>
  <si>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</si>
  <si>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</si>
  <si>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</si>
  <si>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</si>
  <si>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</si>
  <si>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</si>
  <si>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</si>
  <si>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</si>
  <si>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</si>
  <si>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</si>
  <si>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</si>
  <si>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</si>
  <si>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</si>
  <si>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</si>
  <si>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</si>
  <si>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</si>
  <si>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</si>
  <si>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</si>
  <si>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</si>
  <si>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</si>
  <si>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</si>
  <si>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</si>
  <si>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</si>
  <si>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</si>
  <si>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</si>
  <si>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</si>
  <si>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</si>
  <si>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</si>
  <si>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</si>
  <si>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</si>
  <si>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</si>
  <si>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</si>
  <si>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</si>
  <si>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</si>
  <si>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</si>
  <si>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</si>
  <si>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</si>
  <si>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</si>
  <si>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</si>
  <si>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</si>
  <si>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</si>
  <si>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</si>
  <si>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</si>
  <si>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</si>
  <si>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</si>
  <si>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</si>
  <si>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</si>
  <si>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</si>
  <si>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</si>
  <si>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</si>
  <si>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</si>
  <si>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</si>
  <si>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</si>
  <si>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</si>
  <si>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</si>
  <si>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</si>
  <si>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</si>
  <si>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</si>
  <si>
    <t xml:space="preserve">I'm unsure if it means the device needs to meet all requirements. I don't think the blood bag can meet calibration, but it adjusts the speed of the fluid. </t>
  </si>
  <si>
    <t>The syringe may contain any liquid, blood or someone else, so I'm unsure if it meets the 12. and the 13. requirement?</t>
  </si>
  <si>
    <t>B030101 - apheresis plasma collection devices</t>
  </si>
  <si>
    <t>B030201 - Plasmapheresis devices and kits</t>
  </si>
  <si>
    <t>B030102 - Apheresis platelet collection devices</t>
  </si>
  <si>
    <t>B030103 - Apheresis leukocyte collection devices</t>
  </si>
  <si>
    <t>B030104 - Apheresis multiple blood component collection devices</t>
  </si>
  <si>
    <t>B030202 - Cytapheresis devices and kits</t>
  </si>
  <si>
    <t>B030203 - Single plasma components removal devices and kits</t>
  </si>
  <si>
    <t>B030204 - Extracorporeal photochaemotherapy or photopheresis devices and kits</t>
  </si>
  <si>
    <t>EU MDR, Class Ila / llb</t>
  </si>
  <si>
    <t>EU MDR, Class I / Ila / llb</t>
  </si>
  <si>
    <t>ISO 10555-1</t>
  </si>
  <si>
    <t>Intravascular catheters — Sterile and single-use catheters
Part 1: General requirements</t>
  </si>
  <si>
    <t>ISO 10555-6</t>
  </si>
  <si>
    <t>Intravascular catheters — Sterile and single-use catheters
Part 6: Subcutaneous implanted ports</t>
  </si>
  <si>
    <t>ISO 14937</t>
  </si>
  <si>
    <t>Sterilization of health care products — General requirements for characterization of a sterilizing agent and the development, validation and routine control of a sterilization process for medical devices</t>
  </si>
  <si>
    <t>BS EN 556-1</t>
  </si>
  <si>
    <t>Sterilization of medical devices. Requirements for medical devices to be designated "STERILE" - Requirements for terminally sterilized medical devices</t>
  </si>
  <si>
    <t>ISO 15223-1</t>
  </si>
  <si>
    <t>Medical devices — Symbols to be used with information to be supplied by the manufacturer
Part 1: General requirements</t>
  </si>
  <si>
    <t>ISO 10993-3</t>
  </si>
  <si>
    <t>Biological evaluation of medical devices
Part 3: Tests for genotoxicity, carcinogenicity and reproductive toxicity</t>
  </si>
  <si>
    <t xml:space="preserve">
Biological evaluation of medical devices
Part 4: Selection of tests for interactions with blood</t>
  </si>
  <si>
    <t>ISO 10993-18</t>
  </si>
  <si>
    <t>Biological evaluation of medical devices
Part 18: Chemical characterization of medical device materials within a risk management process</t>
  </si>
  <si>
    <t>A020106</t>
  </si>
  <si>
    <t>* it dependence…...</t>
  </si>
  <si>
    <r>
      <t>(b) where appropriate, take adequate protection measures,</t>
    </r>
    <r>
      <rPr>
        <sz val="12"/>
        <color theme="1"/>
        <rFont val="Aptos Narrow (Body)"/>
      </rPr>
      <t xml:space="preserve"> including alarms if necessary</t>
    </r>
    <r>
      <rPr>
        <sz val="12"/>
        <color theme="1"/>
        <rFont val="Aptos Narrow"/>
        <scheme val="minor"/>
      </rPr>
      <t>, in relation to risks that cannot be eliminated; and</t>
    </r>
  </si>
  <si>
    <t>Whether compliance with the requirement depends on the device's detailed situation; please confirm the intended purpose statement of the medical device(s).</t>
  </si>
  <si>
    <r>
      <t>14.4.</t>
    </r>
    <r>
      <rPr>
        <sz val="12"/>
        <color theme="1"/>
        <rFont val="Aptos Narrow (Body)"/>
      </rPr>
      <t xml:space="preserve"> Devices shall be designed and manufactured</t>
    </r>
    <r>
      <rPr>
        <sz val="12"/>
        <color theme="1"/>
        <rFont val="Aptos Narrow"/>
        <family val="2"/>
        <scheme val="minor"/>
      </rPr>
      <t xml:space="preserve"> in such a way that adjustment, calibration, and maintenance can be done safely and effectively.</t>
    </r>
  </si>
  <si>
    <t>Does apheresis devices already having a specific microbial state?</t>
  </si>
  <si>
    <t>Does the apheresis device comply with derivatives of tissues or cells of human origin, because it separates the human blood?</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</si>
  <si>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</si>
  <si>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</si>
  <si>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</si>
  <si>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</si>
  <si>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</si>
  <si>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</si>
  <si>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</si>
  <si>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</si>
  <si>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</si>
  <si>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</si>
  <si>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</si>
  <si>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</si>
  <si>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</si>
  <si>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</si>
  <si>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</si>
  <si>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</si>
  <si>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</si>
  <si>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</si>
  <si>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</si>
  <si>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</si>
  <si>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</si>
  <si>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</si>
  <si>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</si>
  <si>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</si>
  <si>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</si>
  <si>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</si>
  <si>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</si>
  <si>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</si>
  <si>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</si>
  <si>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</si>
  <si>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</si>
  <si>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</si>
  <si>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</si>
  <si>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</si>
  <si>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</si>
  <si>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</si>
  <si>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</si>
  <si>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</si>
  <si>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</si>
  <si>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</si>
  <si>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</si>
  <si>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</si>
  <si>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</si>
  <si>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</si>
  <si>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</si>
  <si>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</si>
  <si>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</si>
  <si>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</si>
  <si>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</si>
  <si>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</si>
  <si>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</si>
  <si>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</si>
  <si>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</si>
  <si>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</si>
  <si>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</si>
  <si>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</si>
  <si>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</si>
  <si>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</si>
  <si>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</si>
  <si>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</si>
  <si>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</si>
  <si>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</si>
  <si>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</si>
  <si>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</si>
  <si>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</si>
  <si>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</si>
  <si>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</si>
  <si>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</si>
  <si>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</si>
  <si>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</si>
  <si>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</si>
  <si>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</si>
  <si>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</si>
  <si>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</si>
  <si>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</si>
  <si>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</si>
  <si>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</si>
  <si>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</si>
  <si>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</si>
  <si>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</si>
  <si>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</si>
  <si>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</si>
  <si>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</si>
  <si>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</si>
  <si>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</si>
  <si>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</si>
  <si>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</si>
  <si>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</si>
  <si>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</si>
  <si>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</si>
  <si>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</si>
  <si>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</si>
  <si>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</si>
  <si>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</si>
  <si>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</si>
  <si>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</si>
  <si>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</si>
  <si>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</si>
  <si>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</si>
  <si>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</si>
  <si>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</si>
  <si>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</si>
  <si>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</si>
  <si>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</si>
  <si>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</si>
  <si>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</si>
  <si>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</si>
  <si>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</si>
  <si>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</si>
  <si>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</si>
  <si>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</si>
  <si>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</si>
  <si>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</si>
  <si>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</si>
  <si>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</si>
  <si>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</si>
  <si>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</si>
  <si>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</si>
  <si>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</si>
  <si>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</si>
  <si>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</si>
  <si>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</si>
  <si>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</si>
  <si>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</si>
  <si>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</si>
  <si>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</si>
  <si>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</si>
  <si>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</si>
  <si>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</si>
  <si>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</si>
  <si>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</si>
  <si>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</si>
  <si>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</si>
  <si>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</si>
  <si>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</si>
  <si>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</si>
  <si>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</si>
  <si>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</si>
  <si>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</si>
  <si>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</si>
  <si>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</si>
  <si>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</si>
  <si>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</si>
  <si>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</si>
  <si>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</si>
  <si>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</si>
  <si>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</si>
  <si>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</si>
  <si>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C010101 - Peripheral I.V. catheters</t>
  </si>
  <si>
    <t>C010103 - Integrated peripheral I.V. devices</t>
  </si>
  <si>
    <t>C010104 - Umbilical I.V. cannulas</t>
  </si>
  <si>
    <t>C010201 - Central I.V. catheters, peripheral access</t>
  </si>
  <si>
    <t>C010202 - Central I.V. catheters, non-tunneled</t>
  </si>
  <si>
    <t>C010203 - Central venous catheters, partially tunneled</t>
  </si>
  <si>
    <t>C010204 - Subcutaneous implantable venous access port systems</t>
  </si>
  <si>
    <t>C010301 - Radial cannulas</t>
  </si>
  <si>
    <t>C010302 - Umbilical cannulas</t>
  </si>
  <si>
    <t>C010303 - Femoral cannulas</t>
  </si>
  <si>
    <t>C010401 - Cardiac angiography devices</t>
  </si>
  <si>
    <t>C010402 - Peripheral angiography devices</t>
  </si>
  <si>
    <t>C010403 - Fractional flow reserve (ffr) measurement devices</t>
  </si>
  <si>
    <t>C010501 - Vena cava filters</t>
  </si>
  <si>
    <t>C010502 - Intravascular emobilic protection catheters and systems</t>
  </si>
  <si>
    <t>ISO 80369-20</t>
  </si>
  <si>
    <t>Small-bore connectors for liquids and gases in healthcare applications
Part 20: Common test methods</t>
  </si>
  <si>
    <t>ISO 10993-6</t>
  </si>
  <si>
    <t>Biological evaluation of medical devices
Part 6: Tests for local effects after implantation</t>
  </si>
  <si>
    <t>Medical device software — Software life cycle processes</t>
  </si>
  <si>
    <t>IEC 62304</t>
  </si>
  <si>
    <t>IEC 60601-1-6</t>
  </si>
  <si>
    <t>Medical electrical equipment - Part 1-6: General requirements for basic safety and essential performance - Collateral standard: Usability</t>
  </si>
  <si>
    <t>Biological evaluation of medical devices
Part 7: Ethylene oxide sterilization residuals</t>
  </si>
  <si>
    <t>Able to search European Medical Device Nomenclature (EMDN)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</si>
</sst>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1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8" fillId="5" borderId="2" xfId="0" applyFont="1" applyFill="1" applyBorder="1" applyAlignment="1">
      <alignment horizontal="center" vertical="center"/>
    </xf>
    <xf numFmtId="0" fontId="0" fillId="5" borderId="2" xfId="0" applyFill="1" applyBorder="1" applyAlignment="1">
      <alignment vertical="center" wrapText="1"/>
    </xf>
    <xf numFmtId="0" fontId="8" fillId="5" borderId="2" xfId="0" applyFont="1" applyFill="1" applyBorder="1" applyAlignment="1">
      <alignment vertical="center" wrapText="1"/>
    </xf>
    <xf numFmtId="0" fontId="8" fillId="5" borderId="2" xfId="0" applyFont="1" applyFill="1" applyBorder="1" applyAlignment="1">
      <alignment vertical="center"/>
    </xf>
    <xf numFmtId="0" fontId="6" fillId="5" borderId="2" xfId="0" applyFont="1" applyFill="1" applyBorder="1" applyAlignment="1">
      <alignment vertical="center"/>
    </xf>
    <xf numFmtId="0" fontId="11" fillId="0" borderId="6" xfId="0" applyFont="1" applyBorder="1" applyAlignment="1">
      <alignment horizontal="center" vertical="center"/>
    </xf>
    <xf numFmtId="0" fontId="11" fillId="0" borderId="7" xfId="0" applyFont="1" applyBorder="1" applyAlignment="1">
      <alignment vertical="center"/>
    </xf>
    <xf numFmtId="0" fontId="8" fillId="5" borderId="2" xfId="0" applyFont="1" applyFill="1" applyBorder="1" applyAlignment="1">
      <alignment horizontal="left" vertical="center" wrapText="1"/>
    </xf>
    <xf numFmtId="0" fontId="11" fillId="0" borderId="6" xfId="0" applyFont="1" applyBorder="1" applyAlignment="1">
      <alignment horizontal="center" vertical="center" wrapText="1"/>
    </xf>
    <xf numFmtId="0" fontId="11" fillId="0" borderId="7" xfId="0" applyFont="1" applyBorder="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2" xfId="0" applyFont="1" applyBorder="1" applyAlignment="1">
      <alignment horizontal="left" vertical="center"/>
    </xf>
    <xf numFmtId="0" fontId="0" fillId="0" borderId="2" xfId="0" applyBorder="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9" fillId="5" borderId="2" xfId="0" applyFont="1" applyFill="1" applyBorder="1" applyAlignment="1">
      <alignment horizontal="left" vertical="center" wrapText="1"/>
    </xf>
    <xf numFmtId="0" fontId="0" fillId="5" borderId="2" xfId="0" applyFill="1" applyBorder="1" applyAlignment="1">
      <alignment horizontal="left" vertical="center" wrapText="1"/>
    </xf>
    <xf numFmtId="0" fontId="0" fillId="5" borderId="2" xfId="0" applyFill="1" applyBorder="1" applyAlignment="1">
      <alignment horizontal="left" vertical="center"/>
    </xf>
    <xf numFmtId="0" fontId="6" fillId="5" borderId="3" xfId="0" applyFont="1" applyFill="1" applyBorder="1" applyAlignment="1">
      <alignment horizontal="left" vertical="center"/>
    </xf>
    <xf numFmtId="0" fontId="6" fillId="5" borderId="4" xfId="0" applyFont="1" applyFill="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8" fillId="0" borderId="5"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2" fillId="0" borderId="0" xfId="0" applyFont="1" applyFill="1" applyAlignment="1">
      <alignment horizontal="left" vertical="center" wrapText="1"/>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abSelected="1" topLeftCell="A24" zoomScale="90" zoomScaleNormal="90" workbookViewId="0">
      <selection activeCell="A28" sqref="A28"/>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852</v>
      </c>
      <c r="B4" s="2" t="s">
        <v>853</v>
      </c>
      <c r="C4" s="2" t="s">
        <v>854</v>
      </c>
      <c r="D4" s="2" t="s">
        <v>855</v>
      </c>
      <c r="E4" s="2" t="s">
        <v>856</v>
      </c>
      <c r="F4" s="2" t="s">
        <v>857</v>
      </c>
      <c r="G4" s="2" t="s">
        <v>858</v>
      </c>
      <c r="H4" s="2" t="s">
        <v>859</v>
      </c>
      <c r="I4" s="2" t="s">
        <v>860</v>
      </c>
      <c r="J4" s="2" t="s">
        <v>861</v>
      </c>
      <c r="K4" s="2" t="s">
        <v>862</v>
      </c>
      <c r="L4" s="2" t="s">
        <v>863</v>
      </c>
      <c r="M4" s="2" t="s">
        <v>864</v>
      </c>
      <c r="N4" s="2" t="s">
        <v>865</v>
      </c>
      <c r="O4" s="2" t="s">
        <v>866</v>
      </c>
      <c r="P4" s="2" t="s">
        <v>867</v>
      </c>
      <c r="Q4" s="2" t="s">
        <v>868</v>
      </c>
      <c r="R4" s="2" t="s">
        <v>869</v>
      </c>
      <c r="S4" s="2" t="s">
        <v>870</v>
      </c>
      <c r="T4" s="2" t="s">
        <v>871</v>
      </c>
      <c r="U4" s="2" t="s">
        <v>872</v>
      </c>
      <c r="V4" s="2" t="s">
        <v>873</v>
      </c>
    </row>
    <row r="5" spans="1:22" ht="34" x14ac:dyDescent="0.2">
      <c r="A5" s="2" t="s">
        <v>874</v>
      </c>
      <c r="B5" s="2" t="s">
        <v>875</v>
      </c>
      <c r="C5" s="2" t="s">
        <v>876</v>
      </c>
      <c r="D5" s="2" t="s">
        <v>877</v>
      </c>
      <c r="E5" s="2" t="s">
        <v>878</v>
      </c>
      <c r="F5" s="2" t="s">
        <v>879</v>
      </c>
      <c r="G5" s="2" t="s">
        <v>880</v>
      </c>
      <c r="H5" s="2" t="s">
        <v>881</v>
      </c>
      <c r="I5" s="2" t="s">
        <v>882</v>
      </c>
      <c r="J5" s="2" t="s">
        <v>883</v>
      </c>
      <c r="K5" s="2" t="s">
        <v>884</v>
      </c>
      <c r="L5" s="2" t="s">
        <v>885</v>
      </c>
      <c r="M5" s="2" t="s">
        <v>886</v>
      </c>
      <c r="N5" s="2" t="s">
        <v>887</v>
      </c>
      <c r="O5" s="2" t="s">
        <v>888</v>
      </c>
      <c r="Q5" s="2" t="s">
        <v>889</v>
      </c>
      <c r="R5" s="2" t="s">
        <v>890</v>
      </c>
      <c r="S5" s="2" t="s">
        <v>891</v>
      </c>
      <c r="T5" s="2" t="s">
        <v>892</v>
      </c>
      <c r="U5" s="2" t="s">
        <v>893</v>
      </c>
      <c r="V5" s="2" t="s">
        <v>894</v>
      </c>
    </row>
    <row r="6" spans="1:22" ht="34" x14ac:dyDescent="0.2">
      <c r="A6" s="2" t="s">
        <v>895</v>
      </c>
      <c r="B6" s="2" t="s">
        <v>896</v>
      </c>
      <c r="C6" s="2" t="s">
        <v>897</v>
      </c>
      <c r="D6" s="2" t="s">
        <v>898</v>
      </c>
      <c r="E6" s="2" t="s">
        <v>899</v>
      </c>
      <c r="F6" s="2" t="s">
        <v>900</v>
      </c>
      <c r="G6" s="2" t="s">
        <v>901</v>
      </c>
      <c r="H6" s="2" t="s">
        <v>902</v>
      </c>
      <c r="I6" s="2" t="s">
        <v>903</v>
      </c>
      <c r="J6" s="2" t="s">
        <v>904</v>
      </c>
      <c r="K6" s="2" t="s">
        <v>905</v>
      </c>
      <c r="M6" s="2" t="s">
        <v>906</v>
      </c>
      <c r="N6" s="2" t="s">
        <v>907</v>
      </c>
      <c r="O6" s="2" t="s">
        <v>908</v>
      </c>
      <c r="Q6" s="2" t="s">
        <v>909</v>
      </c>
      <c r="R6" s="2" t="s">
        <v>910</v>
      </c>
      <c r="S6" s="2" t="s">
        <v>911</v>
      </c>
      <c r="T6" s="2" t="s">
        <v>912</v>
      </c>
      <c r="U6" s="2" t="s">
        <v>913</v>
      </c>
      <c r="V6" s="2" t="s">
        <v>914</v>
      </c>
    </row>
    <row r="7" spans="1:22" ht="34" x14ac:dyDescent="0.2">
      <c r="A7" s="2" t="s">
        <v>915</v>
      </c>
      <c r="B7" s="2" t="s">
        <v>916</v>
      </c>
      <c r="C7" s="2" t="s">
        <v>917</v>
      </c>
      <c r="D7" s="2" t="s">
        <v>918</v>
      </c>
      <c r="E7" s="2" t="s">
        <v>919</v>
      </c>
      <c r="F7" s="2" t="s">
        <v>920</v>
      </c>
      <c r="H7" s="2" t="s">
        <v>921</v>
      </c>
      <c r="J7" s="2" t="s">
        <v>922</v>
      </c>
      <c r="K7" s="2" t="s">
        <v>923</v>
      </c>
      <c r="M7" s="2" t="s">
        <v>924</v>
      </c>
      <c r="O7" s="2" t="s">
        <v>925</v>
      </c>
      <c r="Q7" s="2" t="s">
        <v>926</v>
      </c>
      <c r="R7" s="2" t="s">
        <v>927</v>
      </c>
      <c r="S7" s="2" t="s">
        <v>928</v>
      </c>
      <c r="U7" s="2" t="s">
        <v>929</v>
      </c>
    </row>
    <row r="8" spans="1:22" ht="34" x14ac:dyDescent="0.2">
      <c r="A8" s="2" t="s">
        <v>930</v>
      </c>
      <c r="B8" s="2" t="s">
        <v>931</v>
      </c>
      <c r="C8" s="2" t="s">
        <v>932</v>
      </c>
      <c r="D8" s="2" t="s">
        <v>933</v>
      </c>
      <c r="E8" s="2" t="s">
        <v>934</v>
      </c>
      <c r="F8" s="2" t="s">
        <v>935</v>
      </c>
      <c r="H8" s="2" t="s">
        <v>936</v>
      </c>
      <c r="J8" s="2" t="s">
        <v>937</v>
      </c>
      <c r="K8" s="2" t="s">
        <v>938</v>
      </c>
      <c r="M8" s="2" t="s">
        <v>939</v>
      </c>
      <c r="O8" s="2" t="s">
        <v>940</v>
      </c>
      <c r="R8" s="2" t="s">
        <v>941</v>
      </c>
      <c r="S8" s="2" t="s">
        <v>942</v>
      </c>
      <c r="U8" s="2" t="s">
        <v>943</v>
      </c>
    </row>
    <row r="9" spans="1:22" ht="34" x14ac:dyDescent="0.2">
      <c r="A9" s="2" t="s">
        <v>944</v>
      </c>
      <c r="B9" s="2" t="s">
        <v>945</v>
      </c>
      <c r="C9" s="2" t="s">
        <v>946</v>
      </c>
      <c r="D9" s="2" t="s">
        <v>947</v>
      </c>
      <c r="H9" s="2" t="s">
        <v>948</v>
      </c>
      <c r="J9" s="2" t="s">
        <v>949</v>
      </c>
      <c r="M9" s="2" t="s">
        <v>950</v>
      </c>
      <c r="O9" s="2" t="s">
        <v>951</v>
      </c>
      <c r="R9" s="2" t="s">
        <v>952</v>
      </c>
      <c r="S9" s="2" t="s">
        <v>953</v>
      </c>
      <c r="U9" s="2" t="s">
        <v>954</v>
      </c>
    </row>
    <row r="10" spans="1:22" ht="34" x14ac:dyDescent="0.2">
      <c r="A10" s="2" t="s">
        <v>955</v>
      </c>
      <c r="B10" s="2" t="s">
        <v>956</v>
      </c>
      <c r="D10" s="2" t="s">
        <v>957</v>
      </c>
      <c r="H10" s="2" t="s">
        <v>958</v>
      </c>
      <c r="J10" s="2" t="s">
        <v>959</v>
      </c>
      <c r="M10" s="2" t="s">
        <v>960</v>
      </c>
      <c r="O10" s="2" t="s">
        <v>961</v>
      </c>
      <c r="R10" s="2" t="s">
        <v>962</v>
      </c>
      <c r="S10" s="2" t="s">
        <v>963</v>
      </c>
      <c r="U10" s="2" t="s">
        <v>964</v>
      </c>
    </row>
    <row r="11" spans="1:22" ht="51" x14ac:dyDescent="0.2">
      <c r="A11" s="2" t="s">
        <v>965</v>
      </c>
      <c r="D11" s="2" t="s">
        <v>966</v>
      </c>
      <c r="J11" s="2" t="s">
        <v>967</v>
      </c>
      <c r="M11" s="2" t="s">
        <v>968</v>
      </c>
      <c r="R11" s="2" t="s">
        <v>969</v>
      </c>
      <c r="S11" s="2" t="s">
        <v>970</v>
      </c>
      <c r="U11" s="2" t="s">
        <v>971</v>
      </c>
    </row>
    <row r="12" spans="1:22" ht="34" x14ac:dyDescent="0.2">
      <c r="A12" s="2" t="s">
        <v>972</v>
      </c>
      <c r="J12" s="2" t="s">
        <v>973</v>
      </c>
      <c r="M12" s="2" t="s">
        <v>974</v>
      </c>
      <c r="R12" s="2" t="s">
        <v>975</v>
      </c>
      <c r="S12" s="2" t="s">
        <v>976</v>
      </c>
    </row>
    <row r="13" spans="1:22" ht="17" x14ac:dyDescent="0.2">
      <c r="A13" s="2" t="s">
        <v>977</v>
      </c>
      <c r="J13" s="2" t="s">
        <v>978</v>
      </c>
      <c r="R13" s="2" t="s">
        <v>979</v>
      </c>
    </row>
    <row r="14" spans="1:22" ht="34" x14ac:dyDescent="0.2">
      <c r="A14" s="2" t="s">
        <v>980</v>
      </c>
      <c r="J14" s="2" t="s">
        <v>981</v>
      </c>
      <c r="R14" s="2" t="s">
        <v>982</v>
      </c>
    </row>
    <row r="15" spans="1:22" ht="34" x14ac:dyDescent="0.2">
      <c r="A15" s="2" t="s">
        <v>983</v>
      </c>
      <c r="J15" s="2" t="s">
        <v>984</v>
      </c>
      <c r="R15" s="2" t="s">
        <v>985</v>
      </c>
    </row>
    <row r="16" spans="1:22" ht="34" x14ac:dyDescent="0.2">
      <c r="J16" s="2" t="s">
        <v>986</v>
      </c>
    </row>
    <row r="17" spans="10:10" ht="17" x14ac:dyDescent="0.2">
      <c r="J17" s="2" t="s">
        <v>987</v>
      </c>
    </row>
    <row r="18" spans="10:10" ht="34" x14ac:dyDescent="0.2">
      <c r="J18" s="2" t="s">
        <v>988</v>
      </c>
    </row>
    <row r="19" spans="10:10" ht="17" x14ac:dyDescent="0.2">
      <c r="J19" s="2" t="s">
        <v>989</v>
      </c>
    </row>
    <row r="20" spans="10:10" ht="34" x14ac:dyDescent="0.2">
      <c r="J20" s="2" t="s">
        <v>990</v>
      </c>
    </row>
    <row r="21" spans="10:10" ht="34" x14ac:dyDescent="0.2">
      <c r="J21" s="2" t="s">
        <v>991</v>
      </c>
    </row>
    <row r="22" spans="10:10" ht="34" x14ac:dyDescent="0.2">
      <c r="J22" s="2" t="s">
        <v>992</v>
      </c>
    </row>
    <row r="23" spans="10:10" ht="34" x14ac:dyDescent="0.2">
      <c r="J23" s="2" t="s">
        <v>993</v>
      </c>
    </row>
    <row r="24" spans="10:10" ht="34" x14ac:dyDescent="0.2">
      <c r="J24" s="2" t="s">
        <v>994</v>
      </c>
    </row>
    <row r="25" spans="10:10" ht="34" x14ac:dyDescent="0.2">
      <c r="J25" s="2" t="s">
        <v>995</v>
      </c>
    </row>
    <row r="26" spans="10:10" ht="34" x14ac:dyDescent="0.2">
      <c r="J26" s="2" t="s">
        <v>996</v>
      </c>
    </row>
    <row r="27" spans="10:10" ht="34" x14ac:dyDescent="0.2">
      <c r="J27" s="2" t="s">
        <v>997</v>
      </c>
    </row>
    <row r="28" spans="10:10" ht="34" x14ac:dyDescent="0.2">
      <c r="J28" s="2" t="s">
        <v>998</v>
      </c>
    </row>
    <row r="29" spans="10:10" ht="17" x14ac:dyDescent="0.2">
      <c r="J29" s="2" t="s">
        <v>999</v>
      </c>
    </row>
    <row r="33" spans="1:3" ht="27" x14ac:dyDescent="0.2">
      <c r="A33" s="6" t="s">
        <v>1024</v>
      </c>
    </row>
    <row r="35" spans="1:3" ht="34" x14ac:dyDescent="0.2">
      <c r="A35" s="8" t="s">
        <v>331</v>
      </c>
      <c r="B35" s="8" t="s">
        <v>332</v>
      </c>
      <c r="C35" s="8" t="s">
        <v>333</v>
      </c>
    </row>
    <row r="36" spans="1:3" s="110" customFormat="1" x14ac:dyDescent="0.2">
      <c r="A36" s="109"/>
      <c r="B36" s="109"/>
      <c r="C36" s="109"/>
    </row>
    <row r="37" spans="1:3" ht="17" x14ac:dyDescent="0.2">
      <c r="A37" s="2" t="s">
        <v>852</v>
      </c>
      <c r="B37" s="2" t="s">
        <v>853</v>
      </c>
      <c r="C37" s="2" t="s">
        <v>854</v>
      </c>
    </row>
    <row r="38" spans="1:3" ht="34" x14ac:dyDescent="0.2">
      <c r="A38" s="2" t="s">
        <v>874</v>
      </c>
      <c r="B38" s="2" t="s">
        <v>896</v>
      </c>
      <c r="C38" s="2" t="s">
        <v>897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16" zoomScale="85" zoomScaleNormal="85" workbookViewId="0">
      <selection activeCell="F20" sqref="F20:G20"/>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48" t="s">
        <v>62</v>
      </c>
      <c r="G1" s="1" t="s">
        <v>727</v>
      </c>
      <c r="I1" s="30" t="s">
        <v>325</v>
      </c>
    </row>
    <row r="3" spans="1:11" ht="32" x14ac:dyDescent="0.2">
      <c r="A3" s="24" t="s">
        <v>90</v>
      </c>
      <c r="B3" s="13" t="s">
        <v>779</v>
      </c>
      <c r="C3" s="14" t="s">
        <v>777</v>
      </c>
      <c r="D3" s="14" t="s">
        <v>88</v>
      </c>
      <c r="E3" s="5"/>
      <c r="F3" s="14" t="s">
        <v>62</v>
      </c>
      <c r="G3" s="14" t="s">
        <v>63</v>
      </c>
      <c r="I3" s="14" t="s">
        <v>789</v>
      </c>
      <c r="J3" s="14" t="s">
        <v>781</v>
      </c>
      <c r="K3" s="14" t="s">
        <v>778</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47" t="s">
        <v>82</v>
      </c>
      <c r="G4" s="22" t="s">
        <v>65</v>
      </c>
      <c r="I4" s="22" t="s">
        <v>326</v>
      </c>
      <c r="J4" s="47" t="s">
        <v>782</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47" t="s">
        <v>83</v>
      </c>
      <c r="G5" s="22" t="s">
        <v>64</v>
      </c>
      <c r="I5" s="22" t="s">
        <v>327</v>
      </c>
      <c r="J5" s="47" t="s">
        <v>782</v>
      </c>
    </row>
    <row r="6" spans="1:11" ht="51" x14ac:dyDescent="0.2">
      <c r="A6" s="77" t="s">
        <v>35</v>
      </c>
      <c r="B6" s="77"/>
      <c r="C6" s="77"/>
      <c r="D6" s="77"/>
      <c r="E6" s="2"/>
      <c r="F6" s="47" t="s">
        <v>66</v>
      </c>
      <c r="G6" s="22" t="s">
        <v>67</v>
      </c>
      <c r="I6" s="22" t="s">
        <v>328</v>
      </c>
      <c r="J6" s="47" t="s">
        <v>783</v>
      </c>
    </row>
    <row r="7" spans="1:11" ht="34" x14ac:dyDescent="0.2">
      <c r="A7" s="77" t="s">
        <v>0</v>
      </c>
      <c r="B7" s="77"/>
      <c r="C7" s="77"/>
      <c r="D7" s="77"/>
      <c r="E7" s="2"/>
      <c r="F7" s="47" t="s">
        <v>72</v>
      </c>
      <c r="G7" s="22" t="s">
        <v>73</v>
      </c>
      <c r="I7" s="22" t="s">
        <v>330</v>
      </c>
      <c r="J7" s="47" t="s">
        <v>784</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47" t="s">
        <v>70</v>
      </c>
      <c r="G8" s="22" t="s">
        <v>71</v>
      </c>
      <c r="I8" s="22" t="s">
        <v>756</v>
      </c>
      <c r="J8" s="47" t="s">
        <v>782</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47" t="s">
        <v>68</v>
      </c>
      <c r="G9" s="22" t="s">
        <v>69</v>
      </c>
      <c r="I9" s="22" t="s">
        <v>353</v>
      </c>
      <c r="J9" s="51" t="s">
        <v>727</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47" t="s">
        <v>744</v>
      </c>
      <c r="G10" s="22" t="s">
        <v>745</v>
      </c>
      <c r="I10" s="22" t="s">
        <v>354</v>
      </c>
      <c r="J10" s="47" t="s">
        <v>782</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47" t="s">
        <v>76</v>
      </c>
      <c r="G11" s="22" t="s">
        <v>77</v>
      </c>
      <c r="I11" s="22" t="s">
        <v>355</v>
      </c>
      <c r="J11" s="47" t="s">
        <v>782</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47" t="s">
        <v>746</v>
      </c>
      <c r="G12" s="22" t="s">
        <v>747</v>
      </c>
      <c r="I12" s="22" t="s">
        <v>356</v>
      </c>
      <c r="J12" s="47" t="s">
        <v>782</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47" t="s">
        <v>78</v>
      </c>
      <c r="G13" s="22" t="s">
        <v>79</v>
      </c>
      <c r="I13" s="22" t="s">
        <v>357</v>
      </c>
      <c r="J13" s="47" t="s">
        <v>782</v>
      </c>
    </row>
    <row r="14" spans="1:11" ht="64" customHeight="1" x14ac:dyDescent="0.2">
      <c r="A14" s="77" t="s">
        <v>41</v>
      </c>
      <c r="B14" s="77"/>
      <c r="C14" s="77"/>
      <c r="D14" s="77"/>
      <c r="F14" s="47" t="s">
        <v>74</v>
      </c>
      <c r="G14" s="22" t="s">
        <v>75</v>
      </c>
      <c r="I14" s="22" t="s">
        <v>358</v>
      </c>
      <c r="J14" s="47" t="s">
        <v>788</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47" t="s">
        <v>80</v>
      </c>
      <c r="G15" s="22" t="s">
        <v>81</v>
      </c>
      <c r="I15" s="22" t="s">
        <v>359</v>
      </c>
      <c r="J15" s="51" t="s">
        <v>727</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47" t="s">
        <v>734</v>
      </c>
      <c r="G16" s="22" t="s">
        <v>735</v>
      </c>
      <c r="I16" s="22" t="s">
        <v>360</v>
      </c>
      <c r="J16" s="51" t="s">
        <v>727</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47" t="s">
        <v>733</v>
      </c>
      <c r="G17" s="22" t="s">
        <v>732</v>
      </c>
      <c r="I17" s="22" t="s">
        <v>361</v>
      </c>
      <c r="J17" s="47" t="s">
        <v>783</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47" t="s">
        <v>750</v>
      </c>
      <c r="G18" s="22" t="s">
        <v>751</v>
      </c>
      <c r="I18" s="22" t="s">
        <v>362</v>
      </c>
      <c r="J18" s="51" t="s">
        <v>727</v>
      </c>
    </row>
    <row r="19" spans="1:10" ht="34" x14ac:dyDescent="0.2">
      <c r="A19" s="78" t="s">
        <v>45</v>
      </c>
      <c r="B19" s="78"/>
      <c r="C19" s="78"/>
      <c r="D19" s="78"/>
      <c r="F19" s="47" t="s">
        <v>736</v>
      </c>
      <c r="G19" s="22" t="s">
        <v>737</v>
      </c>
      <c r="I19" s="22" t="s">
        <v>363</v>
      </c>
      <c r="J19" s="47" t="s">
        <v>782</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47" t="s">
        <v>739</v>
      </c>
      <c r="G20" s="22" t="s">
        <v>738</v>
      </c>
      <c r="I20" s="22" t="s">
        <v>364</v>
      </c>
      <c r="J20" s="51" t="s">
        <v>727</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47" t="s">
        <v>752</v>
      </c>
      <c r="G21" s="22" t="s">
        <v>753</v>
      </c>
      <c r="I21" s="22" t="s">
        <v>365</v>
      </c>
      <c r="J21" s="51" t="s">
        <v>727</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47" t="s">
        <v>740</v>
      </c>
      <c r="G22" s="22" t="s">
        <v>741</v>
      </c>
      <c r="I22" s="22" t="s">
        <v>366</v>
      </c>
      <c r="J22" s="51" t="s">
        <v>727</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47" t="s">
        <v>742</v>
      </c>
      <c r="G23" s="22" t="s">
        <v>743</v>
      </c>
      <c r="I23" s="22" t="s">
        <v>367</v>
      </c>
      <c r="J23" s="51" t="s">
        <v>727</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47" t="s">
        <v>728</v>
      </c>
      <c r="G24" s="22" t="s">
        <v>729</v>
      </c>
      <c r="I24" s="22" t="s">
        <v>368</v>
      </c>
      <c r="J24" s="51" t="s">
        <v>727</v>
      </c>
    </row>
    <row r="25" spans="1:10" ht="68" x14ac:dyDescent="0.2">
      <c r="A25" s="22" t="s">
        <v>51</v>
      </c>
      <c r="B25" s="21" t="s">
        <v>757</v>
      </c>
      <c r="C25" s="23" t="str">
        <f>$G$1</f>
        <v>N/A</v>
      </c>
      <c r="D25" s="23" t="str">
        <f>$G$1</f>
        <v>N/A</v>
      </c>
      <c r="F25" s="47" t="s">
        <v>730</v>
      </c>
      <c r="G25" s="22" t="s">
        <v>731</v>
      </c>
      <c r="I25" s="22" t="s">
        <v>369</v>
      </c>
      <c r="J25" s="47" t="s">
        <v>782</v>
      </c>
    </row>
    <row r="26" spans="1:10" ht="32" customHeight="1" x14ac:dyDescent="0.2">
      <c r="F26" s="47" t="s">
        <v>748</v>
      </c>
      <c r="G26" s="22" t="s">
        <v>749</v>
      </c>
      <c r="I26" s="22" t="s">
        <v>370</v>
      </c>
      <c r="J26" s="47" t="s">
        <v>782</v>
      </c>
    </row>
    <row r="27" spans="1:10" ht="34" x14ac:dyDescent="0.2">
      <c r="A27" s="24" t="s">
        <v>91</v>
      </c>
      <c r="B27" s="13" t="s">
        <v>779</v>
      </c>
      <c r="C27" s="14" t="s">
        <v>777</v>
      </c>
      <c r="D27" s="14" t="s">
        <v>88</v>
      </c>
      <c r="F27" s="47" t="s">
        <v>725</v>
      </c>
      <c r="G27" s="22" t="s">
        <v>726</v>
      </c>
      <c r="I27" s="22" t="s">
        <v>371</v>
      </c>
      <c r="J27" s="47" t="s">
        <v>784</v>
      </c>
    </row>
    <row r="28" spans="1:10" ht="17" customHeight="1" x14ac:dyDescent="0.2">
      <c r="A28" s="73" t="s">
        <v>94</v>
      </c>
      <c r="B28" s="73"/>
      <c r="C28" s="73"/>
      <c r="D28" s="73"/>
      <c r="F28" s="47" t="s">
        <v>754</v>
      </c>
      <c r="G28" s="22" t="s">
        <v>755</v>
      </c>
    </row>
    <row r="29" spans="1:10" ht="16" customHeight="1" x14ac:dyDescent="0.2">
      <c r="A29" s="77" t="s">
        <v>288</v>
      </c>
      <c r="B29" s="77"/>
      <c r="C29" s="77"/>
      <c r="D29" s="77"/>
      <c r="G29" s="2"/>
    </row>
    <row r="30" spans="1:10" ht="81" customHeight="1" x14ac:dyDescent="0.2">
      <c r="A30" s="22" t="s">
        <v>95</v>
      </c>
      <c r="B30" s="21" t="s">
        <v>32</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1" s="52"/>
      <c r="G31" s="26"/>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F4&amp;CHAR(10)&amp;_xlfn.TEXTJOIN(CHAR(10),TRUE,$F$13:$F$18)&amp;CHAR(10)&amp;F22</f>
        <v>ISO 13485
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0"/>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0"/>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73" t="s">
        <v>104</v>
      </c>
      <c r="B40" s="73"/>
      <c r="C40" s="73"/>
      <c r="D40" s="73"/>
    </row>
    <row r="41" spans="1:7" x14ac:dyDescent="0.2">
      <c r="A41" s="73" t="s">
        <v>106</v>
      </c>
      <c r="B41" s="73"/>
      <c r="C41" s="73"/>
      <c r="D41" s="73"/>
    </row>
    <row r="42" spans="1:7" ht="50" customHeight="1" x14ac:dyDescent="0.2">
      <c r="A42" s="77" t="s">
        <v>107</v>
      </c>
      <c r="B42" s="77"/>
      <c r="C42" s="77"/>
      <c r="D42" s="77"/>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77" t="s">
        <v>5</v>
      </c>
      <c r="B46" s="77"/>
      <c r="C46" s="77"/>
      <c r="D46" s="77"/>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757</v>
      </c>
      <c r="C48" s="23" t="str">
        <f>$G$1</f>
        <v>N/A</v>
      </c>
      <c r="D48" s="23" t="str">
        <f>$G$1</f>
        <v>N/A</v>
      </c>
    </row>
    <row r="49" spans="1:4" x14ac:dyDescent="0.2">
      <c r="A49" s="73" t="s">
        <v>108</v>
      </c>
      <c r="B49" s="73"/>
      <c r="C49" s="73"/>
      <c r="D49" s="73"/>
    </row>
    <row r="50" spans="1:4" x14ac:dyDescent="0.2">
      <c r="A50" s="77" t="s">
        <v>6</v>
      </c>
      <c r="B50" s="77"/>
      <c r="C50" s="77"/>
      <c r="D50" s="77"/>
    </row>
    <row r="51" spans="1:4" ht="75" customHeight="1" x14ac:dyDescent="0.2">
      <c r="A51" s="22" t="s">
        <v>109</v>
      </c>
      <c r="B51" s="21"/>
      <c r="C51" s="79" t="s">
        <v>848</v>
      </c>
      <c r="D51" s="80"/>
    </row>
    <row r="52" spans="1:4" ht="78" customHeight="1" x14ac:dyDescent="0.2">
      <c r="A52" s="22" t="s">
        <v>110</v>
      </c>
      <c r="B52" s="21"/>
      <c r="C52" s="79" t="s">
        <v>848</v>
      </c>
      <c r="D52" s="80"/>
    </row>
    <row r="53" spans="1:4" ht="93" customHeight="1" x14ac:dyDescent="0.2">
      <c r="A53" s="22" t="s">
        <v>111</v>
      </c>
      <c r="B53" s="21"/>
      <c r="C53" s="79" t="s">
        <v>848</v>
      </c>
      <c r="D53" s="80"/>
    </row>
    <row r="54" spans="1:4" ht="105" customHeight="1" x14ac:dyDescent="0.2">
      <c r="A54" s="22" t="s">
        <v>112</v>
      </c>
      <c r="B54" s="21"/>
      <c r="C54" s="79" t="s">
        <v>848</v>
      </c>
      <c r="D54" s="80"/>
    </row>
    <row r="55" spans="1:4" ht="17" customHeight="1" x14ac:dyDescent="0.2">
      <c r="A55" s="73" t="s">
        <v>113</v>
      </c>
      <c r="B55" s="73"/>
      <c r="C55" s="73"/>
      <c r="D55" s="73"/>
    </row>
    <row r="56" spans="1:4" ht="119" x14ac:dyDescent="0.2">
      <c r="A56" s="22" t="s">
        <v>7</v>
      </c>
      <c r="B56" s="21" t="s">
        <v>757</v>
      </c>
      <c r="C56" s="23" t="str">
        <f>$G$1</f>
        <v>N/A</v>
      </c>
      <c r="D56" s="23" t="str">
        <f>$G$1</f>
        <v>N/A</v>
      </c>
    </row>
    <row r="57" spans="1:4" ht="17" customHeight="1" x14ac:dyDescent="0.2">
      <c r="A57" s="73" t="s">
        <v>114</v>
      </c>
      <c r="B57" s="73"/>
      <c r="C57" s="73"/>
      <c r="D57" s="73"/>
    </row>
    <row r="58" spans="1:4" ht="34" x14ac:dyDescent="0.2">
      <c r="A58" s="22" t="s">
        <v>115</v>
      </c>
      <c r="B58" s="21"/>
      <c r="C58" s="79" t="s">
        <v>848</v>
      </c>
      <c r="D58" s="80"/>
    </row>
    <row r="59" spans="1:4" ht="17" customHeight="1" x14ac:dyDescent="0.2">
      <c r="A59" s="73" t="s">
        <v>116</v>
      </c>
      <c r="B59" s="73"/>
      <c r="C59" s="73"/>
      <c r="D59" s="73"/>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73" t="s">
        <v>119</v>
      </c>
      <c r="B63" s="73"/>
      <c r="C63" s="73"/>
      <c r="D63" s="73"/>
    </row>
    <row r="64" spans="1:4" ht="34" customHeight="1" x14ac:dyDescent="0.2">
      <c r="A64" s="77" t="s">
        <v>120</v>
      </c>
      <c r="B64" s="77"/>
      <c r="C64" s="77"/>
      <c r="D64" s="77"/>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10993-7
ISO 11135</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10993-7
ISO 11135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10993-7
ISO 11135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67" t="s">
        <v>132</v>
      </c>
      <c r="B76" s="67"/>
      <c r="C76" s="67"/>
      <c r="D76" s="67"/>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73" t="s">
        <v>135</v>
      </c>
      <c r="B79" s="73"/>
      <c r="C79" s="73"/>
      <c r="D79" s="73"/>
    </row>
    <row r="80" spans="1:4" x14ac:dyDescent="0.2">
      <c r="A80" s="67" t="s">
        <v>139</v>
      </c>
      <c r="B80" s="67"/>
      <c r="C80" s="67"/>
      <c r="D80" s="6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2" t="s">
        <v>140</v>
      </c>
      <c r="B84" s="72"/>
      <c r="C84" s="72"/>
      <c r="D84" s="72"/>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1" t="s">
        <v>145</v>
      </c>
      <c r="B89" s="71"/>
      <c r="C89" s="71"/>
      <c r="D89" s="71"/>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72" t="s">
        <v>147</v>
      </c>
      <c r="B91" s="72"/>
      <c r="C91" s="72"/>
      <c r="D91" s="72"/>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$F$5&amp;CHAR(10)&amp;$F$6</f>
        <v>ISO 14971
ISO 10993-1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$F$4&amp;CHAR(10)&amp;$F$5&amp;CHAR(10)&amp;$F$21</f>
        <v>ISO 13485
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71" t="s">
        <v>160</v>
      </c>
      <c r="B104" s="71"/>
      <c r="C104" s="71"/>
      <c r="D104" s="71"/>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1" t="s">
        <v>163</v>
      </c>
      <c r="B107" s="71"/>
      <c r="C107" s="71"/>
      <c r="D107" s="71"/>
    </row>
    <row r="108" spans="1:4" x14ac:dyDescent="0.2">
      <c r="A108" s="71" t="s">
        <v>164</v>
      </c>
      <c r="B108" s="71"/>
      <c r="C108" s="71"/>
      <c r="D108" s="71"/>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4" t="s">
        <v>245</v>
      </c>
      <c r="B111" s="75"/>
      <c r="C111" s="75"/>
      <c r="D111" s="76"/>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71" t="s">
        <v>168</v>
      </c>
      <c r="B115" s="71"/>
      <c r="C115" s="71"/>
      <c r="D115" s="71"/>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71" t="s">
        <v>173</v>
      </c>
      <c r="B120" s="71"/>
      <c r="C120" s="71"/>
      <c r="D120" s="71"/>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71" t="s">
        <v>178</v>
      </c>
      <c r="B125" s="71"/>
      <c r="C125" s="71"/>
      <c r="D125" s="71"/>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71" t="s">
        <v>187</v>
      </c>
      <c r="B134" s="71"/>
      <c r="C134" s="71"/>
      <c r="D134" s="71"/>
    </row>
    <row r="135" spans="1:4" x14ac:dyDescent="0.2">
      <c r="A135" s="72" t="s">
        <v>188</v>
      </c>
      <c r="B135" s="72"/>
      <c r="C135" s="72"/>
      <c r="D135" s="72"/>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2" t="s">
        <v>191</v>
      </c>
      <c r="B138" s="72"/>
      <c r="C138" s="72"/>
      <c r="D138" s="72"/>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72" t="s">
        <v>192</v>
      </c>
      <c r="B143" s="72"/>
      <c r="C143" s="72"/>
      <c r="D143" s="72"/>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71" t="s">
        <v>195</v>
      </c>
      <c r="B148" s="71"/>
      <c r="C148" s="71"/>
      <c r="D148" s="71"/>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71" t="s">
        <v>201</v>
      </c>
      <c r="B156" s="71"/>
      <c r="C156" s="71"/>
      <c r="D156" s="71"/>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74" t="s">
        <v>205</v>
      </c>
      <c r="B160" s="75"/>
      <c r="C160" s="75"/>
      <c r="D160" s="76"/>
    </row>
    <row r="161" spans="1:4" ht="68" x14ac:dyDescent="0.2">
      <c r="A161" s="18" t="s">
        <v>206</v>
      </c>
      <c r="B161" s="21" t="s">
        <v>757</v>
      </c>
      <c r="C161" s="19" t="str">
        <f>$G$1</f>
        <v>N/A</v>
      </c>
      <c r="D161" s="19" t="str">
        <f>$G$1</f>
        <v>N/A</v>
      </c>
    </row>
    <row r="162" spans="1:4" x14ac:dyDescent="0.2">
      <c r="A162" s="72" t="s">
        <v>207</v>
      </c>
      <c r="B162" s="72"/>
      <c r="C162" s="72"/>
      <c r="D162" s="72"/>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72" t="s">
        <v>208</v>
      </c>
      <c r="B166" s="72"/>
      <c r="C166" s="72"/>
      <c r="D166" s="72"/>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1" t="s">
        <v>212</v>
      </c>
      <c r="B171" s="71"/>
      <c r="C171" s="71"/>
      <c r="D171" s="71"/>
    </row>
    <row r="172" spans="1:4" x14ac:dyDescent="0.2">
      <c r="A172" s="71" t="s">
        <v>213</v>
      </c>
      <c r="B172" s="71"/>
      <c r="C172" s="71"/>
      <c r="D172" s="71"/>
    </row>
    <row r="173" spans="1:4" ht="68" customHeight="1" x14ac:dyDescent="0.2">
      <c r="A173" s="67" t="s">
        <v>21</v>
      </c>
      <c r="B173" s="67"/>
      <c r="C173" s="67"/>
      <c r="D173" s="67"/>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73" t="s">
        <v>223</v>
      </c>
      <c r="B182" s="73"/>
      <c r="C182" s="73"/>
      <c r="D182" s="73"/>
    </row>
    <row r="183" spans="1:4" x14ac:dyDescent="0.2">
      <c r="A183" s="67" t="s">
        <v>22</v>
      </c>
      <c r="B183" s="67"/>
      <c r="C183" s="67"/>
      <c r="D183" s="67"/>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67" t="s">
        <v>218</v>
      </c>
      <c r="B188" s="67"/>
      <c r="C188" s="67"/>
      <c r="D188" s="67"/>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757</v>
      </c>
      <c r="C205" s="23" t="str">
        <f>$G$1</f>
        <v>N/A</v>
      </c>
      <c r="D205" s="23" t="str">
        <f>$G$1</f>
        <v>N/A</v>
      </c>
    </row>
    <row r="206" spans="1:4" x14ac:dyDescent="0.2">
      <c r="A206" s="73" t="s">
        <v>244</v>
      </c>
      <c r="B206" s="73"/>
      <c r="C206" s="73"/>
      <c r="D206" s="73"/>
    </row>
    <row r="207" spans="1:4" ht="17" customHeight="1" x14ac:dyDescent="0.2">
      <c r="A207" s="68" t="s">
        <v>23</v>
      </c>
      <c r="B207" s="69"/>
      <c r="C207" s="69"/>
      <c r="D207" s="70"/>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10993-7
ISO 11135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74" t="s">
        <v>258</v>
      </c>
      <c r="B218" s="75"/>
      <c r="C218" s="75"/>
      <c r="D218" s="76"/>
    </row>
    <row r="219" spans="1:4" ht="17" customHeight="1" x14ac:dyDescent="0.2">
      <c r="A219" s="68" t="s">
        <v>24</v>
      </c>
      <c r="B219" s="69"/>
      <c r="C219" s="69"/>
      <c r="D219" s="70"/>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67" t="s">
        <v>269</v>
      </c>
      <c r="B230" s="67"/>
      <c r="C230" s="67"/>
      <c r="D230" s="67"/>
    </row>
    <row r="231" spans="1:4" ht="102" customHeight="1" x14ac:dyDescent="0.2">
      <c r="A231" s="18" t="s">
        <v>685</v>
      </c>
      <c r="B231" s="21" t="s">
        <v>32</v>
      </c>
      <c r="C231" s="17" t="str">
        <f>$F$27</f>
        <v>ISO 20417</v>
      </c>
      <c r="D23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2" spans="1:4" ht="124" customHeight="1" x14ac:dyDescent="0.2">
      <c r="A232" s="18" t="s">
        <v>686</v>
      </c>
      <c r="B232" s="21" t="s">
        <v>32</v>
      </c>
      <c r="C232" s="17" t="str">
        <f>$F$27</f>
        <v>ISO 20417</v>
      </c>
      <c r="D23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3" spans="1:4" ht="102" customHeight="1" x14ac:dyDescent="0.2">
      <c r="A233" s="18" t="s">
        <v>687</v>
      </c>
      <c r="B233" s="21" t="s">
        <v>32</v>
      </c>
      <c r="C233" s="17" t="str">
        <f>$F$27</f>
        <v>ISO 20417</v>
      </c>
      <c r="D23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4" spans="1:4" ht="66" customHeight="1" x14ac:dyDescent="0.2">
      <c r="A234" s="18" t="s">
        <v>688</v>
      </c>
      <c r="B234" s="21" t="s">
        <v>32</v>
      </c>
      <c r="C234" s="17" t="str">
        <f>$F$27</f>
        <v>ISO 20417</v>
      </c>
      <c r="D23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35" spans="1:4" ht="98" customHeight="1" x14ac:dyDescent="0.2">
      <c r="A235" s="18" t="s">
        <v>270</v>
      </c>
      <c r="B235" s="21" t="s">
        <v>32</v>
      </c>
      <c r="C235" s="17" t="str">
        <f>_xlfn.TEXTJOIN(CHAR(10),TRUE,$F$25:$F$27)</f>
        <v>ISO 11607-1
ISO 11607-2
ISO 20417</v>
      </c>
      <c r="D235" s="17" t="str">
        <f t="shared" ref="D235: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67" t="s">
        <v>275</v>
      </c>
      <c r="B240" s="67"/>
      <c r="C240" s="67"/>
      <c r="D240" s="67"/>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72" t="s">
        <v>276</v>
      </c>
      <c r="B243" s="72"/>
      <c r="C243" s="72"/>
      <c r="D243" s="72"/>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67" t="s">
        <v>277</v>
      </c>
      <c r="B246" s="67"/>
      <c r="C246" s="67"/>
      <c r="D246" s="67"/>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757</v>
      </c>
      <c r="C254" s="23" t="str">
        <f>$G$1</f>
        <v>N/A</v>
      </c>
      <c r="D254" s="23" t="str">
        <f>$G$1</f>
        <v>N/A</v>
      </c>
    </row>
    <row r="255" spans="1:4" ht="34" customHeight="1" x14ac:dyDescent="0.2">
      <c r="A255" s="68" t="s">
        <v>280</v>
      </c>
      <c r="B255" s="69"/>
      <c r="C255" s="69"/>
      <c r="D255" s="70"/>
    </row>
    <row r="256" spans="1:4" ht="95" customHeight="1" x14ac:dyDescent="0.2">
      <c r="A256" s="18" t="s">
        <v>699</v>
      </c>
      <c r="B256" s="21" t="s">
        <v>32</v>
      </c>
      <c r="C256" s="17" t="str">
        <f>$F$27</f>
        <v>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$F$27</f>
        <v>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757</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9">
    <mergeCell ref="A29:D29"/>
    <mergeCell ref="A40:D40"/>
    <mergeCell ref="A41:D41"/>
    <mergeCell ref="A42:D42"/>
    <mergeCell ref="A63:D63"/>
    <mergeCell ref="A46:D46"/>
    <mergeCell ref="A49:D49"/>
    <mergeCell ref="A50:D50"/>
    <mergeCell ref="C51:D51"/>
    <mergeCell ref="C52:D52"/>
    <mergeCell ref="C53:D53"/>
    <mergeCell ref="C54:D54"/>
    <mergeCell ref="C58:D58"/>
    <mergeCell ref="A166:D166"/>
    <mergeCell ref="A64:D64"/>
    <mergeCell ref="A138:D138"/>
    <mergeCell ref="A91:D91"/>
    <mergeCell ref="A134:D134"/>
    <mergeCell ref="A104:D104"/>
    <mergeCell ref="A111:D111"/>
    <mergeCell ref="A160:D160"/>
    <mergeCell ref="A135:D135"/>
    <mergeCell ref="A6:D6"/>
    <mergeCell ref="A7:D7"/>
    <mergeCell ref="A14:D14"/>
    <mergeCell ref="A19:D19"/>
    <mergeCell ref="A28:D28"/>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A32" zoomScale="80" zoomScaleNormal="80" workbookViewId="0">
      <selection activeCell="C34" sqref="C3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727</v>
      </c>
      <c r="I1" s="30" t="s">
        <v>325</v>
      </c>
    </row>
    <row r="3" spans="1:10" ht="34" customHeight="1" x14ac:dyDescent="0.2">
      <c r="A3" s="24" t="s">
        <v>90</v>
      </c>
      <c r="B3" s="13" t="s">
        <v>780</v>
      </c>
      <c r="C3" s="14" t="s">
        <v>777</v>
      </c>
      <c r="D3" s="14" t="s">
        <v>88</v>
      </c>
      <c r="E3" s="5"/>
      <c r="F3" s="13" t="s">
        <v>62</v>
      </c>
      <c r="G3" s="13" t="s">
        <v>63</v>
      </c>
      <c r="I3" s="13" t="s">
        <v>789</v>
      </c>
      <c r="J3" s="14" t="s">
        <v>781</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758</v>
      </c>
      <c r="J4" s="47" t="s">
        <v>784</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759</v>
      </c>
      <c r="J5" s="47" t="s">
        <v>785</v>
      </c>
    </row>
    <row r="6" spans="1:10" ht="51" x14ac:dyDescent="0.2">
      <c r="A6" s="77" t="s">
        <v>35</v>
      </c>
      <c r="B6" s="77"/>
      <c r="C6" s="77"/>
      <c r="D6" s="77"/>
      <c r="E6" s="2"/>
      <c r="F6" s="22" t="s">
        <v>66</v>
      </c>
      <c r="G6" s="22" t="s">
        <v>67</v>
      </c>
      <c r="I6" s="22" t="s">
        <v>760</v>
      </c>
      <c r="J6" s="47" t="s">
        <v>782</v>
      </c>
    </row>
    <row r="7" spans="1:10" ht="34" x14ac:dyDescent="0.2">
      <c r="A7" s="77" t="s">
        <v>0</v>
      </c>
      <c r="B7" s="77"/>
      <c r="C7" s="77"/>
      <c r="D7" s="77"/>
      <c r="E7" s="2"/>
      <c r="F7" s="22" t="s">
        <v>72</v>
      </c>
      <c r="G7" s="22" t="s">
        <v>73</v>
      </c>
      <c r="I7" s="22" t="s">
        <v>761</v>
      </c>
      <c r="J7" s="51" t="s">
        <v>727</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762</v>
      </c>
      <c r="J8" s="47" t="s">
        <v>782</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763</v>
      </c>
      <c r="J9" s="47" t="s">
        <v>786</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744</v>
      </c>
      <c r="G10" s="22" t="s">
        <v>745</v>
      </c>
      <c r="I10" s="22" t="s">
        <v>764</v>
      </c>
      <c r="J10" s="47" t="s">
        <v>785</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746</v>
      </c>
      <c r="G11" s="22" t="s">
        <v>747</v>
      </c>
      <c r="I11" s="22" t="s">
        <v>765</v>
      </c>
      <c r="J11" s="47" t="s">
        <v>782</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734</v>
      </c>
      <c r="G12" s="22" t="s">
        <v>735</v>
      </c>
      <c r="I12" s="22" t="s">
        <v>766</v>
      </c>
      <c r="J12" s="51" t="s">
        <v>727</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767</v>
      </c>
      <c r="J13" s="47" t="s">
        <v>784</v>
      </c>
    </row>
    <row r="14" spans="1:10" ht="64" customHeight="1" x14ac:dyDescent="0.2">
      <c r="A14" s="77" t="s">
        <v>41</v>
      </c>
      <c r="B14" s="77"/>
      <c r="C14" s="77"/>
      <c r="D14" s="77"/>
      <c r="F14" s="22" t="s">
        <v>769</v>
      </c>
      <c r="G14" s="22" t="s">
        <v>770</v>
      </c>
      <c r="I14" s="22" t="s">
        <v>768</v>
      </c>
      <c r="J14" s="47" t="s">
        <v>787</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771</v>
      </c>
      <c r="G15" s="22" t="s">
        <v>772</v>
      </c>
    </row>
    <row r="16" spans="1:10" ht="145" customHeight="1" x14ac:dyDescent="0.2">
      <c r="A16" s="22" t="s">
        <v>847</v>
      </c>
      <c r="B16" s="21" t="s">
        <v>32</v>
      </c>
      <c r="C16" s="17" t="str">
        <f>$F$5</f>
        <v>ISO 14971</v>
      </c>
      <c r="D16"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6" s="22" t="s">
        <v>775</v>
      </c>
      <c r="G16" s="22" t="s">
        <v>776</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750</v>
      </c>
      <c r="G17" s="22" t="s">
        <v>751</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773</v>
      </c>
      <c r="G18" s="22" t="s">
        <v>774</v>
      </c>
    </row>
    <row r="19" spans="1:7" ht="34" x14ac:dyDescent="0.2">
      <c r="A19" s="78" t="s">
        <v>45</v>
      </c>
      <c r="B19" s="78"/>
      <c r="C19" s="78"/>
      <c r="D19" s="78"/>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752</v>
      </c>
      <c r="G20" s="22" t="s">
        <v>753</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742</v>
      </c>
      <c r="G21" s="22" t="s">
        <v>743</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728</v>
      </c>
      <c r="G22" s="22" t="s">
        <v>729</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730</v>
      </c>
      <c r="G23" s="22" t="s">
        <v>731</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748</v>
      </c>
      <c r="G24" s="22" t="s">
        <v>749</v>
      </c>
    </row>
    <row r="25" spans="1:7" ht="68" x14ac:dyDescent="0.2">
      <c r="A25" s="22" t="s">
        <v>51</v>
      </c>
      <c r="B25" s="21" t="s">
        <v>757</v>
      </c>
      <c r="C25" s="23" t="str">
        <f>$G$1</f>
        <v>N/A</v>
      </c>
      <c r="D25" s="23" t="str">
        <f>$G$1</f>
        <v>N/A</v>
      </c>
      <c r="F25" s="22" t="s">
        <v>725</v>
      </c>
      <c r="G25" s="22" t="s">
        <v>726</v>
      </c>
    </row>
    <row r="26" spans="1:7" ht="32" customHeight="1" x14ac:dyDescent="0.2">
      <c r="G26" s="2"/>
    </row>
    <row r="27" spans="1:7" ht="32" x14ac:dyDescent="0.2">
      <c r="A27" s="24" t="s">
        <v>91</v>
      </c>
      <c r="B27" s="13" t="s">
        <v>779</v>
      </c>
      <c r="C27" s="14" t="s">
        <v>777</v>
      </c>
      <c r="D27" s="14" t="s">
        <v>88</v>
      </c>
      <c r="G27" s="2"/>
    </row>
    <row r="28" spans="1:7" ht="17" customHeight="1" x14ac:dyDescent="0.2">
      <c r="A28" s="73" t="s">
        <v>94</v>
      </c>
      <c r="B28" s="73"/>
      <c r="C28" s="73"/>
      <c r="D28" s="73"/>
      <c r="G28" s="2"/>
    </row>
    <row r="29" spans="1:7" ht="16" customHeight="1" x14ac:dyDescent="0.2">
      <c r="A29" s="77" t="s">
        <v>288</v>
      </c>
      <c r="B29" s="77"/>
      <c r="C29" s="77"/>
      <c r="D29" s="77"/>
      <c r="G29" s="2"/>
    </row>
    <row r="30" spans="1:7" ht="81" customHeight="1" x14ac:dyDescent="0.2">
      <c r="A30" s="22" t="s">
        <v>95</v>
      </c>
      <c r="B30" s="21" t="s">
        <v>32</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1" s="26"/>
      <c r="G31" s="26"/>
    </row>
    <row r="32" spans="1:7" ht="90" customHeight="1" x14ac:dyDescent="0.2">
      <c r="A32" s="22" t="s">
        <v>97</v>
      </c>
      <c r="B32" s="21" t="s">
        <v>757</v>
      </c>
      <c r="C32" s="23" t="str">
        <f>$G$1</f>
        <v>N/A</v>
      </c>
      <c r="D32" s="23" t="str">
        <f>$G$1</f>
        <v>N/A</v>
      </c>
      <c r="G32" s="2"/>
    </row>
    <row r="33" spans="1:7" ht="99" customHeight="1" x14ac:dyDescent="0.2">
      <c r="A33" s="22" t="s">
        <v>98</v>
      </c>
      <c r="B33" s="21" t="s">
        <v>32</v>
      </c>
      <c r="C33" s="17" t="str">
        <f>F4&amp;CHAR(10)&amp;_xlfn.TEXTJOIN(CHAR(10),TRUE,$F$12:$F$19)</f>
        <v>ISO 13485
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8" s="2"/>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c r="G39" s="2"/>
    </row>
    <row r="40" spans="1:7" x14ac:dyDescent="0.2">
      <c r="A40" s="73" t="s">
        <v>104</v>
      </c>
      <c r="B40" s="73"/>
      <c r="C40" s="73"/>
      <c r="D40" s="73"/>
      <c r="F40" s="2"/>
      <c r="G40" s="2"/>
    </row>
    <row r="41" spans="1:7" x14ac:dyDescent="0.2">
      <c r="A41" s="73" t="s">
        <v>106</v>
      </c>
      <c r="B41" s="73"/>
      <c r="C41" s="73"/>
      <c r="D41" s="73"/>
      <c r="F41" s="2"/>
      <c r="G41" s="2"/>
    </row>
    <row r="42" spans="1:7" ht="50" customHeight="1" x14ac:dyDescent="0.2">
      <c r="A42" s="77" t="s">
        <v>107</v>
      </c>
      <c r="B42" s="77"/>
      <c r="C42" s="77"/>
      <c r="D42" s="77"/>
      <c r="G42" s="2"/>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c r="G43" s="2"/>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c r="G44" s="2"/>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77" t="s">
        <v>5</v>
      </c>
      <c r="B46" s="77"/>
      <c r="C46" s="77"/>
      <c r="D46" s="77"/>
    </row>
    <row r="47" spans="1:7" ht="134" customHeight="1" x14ac:dyDescent="0.2">
      <c r="A47" s="22" t="s">
        <v>322</v>
      </c>
      <c r="B47" s="21" t="s">
        <v>32</v>
      </c>
      <c r="C47" s="17" t="str">
        <f>$F$5</f>
        <v>ISO 14971</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757</v>
      </c>
      <c r="C48" s="23" t="str">
        <f>$G$1</f>
        <v>N/A</v>
      </c>
      <c r="D48" s="23" t="str">
        <f>$G$1</f>
        <v>N/A</v>
      </c>
    </row>
    <row r="49" spans="1:4" x14ac:dyDescent="0.2">
      <c r="A49" s="73" t="s">
        <v>108</v>
      </c>
      <c r="B49" s="73"/>
      <c r="C49" s="73"/>
      <c r="D49" s="73"/>
    </row>
    <row r="50" spans="1:4" x14ac:dyDescent="0.2">
      <c r="A50" s="77" t="s">
        <v>6</v>
      </c>
      <c r="B50" s="77"/>
      <c r="C50" s="77"/>
      <c r="D50" s="77"/>
    </row>
    <row r="51" spans="1:4" ht="75" customHeight="1" x14ac:dyDescent="0.2">
      <c r="A51" s="22" t="s">
        <v>109</v>
      </c>
      <c r="B51" s="21"/>
      <c r="C51" s="79" t="s">
        <v>848</v>
      </c>
      <c r="D51" s="80"/>
    </row>
    <row r="52" spans="1:4" ht="78" customHeight="1" x14ac:dyDescent="0.2">
      <c r="A52" s="22" t="s">
        <v>110</v>
      </c>
      <c r="B52" s="21"/>
      <c r="C52" s="79" t="s">
        <v>848</v>
      </c>
      <c r="D52" s="80"/>
    </row>
    <row r="53" spans="1:4" ht="93" customHeight="1" x14ac:dyDescent="0.2">
      <c r="A53" s="22" t="s">
        <v>111</v>
      </c>
      <c r="B53" s="21"/>
      <c r="C53" s="79" t="s">
        <v>848</v>
      </c>
      <c r="D53" s="80"/>
    </row>
    <row r="54" spans="1:4" ht="105" customHeight="1" x14ac:dyDescent="0.2">
      <c r="A54" s="22" t="s">
        <v>112</v>
      </c>
      <c r="B54" s="21"/>
      <c r="C54" s="79" t="s">
        <v>848</v>
      </c>
      <c r="D54" s="80"/>
    </row>
    <row r="55" spans="1:4" ht="17" customHeight="1" x14ac:dyDescent="0.2">
      <c r="A55" s="73" t="s">
        <v>113</v>
      </c>
      <c r="B55" s="73"/>
      <c r="C55" s="73"/>
      <c r="D55" s="73"/>
    </row>
    <row r="56" spans="1:4" ht="119" x14ac:dyDescent="0.2">
      <c r="A56" s="22" t="s">
        <v>7</v>
      </c>
      <c r="B56" s="21" t="s">
        <v>757</v>
      </c>
      <c r="C56" s="23" t="str">
        <f>$G$1</f>
        <v>N/A</v>
      </c>
      <c r="D56" s="23" t="str">
        <f>$G$1</f>
        <v>N/A</v>
      </c>
    </row>
    <row r="57" spans="1:4" ht="17" customHeight="1" x14ac:dyDescent="0.2">
      <c r="A57" s="73" t="s">
        <v>114</v>
      </c>
      <c r="B57" s="73"/>
      <c r="C57" s="73"/>
      <c r="D57" s="73"/>
    </row>
    <row r="58" spans="1:4" ht="34" x14ac:dyDescent="0.2">
      <c r="A58" s="22" t="s">
        <v>115</v>
      </c>
      <c r="B58" s="21"/>
      <c r="C58" s="79" t="s">
        <v>848</v>
      </c>
      <c r="D58" s="80"/>
    </row>
    <row r="59" spans="1:4" ht="17" customHeight="1" x14ac:dyDescent="0.2">
      <c r="A59" s="73" t="s">
        <v>116</v>
      </c>
      <c r="B59" s="73"/>
      <c r="C59" s="73"/>
      <c r="D59" s="73"/>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2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1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73" t="s">
        <v>119</v>
      </c>
      <c r="B63" s="73"/>
      <c r="C63" s="73"/>
      <c r="D63" s="73"/>
    </row>
    <row r="64" spans="1:4" ht="34" customHeight="1" x14ac:dyDescent="0.2">
      <c r="A64" s="77" t="s">
        <v>120</v>
      </c>
      <c r="B64" s="77"/>
      <c r="C64" s="77"/>
      <c r="D64" s="77"/>
    </row>
    <row r="65" spans="1:6"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6"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6"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6"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6" ht="103" customHeight="1" x14ac:dyDescent="0.2">
      <c r="A69" s="27" t="s">
        <v>125</v>
      </c>
      <c r="B69" s="21" t="s">
        <v>32</v>
      </c>
      <c r="C69" s="17" t="str">
        <f>_xlfn.TEXTJOIN(CHAR(10),TRUE,$F$21:$F$22)</f>
        <v>ISO 10993-7
ISO 11135</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6" ht="119" x14ac:dyDescent="0.2">
      <c r="A70" s="27" t="s">
        <v>126</v>
      </c>
      <c r="B70" s="21" t="s">
        <v>757</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6"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6" ht="63" customHeight="1" x14ac:dyDescent="0.2">
      <c r="A72" s="27" t="s">
        <v>128</v>
      </c>
      <c r="B72" s="21" t="s">
        <v>32</v>
      </c>
      <c r="C72" s="17" t="str">
        <f>_xlfn.TEXTJOIN(CHAR(10),TRUE,$F$21:$F$24)</f>
        <v>ISO 10993-7
ISO 11135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6" ht="104" customHeight="1" x14ac:dyDescent="0.2">
      <c r="A73" s="27" t="s">
        <v>129</v>
      </c>
      <c r="B73" s="21" t="s">
        <v>32</v>
      </c>
      <c r="C73" s="17" t="str">
        <f>_xlfn.TEXTJOIN(CHAR(10),TRUE,$F$21:$F$24)</f>
        <v>ISO 10993-7
ISO 11135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6"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6" ht="243"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6" x14ac:dyDescent="0.2">
      <c r="A76" s="82" t="s">
        <v>132</v>
      </c>
      <c r="B76" s="82"/>
      <c r="C76" s="82"/>
      <c r="D76" s="82"/>
      <c r="F76" s="1" t="s">
        <v>819</v>
      </c>
    </row>
    <row r="77" spans="1:6" ht="110" customHeight="1" x14ac:dyDescent="0.2">
      <c r="A77" s="54" t="s">
        <v>133</v>
      </c>
      <c r="B77" s="55" t="s">
        <v>32</v>
      </c>
      <c r="C77" s="57" t="str">
        <f>_xlfn.TEXTJOIN(CHAR(10),TRUE,$F$5:$F$11)</f>
        <v>ISO 14971
ISO 10993-1
ISO 10993-4
ISO 10993-5
ISO 10993-10
ISO 10993-11
ISO 10993-23</v>
      </c>
      <c r="D77" s="58" t="str">
        <f>$I$9</f>
        <v>A020107 - Prefilled syringes</v>
      </c>
      <c r="F77" s="1" t="s">
        <v>845</v>
      </c>
    </row>
    <row r="78" spans="1:6" ht="101" customHeight="1" x14ac:dyDescent="0.2">
      <c r="A78" s="54" t="s">
        <v>134</v>
      </c>
      <c r="B78" s="55" t="s">
        <v>32</v>
      </c>
      <c r="C78" s="57" t="str">
        <f>_xlfn.TEXTJOIN(CHAR(10),TRUE,$F$5:$F$11)</f>
        <v>ISO 14971
ISO 10993-1
ISO 10993-4
ISO 10993-5
ISO 10993-10
ISO 10993-11
ISO 10993-23</v>
      </c>
      <c r="D78" s="58" t="str">
        <f>$I$9</f>
        <v>A020107 - Prefilled syringes</v>
      </c>
    </row>
    <row r="79" spans="1:6" x14ac:dyDescent="0.2">
      <c r="A79" s="81" t="s">
        <v>135</v>
      </c>
      <c r="B79" s="81"/>
      <c r="C79" s="81"/>
      <c r="D79" s="81"/>
    </row>
    <row r="80" spans="1:6" x14ac:dyDescent="0.2">
      <c r="A80" s="82" t="s">
        <v>139</v>
      </c>
      <c r="B80" s="82"/>
      <c r="C80" s="82"/>
      <c r="D80" s="82"/>
    </row>
    <row r="81" spans="1:4" ht="17" x14ac:dyDescent="0.2">
      <c r="A81" s="54" t="s">
        <v>136</v>
      </c>
      <c r="B81" s="55" t="s">
        <v>757</v>
      </c>
      <c r="C81" s="59" t="str">
        <f t="shared" ref="C81:D83" si="2">$G$1</f>
        <v>N/A</v>
      </c>
      <c r="D81" s="59" t="str">
        <f t="shared" si="2"/>
        <v>N/A</v>
      </c>
    </row>
    <row r="82" spans="1:4" ht="68" x14ac:dyDescent="0.2">
      <c r="A82" s="54" t="s">
        <v>137</v>
      </c>
      <c r="B82" s="55" t="s">
        <v>757</v>
      </c>
      <c r="C82" s="84" t="s">
        <v>846</v>
      </c>
      <c r="D82" s="85"/>
    </row>
    <row r="83" spans="1:4" ht="34" x14ac:dyDescent="0.2">
      <c r="A83" s="54" t="s">
        <v>138</v>
      </c>
      <c r="B83" s="55" t="s">
        <v>757</v>
      </c>
      <c r="C83" s="59" t="str">
        <f t="shared" si="2"/>
        <v>N/A</v>
      </c>
      <c r="D83" s="59" t="str">
        <f t="shared" si="2"/>
        <v>N/A</v>
      </c>
    </row>
    <row r="84" spans="1:4" x14ac:dyDescent="0.2">
      <c r="A84" s="83" t="s">
        <v>140</v>
      </c>
      <c r="B84" s="83"/>
      <c r="C84" s="83"/>
      <c r="D84" s="83"/>
    </row>
    <row r="85" spans="1:4" ht="51" x14ac:dyDescent="0.2">
      <c r="A85" s="56" t="s">
        <v>141</v>
      </c>
      <c r="B85" s="55" t="s">
        <v>757</v>
      </c>
      <c r="C85" s="59" t="str">
        <f t="shared" ref="C85:D88" si="3">$G$1</f>
        <v>N/A</v>
      </c>
      <c r="D85" s="59" t="str">
        <f t="shared" si="3"/>
        <v>N/A</v>
      </c>
    </row>
    <row r="86" spans="1:4" ht="85" x14ac:dyDescent="0.2">
      <c r="A86" s="56" t="s">
        <v>142</v>
      </c>
      <c r="B86" s="55" t="s">
        <v>757</v>
      </c>
      <c r="C86" s="59" t="str">
        <f t="shared" si="3"/>
        <v>N/A</v>
      </c>
      <c r="D86" s="5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1" t="s">
        <v>145</v>
      </c>
      <c r="B89" s="71"/>
      <c r="C89" s="71"/>
      <c r="D89" s="71"/>
    </row>
    <row r="90" spans="1:4" ht="78" customHeight="1" x14ac:dyDescent="0.2">
      <c r="A90" s="22" t="s">
        <v>146</v>
      </c>
      <c r="B90" s="21" t="s">
        <v>757</v>
      </c>
      <c r="C90" s="23" t="str">
        <f t="shared" ref="C90:D90" si="4">$G$1</f>
        <v>N/A</v>
      </c>
      <c r="D90" s="23" t="str">
        <f t="shared" si="4"/>
        <v>N/A</v>
      </c>
    </row>
    <row r="91" spans="1:4" x14ac:dyDescent="0.2">
      <c r="A91" s="72" t="s">
        <v>147</v>
      </c>
      <c r="B91" s="72"/>
      <c r="C91" s="72"/>
      <c r="D91" s="72"/>
    </row>
    <row r="92" spans="1:4" ht="139" customHeight="1" x14ac:dyDescent="0.2">
      <c r="A92" s="18" t="s">
        <v>148</v>
      </c>
      <c r="B92" s="21" t="s">
        <v>32</v>
      </c>
      <c r="C92" s="17" t="str">
        <f>F5&amp;CHAR(10)&amp;_xlfn.TEXTJOIN(CHAR(10),TRUE,$F$12:$F$20)</f>
        <v>ISO 14971
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757</v>
      </c>
      <c r="C95" s="23" t="str">
        <f t="shared" ref="C95:D95" si="5">$G$1</f>
        <v>N/A</v>
      </c>
      <c r="D95" s="23" t="str">
        <f t="shared" si="5"/>
        <v>N/A</v>
      </c>
    </row>
    <row r="96" spans="1:4" ht="77" customHeight="1" x14ac:dyDescent="0.2">
      <c r="A96" s="18" t="s">
        <v>152</v>
      </c>
      <c r="B96" s="21" t="s">
        <v>32</v>
      </c>
      <c r="C96" s="17" t="str">
        <f>$F$5&amp;CHAR(10)&amp;$F$6</f>
        <v>ISO 14971
ISO 10993-1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$F$4&amp;CHAR(10)&amp;$F$5&amp;CHAR(10)&amp;$F$20</f>
        <v>ISO 13485
ISO 14971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10993-7</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757</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71" t="s">
        <v>160</v>
      </c>
      <c r="B104" s="71"/>
      <c r="C104" s="71"/>
      <c r="D104" s="71"/>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1" t="s">
        <v>163</v>
      </c>
      <c r="B107" s="71"/>
      <c r="C107" s="71"/>
      <c r="D107" s="71"/>
    </row>
    <row r="108" spans="1:4" x14ac:dyDescent="0.2">
      <c r="A108" s="71" t="s">
        <v>164</v>
      </c>
      <c r="B108" s="71"/>
      <c r="C108" s="71"/>
      <c r="D108" s="71"/>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4" t="s">
        <v>245</v>
      </c>
      <c r="B111" s="75"/>
      <c r="C111" s="75"/>
      <c r="D111" s="76"/>
    </row>
    <row r="112" spans="1:4"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71" t="s">
        <v>168</v>
      </c>
      <c r="B115" s="71"/>
      <c r="C115" s="71"/>
      <c r="D115" s="71"/>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71" t="s">
        <v>173</v>
      </c>
      <c r="B120" s="71"/>
      <c r="C120" s="71"/>
      <c r="D120" s="71"/>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71" t="s">
        <v>178</v>
      </c>
      <c r="B125" s="71"/>
      <c r="C125" s="71"/>
      <c r="D125" s="71"/>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71" t="s">
        <v>187</v>
      </c>
      <c r="B134" s="71"/>
      <c r="C134" s="71"/>
      <c r="D134" s="71"/>
    </row>
    <row r="135" spans="1:4" x14ac:dyDescent="0.2">
      <c r="A135" s="72" t="s">
        <v>188</v>
      </c>
      <c r="B135" s="72"/>
      <c r="C135" s="72"/>
      <c r="D135" s="72"/>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2" t="s">
        <v>191</v>
      </c>
      <c r="B138" s="72"/>
      <c r="C138" s="72"/>
      <c r="D138" s="72"/>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72" t="s">
        <v>192</v>
      </c>
      <c r="B143" s="72"/>
      <c r="C143" s="72"/>
      <c r="D143" s="72"/>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71" t="s">
        <v>195</v>
      </c>
      <c r="B148" s="71"/>
      <c r="C148" s="71"/>
      <c r="D148" s="71"/>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757</v>
      </c>
      <c r="C151" s="23" t="str">
        <f>$G$1</f>
        <v>N/A</v>
      </c>
      <c r="D151" s="23" t="str">
        <f>$G$1</f>
        <v>N/A</v>
      </c>
    </row>
    <row r="152" spans="1:4" ht="145" customHeight="1" x14ac:dyDescent="0.2">
      <c r="A152" s="18" t="s">
        <v>199</v>
      </c>
      <c r="B152" s="21" t="s">
        <v>757</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71" t="s">
        <v>201</v>
      </c>
      <c r="B156" s="71"/>
      <c r="C156" s="71"/>
      <c r="D156" s="71"/>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74" t="s">
        <v>205</v>
      </c>
      <c r="B160" s="75"/>
      <c r="C160" s="75"/>
      <c r="D160" s="76"/>
    </row>
    <row r="161" spans="1:4" ht="68" x14ac:dyDescent="0.2">
      <c r="A161" s="18" t="s">
        <v>206</v>
      </c>
      <c r="B161" s="21" t="s">
        <v>757</v>
      </c>
      <c r="C161" s="19" t="str">
        <f>$G$1</f>
        <v>N/A</v>
      </c>
      <c r="D161" s="19" t="str">
        <f>$G$1</f>
        <v>N/A</v>
      </c>
    </row>
    <row r="162" spans="1:4" x14ac:dyDescent="0.2">
      <c r="A162" s="72" t="s">
        <v>207</v>
      </c>
      <c r="B162" s="72"/>
      <c r="C162" s="72"/>
      <c r="D162" s="72"/>
    </row>
    <row r="163" spans="1:4" ht="34" x14ac:dyDescent="0.2">
      <c r="A163" s="18" t="s">
        <v>11</v>
      </c>
      <c r="B163" s="21" t="s">
        <v>757</v>
      </c>
      <c r="C163" s="19" t="str">
        <f t="shared" ref="C163:D165" si="12">$G$1</f>
        <v>N/A</v>
      </c>
      <c r="D163" s="19" t="str">
        <f t="shared" si="12"/>
        <v>N/A</v>
      </c>
    </row>
    <row r="164" spans="1:4" ht="17" x14ac:dyDescent="0.2">
      <c r="A164" s="18" t="s">
        <v>12</v>
      </c>
      <c r="B164" s="21" t="s">
        <v>757</v>
      </c>
      <c r="C164" s="19" t="str">
        <f t="shared" si="12"/>
        <v>N/A</v>
      </c>
      <c r="D164" s="19" t="str">
        <f t="shared" si="12"/>
        <v>N/A</v>
      </c>
    </row>
    <row r="165" spans="1:4" ht="34" x14ac:dyDescent="0.2">
      <c r="A165" s="18" t="s">
        <v>13</v>
      </c>
      <c r="B165" s="21" t="s">
        <v>757</v>
      </c>
      <c r="C165" s="19" t="str">
        <f t="shared" si="12"/>
        <v>N/A</v>
      </c>
      <c r="D165" s="19" t="str">
        <f t="shared" si="12"/>
        <v>N/A</v>
      </c>
    </row>
    <row r="166" spans="1:4" x14ac:dyDescent="0.2">
      <c r="A166" s="72" t="s">
        <v>208</v>
      </c>
      <c r="B166" s="72"/>
      <c r="C166" s="72"/>
      <c r="D166" s="72"/>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1" t="s">
        <v>212</v>
      </c>
      <c r="B171" s="71"/>
      <c r="C171" s="71"/>
      <c r="D171" s="71"/>
    </row>
    <row r="172" spans="1:4" x14ac:dyDescent="0.2">
      <c r="A172" s="71" t="s">
        <v>213</v>
      </c>
      <c r="B172" s="71"/>
      <c r="C172" s="71"/>
      <c r="D172" s="71"/>
    </row>
    <row r="173" spans="1:4" ht="68" customHeight="1" x14ac:dyDescent="0.2">
      <c r="A173" s="67" t="s">
        <v>21</v>
      </c>
      <c r="B173" s="67"/>
      <c r="C173" s="67"/>
      <c r="D173" s="67"/>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757</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757</v>
      </c>
      <c r="C179" s="23" t="str">
        <f>$G$1</f>
        <v>N/A</v>
      </c>
      <c r="D179" s="23" t="str">
        <f>$G$1</f>
        <v>N/A</v>
      </c>
    </row>
    <row r="180" spans="1:4" ht="130" customHeight="1" x14ac:dyDescent="0.2">
      <c r="A180" s="18" t="s">
        <v>221</v>
      </c>
      <c r="B180" s="21" t="s">
        <v>32</v>
      </c>
      <c r="C180" s="17" t="str">
        <f>$F$5&amp;CHAR(10)&amp;$F$25</f>
        <v>ISO 14971
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73" t="s">
        <v>223</v>
      </c>
      <c r="B182" s="73"/>
      <c r="C182" s="73"/>
      <c r="D182" s="73"/>
    </row>
    <row r="183" spans="1:4" x14ac:dyDescent="0.2">
      <c r="A183" s="67" t="s">
        <v>22</v>
      </c>
      <c r="B183" s="67"/>
      <c r="C183" s="67"/>
      <c r="D183" s="67"/>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67" t="s">
        <v>218</v>
      </c>
      <c r="B188" s="67"/>
      <c r="C188" s="67"/>
      <c r="D188" s="67"/>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3">$F$25</f>
        <v>ISO 20417</v>
      </c>
      <c r="D192" s="17" t="str">
        <f t="shared" ref="D192:D204"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 t="shared" si="13"/>
        <v>ISO 20417</v>
      </c>
      <c r="D19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 t="shared" si="13"/>
        <v>ISO 20417</v>
      </c>
      <c r="D19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 t="shared" si="13"/>
        <v>ISO 20417</v>
      </c>
      <c r="D19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 t="shared" si="13"/>
        <v>ISO 20417</v>
      </c>
      <c r="D19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 t="shared" si="13"/>
        <v>ISO 20417</v>
      </c>
      <c r="D19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757</v>
      </c>
      <c r="C205" s="23" t="str">
        <f>$G$1</f>
        <v>N/A</v>
      </c>
      <c r="D205" s="23" t="str">
        <f>$G$1</f>
        <v>N/A</v>
      </c>
    </row>
    <row r="206" spans="1:4" x14ac:dyDescent="0.2">
      <c r="A206" s="73" t="s">
        <v>244</v>
      </c>
      <c r="B206" s="73"/>
      <c r="C206" s="73"/>
      <c r="D206" s="73"/>
    </row>
    <row r="207" spans="1:4" ht="17" customHeight="1" x14ac:dyDescent="0.2">
      <c r="A207" s="68" t="s">
        <v>23</v>
      </c>
      <c r="B207" s="69"/>
      <c r="C207" s="69"/>
      <c r="D207" s="70"/>
    </row>
    <row r="208" spans="1:4" ht="78" customHeight="1" x14ac:dyDescent="0.2">
      <c r="A208" s="18" t="s">
        <v>248</v>
      </c>
      <c r="B208" s="21" t="s">
        <v>32</v>
      </c>
      <c r="C208" s="17" t="str">
        <f>_xlfn.TEXTJOIN(CHAR(10),TRUE,$F$23:$F$25)</f>
        <v>ISO 11607-1
ISO 11607-2
ISO 20417</v>
      </c>
      <c r="D208" s="17" t="str">
        <f t="shared" ref="D208:D217"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10993-7
ISO 11135
ISO 11607-1
ISO 11607-2
ISO 20417</v>
      </c>
      <c r="D210"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74" t="s">
        <v>258</v>
      </c>
      <c r="B218" s="75"/>
      <c r="C218" s="75"/>
      <c r="D218" s="76"/>
    </row>
    <row r="219" spans="1:4" ht="17" customHeight="1" x14ac:dyDescent="0.2">
      <c r="A219" s="68" t="s">
        <v>24</v>
      </c>
      <c r="B219" s="69"/>
      <c r="C219" s="69"/>
      <c r="D219" s="70"/>
    </row>
    <row r="220" spans="1:4" ht="99" customHeight="1" x14ac:dyDescent="0.2">
      <c r="A220" s="18" t="s">
        <v>259</v>
      </c>
      <c r="B220" s="21" t="s">
        <v>32</v>
      </c>
      <c r="C220" s="17" t="str">
        <f t="shared" ref="C220:C229" si="16">$F$25</f>
        <v>ISO 20417</v>
      </c>
      <c r="D220" s="17" t="str">
        <f t="shared" ref="D220:D229"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 t="shared" si="16"/>
        <v>ISO 20417</v>
      </c>
      <c r="D221"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 t="shared" si="16"/>
        <v>ISO 20417</v>
      </c>
      <c r="D22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 t="shared" si="16"/>
        <v>ISO 20417</v>
      </c>
      <c r="D223"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77" customHeight="1" x14ac:dyDescent="0.2">
      <c r="A224" s="18" t="s">
        <v>263</v>
      </c>
      <c r="B224" s="21" t="s">
        <v>32</v>
      </c>
      <c r="C224" s="17" t="str">
        <f t="shared" si="16"/>
        <v>ISO 20417</v>
      </c>
      <c r="D224"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96" customHeight="1" x14ac:dyDescent="0.2">
      <c r="A225" s="18" t="s">
        <v>264</v>
      </c>
      <c r="B225" s="21" t="s">
        <v>32</v>
      </c>
      <c r="C225" s="17" t="str">
        <f t="shared" si="16"/>
        <v>ISO 20417</v>
      </c>
      <c r="D225"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71" customHeight="1" x14ac:dyDescent="0.2">
      <c r="A226" s="18" t="s">
        <v>265</v>
      </c>
      <c r="B226" s="21" t="s">
        <v>32</v>
      </c>
      <c r="C226" s="17" t="str">
        <f t="shared" si="16"/>
        <v>ISO 20417</v>
      </c>
      <c r="D226"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 t="shared" si="16"/>
        <v>ISO 20417</v>
      </c>
      <c r="D227"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 t="shared" si="16"/>
        <v>ISO 20417</v>
      </c>
      <c r="D228"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 t="shared" si="16"/>
        <v>ISO 20417</v>
      </c>
      <c r="D229"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67" t="s">
        <v>269</v>
      </c>
      <c r="B230" s="67"/>
      <c r="C230" s="67"/>
      <c r="D230" s="67"/>
    </row>
    <row r="231" spans="1:4" ht="34" x14ac:dyDescent="0.2">
      <c r="A231" s="18" t="s">
        <v>685</v>
      </c>
      <c r="B231" s="21" t="s">
        <v>757</v>
      </c>
      <c r="C231" s="23" t="str">
        <f t="shared" ref="C231:D234" si="18">$G$1</f>
        <v>N/A</v>
      </c>
      <c r="D231" s="23" t="str">
        <f t="shared" si="18"/>
        <v>N/A</v>
      </c>
    </row>
    <row r="232" spans="1:4" ht="17" x14ac:dyDescent="0.2">
      <c r="A232" s="18" t="s">
        <v>686</v>
      </c>
      <c r="B232" s="21" t="s">
        <v>757</v>
      </c>
      <c r="C232" s="23" t="str">
        <f t="shared" si="18"/>
        <v>N/A</v>
      </c>
      <c r="D232" s="23" t="str">
        <f t="shared" si="18"/>
        <v>N/A</v>
      </c>
    </row>
    <row r="233" spans="1:4" ht="34" x14ac:dyDescent="0.2">
      <c r="A233" s="18" t="s">
        <v>687</v>
      </c>
      <c r="B233" s="21" t="s">
        <v>757</v>
      </c>
      <c r="C233" s="23" t="str">
        <f t="shared" si="18"/>
        <v>N/A</v>
      </c>
      <c r="D233" s="23" t="str">
        <f t="shared" si="18"/>
        <v>N/A</v>
      </c>
    </row>
    <row r="234" spans="1:4" ht="17" x14ac:dyDescent="0.2">
      <c r="A234" s="18" t="s">
        <v>688</v>
      </c>
      <c r="B234" s="21" t="s">
        <v>757</v>
      </c>
      <c r="C234" s="23" t="str">
        <f t="shared" si="18"/>
        <v>N/A</v>
      </c>
      <c r="D234" s="23" t="str">
        <f t="shared" si="18"/>
        <v>N/A</v>
      </c>
    </row>
    <row r="235" spans="1:4" ht="98" customHeight="1" x14ac:dyDescent="0.2">
      <c r="A235" s="18" t="s">
        <v>270</v>
      </c>
      <c r="B235" s="21" t="s">
        <v>32</v>
      </c>
      <c r="C235" s="17" t="str">
        <f>_xlfn.TEXTJOIN(CHAR(10),TRUE,$F$23:$F$25)</f>
        <v>ISO 11607-1
ISO 11607-2
ISO 20417</v>
      </c>
      <c r="D235" s="17" t="str">
        <f t="shared" ref="D235" si="19">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_xlfn.TEXTJOIN(CHAR(10),TRUE,$F$23:$F$25)</f>
        <v>ISO 11607-1
ISO 11607-2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$F$5&amp;CHAR(10)&amp;_xlfn.TEXTJOIN(CHAR(10),TRUE,$F$23:$F$25)</f>
        <v>ISO 14971
ISO 11607-1
ISO 11607-2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67" t="s">
        <v>275</v>
      </c>
      <c r="B240" s="67"/>
      <c r="C240" s="67"/>
      <c r="D240" s="67"/>
    </row>
    <row r="241" spans="1:4" ht="92" customHeight="1" x14ac:dyDescent="0.2">
      <c r="A241" s="20" t="s">
        <v>689</v>
      </c>
      <c r="B241" s="21" t="s">
        <v>32</v>
      </c>
      <c r="C241" s="17" t="str">
        <f>$F$20&amp;CHAR(10)&amp;$F$25</f>
        <v>IEC 62366-1
ISO 20417</v>
      </c>
      <c r="D241" s="17" t="str">
        <f t="shared" ref="D241:D242" si="20">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20"/>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72" t="s">
        <v>276</v>
      </c>
      <c r="B243" s="72"/>
      <c r="C243" s="72"/>
      <c r="D243" s="72"/>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67" t="s">
        <v>277</v>
      </c>
      <c r="B246" s="67"/>
      <c r="C246" s="67"/>
      <c r="D246" s="67"/>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757</v>
      </c>
      <c r="C254" s="23" t="str">
        <f>$G$1</f>
        <v>N/A</v>
      </c>
      <c r="D254" s="23" t="str">
        <f>$G$1</f>
        <v>N/A</v>
      </c>
    </row>
    <row r="255" spans="1:4" ht="34" customHeight="1" x14ac:dyDescent="0.2">
      <c r="A255" s="68" t="s">
        <v>280</v>
      </c>
      <c r="B255" s="69"/>
      <c r="C255" s="69"/>
      <c r="D255" s="70"/>
    </row>
    <row r="256" spans="1:4" ht="95" customHeight="1" x14ac:dyDescent="0.2">
      <c r="A256" s="18" t="s">
        <v>699</v>
      </c>
      <c r="B256" s="21" t="s">
        <v>32</v>
      </c>
      <c r="C256" s="17" t="str">
        <f>$F$25</f>
        <v>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$F$25</f>
        <v>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757</v>
      </c>
      <c r="C258" s="23" t="str">
        <f t="shared" ref="C258:D260" si="21">$G$1</f>
        <v>N/A</v>
      </c>
      <c r="D258" s="23" t="str">
        <f t="shared" si="21"/>
        <v>N/A</v>
      </c>
    </row>
    <row r="259" spans="1:4" ht="34" x14ac:dyDescent="0.2">
      <c r="A259" s="18" t="s">
        <v>282</v>
      </c>
      <c r="B259" s="21" t="s">
        <v>757</v>
      </c>
      <c r="C259" s="23" t="str">
        <f t="shared" si="21"/>
        <v>N/A</v>
      </c>
      <c r="D259" s="23" t="str">
        <f t="shared" si="21"/>
        <v>N/A</v>
      </c>
    </row>
    <row r="260" spans="1:4" ht="34" x14ac:dyDescent="0.2">
      <c r="A260" s="18" t="s">
        <v>283</v>
      </c>
      <c r="B260" s="21" t="s">
        <v>757</v>
      </c>
      <c r="C260" s="23" t="str">
        <f t="shared" si="21"/>
        <v>N/A</v>
      </c>
      <c r="D260" s="23" t="str">
        <f t="shared" si="21"/>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757</v>
      </c>
      <c r="C263" s="23" t="str">
        <f>$G$1</f>
        <v>N/A</v>
      </c>
      <c r="D263" s="23" t="str">
        <f>$G$1</f>
        <v>N/A</v>
      </c>
    </row>
    <row r="264" spans="1:4" ht="82" customHeight="1" x14ac:dyDescent="0.2">
      <c r="A264" s="18" t="s">
        <v>287</v>
      </c>
      <c r="B264" s="21" t="s">
        <v>757</v>
      </c>
      <c r="C264" s="23" t="str">
        <f>$G$1</f>
        <v>N/A</v>
      </c>
      <c r="D264" s="23" t="str">
        <f>$G$1</f>
        <v>N/A</v>
      </c>
    </row>
  </sheetData>
  <mergeCells count="60">
    <mergeCell ref="C53:D53"/>
    <mergeCell ref="C52:D52"/>
    <mergeCell ref="A29:D29"/>
    <mergeCell ref="A6:D6"/>
    <mergeCell ref="A7:D7"/>
    <mergeCell ref="A14:D14"/>
    <mergeCell ref="A19:D19"/>
    <mergeCell ref="A28:D28"/>
    <mergeCell ref="C51:D51"/>
    <mergeCell ref="A120:D120"/>
    <mergeCell ref="C82:D82"/>
    <mergeCell ref="A76:D76"/>
    <mergeCell ref="A40:D40"/>
    <mergeCell ref="A41:D41"/>
    <mergeCell ref="A42:D42"/>
    <mergeCell ref="A46:D46"/>
    <mergeCell ref="A49:D49"/>
    <mergeCell ref="A50:D50"/>
    <mergeCell ref="A55:D55"/>
    <mergeCell ref="A57:D57"/>
    <mergeCell ref="A59:D59"/>
    <mergeCell ref="A63:D63"/>
    <mergeCell ref="A64:D64"/>
    <mergeCell ref="C58:D58"/>
    <mergeCell ref="C54:D54"/>
    <mergeCell ref="A104:D104"/>
    <mergeCell ref="A107:D107"/>
    <mergeCell ref="A108:D108"/>
    <mergeCell ref="A111:D111"/>
    <mergeCell ref="A115:D115"/>
    <mergeCell ref="A79:D79"/>
    <mergeCell ref="A80:D80"/>
    <mergeCell ref="A84:D84"/>
    <mergeCell ref="A89:D89"/>
    <mergeCell ref="A91:D91"/>
    <mergeCell ref="A166:D166"/>
    <mergeCell ref="A171:D171"/>
    <mergeCell ref="A172:D172"/>
    <mergeCell ref="A125:D125"/>
    <mergeCell ref="A138:D138"/>
    <mergeCell ref="A143:D143"/>
    <mergeCell ref="A148:D148"/>
    <mergeCell ref="A156:D156"/>
    <mergeCell ref="A160:D160"/>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s>
  <dataValidations count="1">
    <dataValidation type="list" allowBlank="1" showInputMessage="1" showErrorMessage="1" sqref="B4:B5 B8:B13 B231:B239 B20:B25 B30:B39 B43:B45 B47:B48 B58 B56 B15:B18 B60:B62 B65:B75 B77:B78 B81:B83 B85:B88 B256:B264 B92:B103 B105:B106 B109:B110 B112:B114 B116:B119 B121:B124 B126:B133 B136:B137 B139:B142 B144:B147 B149:B155 B157:B159 B161 B163:B165 B167:B168 B90 B184:B187 B189:B205 B208:B217 B220:B229 B174:B181 B241:B242 B244:B245 B247:B254 B51:B54"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J264"/>
  <sheetViews>
    <sheetView topLeftCell="A53" zoomScale="85" zoomScaleNormal="85" workbookViewId="0">
      <selection activeCell="F51" sqref="F51"/>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10993-1
ISO 1135-4
ISO 1135-5
ISO 11737-1
ISO/TS 23128:2019
ISO 3826-1
ISO 3826-3
ISO 6710
ISO 80369-7
ISO 8536-4
IEC 62366-1</v>
      </c>
      <c r="D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47" t="s">
        <v>82</v>
      </c>
      <c r="G4" s="22" t="s">
        <v>65</v>
      </c>
      <c r="I4" s="22" t="s">
        <v>790</v>
      </c>
      <c r="J4" s="53" t="s">
        <v>727</v>
      </c>
    </row>
    <row r="5" spans="1:10" ht="103" customHeight="1" x14ac:dyDescent="0.2">
      <c r="A5" s="22" t="s">
        <v>34</v>
      </c>
      <c r="B5" s="21" t="s">
        <v>32</v>
      </c>
      <c r="C5" s="17" t="str">
        <f>$F$5</f>
        <v>ISO 14971</v>
      </c>
      <c r="D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47" t="s">
        <v>83</v>
      </c>
      <c r="G5" s="22" t="s">
        <v>64</v>
      </c>
      <c r="I5" s="22" t="s">
        <v>791</v>
      </c>
      <c r="J5" s="47" t="s">
        <v>788</v>
      </c>
    </row>
    <row r="6" spans="1:10" ht="51" x14ac:dyDescent="0.2">
      <c r="A6" s="77" t="s">
        <v>35</v>
      </c>
      <c r="B6" s="77"/>
      <c r="C6" s="77"/>
      <c r="D6" s="77"/>
      <c r="E6" s="2"/>
      <c r="F6" s="47" t="s">
        <v>66</v>
      </c>
      <c r="G6" s="22" t="s">
        <v>67</v>
      </c>
      <c r="I6" s="22" t="s">
        <v>792</v>
      </c>
      <c r="J6" s="47" t="s">
        <v>800</v>
      </c>
    </row>
    <row r="7" spans="1:10" ht="34" x14ac:dyDescent="0.2">
      <c r="A7" s="77" t="s">
        <v>0</v>
      </c>
      <c r="B7" s="77"/>
      <c r="C7" s="77"/>
      <c r="D7" s="77"/>
      <c r="E7" s="2"/>
      <c r="F7" s="47" t="s">
        <v>802</v>
      </c>
      <c r="G7" s="22" t="s">
        <v>803</v>
      </c>
      <c r="I7" s="22" t="s">
        <v>793</v>
      </c>
      <c r="J7" s="47" t="s">
        <v>799</v>
      </c>
    </row>
    <row r="8" spans="1:10" ht="116" customHeight="1" x14ac:dyDescent="0.2">
      <c r="A8" s="22" t="s">
        <v>36</v>
      </c>
      <c r="B8" s="21" t="s">
        <v>32</v>
      </c>
      <c r="C8" s="17" t="str">
        <f t="shared" ref="C8:C13" si="0">$F$5</f>
        <v>ISO 14971</v>
      </c>
      <c r="D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47" t="s">
        <v>810</v>
      </c>
      <c r="G8" s="22" t="s">
        <v>811</v>
      </c>
      <c r="I8" s="22" t="s">
        <v>794</v>
      </c>
      <c r="J8" s="47" t="s">
        <v>800</v>
      </c>
    </row>
    <row r="9" spans="1:10" ht="113" customHeight="1" x14ac:dyDescent="0.2">
      <c r="A9" s="22" t="s">
        <v>37</v>
      </c>
      <c r="B9" s="21" t="s">
        <v>32</v>
      </c>
      <c r="C9" s="17" t="str">
        <f t="shared" si="0"/>
        <v>ISO 14971</v>
      </c>
      <c r="D9" s="17"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47" t="s">
        <v>804</v>
      </c>
      <c r="G9" s="22" t="s">
        <v>805</v>
      </c>
      <c r="I9" s="22" t="s">
        <v>795</v>
      </c>
      <c r="J9" s="53" t="s">
        <v>727</v>
      </c>
    </row>
    <row r="10" spans="1:10" ht="125" customHeight="1" x14ac:dyDescent="0.2">
      <c r="A10" s="22" t="s">
        <v>38</v>
      </c>
      <c r="B10" s="21" t="s">
        <v>32</v>
      </c>
      <c r="C10" s="17" t="str">
        <f t="shared" si="0"/>
        <v>ISO 14971</v>
      </c>
      <c r="D10"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47" t="s">
        <v>806</v>
      </c>
      <c r="G10" s="22" t="s">
        <v>807</v>
      </c>
      <c r="I10" s="22" t="s">
        <v>796</v>
      </c>
      <c r="J10" s="53" t="s">
        <v>727</v>
      </c>
    </row>
    <row r="11" spans="1:10" ht="128" customHeight="1" x14ac:dyDescent="0.2">
      <c r="A11" s="22" t="s">
        <v>39</v>
      </c>
      <c r="B11" s="21" t="s">
        <v>32</v>
      </c>
      <c r="C11" s="17" t="str">
        <f t="shared" si="0"/>
        <v>ISO 14971</v>
      </c>
      <c r="D11"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47" t="s">
        <v>808</v>
      </c>
      <c r="G11" s="22" t="s">
        <v>809</v>
      </c>
      <c r="I11" s="22" t="s">
        <v>797</v>
      </c>
      <c r="J11" s="53" t="s">
        <v>727</v>
      </c>
    </row>
    <row r="12" spans="1:10" ht="144" customHeight="1" x14ac:dyDescent="0.2">
      <c r="A12" s="22" t="s">
        <v>53</v>
      </c>
      <c r="B12" s="21" t="s">
        <v>32</v>
      </c>
      <c r="C12" s="17" t="str">
        <f t="shared" si="0"/>
        <v>ISO 14971</v>
      </c>
      <c r="D12"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47" t="s">
        <v>814</v>
      </c>
      <c r="G12" s="22" t="s">
        <v>815</v>
      </c>
      <c r="I12" s="22" t="s">
        <v>798</v>
      </c>
      <c r="J12" s="47" t="s">
        <v>801</v>
      </c>
    </row>
    <row r="13" spans="1:10" ht="128" customHeight="1" x14ac:dyDescent="0.2">
      <c r="A13" s="22" t="s">
        <v>40</v>
      </c>
      <c r="B13" s="21" t="s">
        <v>32</v>
      </c>
      <c r="C13" s="17" t="str">
        <f t="shared" si="0"/>
        <v>ISO 14971</v>
      </c>
      <c r="D13" s="17"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47" t="s">
        <v>816</v>
      </c>
      <c r="G13" s="22" t="s">
        <v>817</v>
      </c>
      <c r="I13" s="26"/>
      <c r="J13" s="52"/>
    </row>
    <row r="14" spans="1:10" ht="64" customHeight="1" x14ac:dyDescent="0.2">
      <c r="A14" s="77" t="s">
        <v>41</v>
      </c>
      <c r="B14" s="77"/>
      <c r="C14" s="77"/>
      <c r="D14" s="77"/>
      <c r="F14" s="47" t="s">
        <v>750</v>
      </c>
      <c r="G14" s="22" t="s">
        <v>751</v>
      </c>
      <c r="I14" s="26"/>
      <c r="J14" s="52"/>
    </row>
    <row r="15" spans="1:10" ht="107" customHeight="1" x14ac:dyDescent="0.2">
      <c r="A15" s="22" t="s">
        <v>42</v>
      </c>
      <c r="B15" s="21" t="s">
        <v>32</v>
      </c>
      <c r="C15" s="17" t="str">
        <f>$F$5</f>
        <v>ISO 14971</v>
      </c>
      <c r="D1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47" t="s">
        <v>740</v>
      </c>
      <c r="G15" s="22" t="s">
        <v>741</v>
      </c>
      <c r="I15" s="26"/>
      <c r="J15" s="52"/>
    </row>
    <row r="16" spans="1:10" ht="145" customHeight="1" x14ac:dyDescent="0.2">
      <c r="A16" s="22" t="s">
        <v>43</v>
      </c>
      <c r="B16" s="21" t="s">
        <v>32</v>
      </c>
      <c r="C16" s="17" t="str">
        <f>$F$5</f>
        <v>ISO 14971</v>
      </c>
      <c r="D1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47" t="s">
        <v>752</v>
      </c>
      <c r="G16" s="22" t="s">
        <v>753</v>
      </c>
      <c r="I16" s="26"/>
      <c r="J16" s="52"/>
    </row>
    <row r="17" spans="1:10" ht="116" customHeight="1" x14ac:dyDescent="0.2">
      <c r="A17" s="22" t="s">
        <v>44</v>
      </c>
      <c r="B17" s="21" t="s">
        <v>32</v>
      </c>
      <c r="C17" s="17" t="str">
        <f>$F$5</f>
        <v>ISO 14971</v>
      </c>
      <c r="D1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47" t="s">
        <v>742</v>
      </c>
      <c r="G17" s="22" t="s">
        <v>743</v>
      </c>
      <c r="I17" s="26"/>
      <c r="J17" s="52"/>
    </row>
    <row r="18" spans="1:10" ht="121" customHeight="1" x14ac:dyDescent="0.2">
      <c r="A18" s="22" t="s">
        <v>1</v>
      </c>
      <c r="B18" s="21" t="s">
        <v>32</v>
      </c>
      <c r="C18" s="17" t="str">
        <f>$F$5</f>
        <v>ISO 14971</v>
      </c>
      <c r="D1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47" t="s">
        <v>728</v>
      </c>
      <c r="G18" s="22" t="s">
        <v>729</v>
      </c>
      <c r="I18" s="52"/>
      <c r="J18" s="26"/>
    </row>
    <row r="19" spans="1:10" ht="51" x14ac:dyDescent="0.2">
      <c r="A19" s="78" t="s">
        <v>45</v>
      </c>
      <c r="B19" s="78"/>
      <c r="C19" s="78"/>
      <c r="D19" s="78"/>
      <c r="F19" s="47" t="s">
        <v>730</v>
      </c>
      <c r="G19" s="22" t="s">
        <v>731</v>
      </c>
      <c r="I19" s="26"/>
      <c r="J19" s="52"/>
    </row>
    <row r="20" spans="1:10" ht="62" customHeight="1" x14ac:dyDescent="0.2">
      <c r="A20" s="22" t="s">
        <v>46</v>
      </c>
      <c r="B20" s="21" t="s">
        <v>32</v>
      </c>
      <c r="C20" s="17" t="str">
        <f>$F$5&amp;CHAR(10)&amp;$F$16</f>
        <v>ISO 14971
IEC 62366-1</v>
      </c>
      <c r="D2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47" t="s">
        <v>748</v>
      </c>
      <c r="G20" s="22" t="s">
        <v>749</v>
      </c>
      <c r="I20" s="26"/>
      <c r="J20" s="52"/>
    </row>
    <row r="21" spans="1:10" ht="87" customHeight="1" x14ac:dyDescent="0.2">
      <c r="A21" s="22" t="s">
        <v>47</v>
      </c>
      <c r="B21" s="21" t="s">
        <v>32</v>
      </c>
      <c r="C21" s="17" t="str">
        <f>$F$5&amp;CHAR(10)&amp;$F$16</f>
        <v>ISO 14971
IEC 62366-1</v>
      </c>
      <c r="D2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47" t="s">
        <v>812</v>
      </c>
      <c r="G21" s="22" t="s">
        <v>813</v>
      </c>
      <c r="I21" s="26"/>
      <c r="J21" s="52"/>
    </row>
    <row r="22" spans="1:10" ht="86" customHeight="1" x14ac:dyDescent="0.2">
      <c r="A22" s="22" t="s">
        <v>48</v>
      </c>
      <c r="B22" s="21" t="s">
        <v>32</v>
      </c>
      <c r="C22" s="17" t="str">
        <f>F5&amp;CHAR(10)&amp;_xlfn.TEXTJOIN(CHAR(10),TRUE,$F$19:$F$22)</f>
        <v>ISO 14971
ISO 11607-1
ISO 11607-2
ISO 3826-2
ISO 20417</v>
      </c>
      <c r="D2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47" t="s">
        <v>725</v>
      </c>
      <c r="G22" s="22" t="s">
        <v>726</v>
      </c>
      <c r="I22" s="26"/>
      <c r="J22" s="52"/>
    </row>
    <row r="23" spans="1:10" ht="92" customHeight="1" x14ac:dyDescent="0.2">
      <c r="A23" s="22" t="s">
        <v>49</v>
      </c>
      <c r="B23" s="21" t="s">
        <v>32</v>
      </c>
      <c r="C23" s="17" t="str">
        <f>F6&amp;CHAR(10)&amp;_xlfn.TEXTJOIN(CHAR(10),TRUE,$F$19:$F$22)</f>
        <v>ISO 10993-1
ISO 11607-1
ISO 11607-2
ISO 3826-2
ISO 20417</v>
      </c>
      <c r="D2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52"/>
      <c r="G23" s="26"/>
      <c r="I23" s="26"/>
      <c r="J23" s="52"/>
    </row>
    <row r="24" spans="1:10" ht="102" customHeight="1" x14ac:dyDescent="0.2">
      <c r="A24" s="22" t="s">
        <v>50</v>
      </c>
      <c r="B24" s="21" t="s">
        <v>32</v>
      </c>
      <c r="C24" s="17" t="str">
        <f>$F$5</f>
        <v>ISO 14971</v>
      </c>
      <c r="D2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73" t="s">
        <v>94</v>
      </c>
      <c r="B28" s="73"/>
      <c r="C28" s="73"/>
      <c r="D28" s="73"/>
      <c r="F28" s="52"/>
      <c r="G28" s="26"/>
    </row>
    <row r="29" spans="1:10" ht="16" customHeight="1" x14ac:dyDescent="0.2">
      <c r="A29" s="77" t="s">
        <v>288</v>
      </c>
      <c r="B29" s="77"/>
      <c r="C29" s="77"/>
      <c r="D29" s="77"/>
      <c r="G29" s="2"/>
    </row>
    <row r="30" spans="1:10" ht="81" customHeight="1" x14ac:dyDescent="0.2">
      <c r="A30" s="22" t="s">
        <v>95</v>
      </c>
      <c r="B30" s="21" t="s">
        <v>32</v>
      </c>
      <c r="C30" s="17" t="str">
        <f>_xlfn.TEXTJOIN(CHAR(10),TRUE,$F$5:$F$8)&amp;CHAR(10)&amp;_xlfn.TEXTJOIN(CHAR(10),TRUE,$F$10:$F$15)</f>
        <v>ISO 14971
ISO 10993-1
ISO 1135-4
ISO 1135-5
ISO/TS 23128:2019
ISO 3826-1
ISO 3826-3
ISO 6710
ISO 80369-7
ISO 8536-4</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0" s="2"/>
    </row>
    <row r="31" spans="1:10" ht="98" customHeight="1" x14ac:dyDescent="0.2">
      <c r="A31" s="22" t="s">
        <v>96</v>
      </c>
      <c r="B31" s="21" t="s">
        <v>32</v>
      </c>
      <c r="C31" s="17" t="str">
        <f>$F$6</f>
        <v>ISO 10993-1</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1" s="2"/>
    </row>
    <row r="32" spans="1:10" ht="21" customHeight="1" x14ac:dyDescent="0.2">
      <c r="A32" s="22" t="s">
        <v>97</v>
      </c>
      <c r="B32" s="21" t="s">
        <v>757</v>
      </c>
      <c r="C32" s="23" t="str">
        <f>$G$1</f>
        <v>N/A</v>
      </c>
      <c r="D32" s="23" t="str">
        <f>$G$1</f>
        <v>N/A</v>
      </c>
      <c r="G32" s="2"/>
    </row>
    <row r="33" spans="1:7" ht="99" customHeight="1" x14ac:dyDescent="0.2">
      <c r="A33" s="22" t="s">
        <v>98</v>
      </c>
      <c r="B33" s="21" t="s">
        <v>32</v>
      </c>
      <c r="C33" s="17" t="str">
        <f>$F$4&amp;CHAR(10)&amp;_xlfn.TEXTJOIN(CHAR(10),TRUE,$F$7:$F$15)</f>
        <v>ISO 13485
ISO 1135-4
ISO 1135-5
ISO 11737-1
ISO/TS 23128:2019
ISO 3826-1
ISO 3826-3
ISO 6710
ISO 80369-7
ISO 8536-4</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1135-4
ISO 1135-5
ISO 11737-1
ISO/TS 23128:2019
ISO 3826-1
ISO 3826-3
ISO 6710
ISO 80369-7
ISO 8536-4</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0"/>
      <c r="G35" s="2"/>
    </row>
    <row r="36" spans="1:7" ht="56" customHeight="1" x14ac:dyDescent="0.2">
      <c r="A36" s="22" t="s">
        <v>101</v>
      </c>
      <c r="B36" s="21" t="s">
        <v>32</v>
      </c>
      <c r="C36" s="17" t="str">
        <f>_xlfn.TEXTJOIN(CHAR(10),TRUE,$F$7:$F$15)</f>
        <v>ISO 1135-4
ISO 1135-5
ISO 11737-1
ISO/TS 23128:2019
ISO 3826-1
ISO 3826-3
ISO 6710
ISO 80369-7
ISO 8536-4</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_xlfn.TEXTJOIN(CHAR(10),TRUE,$F$7:$F$16)</f>
        <v>ISO 1135-4
ISO 1135-5
ISO 11737-1
ISO/TS 23128:2019
ISO 3826-1
ISO 3826-3
ISO 6710
ISO 80369-7
ISO 8536-4
IEC 62366-1</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F5&amp;CHAR(10)&amp;_xlfn.TEXTJOIN(CHAR(10),TRUE,$F$19:$F$20)&amp;CHAR(10)&amp;F22</f>
        <v>ISO 14971
ISO 11607-1
ISO 11607-2
ISO 20417</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0"/>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73" t="s">
        <v>104</v>
      </c>
      <c r="B40" s="73"/>
      <c r="C40" s="73"/>
      <c r="D40" s="73"/>
    </row>
    <row r="41" spans="1:7" x14ac:dyDescent="0.2">
      <c r="A41" s="73" t="s">
        <v>106</v>
      </c>
      <c r="B41" s="73"/>
      <c r="C41" s="73"/>
      <c r="D41" s="73"/>
    </row>
    <row r="42" spans="1:7" ht="50" customHeight="1" x14ac:dyDescent="0.2">
      <c r="A42" s="77" t="s">
        <v>107</v>
      </c>
      <c r="B42" s="77"/>
      <c r="C42" s="77"/>
      <c r="D42" s="77"/>
    </row>
    <row r="43" spans="1:7" ht="102" customHeight="1" x14ac:dyDescent="0.2">
      <c r="A43" s="22" t="s">
        <v>2</v>
      </c>
      <c r="B43" s="21" t="s">
        <v>32</v>
      </c>
      <c r="C43" s="17" t="str">
        <f>$F$5&amp;CHAR(10)&amp;_xlfn.TEXTJOIN(CHAR(10),TRUE,$F$7:$F$15)</f>
        <v>ISO 14971
ISO 1135-4
ISO 1135-5
ISO 11737-1
ISO/TS 23128:2019
ISO 3826-1
ISO 3826-3
ISO 6710
ISO 80369-7
ISO 8536-4</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$F$5&amp;CHAR(10)&amp;_xlfn.TEXTJOIN(CHAR(10),TRUE,$F$7:$F$15)</f>
        <v>ISO 14971
ISO 1135-4
ISO 1135-5
ISO 11737-1
ISO/TS 23128:2019
ISO 3826-1
ISO 3826-3
ISO 6710
ISO 80369-7
ISO 8536-4</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$F$5&amp;CHAR(10)&amp;_xlfn.TEXTJOIN(CHAR(10),TRUE,$F$7:$F$15)</f>
        <v>ISO 14971
ISO 1135-4
ISO 1135-5
ISO 11737-1
ISO/TS 23128:2019
ISO 3826-1
ISO 3826-3
ISO 6710
ISO 80369-7
ISO 8536-4</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77" t="s">
        <v>5</v>
      </c>
      <c r="B46" s="77"/>
      <c r="C46" s="77"/>
      <c r="D46" s="77"/>
    </row>
    <row r="47" spans="1:7" ht="90" customHeight="1" x14ac:dyDescent="0.2">
      <c r="A47" s="22" t="s">
        <v>322</v>
      </c>
      <c r="B47" s="21"/>
      <c r="C47" s="79" t="s">
        <v>848</v>
      </c>
      <c r="D47" s="80"/>
    </row>
    <row r="48" spans="1:7" ht="85" x14ac:dyDescent="0.2">
      <c r="A48" s="22" t="s">
        <v>321</v>
      </c>
      <c r="B48" s="21"/>
      <c r="C48" s="79" t="s">
        <v>848</v>
      </c>
      <c r="D48" s="80"/>
    </row>
    <row r="49" spans="1:4" x14ac:dyDescent="0.2">
      <c r="A49" s="73" t="s">
        <v>108</v>
      </c>
      <c r="B49" s="73"/>
      <c r="C49" s="73"/>
      <c r="D49" s="73"/>
    </row>
    <row r="50" spans="1:4" x14ac:dyDescent="0.2">
      <c r="A50" s="77" t="s">
        <v>6</v>
      </c>
      <c r="B50" s="77"/>
      <c r="C50" s="77"/>
      <c r="D50" s="77"/>
    </row>
    <row r="51" spans="1:4" ht="75" customHeight="1" x14ac:dyDescent="0.2">
      <c r="A51" s="22" t="s">
        <v>109</v>
      </c>
      <c r="B51" s="21"/>
      <c r="C51" s="79" t="s">
        <v>848</v>
      </c>
      <c r="D51" s="80"/>
    </row>
    <row r="52" spans="1:4" ht="78" customHeight="1" x14ac:dyDescent="0.2">
      <c r="A52" s="22" t="s">
        <v>110</v>
      </c>
      <c r="B52" s="21"/>
      <c r="C52" s="79" t="s">
        <v>848</v>
      </c>
      <c r="D52" s="80"/>
    </row>
    <row r="53" spans="1:4" ht="93" customHeight="1" x14ac:dyDescent="0.2">
      <c r="A53" s="22" t="s">
        <v>111</v>
      </c>
      <c r="B53" s="21"/>
      <c r="C53" s="79" t="s">
        <v>848</v>
      </c>
      <c r="D53" s="80"/>
    </row>
    <row r="54" spans="1:4" ht="105" customHeight="1" x14ac:dyDescent="0.2">
      <c r="A54" s="22" t="s">
        <v>112</v>
      </c>
      <c r="B54" s="21"/>
      <c r="C54" s="79" t="s">
        <v>848</v>
      </c>
      <c r="D54" s="80"/>
    </row>
    <row r="55" spans="1:4" ht="17" customHeight="1" x14ac:dyDescent="0.2">
      <c r="A55" s="73" t="s">
        <v>113</v>
      </c>
      <c r="B55" s="73"/>
      <c r="C55" s="73"/>
      <c r="D55" s="73"/>
    </row>
    <row r="56" spans="1:4" ht="71" customHeight="1" x14ac:dyDescent="0.2">
      <c r="A56" s="22" t="s">
        <v>7</v>
      </c>
      <c r="B56" s="21" t="s">
        <v>757</v>
      </c>
      <c r="C56" s="23" t="str">
        <f>$G$1</f>
        <v>N/A</v>
      </c>
      <c r="D56" s="23" t="str">
        <f>$G$1</f>
        <v>N/A</v>
      </c>
    </row>
    <row r="57" spans="1:4" ht="17" customHeight="1" x14ac:dyDescent="0.2">
      <c r="A57" s="73" t="s">
        <v>114</v>
      </c>
      <c r="B57" s="73"/>
      <c r="C57" s="73"/>
      <c r="D57" s="73"/>
    </row>
    <row r="58" spans="1:4" ht="34" customHeight="1" x14ac:dyDescent="0.2">
      <c r="A58" s="22" t="s">
        <v>115</v>
      </c>
      <c r="B58" s="21"/>
      <c r="C58" s="79" t="s">
        <v>848</v>
      </c>
      <c r="D58" s="80"/>
    </row>
    <row r="59" spans="1:4" ht="17" customHeight="1" x14ac:dyDescent="0.2">
      <c r="A59" s="73" t="s">
        <v>116</v>
      </c>
      <c r="B59" s="73"/>
      <c r="C59" s="73"/>
      <c r="D59" s="73"/>
    </row>
    <row r="60" spans="1:4" ht="143" customHeight="1" x14ac:dyDescent="0.2">
      <c r="A60" s="22" t="s">
        <v>8</v>
      </c>
      <c r="B60" s="21" t="s">
        <v>32</v>
      </c>
      <c r="C60" s="17" t="str">
        <f>$F$5</f>
        <v>ISO 14971</v>
      </c>
      <c r="D6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1" spans="1:4" ht="134" customHeight="1" x14ac:dyDescent="0.2">
      <c r="A61" s="27" t="s">
        <v>117</v>
      </c>
      <c r="B61" s="21" t="s">
        <v>32</v>
      </c>
      <c r="C61" s="17" t="str">
        <f>_xlfn.TEXTJOIN(CHAR(10),TRUE,$F$5:$F$8)&amp;CHAR(10)&amp;_xlfn.TEXTJOIN(CHAR(10),TRUE,$F$10:$F$15)</f>
        <v>ISO 14971
ISO 10993-1
ISO 1135-4
ISO 1135-5
ISO/TS 23128:2019
ISO 3826-1
ISO 3826-3
ISO 6710
ISO 80369-7
ISO 8536-4</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61" customHeight="1" x14ac:dyDescent="0.2">
      <c r="A62" s="27" t="s">
        <v>118</v>
      </c>
      <c r="B62" s="21" t="s">
        <v>757</v>
      </c>
      <c r="C62" s="23" t="str">
        <f>$G$1</f>
        <v>N/A</v>
      </c>
      <c r="D62" s="23" t="str">
        <f>$G$1</f>
        <v>N/A</v>
      </c>
    </row>
    <row r="63" spans="1:4" ht="17" customHeight="1" x14ac:dyDescent="0.2">
      <c r="A63" s="73" t="s">
        <v>119</v>
      </c>
      <c r="B63" s="73"/>
      <c r="C63" s="73"/>
      <c r="D63" s="73"/>
    </row>
    <row r="64" spans="1:4" ht="34" customHeight="1" x14ac:dyDescent="0.2">
      <c r="A64" s="77" t="s">
        <v>120</v>
      </c>
      <c r="B64" s="77"/>
      <c r="C64" s="77"/>
      <c r="D64" s="77"/>
    </row>
    <row r="65" spans="1:4" ht="91" customHeight="1" x14ac:dyDescent="0.2">
      <c r="A65" s="28" t="s">
        <v>121</v>
      </c>
      <c r="B65" s="21" t="s">
        <v>32</v>
      </c>
      <c r="C65" s="17" t="str">
        <f>$F$5&amp;CHAR(10)&amp;$F$9</f>
        <v>ISO 14971
ISO 11737-1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65" customHeight="1" x14ac:dyDescent="0.2">
      <c r="A66" s="28" t="s">
        <v>122</v>
      </c>
      <c r="B66" s="21" t="s">
        <v>32</v>
      </c>
      <c r="C66" s="17" t="str">
        <f>$F$5&amp;CHAR(10)&amp;$F$9</f>
        <v>ISO 14971
ISO 11737-1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78" customHeight="1" x14ac:dyDescent="0.2">
      <c r="A67" s="28" t="s">
        <v>123</v>
      </c>
      <c r="B67" s="21" t="s">
        <v>32</v>
      </c>
      <c r="C67" s="17" t="str">
        <f>$F$5&amp;CHAR(10)&amp;$F$9</f>
        <v>ISO 14971
ISO 11737-1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17" t="str">
        <f>$F$5&amp;CHAR(10)&amp;$F$9</f>
        <v>ISO 14971
ISO 11737-1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$F$5&amp;CHAR(10)&amp;$F$9</f>
        <v>ISO 14971
ISO 11737-1</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757</v>
      </c>
      <c r="C70" s="23" t="str">
        <f>$G$1</f>
        <v>N/A</v>
      </c>
      <c r="D70" s="23" t="str">
        <f>$G$1</f>
        <v>N/A</v>
      </c>
    </row>
    <row r="71" spans="1:4" ht="101" customHeight="1" x14ac:dyDescent="0.2">
      <c r="A71" s="27" t="s">
        <v>127</v>
      </c>
      <c r="B71" s="21" t="s">
        <v>32</v>
      </c>
      <c r="C71" s="17" t="str">
        <f>F4&amp;CHAR(10)&amp;F5&amp;CHAR(10)&amp;F17&amp;CHAR(10)&amp;F18</f>
        <v>ISO 13485
ISO 14971
ISO 10993-7
ISO 11135</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72" customHeight="1" x14ac:dyDescent="0.2">
      <c r="A72" s="27" t="s">
        <v>128</v>
      </c>
      <c r="B72" s="21" t="s">
        <v>32</v>
      </c>
      <c r="C72" s="17" t="str">
        <f>_xlfn.TEXTJOIN(CHAR(10),TRUE,$F$17:$F$20)</f>
        <v>ISO 10993-7
ISO 11135
ISO 11607-1
ISO 11607-2</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69" customHeight="1" x14ac:dyDescent="0.2">
      <c r="A73" s="27" t="s">
        <v>129</v>
      </c>
      <c r="B73" s="21" t="s">
        <v>32</v>
      </c>
      <c r="C73" s="17" t="str">
        <f>_xlfn.TEXTJOIN(CHAR(10),TRUE,$F$17:$F$20)</f>
        <v>ISO 10993-7
ISO 11135
ISO 11607-1
ISO 11607-2</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757</v>
      </c>
      <c r="C74" s="23" t="str">
        <f>$G$1</f>
        <v>N/A</v>
      </c>
      <c r="D74" s="23" t="str">
        <f>$G$1</f>
        <v>N/A</v>
      </c>
    </row>
    <row r="75" spans="1:4" ht="72" customHeight="1" x14ac:dyDescent="0.2">
      <c r="A75" s="27" t="s">
        <v>131</v>
      </c>
      <c r="B75" s="21" t="s">
        <v>32</v>
      </c>
      <c r="C75" s="17" t="str">
        <f>_xlfn.TEXTJOIN(CHAR(10),TRUE,$F$19:$F$22)</f>
        <v>ISO 11607-1
ISO 11607-2
ISO 3826-2
ISO 20417</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67" t="s">
        <v>132</v>
      </c>
      <c r="B76" s="67"/>
      <c r="C76" s="67"/>
      <c r="D76" s="67"/>
    </row>
    <row r="77" spans="1:4" ht="153" x14ac:dyDescent="0.2">
      <c r="A77" s="54" t="s">
        <v>133</v>
      </c>
      <c r="B77" s="55" t="s">
        <v>32</v>
      </c>
      <c r="C77" s="17" t="str">
        <f>$F$6</f>
        <v>ISO 10993-1</v>
      </c>
      <c r="D7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8" spans="1:4" ht="153" x14ac:dyDescent="0.2">
      <c r="A78" s="54" t="s">
        <v>134</v>
      </c>
      <c r="B78" s="55" t="s">
        <v>32</v>
      </c>
      <c r="C78" s="17" t="str">
        <f>$F$6</f>
        <v>ISO 10993-1</v>
      </c>
      <c r="D7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9" spans="1:4" x14ac:dyDescent="0.2">
      <c r="A79" s="73" t="s">
        <v>135</v>
      </c>
      <c r="B79" s="73"/>
      <c r="C79" s="73"/>
      <c r="D79" s="73"/>
    </row>
    <row r="80" spans="1:4" x14ac:dyDescent="0.2">
      <c r="A80" s="67" t="s">
        <v>139</v>
      </c>
      <c r="B80" s="67"/>
      <c r="C80" s="67"/>
      <c r="D80" s="6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2" t="s">
        <v>140</v>
      </c>
      <c r="B84" s="72"/>
      <c r="C84" s="72"/>
      <c r="D84" s="72"/>
    </row>
    <row r="85" spans="1:4" ht="51" x14ac:dyDescent="0.2">
      <c r="A85" s="18" t="s">
        <v>141</v>
      </c>
      <c r="B85" s="21" t="s">
        <v>757</v>
      </c>
      <c r="C85" s="19" t="str">
        <f t="shared" ref="C85:D90"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1" t="s">
        <v>145</v>
      </c>
      <c r="B89" s="71"/>
      <c r="C89" s="71"/>
      <c r="D89" s="71"/>
    </row>
    <row r="90" spans="1:4" ht="129" customHeight="1" x14ac:dyDescent="0.2">
      <c r="A90" s="22" t="s">
        <v>146</v>
      </c>
      <c r="B90" s="21" t="s">
        <v>757</v>
      </c>
      <c r="C90" s="19" t="str">
        <f t="shared" si="3"/>
        <v>N/A</v>
      </c>
      <c r="D90" s="19" t="str">
        <f t="shared" si="3"/>
        <v>N/A</v>
      </c>
    </row>
    <row r="91" spans="1:4" x14ac:dyDescent="0.2">
      <c r="A91" s="72" t="s">
        <v>147</v>
      </c>
      <c r="B91" s="72"/>
      <c r="C91" s="72"/>
      <c r="D91" s="72"/>
    </row>
    <row r="92" spans="1:4" ht="149" customHeight="1" x14ac:dyDescent="0.2">
      <c r="A92" s="18" t="s">
        <v>148</v>
      </c>
      <c r="B92" s="21" t="s">
        <v>32</v>
      </c>
      <c r="C92" s="17" t="str">
        <f>$F$5&amp;CHAR(10)&amp;_xlfn.TEXTJOIN(CHAR(10),TRUE,$F$7:$F$16)</f>
        <v>ISO 14971
ISO 1135-4
ISO 1135-5
ISO 11737-1
ISO/TS 23128:2019
ISO 3826-1
ISO 3826-3
ISO 6710
ISO 80369-7
ISO 8536-4
IEC 62366-1</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f>
        <v>ISO 14971
ISO 10993-1</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76" customHeight="1" x14ac:dyDescent="0.2">
      <c r="A95" s="18" t="s">
        <v>151</v>
      </c>
      <c r="B95" s="21" t="s">
        <v>32</v>
      </c>
      <c r="C95" s="23" t="str">
        <f t="shared" ref="C95:D97" si="4">$G$1</f>
        <v>N/A</v>
      </c>
      <c r="D95" s="23" t="str">
        <f t="shared" si="4"/>
        <v>N/A</v>
      </c>
    </row>
    <row r="96" spans="1:4" ht="157" customHeight="1" x14ac:dyDescent="0.2">
      <c r="A96" s="18" t="s">
        <v>152</v>
      </c>
      <c r="B96" s="21" t="s">
        <v>32</v>
      </c>
      <c r="C96" s="17" t="str">
        <f>$F$5&amp;CHAR(10)&amp;$F$6</f>
        <v>ISO 14971
ISO 10993-1</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6" ht="71" customHeight="1" x14ac:dyDescent="0.2">
      <c r="A97" s="18" t="s">
        <v>153</v>
      </c>
      <c r="B97" s="21" t="s">
        <v>32</v>
      </c>
      <c r="C97" s="23" t="str">
        <f t="shared" si="4"/>
        <v>N/A</v>
      </c>
      <c r="D97" s="23" t="str">
        <f t="shared" si="4"/>
        <v>N/A</v>
      </c>
    </row>
    <row r="98" spans="1:6" ht="83" customHeight="1" x14ac:dyDescent="0.2">
      <c r="A98" s="18" t="s">
        <v>154</v>
      </c>
      <c r="B98" s="21" t="s">
        <v>32</v>
      </c>
      <c r="C98" s="17" t="str">
        <f>$F$5&amp;CHAR(10)&amp;$F$16</f>
        <v>ISO 14971
IEC 62366-1</v>
      </c>
      <c r="D9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9" spans="1:6" ht="136" customHeight="1" x14ac:dyDescent="0.2">
      <c r="A99" s="18" t="s">
        <v>155</v>
      </c>
      <c r="B99" s="21" t="s">
        <v>32</v>
      </c>
      <c r="C99" s="17" t="str">
        <f>F4&amp;CHAR(10)&amp;$F$5&amp;CHAR(10)&amp;$F$16</f>
        <v>ISO 13485
ISO 14971
IEC 62366-1</v>
      </c>
      <c r="D9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0" spans="1:6" ht="101" customHeight="1" x14ac:dyDescent="0.2">
      <c r="A100" s="18" t="s">
        <v>849</v>
      </c>
      <c r="B100" s="21" t="s">
        <v>32</v>
      </c>
      <c r="C100" s="17" t="str">
        <f>$F$4&amp;CHAR(10)&amp;$F$5&amp;CHAR(10)&amp;$F$16</f>
        <v>ISO 13485
ISO 14971
IEC 62366-1</v>
      </c>
      <c r="D10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00" s="3"/>
    </row>
    <row r="101" spans="1:6" ht="106" customHeight="1" x14ac:dyDescent="0.2">
      <c r="A101" s="18" t="s">
        <v>157</v>
      </c>
      <c r="B101" s="21" t="s">
        <v>757</v>
      </c>
      <c r="C101" s="23" t="str">
        <f t="shared" ref="C101:D101" si="5">$G$1</f>
        <v>N/A</v>
      </c>
      <c r="D101" s="23" t="str">
        <f t="shared" si="5"/>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f>
        <v>ISO 13485
ISO 14971
ISO 20417</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6" x14ac:dyDescent="0.2">
      <c r="A104" s="71" t="s">
        <v>160</v>
      </c>
      <c r="B104" s="71"/>
      <c r="C104" s="71"/>
      <c r="D104" s="71"/>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71" t="s">
        <v>163</v>
      </c>
      <c r="B107" s="71"/>
      <c r="C107" s="71"/>
      <c r="D107" s="71"/>
    </row>
    <row r="108" spans="1:6" x14ac:dyDescent="0.2">
      <c r="A108" s="71" t="s">
        <v>164</v>
      </c>
      <c r="B108" s="71"/>
      <c r="C108" s="71"/>
      <c r="D108" s="71"/>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74" t="s">
        <v>245</v>
      </c>
      <c r="B111" s="75"/>
      <c r="C111" s="75"/>
      <c r="D111" s="76"/>
    </row>
    <row r="112" spans="1:6" ht="68" x14ac:dyDescent="0.2">
      <c r="A112" s="18" t="s">
        <v>246</v>
      </c>
      <c r="B112" s="21" t="s">
        <v>757</v>
      </c>
      <c r="C112" s="19" t="str">
        <f t="shared" ref="C112:D114" si="6">$G$1</f>
        <v>N/A</v>
      </c>
      <c r="D112" s="19" t="str">
        <f t="shared" si="6"/>
        <v>N/A</v>
      </c>
    </row>
    <row r="113" spans="1:4" ht="34" x14ac:dyDescent="0.2">
      <c r="A113" s="18" t="s">
        <v>247</v>
      </c>
      <c r="B113" s="21" t="s">
        <v>757</v>
      </c>
      <c r="C113" s="19" t="str">
        <f t="shared" si="6"/>
        <v>N/A</v>
      </c>
      <c r="D113" s="19" t="str">
        <f t="shared" si="6"/>
        <v>N/A</v>
      </c>
    </row>
    <row r="114" spans="1:4" ht="68" x14ac:dyDescent="0.2">
      <c r="A114" s="18" t="s">
        <v>167</v>
      </c>
      <c r="B114" s="21" t="s">
        <v>757</v>
      </c>
      <c r="C114" s="19" t="str">
        <f t="shared" si="6"/>
        <v>N/A</v>
      </c>
      <c r="D114" s="19" t="str">
        <f t="shared" si="6"/>
        <v>N/A</v>
      </c>
    </row>
    <row r="115" spans="1:4" x14ac:dyDescent="0.2">
      <c r="A115" s="71" t="s">
        <v>168</v>
      </c>
      <c r="B115" s="71"/>
      <c r="C115" s="71"/>
      <c r="D115" s="71"/>
    </row>
    <row r="116" spans="1:4" ht="51" x14ac:dyDescent="0.2">
      <c r="A116" s="18" t="s">
        <v>169</v>
      </c>
      <c r="B116" s="21" t="s">
        <v>757</v>
      </c>
      <c r="C116" s="19" t="str">
        <f t="shared" ref="C116:D119" si="7">$G$1</f>
        <v>N/A</v>
      </c>
      <c r="D116" s="19" t="str">
        <f t="shared" si="7"/>
        <v>N/A</v>
      </c>
    </row>
    <row r="117" spans="1:4" ht="51" x14ac:dyDescent="0.2">
      <c r="A117" s="18" t="s">
        <v>170</v>
      </c>
      <c r="B117" s="21" t="s">
        <v>757</v>
      </c>
      <c r="C117" s="19" t="str">
        <f t="shared" si="7"/>
        <v>N/A</v>
      </c>
      <c r="D117" s="19" t="str">
        <f t="shared" si="7"/>
        <v>N/A</v>
      </c>
    </row>
    <row r="118" spans="1:4" ht="51" x14ac:dyDescent="0.2">
      <c r="A118" s="18" t="s">
        <v>171</v>
      </c>
      <c r="B118" s="21" t="s">
        <v>757</v>
      </c>
      <c r="C118" s="19" t="str">
        <f t="shared" si="7"/>
        <v>N/A</v>
      </c>
      <c r="D118" s="19" t="str">
        <f t="shared" si="7"/>
        <v>N/A</v>
      </c>
    </row>
    <row r="119" spans="1:4" ht="51" x14ac:dyDescent="0.2">
      <c r="A119" s="18" t="s">
        <v>172</v>
      </c>
      <c r="B119" s="21" t="s">
        <v>757</v>
      </c>
      <c r="C119" s="19" t="str">
        <f t="shared" si="7"/>
        <v>N/A</v>
      </c>
      <c r="D119" s="19" t="str">
        <f t="shared" si="7"/>
        <v>N/A</v>
      </c>
    </row>
    <row r="120" spans="1:4" x14ac:dyDescent="0.2">
      <c r="A120" s="71" t="s">
        <v>173</v>
      </c>
      <c r="B120" s="71"/>
      <c r="C120" s="71"/>
      <c r="D120" s="71"/>
    </row>
    <row r="121" spans="1:4" ht="68" x14ac:dyDescent="0.2">
      <c r="A121" s="18" t="s">
        <v>174</v>
      </c>
      <c r="B121" s="21" t="s">
        <v>757</v>
      </c>
      <c r="C121" s="19" t="str">
        <f t="shared" ref="C121:D124" si="8">$G$1</f>
        <v>N/A</v>
      </c>
      <c r="D121" s="19" t="str">
        <f t="shared" si="8"/>
        <v>N/A</v>
      </c>
    </row>
    <row r="122" spans="1:4" ht="51" x14ac:dyDescent="0.2">
      <c r="A122" s="18" t="s">
        <v>175</v>
      </c>
      <c r="B122" s="21" t="s">
        <v>757</v>
      </c>
      <c r="C122" s="19" t="str">
        <f t="shared" si="8"/>
        <v>N/A</v>
      </c>
      <c r="D122" s="19" t="str">
        <f t="shared" si="8"/>
        <v>N/A</v>
      </c>
    </row>
    <row r="123" spans="1:4" ht="51" x14ac:dyDescent="0.2">
      <c r="A123" s="18" t="s">
        <v>176</v>
      </c>
      <c r="B123" s="21" t="s">
        <v>757</v>
      </c>
      <c r="C123" s="19" t="str">
        <f t="shared" si="8"/>
        <v>N/A</v>
      </c>
      <c r="D123" s="19" t="str">
        <f t="shared" si="8"/>
        <v>N/A</v>
      </c>
    </row>
    <row r="124" spans="1:4" ht="34" x14ac:dyDescent="0.2">
      <c r="A124" s="18" t="s">
        <v>177</v>
      </c>
      <c r="B124" s="21" t="s">
        <v>757</v>
      </c>
      <c r="C124" s="19" t="str">
        <f t="shared" si="8"/>
        <v>N/A</v>
      </c>
      <c r="D124" s="19" t="str">
        <f t="shared" si="8"/>
        <v>N/A</v>
      </c>
    </row>
    <row r="125" spans="1:4" x14ac:dyDescent="0.2">
      <c r="A125" s="71" t="s">
        <v>178</v>
      </c>
      <c r="B125" s="71"/>
      <c r="C125" s="71"/>
      <c r="D125" s="71"/>
    </row>
    <row r="126" spans="1:4" ht="34" x14ac:dyDescent="0.2">
      <c r="A126" s="18" t="s">
        <v>179</v>
      </c>
      <c r="B126" s="21" t="s">
        <v>757</v>
      </c>
      <c r="C126" s="19" t="str">
        <f t="shared" ref="C126:D133" si="9">$G$1</f>
        <v>N/A</v>
      </c>
      <c r="D126" s="19" t="str">
        <f t="shared" si="9"/>
        <v>N/A</v>
      </c>
    </row>
    <row r="127" spans="1:4" ht="68" x14ac:dyDescent="0.2">
      <c r="A127" s="18" t="s">
        <v>180</v>
      </c>
      <c r="B127" s="21" t="s">
        <v>757</v>
      </c>
      <c r="C127" s="19" t="str">
        <f t="shared" si="9"/>
        <v>N/A</v>
      </c>
      <c r="D127" s="19" t="str">
        <f t="shared" si="9"/>
        <v>N/A</v>
      </c>
    </row>
    <row r="128" spans="1:4" ht="34" x14ac:dyDescent="0.2">
      <c r="A128" s="18" t="s">
        <v>181</v>
      </c>
      <c r="B128" s="21" t="s">
        <v>757</v>
      </c>
      <c r="C128" s="19" t="str">
        <f t="shared" si="9"/>
        <v>N/A</v>
      </c>
      <c r="D128" s="19" t="str">
        <f t="shared" si="9"/>
        <v>N/A</v>
      </c>
    </row>
    <row r="129" spans="1:4" ht="34" x14ac:dyDescent="0.2">
      <c r="A129" s="18" t="s">
        <v>182</v>
      </c>
      <c r="B129" s="21" t="s">
        <v>757</v>
      </c>
      <c r="C129" s="19" t="str">
        <f t="shared" si="9"/>
        <v>N/A</v>
      </c>
      <c r="D129" s="19" t="str">
        <f t="shared" si="9"/>
        <v>N/A</v>
      </c>
    </row>
    <row r="130" spans="1:4" ht="51" x14ac:dyDescent="0.2">
      <c r="A130" s="18" t="s">
        <v>183</v>
      </c>
      <c r="B130" s="21" t="s">
        <v>757</v>
      </c>
      <c r="C130" s="19" t="str">
        <f t="shared" si="9"/>
        <v>N/A</v>
      </c>
      <c r="D130" s="19" t="str">
        <f t="shared" si="9"/>
        <v>N/A</v>
      </c>
    </row>
    <row r="131" spans="1:4" ht="34" x14ac:dyDescent="0.2">
      <c r="A131" s="18" t="s">
        <v>184</v>
      </c>
      <c r="B131" s="21" t="s">
        <v>757</v>
      </c>
      <c r="C131" s="19" t="str">
        <f t="shared" si="9"/>
        <v>N/A</v>
      </c>
      <c r="D131" s="19" t="str">
        <f t="shared" si="9"/>
        <v>N/A</v>
      </c>
    </row>
    <row r="132" spans="1:4" ht="51" x14ac:dyDescent="0.2">
      <c r="A132" s="18" t="s">
        <v>185</v>
      </c>
      <c r="B132" s="21" t="s">
        <v>757</v>
      </c>
      <c r="C132" s="19" t="str">
        <f t="shared" si="9"/>
        <v>N/A</v>
      </c>
      <c r="D132" s="19" t="str">
        <f t="shared" si="9"/>
        <v>N/A</v>
      </c>
    </row>
    <row r="133" spans="1:4" ht="34" x14ac:dyDescent="0.2">
      <c r="A133" s="18" t="s">
        <v>186</v>
      </c>
      <c r="B133" s="21" t="s">
        <v>757</v>
      </c>
      <c r="C133" s="19" t="str">
        <f t="shared" si="9"/>
        <v>N/A</v>
      </c>
      <c r="D133" s="19" t="str">
        <f t="shared" si="9"/>
        <v>N/A</v>
      </c>
    </row>
    <row r="134" spans="1:4" x14ac:dyDescent="0.2">
      <c r="A134" s="71" t="s">
        <v>187</v>
      </c>
      <c r="B134" s="71"/>
      <c r="C134" s="71"/>
      <c r="D134" s="71"/>
    </row>
    <row r="135" spans="1:4" x14ac:dyDescent="0.2">
      <c r="A135" s="72" t="s">
        <v>188</v>
      </c>
      <c r="B135" s="72"/>
      <c r="C135" s="72"/>
      <c r="D135" s="72"/>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2" t="s">
        <v>191</v>
      </c>
      <c r="B138" s="72"/>
      <c r="C138" s="72"/>
      <c r="D138" s="72"/>
    </row>
    <row r="139" spans="1:4" x14ac:dyDescent="0.2">
      <c r="A139" s="20" t="s">
        <v>681</v>
      </c>
      <c r="B139" s="21" t="s">
        <v>757</v>
      </c>
      <c r="C139" s="19" t="str">
        <f t="shared" ref="C139:D142" si="10">$G$1</f>
        <v>N/A</v>
      </c>
      <c r="D139" s="19" t="str">
        <f t="shared" si="10"/>
        <v>N/A</v>
      </c>
    </row>
    <row r="140" spans="1:4" x14ac:dyDescent="0.2">
      <c r="A140" s="20" t="s">
        <v>682</v>
      </c>
      <c r="B140" s="21" t="s">
        <v>757</v>
      </c>
      <c r="C140" s="19" t="str">
        <f t="shared" si="10"/>
        <v>N/A</v>
      </c>
      <c r="D140" s="19" t="str">
        <f t="shared" si="10"/>
        <v>N/A</v>
      </c>
    </row>
    <row r="141" spans="1:4" x14ac:dyDescent="0.2">
      <c r="A141" s="20" t="s">
        <v>683</v>
      </c>
      <c r="B141" s="21" t="s">
        <v>757</v>
      </c>
      <c r="C141" s="19" t="str">
        <f t="shared" si="10"/>
        <v>N/A</v>
      </c>
      <c r="D141" s="19" t="str">
        <f t="shared" si="10"/>
        <v>N/A</v>
      </c>
    </row>
    <row r="142" spans="1:4" x14ac:dyDescent="0.2">
      <c r="A142" s="20" t="s">
        <v>684</v>
      </c>
      <c r="B142" s="21" t="s">
        <v>757</v>
      </c>
      <c r="C142" s="19" t="str">
        <f t="shared" si="10"/>
        <v>N/A</v>
      </c>
      <c r="D142" s="19" t="str">
        <f t="shared" si="10"/>
        <v>N/A</v>
      </c>
    </row>
    <row r="143" spans="1:4" x14ac:dyDescent="0.2">
      <c r="A143" s="72" t="s">
        <v>192</v>
      </c>
      <c r="B143" s="72"/>
      <c r="C143" s="72"/>
      <c r="D143" s="72"/>
    </row>
    <row r="144" spans="1:4" x14ac:dyDescent="0.2">
      <c r="A144" s="20" t="s">
        <v>9</v>
      </c>
      <c r="B144" s="21" t="s">
        <v>757</v>
      </c>
      <c r="C144" s="19" t="str">
        <f t="shared" ref="C144:D147" si="11">$G$1</f>
        <v>N/A</v>
      </c>
      <c r="D144" s="19" t="str">
        <f t="shared" si="11"/>
        <v>N/A</v>
      </c>
    </row>
    <row r="145" spans="1:4" x14ac:dyDescent="0.2">
      <c r="A145" s="20" t="s">
        <v>10</v>
      </c>
      <c r="B145" s="21" t="s">
        <v>757</v>
      </c>
      <c r="C145" s="19" t="str">
        <f t="shared" si="11"/>
        <v>N/A</v>
      </c>
      <c r="D145" s="19" t="str">
        <f t="shared" si="11"/>
        <v>N/A</v>
      </c>
    </row>
    <row r="146" spans="1:4" ht="34" x14ac:dyDescent="0.2">
      <c r="A146" s="18" t="s">
        <v>193</v>
      </c>
      <c r="B146" s="21" t="s">
        <v>757</v>
      </c>
      <c r="C146" s="19" t="str">
        <f t="shared" si="11"/>
        <v>N/A</v>
      </c>
      <c r="D146" s="19" t="str">
        <f t="shared" si="11"/>
        <v>N/A</v>
      </c>
    </row>
    <row r="147" spans="1:4" ht="51" x14ac:dyDescent="0.2">
      <c r="A147" s="18" t="s">
        <v>194</v>
      </c>
      <c r="B147" s="21" t="s">
        <v>757</v>
      </c>
      <c r="C147" s="19" t="str">
        <f t="shared" si="11"/>
        <v>N/A</v>
      </c>
      <c r="D147" s="19" t="str">
        <f t="shared" si="11"/>
        <v>N/A</v>
      </c>
    </row>
    <row r="148" spans="1:4" x14ac:dyDescent="0.2">
      <c r="A148" s="71" t="s">
        <v>195</v>
      </c>
      <c r="B148" s="71"/>
      <c r="C148" s="71"/>
      <c r="D148" s="71"/>
    </row>
    <row r="149" spans="1:4" ht="127" customHeight="1" x14ac:dyDescent="0.2">
      <c r="A149" s="18" t="s">
        <v>196</v>
      </c>
      <c r="B149" s="21" t="s">
        <v>32</v>
      </c>
      <c r="C149" s="17" t="str">
        <f>$F$5&amp;CHAR(10)&amp;$F$16</f>
        <v>ISO 14971
IEC 62366-1</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$F$5&amp;CHAR(10)&amp;$F$16</f>
        <v>ISO 14971
IEC 62366-1</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757</v>
      </c>
      <c r="C151" s="23" t="str">
        <f t="shared" ref="C151:D153" si="12">$G$1</f>
        <v>N/A</v>
      </c>
      <c r="D151" s="23" t="str">
        <f t="shared" si="12"/>
        <v>N/A</v>
      </c>
    </row>
    <row r="152" spans="1:4" ht="145" customHeight="1" x14ac:dyDescent="0.2">
      <c r="A152" s="18" t="s">
        <v>199</v>
      </c>
      <c r="B152" s="21" t="s">
        <v>757</v>
      </c>
      <c r="C152" s="23" t="str">
        <f t="shared" si="12"/>
        <v>N/A</v>
      </c>
      <c r="D152" s="23" t="str">
        <f t="shared" si="12"/>
        <v>N/A</v>
      </c>
    </row>
    <row r="153" spans="1:4" ht="105" customHeight="1" x14ac:dyDescent="0.2">
      <c r="A153" s="18" t="s">
        <v>464</v>
      </c>
      <c r="B153" s="21" t="s">
        <v>757</v>
      </c>
      <c r="C153" s="23" t="str">
        <f t="shared" si="12"/>
        <v>N/A</v>
      </c>
      <c r="D153" s="23" t="str">
        <f t="shared" si="12"/>
        <v>N/A</v>
      </c>
    </row>
    <row r="154" spans="1:4" ht="135" customHeight="1" x14ac:dyDescent="0.2">
      <c r="A154" s="18" t="s">
        <v>20</v>
      </c>
      <c r="B154" s="21" t="s">
        <v>32</v>
      </c>
      <c r="C154" s="17" t="str">
        <f>$F$5&amp;CHAR(10)&amp;$F$21&amp;CHAR(10)&amp;$F$22</f>
        <v>ISO 14971
ISO 3826-2
ISO 20417</v>
      </c>
      <c r="D15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5" spans="1:4" ht="135" customHeight="1" x14ac:dyDescent="0.2">
      <c r="A155" s="18" t="s">
        <v>200</v>
      </c>
      <c r="B155" s="21" t="s">
        <v>32</v>
      </c>
      <c r="C155" s="17" t="str">
        <f>$F$5&amp;CHAR(10)&amp;$F$22</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71" t="s">
        <v>201</v>
      </c>
      <c r="B156" s="71"/>
      <c r="C156" s="71"/>
      <c r="D156" s="71"/>
    </row>
    <row r="157" spans="1:4" ht="153" x14ac:dyDescent="0.2">
      <c r="A157" s="18" t="s">
        <v>202</v>
      </c>
      <c r="B157" s="21" t="s">
        <v>32</v>
      </c>
      <c r="C157" s="17" t="str">
        <f>$F$5&amp;CHAR(10)&amp;$F$7&amp;CHAR(10)&amp;$F$8&amp;CHAR(10)&amp;_xlfn.TEXTJOIN(CHAR(10),TRUE,$F$10:$F$15)</f>
        <v>ISO 14971
ISO 1135-4
ISO 1135-5
ISO/TS 23128:2019
ISO 3826-1
ISO 3826-3
ISO 6710
ISO 80369-7
ISO 8536-4</v>
      </c>
      <c r="D1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8" spans="1:4" ht="153" x14ac:dyDescent="0.2">
      <c r="A158" s="18" t="s">
        <v>203</v>
      </c>
      <c r="B158" s="21" t="s">
        <v>32</v>
      </c>
      <c r="C158" s="17" t="str">
        <f>$F$5&amp;CHAR(10)&amp;F21&amp;CHAR(10)&amp;F22</f>
        <v>ISO 14971
ISO 3826-2
ISO 20417</v>
      </c>
      <c r="D15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9" spans="1:4" ht="160" customHeight="1" x14ac:dyDescent="0.2">
      <c r="A159" s="18" t="s">
        <v>204</v>
      </c>
      <c r="B159" s="21" t="s">
        <v>32</v>
      </c>
      <c r="C159" s="17" t="str">
        <f>$F$16&amp;CHAR(10)&amp;F21&amp;CHAR(10)&amp;F22</f>
        <v>IEC 62366-1
ISO 3826-2
ISO 20417</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74" t="s">
        <v>205</v>
      </c>
      <c r="B160" s="75"/>
      <c r="C160" s="75"/>
      <c r="D160" s="76"/>
    </row>
    <row r="161" spans="1:4" ht="68" x14ac:dyDescent="0.2">
      <c r="A161" s="18" t="s">
        <v>206</v>
      </c>
      <c r="B161" s="21" t="s">
        <v>757</v>
      </c>
      <c r="C161" s="19" t="str">
        <f>$G$1</f>
        <v>N/A</v>
      </c>
      <c r="D161" s="19" t="str">
        <f>$G$1</f>
        <v>N/A</v>
      </c>
    </row>
    <row r="162" spans="1:4" x14ac:dyDescent="0.2">
      <c r="A162" s="72" t="s">
        <v>207</v>
      </c>
      <c r="B162" s="72"/>
      <c r="C162" s="72"/>
      <c r="D162" s="72"/>
    </row>
    <row r="163" spans="1:4" ht="34" x14ac:dyDescent="0.2">
      <c r="A163" s="18" t="s">
        <v>11</v>
      </c>
      <c r="B163" s="21" t="s">
        <v>757</v>
      </c>
      <c r="C163" s="19" t="str">
        <f t="shared" ref="C163:D165" si="13">$G$1</f>
        <v>N/A</v>
      </c>
      <c r="D163" s="19" t="str">
        <f t="shared" si="13"/>
        <v>N/A</v>
      </c>
    </row>
    <row r="164" spans="1:4" ht="17" x14ac:dyDescent="0.2">
      <c r="A164" s="18" t="s">
        <v>12</v>
      </c>
      <c r="B164" s="21" t="s">
        <v>757</v>
      </c>
      <c r="C164" s="19" t="str">
        <f t="shared" si="13"/>
        <v>N/A</v>
      </c>
      <c r="D164" s="19" t="str">
        <f t="shared" si="13"/>
        <v>N/A</v>
      </c>
    </row>
    <row r="165" spans="1:4" ht="34" x14ac:dyDescent="0.2">
      <c r="A165" s="18" t="s">
        <v>13</v>
      </c>
      <c r="B165" s="21" t="s">
        <v>757</v>
      </c>
      <c r="C165" s="19" t="str">
        <f t="shared" si="13"/>
        <v>N/A</v>
      </c>
      <c r="D165" s="19" t="str">
        <f t="shared" si="13"/>
        <v>N/A</v>
      </c>
    </row>
    <row r="166" spans="1:4" x14ac:dyDescent="0.2">
      <c r="A166" s="72" t="s">
        <v>208</v>
      </c>
      <c r="B166" s="72"/>
      <c r="C166" s="72"/>
      <c r="D166" s="72"/>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1" t="s">
        <v>212</v>
      </c>
      <c r="B171" s="71"/>
      <c r="C171" s="71"/>
      <c r="D171" s="71"/>
    </row>
    <row r="172" spans="1:4" x14ac:dyDescent="0.2">
      <c r="A172" s="71" t="s">
        <v>213</v>
      </c>
      <c r="B172" s="71"/>
      <c r="C172" s="71"/>
      <c r="D172" s="71"/>
    </row>
    <row r="173" spans="1:4" ht="68" customHeight="1" x14ac:dyDescent="0.2">
      <c r="A173" s="67" t="s">
        <v>21</v>
      </c>
      <c r="B173" s="67"/>
      <c r="C173" s="67"/>
      <c r="D173" s="67"/>
    </row>
    <row r="174" spans="1:4" ht="120" customHeight="1" x14ac:dyDescent="0.2">
      <c r="A174" s="18" t="s">
        <v>214</v>
      </c>
      <c r="B174" s="21" t="s">
        <v>32</v>
      </c>
      <c r="C174" s="17" t="str">
        <f>$F$16&amp;CHAR(10)&amp;$F$21&amp;CHAR(10)&amp;$F$22</f>
        <v>IEC 62366-1
ISO 3826-2
ISO 20417</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t="str">
        <f>$F$22</f>
        <v>ISO 20417</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t="str">
        <f>$F$22</f>
        <v>ISO 20417</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757</v>
      </c>
      <c r="C177" s="23" t="str">
        <f t="shared" ref="C177:D179" si="14">$G$1</f>
        <v>N/A</v>
      </c>
      <c r="D177" s="23" t="str">
        <f t="shared" si="14"/>
        <v>N/A</v>
      </c>
    </row>
    <row r="178" spans="1:4" ht="34" x14ac:dyDescent="0.2">
      <c r="A178" s="18" t="s">
        <v>219</v>
      </c>
      <c r="B178" s="21" t="s">
        <v>757</v>
      </c>
      <c r="C178" s="23" t="str">
        <f t="shared" si="14"/>
        <v>N/A</v>
      </c>
      <c r="D178" s="23" t="str">
        <f t="shared" si="14"/>
        <v>N/A</v>
      </c>
    </row>
    <row r="179" spans="1:4" ht="106" customHeight="1" x14ac:dyDescent="0.2">
      <c r="A179" s="18" t="s">
        <v>220</v>
      </c>
      <c r="B179" s="21" t="s">
        <v>757</v>
      </c>
      <c r="C179" s="23" t="str">
        <f t="shared" si="14"/>
        <v>N/A</v>
      </c>
      <c r="D179" s="23" t="str">
        <f t="shared" si="14"/>
        <v>N/A</v>
      </c>
    </row>
    <row r="180" spans="1:4" ht="130" customHeight="1" x14ac:dyDescent="0.2">
      <c r="A180" s="18" t="s">
        <v>221</v>
      </c>
      <c r="B180" s="21" t="s">
        <v>32</v>
      </c>
      <c r="C180" s="17" t="str">
        <f>$F$5&amp;CHAR(10)&amp;$F$22</f>
        <v>ISO 14971
ISO 20417</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t="str">
        <f>$F$21&amp;CHAR(10)&amp;$F$22</f>
        <v>ISO 3826-2
ISO 20417</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73" t="s">
        <v>223</v>
      </c>
      <c r="B182" s="73"/>
      <c r="C182" s="73"/>
      <c r="D182" s="73"/>
    </row>
    <row r="183" spans="1:4" x14ac:dyDescent="0.2">
      <c r="A183" s="67" t="s">
        <v>22</v>
      </c>
      <c r="B183" s="67"/>
      <c r="C183" s="67"/>
      <c r="D183" s="67"/>
    </row>
    <row r="184" spans="1:4" ht="116" customHeight="1" x14ac:dyDescent="0.2">
      <c r="A184" s="18" t="s">
        <v>224</v>
      </c>
      <c r="B184" s="21" t="s">
        <v>32</v>
      </c>
      <c r="C184" s="17" t="str">
        <f>$F$22</f>
        <v>ISO 20417</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t="str">
        <f>$F$22</f>
        <v>ISO 20417</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t="str">
        <f>$F$22</f>
        <v>ISO 20417</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t="str">
        <f>$F$22</f>
        <v>ISO 20417</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67" t="s">
        <v>218</v>
      </c>
      <c r="B188" s="67"/>
      <c r="C188" s="67"/>
      <c r="D188" s="67"/>
    </row>
    <row r="189" spans="1:4" ht="85" customHeight="1" x14ac:dyDescent="0.2">
      <c r="A189" s="22" t="s">
        <v>228</v>
      </c>
      <c r="B189" s="21" t="s">
        <v>32</v>
      </c>
      <c r="C189" s="17" t="str">
        <f>$F$22</f>
        <v>ISO 20417</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t="str">
        <f>$F$22</f>
        <v>ISO 20417</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5">$F$22</f>
        <v>ISO 20417</v>
      </c>
      <c r="D192" s="17" t="str">
        <f t="shared" ref="D192:D204"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t="str">
        <f t="shared" si="15"/>
        <v>ISO 20417</v>
      </c>
      <c r="D19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t="str">
        <f t="shared" si="15"/>
        <v>ISO 20417</v>
      </c>
      <c r="D19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t="str">
        <f t="shared" si="15"/>
        <v>ISO 20417</v>
      </c>
      <c r="D19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t="str">
        <f t="shared" si="15"/>
        <v>ISO 20417</v>
      </c>
      <c r="D19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t="str">
        <f t="shared" si="15"/>
        <v>ISO 20417</v>
      </c>
      <c r="D19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_xlfn.TEXTJOIN(CHAR(10),TRUE,$F$19:$F$22)</f>
        <v>ISO 11607-1
ISO 11607-2
ISO 3826-2
ISO 20417</v>
      </c>
      <c r="D198"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t="str">
        <f>$F$22</f>
        <v>ISO 20417</v>
      </c>
      <c r="D199"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_xlfn.TEXTJOIN(CHAR(10),TRUE,$F$19:$F$22)</f>
        <v>ISO 11607-1
ISO 11607-2
ISO 3826-2
ISO 20417</v>
      </c>
      <c r="D200"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757</v>
      </c>
      <c r="C201" s="23" t="str">
        <f>$G$1</f>
        <v>N/A</v>
      </c>
      <c r="D201" s="23" t="str">
        <f>$G$1</f>
        <v>N/A</v>
      </c>
    </row>
    <row r="202" spans="1:4" ht="130" customHeight="1" x14ac:dyDescent="0.2">
      <c r="A202" s="18" t="s">
        <v>240</v>
      </c>
      <c r="B202" s="21" t="s">
        <v>32</v>
      </c>
      <c r="C202" s="17" t="str">
        <f>$F$16&amp;CHAR(10)&amp;$F$22</f>
        <v>IEC 62366-1
ISO 20417</v>
      </c>
      <c r="D20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t="str">
        <f>$F$22</f>
        <v>ISO 20417</v>
      </c>
      <c r="D20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$F$16&amp;CHAR(10)&amp;$F$22</f>
        <v>IEC 62366-1
ISO 20417</v>
      </c>
      <c r="D20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757</v>
      </c>
      <c r="C205" s="23" t="str">
        <f>$G$1</f>
        <v>N/A</v>
      </c>
      <c r="D205" s="23" t="str">
        <f>$G$1</f>
        <v>N/A</v>
      </c>
    </row>
    <row r="206" spans="1:4" x14ac:dyDescent="0.2">
      <c r="A206" s="73" t="s">
        <v>244</v>
      </c>
      <c r="B206" s="73"/>
      <c r="C206" s="73"/>
      <c r="D206" s="73"/>
    </row>
    <row r="207" spans="1:4" ht="17" customHeight="1" x14ac:dyDescent="0.2">
      <c r="A207" s="68" t="s">
        <v>23</v>
      </c>
      <c r="B207" s="69"/>
      <c r="C207" s="69"/>
      <c r="D207" s="70"/>
    </row>
    <row r="208" spans="1:4" ht="78" customHeight="1" x14ac:dyDescent="0.2">
      <c r="A208" s="18" t="s">
        <v>248</v>
      </c>
      <c r="B208" s="21" t="s">
        <v>32</v>
      </c>
      <c r="C208" s="17" t="str">
        <f>$F$19&amp;CHAR(10)&amp;$F$20&amp;CHAR(10)&amp;$F$22</f>
        <v>ISO 11607-1
ISO 11607-2
ISO 20417</v>
      </c>
      <c r="D208" s="17" t="str">
        <f t="shared" ref="D208:D217" si="17">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$F$19&amp;CHAR(10)&amp;$F$20&amp;CHAR(10)&amp;$F$22</f>
        <v>ISO 11607-1
ISO 11607-2
ISO 20417</v>
      </c>
      <c r="D209"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$F$19&amp;CHAR(10)&amp;$F$20&amp;CHAR(10)&amp;$F$22</f>
        <v>ISO 11607-1
ISO 11607-2
ISO 20417</v>
      </c>
      <c r="D210"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$F$19&amp;CHAR(10)&amp;$F$20&amp;CHAR(10)&amp;$F$22</f>
        <v>ISO 11607-1
ISO 11607-2
ISO 20417</v>
      </c>
      <c r="D211"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$F$19&amp;CHAR(10)&amp;$F$20&amp;CHAR(10)&amp;$F$22</f>
        <v>ISO 11607-1
ISO 11607-2
ISO 20417</v>
      </c>
      <c r="D212"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85" customHeight="1" x14ac:dyDescent="0.2">
      <c r="A213" s="18" t="s">
        <v>253</v>
      </c>
      <c r="B213" s="21" t="s">
        <v>32</v>
      </c>
      <c r="C213" s="17" t="str">
        <f>$F$22</f>
        <v>ISO 20417</v>
      </c>
      <c r="D213"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85" customHeight="1" x14ac:dyDescent="0.2">
      <c r="A214" s="18" t="s">
        <v>254</v>
      </c>
      <c r="B214" s="21" t="s">
        <v>32</v>
      </c>
      <c r="C214" s="17" t="str">
        <f>$F$22</f>
        <v>ISO 20417</v>
      </c>
      <c r="D214"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59" customHeight="1" x14ac:dyDescent="0.2">
      <c r="A215" s="18" t="s">
        <v>255</v>
      </c>
      <c r="B215" s="21" t="s">
        <v>32</v>
      </c>
      <c r="C215" s="17" t="str">
        <f>$F$22</f>
        <v>ISO 20417</v>
      </c>
      <c r="D215"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93" customHeight="1" x14ac:dyDescent="0.2">
      <c r="A216" s="18" t="s">
        <v>256</v>
      </c>
      <c r="B216" s="21" t="s">
        <v>32</v>
      </c>
      <c r="C216" s="17" t="str">
        <f>$F$22</f>
        <v>ISO 20417</v>
      </c>
      <c r="D216"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_xlfn.TEXTJOIN(CHAR(10),TRUE,$F$19:$F$22)</f>
        <v>ISO 11607-1
ISO 11607-2
ISO 3826-2
ISO 20417</v>
      </c>
      <c r="D217" s="17" t="str">
        <f t="shared" si="17"/>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74" t="s">
        <v>258</v>
      </c>
      <c r="B218" s="75"/>
      <c r="C218" s="75"/>
      <c r="D218" s="76"/>
    </row>
    <row r="219" spans="1:4" ht="17" customHeight="1" x14ac:dyDescent="0.2">
      <c r="A219" s="68" t="s">
        <v>24</v>
      </c>
      <c r="B219" s="69"/>
      <c r="C219" s="69"/>
      <c r="D219" s="70"/>
    </row>
    <row r="220" spans="1:4" ht="99" customHeight="1" x14ac:dyDescent="0.2">
      <c r="A220" s="18" t="s">
        <v>259</v>
      </c>
      <c r="B220" s="21" t="s">
        <v>32</v>
      </c>
      <c r="C220" s="17" t="str">
        <f>$F$22</f>
        <v>ISO 20417</v>
      </c>
      <c r="D220" s="17" t="str">
        <f t="shared" ref="D220:D229" si="18">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t="str">
        <f>$F$22</f>
        <v>ISO 20417</v>
      </c>
      <c r="D221"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t="str">
        <f>$F$22</f>
        <v>ISO 20417</v>
      </c>
      <c r="D222"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t="str">
        <f>$F$22</f>
        <v>ISO 20417</v>
      </c>
      <c r="D223"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t="str">
        <f>$F$22</f>
        <v>ISO 20417</v>
      </c>
      <c r="D224"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61" customHeight="1" x14ac:dyDescent="0.2">
      <c r="A225" s="18" t="s">
        <v>264</v>
      </c>
      <c r="B225" s="21" t="s">
        <v>32</v>
      </c>
      <c r="C225" s="23" t="str">
        <f>$G$1</f>
        <v>N/A</v>
      </c>
      <c r="D225" s="23" t="str">
        <f>$G$1</f>
        <v>N/A</v>
      </c>
    </row>
    <row r="226" spans="1:4" ht="76" customHeight="1" x14ac:dyDescent="0.2">
      <c r="A226" s="18" t="s">
        <v>265</v>
      </c>
      <c r="B226" s="21" t="s">
        <v>32</v>
      </c>
      <c r="C226" s="17" t="str">
        <f>$F$22</f>
        <v>ISO 20417</v>
      </c>
      <c r="D226"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t="str">
        <f>$F$22</f>
        <v>ISO 20417</v>
      </c>
      <c r="D227"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t="str">
        <f>$F$22</f>
        <v>ISO 20417</v>
      </c>
      <c r="D228"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t="str">
        <f>$F$22</f>
        <v>ISO 20417</v>
      </c>
      <c r="D229" s="17" t="str">
        <f t="shared" si="18"/>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67" t="s">
        <v>269</v>
      </c>
      <c r="B230" s="67"/>
      <c r="C230" s="67"/>
      <c r="D230" s="67"/>
    </row>
    <row r="231" spans="1:4" ht="34" x14ac:dyDescent="0.2">
      <c r="A231" s="18" t="s">
        <v>685</v>
      </c>
      <c r="B231" s="21" t="s">
        <v>757</v>
      </c>
      <c r="C231" s="23" t="str">
        <f t="shared" ref="C231:D234" si="19">$G$1</f>
        <v>N/A</v>
      </c>
      <c r="D231" s="23" t="str">
        <f t="shared" si="19"/>
        <v>N/A</v>
      </c>
    </row>
    <row r="232" spans="1:4" ht="17" x14ac:dyDescent="0.2">
      <c r="A232" s="18" t="s">
        <v>686</v>
      </c>
      <c r="B232" s="21" t="s">
        <v>757</v>
      </c>
      <c r="C232" s="23" t="str">
        <f t="shared" si="19"/>
        <v>N/A</v>
      </c>
      <c r="D232" s="23" t="str">
        <f t="shared" si="19"/>
        <v>N/A</v>
      </c>
    </row>
    <row r="233" spans="1:4" ht="34" x14ac:dyDescent="0.2">
      <c r="A233" s="18" t="s">
        <v>687</v>
      </c>
      <c r="B233" s="21" t="s">
        <v>757</v>
      </c>
      <c r="C233" s="23" t="str">
        <f t="shared" si="19"/>
        <v>N/A</v>
      </c>
      <c r="D233" s="23" t="str">
        <f t="shared" si="19"/>
        <v>N/A</v>
      </c>
    </row>
    <row r="234" spans="1:4" ht="17" x14ac:dyDescent="0.2">
      <c r="A234" s="18" t="s">
        <v>688</v>
      </c>
      <c r="B234" s="21" t="s">
        <v>757</v>
      </c>
      <c r="C234" s="23" t="str">
        <f t="shared" si="19"/>
        <v>N/A</v>
      </c>
      <c r="D234" s="23" t="str">
        <f t="shared" si="19"/>
        <v>N/A</v>
      </c>
    </row>
    <row r="235" spans="1:4" ht="98" customHeight="1" x14ac:dyDescent="0.2">
      <c r="A235" s="18" t="s">
        <v>270</v>
      </c>
      <c r="B235" s="21" t="s">
        <v>32</v>
      </c>
      <c r="C235" s="17" t="str">
        <f>$F$19&amp;CHAR(10)&amp;$F$20&amp;CHAR(10)&amp;$F$22</f>
        <v>ISO 11607-1
ISO 11607-2
ISO 20417</v>
      </c>
      <c r="D235" s="17" t="str">
        <f t="shared" ref="D235" si="20">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34" x14ac:dyDescent="0.2">
      <c r="A236" s="18" t="s">
        <v>271</v>
      </c>
      <c r="B236" s="21" t="s">
        <v>757</v>
      </c>
      <c r="C236" s="23" t="str">
        <f t="shared" ref="C236:D238" si="21">$G$1</f>
        <v>N/A</v>
      </c>
      <c r="D236" s="23" t="str">
        <f t="shared" si="21"/>
        <v>N/A</v>
      </c>
    </row>
    <row r="237" spans="1:4" ht="68" x14ac:dyDescent="0.2">
      <c r="A237" s="18" t="s">
        <v>272</v>
      </c>
      <c r="B237" s="21" t="s">
        <v>757</v>
      </c>
      <c r="C237" s="23" t="str">
        <f t="shared" si="21"/>
        <v>N/A</v>
      </c>
      <c r="D237" s="23" t="str">
        <f t="shared" si="21"/>
        <v>N/A</v>
      </c>
    </row>
    <row r="238" spans="1:4" ht="34" x14ac:dyDescent="0.2">
      <c r="A238" s="18" t="s">
        <v>273</v>
      </c>
      <c r="B238" s="21" t="s">
        <v>757</v>
      </c>
      <c r="C238" s="23" t="str">
        <f t="shared" si="21"/>
        <v>N/A</v>
      </c>
      <c r="D238" s="23" t="str">
        <f t="shared" si="21"/>
        <v>N/A</v>
      </c>
    </row>
    <row r="239" spans="1:4" ht="89" customHeight="1" x14ac:dyDescent="0.2">
      <c r="A239" s="18" t="s">
        <v>274</v>
      </c>
      <c r="B239" s="21" t="s">
        <v>32</v>
      </c>
      <c r="C239" s="17" t="str">
        <f>$F$5&amp;CHAR(10)&amp;$F$19&amp;CHAR(10)&amp;$F$20&amp;CHAR(10)&amp;$F$22</f>
        <v>ISO 14971
ISO 11607-1
ISO 11607-2
ISO 20417</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67" t="s">
        <v>275</v>
      </c>
      <c r="B240" s="67"/>
      <c r="C240" s="67"/>
      <c r="D240" s="67"/>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72" t="s">
        <v>276</v>
      </c>
      <c r="B243" s="72"/>
      <c r="C243" s="72"/>
      <c r="D243" s="72"/>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67" t="s">
        <v>277</v>
      </c>
      <c r="B246" s="67"/>
      <c r="C246" s="67"/>
      <c r="D246" s="67"/>
    </row>
    <row r="247" spans="1:4" ht="89" customHeight="1" x14ac:dyDescent="0.2">
      <c r="A247" s="18" t="s">
        <v>693</v>
      </c>
      <c r="B247" s="21" t="s">
        <v>32</v>
      </c>
      <c r="C247" s="17" t="str">
        <f>$F$22</f>
        <v>ISO 20417</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$F$22</f>
        <v>ISO 20417</v>
      </c>
      <c r="D24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$F$6&amp;CHAR(10)&amp;$F$22</f>
        <v>ISO 10993-1
ISO 20417</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$F$6&amp;CHAR(10)&amp;$F$22</f>
        <v>ISO 10993-1
ISO 20417</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$F$5&amp;CHAR(10)&amp;$F$22</f>
        <v>ISO 14971
ISO 20417</v>
      </c>
      <c r="D25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3" spans="1:4" ht="97" customHeight="1" x14ac:dyDescent="0.2">
      <c r="A253" s="18" t="s">
        <v>278</v>
      </c>
      <c r="B253" s="21" t="s">
        <v>32</v>
      </c>
      <c r="C253" s="17" t="str">
        <f>$F$6&amp;CHAR(10)&amp;$F$22</f>
        <v>ISO 10993-1
ISO 20417</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757</v>
      </c>
      <c r="C254" s="23" t="str">
        <f>$G$1</f>
        <v>N/A</v>
      </c>
      <c r="D254" s="23" t="str">
        <f>$G$1</f>
        <v>N/A</v>
      </c>
    </row>
    <row r="255" spans="1:4" ht="34" customHeight="1" x14ac:dyDescent="0.2">
      <c r="A255" s="68" t="s">
        <v>280</v>
      </c>
      <c r="B255" s="69"/>
      <c r="C255" s="69"/>
      <c r="D255" s="70"/>
    </row>
    <row r="256" spans="1:4" ht="95" customHeight="1" x14ac:dyDescent="0.2">
      <c r="A256" s="18" t="s">
        <v>699</v>
      </c>
      <c r="B256" s="21" t="s">
        <v>32</v>
      </c>
      <c r="C256" s="17" t="str">
        <f>$F$9&amp;CHAR(10)&amp;$F$22</f>
        <v>ISO 11737-1
ISO 20417</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$F$22</f>
        <v>ISO 20417</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757</v>
      </c>
      <c r="C258" s="23" t="str">
        <f t="shared" ref="C258:D260" si="22">$G$1</f>
        <v>N/A</v>
      </c>
      <c r="D258" s="23" t="str">
        <f t="shared" si="22"/>
        <v>N/A</v>
      </c>
    </row>
    <row r="259" spans="1:4" ht="34" x14ac:dyDescent="0.2">
      <c r="A259" s="18" t="s">
        <v>282</v>
      </c>
      <c r="B259" s="21" t="s">
        <v>757</v>
      </c>
      <c r="C259" s="23" t="str">
        <f t="shared" si="22"/>
        <v>N/A</v>
      </c>
      <c r="D259" s="23" t="str">
        <f t="shared" si="22"/>
        <v>N/A</v>
      </c>
    </row>
    <row r="260" spans="1:4" ht="34" x14ac:dyDescent="0.2">
      <c r="A260" s="18" t="s">
        <v>283</v>
      </c>
      <c r="B260" s="21" t="s">
        <v>757</v>
      </c>
      <c r="C260" s="23" t="str">
        <f t="shared" si="22"/>
        <v>N/A</v>
      </c>
      <c r="D260" s="23" t="str">
        <f t="shared" si="22"/>
        <v>N/A</v>
      </c>
    </row>
    <row r="261" spans="1:4" ht="59" customHeight="1" x14ac:dyDescent="0.2">
      <c r="A261" s="18" t="s">
        <v>284</v>
      </c>
      <c r="B261" s="21" t="s">
        <v>32</v>
      </c>
      <c r="C261" s="17" t="str">
        <f>$F$22</f>
        <v>ISO 20417</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t="str">
        <f>$F$22</f>
        <v>ISO 20417</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61">
    <mergeCell ref="C54:D54"/>
    <mergeCell ref="A29:D29"/>
    <mergeCell ref="A6:D6"/>
    <mergeCell ref="A7:D7"/>
    <mergeCell ref="A14:D14"/>
    <mergeCell ref="A19:D19"/>
    <mergeCell ref="A28:D28"/>
    <mergeCell ref="C47:D47"/>
    <mergeCell ref="C48:D48"/>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A104:D104"/>
    <mergeCell ref="A107:D107"/>
    <mergeCell ref="A108:D108"/>
    <mergeCell ref="A111:D111"/>
    <mergeCell ref="A115:D115"/>
    <mergeCell ref="A79:D79"/>
    <mergeCell ref="A80:D80"/>
    <mergeCell ref="A84:D84"/>
    <mergeCell ref="A89:D89"/>
    <mergeCell ref="A91:D91"/>
    <mergeCell ref="A162:D162"/>
    <mergeCell ref="A166:D166"/>
    <mergeCell ref="A171:D171"/>
    <mergeCell ref="A172:D172"/>
    <mergeCell ref="A125:D125"/>
    <mergeCell ref="A138:D138"/>
    <mergeCell ref="A143:D143"/>
    <mergeCell ref="A148:D148"/>
    <mergeCell ref="A156:D156"/>
    <mergeCell ref="A160:D160"/>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s>
  <dataValidations count="1">
    <dataValidation type="list" allowBlank="1" showInputMessage="1" showErrorMessage="1" sqref="B4:B5 B8:B13 B15:B18 B20:B25 B30:B39 B43:B45 B58 B174:B181 B56 B51:B54 B60:B62 B65:B75 B77:B78 B81:B83 B85:B88 B256:B264 B92:B103 B105:B106 B109:B110 B112:B114 B116:B119 B121:B124 B126:B133 B136:B137 B139:B142 B144:B147 B149:B155 B157:B159 B161 B163:B165 B167:B168 B90 B184:B187 B189:B205 B208:B217 B220:B229 B231:B239 B241:B242 B244:B245 B247:B254 B47:B48"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E207-A5D6-164E-BA45-6E76DDCD5BA4}">
  <dimension ref="A1:J264"/>
  <sheetViews>
    <sheetView topLeftCell="A14" zoomScale="85" zoomScaleNormal="85" workbookViewId="0">
      <selection activeCell="G16" sqref="G16"/>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_xlfn.TEXTJOIN(CHAR(10),TRUE,$F$4:$F$16)</f>
        <v>ISO 13485
ISO 14971
ISO 10555-1
ISO 10555-6
ISO 10993-1
ISO 10993-3
ISO 10993-4
ISO 10993-5
ISO 10993-10
ISO 10993-11
ISO 10993-18
IEC 62366-1
ISO 10993-7</v>
      </c>
      <c r="D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4" s="2"/>
      <c r="F4" s="47" t="s">
        <v>82</v>
      </c>
      <c r="G4" s="22" t="s">
        <v>65</v>
      </c>
      <c r="I4" s="22" t="s">
        <v>820</v>
      </c>
      <c r="J4" s="47" t="s">
        <v>800</v>
      </c>
    </row>
    <row r="5" spans="1:10" ht="103" customHeight="1" x14ac:dyDescent="0.2">
      <c r="A5" s="22" t="s">
        <v>34</v>
      </c>
      <c r="B5" s="21" t="s">
        <v>32</v>
      </c>
      <c r="C5" s="17" t="str">
        <f>$F$5</f>
        <v>ISO 14971</v>
      </c>
      <c r="D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5" s="2"/>
      <c r="F5" s="47" t="s">
        <v>83</v>
      </c>
      <c r="G5" s="22" t="s">
        <v>64</v>
      </c>
      <c r="I5" s="22" t="s">
        <v>822</v>
      </c>
      <c r="J5" s="47" t="s">
        <v>801</v>
      </c>
    </row>
    <row r="6" spans="1:10" ht="34" x14ac:dyDescent="0.2">
      <c r="A6" s="77" t="s">
        <v>35</v>
      </c>
      <c r="B6" s="77"/>
      <c r="C6" s="77"/>
      <c r="D6" s="77"/>
      <c r="E6" s="2"/>
      <c r="F6" s="47" t="s">
        <v>830</v>
      </c>
      <c r="G6" s="22" t="s">
        <v>831</v>
      </c>
      <c r="I6" s="22" t="s">
        <v>823</v>
      </c>
      <c r="J6" s="53" t="s">
        <v>727</v>
      </c>
    </row>
    <row r="7" spans="1:10" ht="34" x14ac:dyDescent="0.2">
      <c r="A7" s="77" t="s">
        <v>0</v>
      </c>
      <c r="B7" s="77"/>
      <c r="C7" s="77"/>
      <c r="D7" s="77"/>
      <c r="E7" s="2"/>
      <c r="F7" s="47" t="s">
        <v>832</v>
      </c>
      <c r="G7" s="22" t="s">
        <v>833</v>
      </c>
      <c r="I7" s="22" t="s">
        <v>824</v>
      </c>
      <c r="J7" s="53" t="s">
        <v>727</v>
      </c>
    </row>
    <row r="8" spans="1:10" ht="116" customHeight="1" x14ac:dyDescent="0.2">
      <c r="A8" s="22" t="s">
        <v>36</v>
      </c>
      <c r="B8" s="21" t="s">
        <v>32</v>
      </c>
      <c r="C8" s="17" t="str">
        <f t="shared" ref="C8:C13" si="0">$F$5</f>
        <v>ISO 14971</v>
      </c>
      <c r="D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8" s="2"/>
      <c r="F8" s="47" t="s">
        <v>66</v>
      </c>
      <c r="G8" s="22" t="s">
        <v>67</v>
      </c>
      <c r="I8" s="22" t="s">
        <v>821</v>
      </c>
      <c r="J8" s="47" t="s">
        <v>828</v>
      </c>
    </row>
    <row r="9" spans="1:10" ht="113" customHeight="1" x14ac:dyDescent="0.2">
      <c r="A9" s="22" t="s">
        <v>37</v>
      </c>
      <c r="B9" s="21" t="s">
        <v>32</v>
      </c>
      <c r="C9" s="17" t="str">
        <f t="shared" si="0"/>
        <v>ISO 14971</v>
      </c>
      <c r="D9" s="17" t="str">
        <f t="shared" ref="D9:D13" si="1">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9" s="2"/>
      <c r="F9" s="47" t="s">
        <v>840</v>
      </c>
      <c r="G9" s="22" t="s">
        <v>841</v>
      </c>
      <c r="I9" s="22" t="s">
        <v>825</v>
      </c>
      <c r="J9" s="47" t="s">
        <v>788</v>
      </c>
    </row>
    <row r="10" spans="1:10" ht="125" customHeight="1" x14ac:dyDescent="0.2">
      <c r="A10" s="22" t="s">
        <v>38</v>
      </c>
      <c r="B10" s="21" t="s">
        <v>32</v>
      </c>
      <c r="C10" s="17" t="str">
        <f t="shared" si="0"/>
        <v>ISO 14971</v>
      </c>
      <c r="D10"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0" s="2"/>
      <c r="F10" s="47" t="s">
        <v>72</v>
      </c>
      <c r="G10" s="22" t="s">
        <v>842</v>
      </c>
      <c r="I10" s="22" t="s">
        <v>826</v>
      </c>
      <c r="J10" s="47" t="s">
        <v>829</v>
      </c>
    </row>
    <row r="11" spans="1:10" ht="128" customHeight="1" x14ac:dyDescent="0.2">
      <c r="A11" s="22" t="s">
        <v>39</v>
      </c>
      <c r="B11" s="21" t="s">
        <v>32</v>
      </c>
      <c r="C11" s="17" t="str">
        <f t="shared" si="0"/>
        <v>ISO 14971</v>
      </c>
      <c r="D11"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1" s="2"/>
      <c r="F11" s="47" t="s">
        <v>70</v>
      </c>
      <c r="G11" s="22" t="s">
        <v>71</v>
      </c>
      <c r="I11" s="22" t="s">
        <v>827</v>
      </c>
      <c r="J11" s="53" t="s">
        <v>727</v>
      </c>
    </row>
    <row r="12" spans="1:10" ht="144" customHeight="1" x14ac:dyDescent="0.2">
      <c r="A12" s="22" t="s">
        <v>53</v>
      </c>
      <c r="B12" s="21" t="s">
        <v>32</v>
      </c>
      <c r="C12" s="17" t="str">
        <f t="shared" si="0"/>
        <v>ISO 14971</v>
      </c>
      <c r="D12"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2" s="2"/>
      <c r="F12" s="47" t="s">
        <v>68</v>
      </c>
      <c r="G12" s="22" t="s">
        <v>69</v>
      </c>
      <c r="I12" s="26"/>
      <c r="J12" s="52"/>
    </row>
    <row r="13" spans="1:10" ht="128" customHeight="1" x14ac:dyDescent="0.2">
      <c r="A13" s="22" t="s">
        <v>40</v>
      </c>
      <c r="B13" s="21" t="s">
        <v>32</v>
      </c>
      <c r="C13" s="17" t="str">
        <f t="shared" si="0"/>
        <v>ISO 14971</v>
      </c>
      <c r="D13" s="17" t="str">
        <f t="shared" si="1"/>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E13" s="2"/>
      <c r="F13" s="47" t="s">
        <v>744</v>
      </c>
      <c r="G13" s="22" t="s">
        <v>745</v>
      </c>
      <c r="I13" s="26"/>
      <c r="J13" s="52"/>
    </row>
    <row r="14" spans="1:10" ht="64" customHeight="1" x14ac:dyDescent="0.2">
      <c r="A14" s="77" t="s">
        <v>41</v>
      </c>
      <c r="B14" s="77"/>
      <c r="C14" s="77"/>
      <c r="D14" s="77"/>
      <c r="F14" s="47" t="s">
        <v>843</v>
      </c>
      <c r="G14" s="22" t="s">
        <v>844</v>
      </c>
      <c r="I14" s="26"/>
      <c r="J14" s="52"/>
    </row>
    <row r="15" spans="1:10" ht="107" customHeight="1" x14ac:dyDescent="0.2">
      <c r="A15" s="22" t="s">
        <v>42</v>
      </c>
      <c r="B15" s="21" t="s">
        <v>32</v>
      </c>
      <c r="C15" s="17" t="str">
        <f>$F$5</f>
        <v>ISO 14971</v>
      </c>
      <c r="D1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5" s="47" t="s">
        <v>752</v>
      </c>
      <c r="G15" s="22" t="s">
        <v>753</v>
      </c>
      <c r="I15" s="52"/>
      <c r="J15" s="26"/>
    </row>
    <row r="16" spans="1:10" ht="145" customHeight="1" x14ac:dyDescent="0.2">
      <c r="A16" s="22" t="s">
        <v>43</v>
      </c>
      <c r="B16" s="21" t="s">
        <v>32</v>
      </c>
      <c r="C16" s="17" t="str">
        <f>$F$5</f>
        <v>ISO 14971</v>
      </c>
      <c r="D1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6" s="47" t="s">
        <v>742</v>
      </c>
      <c r="G16" s="22" t="s">
        <v>1023</v>
      </c>
      <c r="I16" s="26"/>
      <c r="J16" s="52"/>
    </row>
    <row r="17" spans="1:10" ht="116" customHeight="1" x14ac:dyDescent="0.2">
      <c r="A17" s="22" t="s">
        <v>44</v>
      </c>
      <c r="B17" s="21" t="s">
        <v>32</v>
      </c>
      <c r="C17" s="17" t="str">
        <f>$F$5</f>
        <v>ISO 14971</v>
      </c>
      <c r="D1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7" s="47" t="s">
        <v>728</v>
      </c>
      <c r="G17" s="22" t="s">
        <v>729</v>
      </c>
      <c r="I17" s="52"/>
      <c r="J17" s="26"/>
    </row>
    <row r="18" spans="1:10" ht="121" customHeight="1" x14ac:dyDescent="0.2">
      <c r="A18" s="22" t="s">
        <v>1</v>
      </c>
      <c r="B18" s="21" t="s">
        <v>32</v>
      </c>
      <c r="C18" s="17" t="str">
        <f>$F$5</f>
        <v>ISO 14971</v>
      </c>
      <c r="D1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8" s="47" t="s">
        <v>834</v>
      </c>
      <c r="G18" s="22" t="s">
        <v>835</v>
      </c>
      <c r="I18" s="26"/>
      <c r="J18" s="52"/>
    </row>
    <row r="19" spans="1:10" ht="51" x14ac:dyDescent="0.2">
      <c r="A19" s="78" t="s">
        <v>45</v>
      </c>
      <c r="B19" s="78"/>
      <c r="C19" s="78"/>
      <c r="D19" s="78"/>
      <c r="F19" s="47" t="s">
        <v>836</v>
      </c>
      <c r="G19" s="22" t="s">
        <v>837</v>
      </c>
      <c r="I19" s="26"/>
      <c r="J19" s="52"/>
    </row>
    <row r="20" spans="1:10" ht="62" customHeight="1" x14ac:dyDescent="0.2">
      <c r="A20" s="22" t="s">
        <v>46</v>
      </c>
      <c r="B20" s="21" t="s">
        <v>32</v>
      </c>
      <c r="C20" s="17" t="str">
        <f>$F$5&amp;CHAR(10)&amp;$F$16</f>
        <v>ISO 14971
ISO 10993-7</v>
      </c>
      <c r="D2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0" s="47" t="s">
        <v>730</v>
      </c>
      <c r="G20" s="22" t="s">
        <v>731</v>
      </c>
      <c r="I20" s="26"/>
      <c r="J20" s="52"/>
    </row>
    <row r="21" spans="1:10" ht="87" customHeight="1" x14ac:dyDescent="0.2">
      <c r="A21" s="22" t="s">
        <v>47</v>
      </c>
      <c r="B21" s="21" t="s">
        <v>32</v>
      </c>
      <c r="C21" s="17" t="str">
        <f>$F$5&amp;CHAR(10)&amp;$F$16</f>
        <v>ISO 14971
ISO 10993-7</v>
      </c>
      <c r="D2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1" s="47" t="s">
        <v>748</v>
      </c>
      <c r="G21" s="22" t="s">
        <v>749</v>
      </c>
      <c r="I21" s="26"/>
      <c r="J21" s="52"/>
    </row>
    <row r="22" spans="1:10" ht="86" customHeight="1" x14ac:dyDescent="0.2">
      <c r="A22" s="22" t="s">
        <v>48</v>
      </c>
      <c r="B22" s="21" t="s">
        <v>32</v>
      </c>
      <c r="C22" s="17" t="str">
        <f>F5&amp;CHAR(10)&amp;_xlfn.TEXTJOIN(CHAR(10),TRUE,$F$19:$F$22)</f>
        <v>ISO 14971
BS EN 556-1
ISO 11607-1
ISO 11607-2
ISO 15223-1</v>
      </c>
      <c r="D2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2" s="47" t="s">
        <v>838</v>
      </c>
      <c r="G22" s="22" t="s">
        <v>839</v>
      </c>
      <c r="I22" s="26"/>
      <c r="J22" s="52"/>
    </row>
    <row r="23" spans="1:10" ht="92" customHeight="1" x14ac:dyDescent="0.2">
      <c r="A23" s="22" t="s">
        <v>49</v>
      </c>
      <c r="B23" s="21" t="s">
        <v>32</v>
      </c>
      <c r="C23" s="17" t="str">
        <f>F6&amp;CHAR(10)&amp;_xlfn.TEXTJOIN(CHAR(10),TRUE,$F$19:$F$22)</f>
        <v>ISO 10555-1
BS EN 556-1
ISO 11607-1
ISO 11607-2
ISO 15223-1</v>
      </c>
      <c r="D2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3" s="47" t="s">
        <v>725</v>
      </c>
      <c r="G23" s="22" t="s">
        <v>726</v>
      </c>
      <c r="I23" s="26"/>
      <c r="J23" s="52"/>
    </row>
    <row r="24" spans="1:10" ht="102" customHeight="1" x14ac:dyDescent="0.2">
      <c r="A24" s="22" t="s">
        <v>50</v>
      </c>
      <c r="B24" s="21" t="s">
        <v>32</v>
      </c>
      <c r="C24" s="17" t="str">
        <f>$F$5</f>
        <v>ISO 14971</v>
      </c>
      <c r="D2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24" s="52"/>
      <c r="G24" s="26"/>
      <c r="I24" s="26"/>
      <c r="J24" s="52"/>
    </row>
    <row r="25" spans="1:10" ht="68" x14ac:dyDescent="0.2">
      <c r="A25" s="22" t="s">
        <v>51</v>
      </c>
      <c r="B25" s="21" t="s">
        <v>757</v>
      </c>
      <c r="C25" s="23" t="str">
        <f>$G$1</f>
        <v>N/A</v>
      </c>
      <c r="D25" s="23" t="str">
        <f>$G$1</f>
        <v>N/A</v>
      </c>
      <c r="F25" s="52"/>
      <c r="G25" s="26"/>
      <c r="I25" s="26"/>
      <c r="J25" s="52"/>
    </row>
    <row r="26" spans="1:10" ht="32" customHeight="1" x14ac:dyDescent="0.2">
      <c r="F26" s="52"/>
      <c r="G26" s="26"/>
      <c r="I26" s="26"/>
      <c r="J26" s="52"/>
    </row>
    <row r="27" spans="1:10" ht="32" x14ac:dyDescent="0.2">
      <c r="A27" s="24" t="s">
        <v>91</v>
      </c>
      <c r="B27" s="13" t="s">
        <v>779</v>
      </c>
      <c r="C27" s="14" t="s">
        <v>777</v>
      </c>
      <c r="D27" s="14" t="s">
        <v>88</v>
      </c>
      <c r="F27" s="52"/>
      <c r="G27" s="26"/>
      <c r="I27" s="26"/>
      <c r="J27" s="52"/>
    </row>
    <row r="28" spans="1:10" ht="17" customHeight="1" x14ac:dyDescent="0.2">
      <c r="A28" s="73" t="s">
        <v>94</v>
      </c>
      <c r="B28" s="73"/>
      <c r="C28" s="73"/>
      <c r="D28" s="73"/>
      <c r="F28" s="52"/>
      <c r="G28" s="26"/>
    </row>
    <row r="29" spans="1:10" ht="16" customHeight="1" x14ac:dyDescent="0.2">
      <c r="A29" s="77" t="s">
        <v>288</v>
      </c>
      <c r="B29" s="77"/>
      <c r="C29" s="77"/>
      <c r="D29" s="77"/>
      <c r="G29" s="2"/>
    </row>
    <row r="30" spans="1:10" ht="81" customHeight="1" x14ac:dyDescent="0.2">
      <c r="A30" s="22" t="s">
        <v>95</v>
      </c>
      <c r="B30" s="21" t="s">
        <v>32</v>
      </c>
      <c r="C30" s="17" t="str">
        <f>_xlfn.TEXTJOIN(CHAR(10),TRUE,$F$5:$F$8)&amp;CHAR(10)&amp;_xlfn.TEXTJOIN(CHAR(10),TRUE,$F$10:$F$15)</f>
        <v>ISO 14971
ISO 10555-1
ISO 10555-6
ISO 10993-1
ISO 10993-4
ISO 10993-5
ISO 10993-10
ISO 10993-11
ISO 10993-18
IEC 62366-1</v>
      </c>
      <c r="D3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0" s="2"/>
    </row>
    <row r="31" spans="1:10" ht="98" customHeight="1" x14ac:dyDescent="0.2">
      <c r="A31" s="22" t="s">
        <v>96</v>
      </c>
      <c r="B31" s="21" t="s">
        <v>32</v>
      </c>
      <c r="C31" s="17" t="str">
        <f>$F$6</f>
        <v>ISO 10555-1</v>
      </c>
      <c r="D3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1" s="2"/>
    </row>
    <row r="32" spans="1:10" ht="21" customHeight="1" x14ac:dyDescent="0.2">
      <c r="A32" s="22" t="s">
        <v>97</v>
      </c>
      <c r="B32" s="21" t="s">
        <v>757</v>
      </c>
      <c r="C32" s="23" t="str">
        <f>$G$1</f>
        <v>N/A</v>
      </c>
      <c r="D32" s="23" t="str">
        <f>$G$1</f>
        <v>N/A</v>
      </c>
      <c r="G32" s="2"/>
    </row>
    <row r="33" spans="1:7" ht="143" customHeight="1" x14ac:dyDescent="0.2">
      <c r="A33" s="22" t="s">
        <v>98</v>
      </c>
      <c r="B33" s="21" t="s">
        <v>32</v>
      </c>
      <c r="C33" s="17" t="str">
        <f>$F$4&amp;CHAR(10)&amp;_xlfn.TEXTJOIN(CHAR(10),TRUE,$F$7:$F$15)</f>
        <v>ISO 13485
ISO 10555-6
ISO 10993-1
ISO 10993-3
ISO 10993-4
ISO 10993-5
ISO 10993-10
ISO 10993-11
ISO 10993-18
IEC 62366-1</v>
      </c>
      <c r="D3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G33" s="2"/>
    </row>
    <row r="34" spans="1:7" ht="34" x14ac:dyDescent="0.2">
      <c r="A34" s="22" t="s">
        <v>99</v>
      </c>
      <c r="B34" s="21" t="s">
        <v>757</v>
      </c>
      <c r="C34" s="23" t="str">
        <f>$G$1</f>
        <v>N/A</v>
      </c>
      <c r="D34" s="23" t="str">
        <f>$G$1</f>
        <v>N/A</v>
      </c>
    </row>
    <row r="35" spans="1:7" ht="112" customHeight="1" x14ac:dyDescent="0.2">
      <c r="A35" s="22" t="s">
        <v>100</v>
      </c>
      <c r="B35" s="21" t="s">
        <v>32</v>
      </c>
      <c r="C35" s="17" t="str">
        <f>_xlfn.TEXTJOIN(CHAR(10),TRUE,$F$7:$F$15)</f>
        <v>ISO 10555-6
ISO 10993-1
ISO 10993-3
ISO 10993-4
ISO 10993-5
ISO 10993-10
ISO 10993-11
ISO 10993-18
IEC 62366-1</v>
      </c>
      <c r="D3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5" s="50"/>
      <c r="G35" s="2"/>
    </row>
    <row r="36" spans="1:7" ht="56" customHeight="1" x14ac:dyDescent="0.2">
      <c r="A36" s="22" t="s">
        <v>101</v>
      </c>
      <c r="B36" s="21" t="s">
        <v>32</v>
      </c>
      <c r="C36" s="17" t="str">
        <f>_xlfn.TEXTJOIN(CHAR(10),TRUE,$F$7:$F$15)</f>
        <v>ISO 10555-6
ISO 10993-1
ISO 10993-3
ISO 10993-4
ISO 10993-5
ISO 10993-10
ISO 10993-11
ISO 10993-18
IEC 62366-1</v>
      </c>
      <c r="D3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7" spans="1:7" ht="121" customHeight="1" x14ac:dyDescent="0.2">
      <c r="A37" s="22" t="s">
        <v>102</v>
      </c>
      <c r="B37" s="21" t="s">
        <v>32</v>
      </c>
      <c r="C37" s="17" t="str">
        <f>_xlfn.TEXTJOIN(CHAR(10),TRUE,$F$7:$F$16)</f>
        <v>ISO 10555-6
ISO 10993-1
ISO 10993-3
ISO 10993-4
ISO 10993-5
ISO 10993-10
ISO 10993-11
ISO 10993-18
IEC 62366-1
ISO 10993-7</v>
      </c>
      <c r="D3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38" spans="1:7" ht="124" customHeight="1" x14ac:dyDescent="0.2">
      <c r="A38" s="22" t="s">
        <v>103</v>
      </c>
      <c r="B38" s="21" t="s">
        <v>32</v>
      </c>
      <c r="C38" s="17" t="str">
        <f>F5&amp;CHAR(10)&amp;_xlfn.TEXTJOIN(CHAR(10),TRUE,$F$19:$F$20)&amp;CHAR(10)&amp;F22</f>
        <v>ISO 14971
BS EN 556-1
ISO 11607-1
ISO 15223-1</v>
      </c>
      <c r="D3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38" s="50"/>
      <c r="G38" s="2"/>
    </row>
    <row r="39" spans="1:7" ht="121" customHeight="1" x14ac:dyDescent="0.2">
      <c r="A39" s="22" t="s">
        <v>105</v>
      </c>
      <c r="B39" s="21" t="s">
        <v>32</v>
      </c>
      <c r="C39" s="17" t="str">
        <f>F4&amp;CHAR(10)&amp;F5</f>
        <v>ISO 13485
ISO 14971</v>
      </c>
      <c r="D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0" spans="1:7" x14ac:dyDescent="0.2">
      <c r="A40" s="73" t="s">
        <v>104</v>
      </c>
      <c r="B40" s="73"/>
      <c r="C40" s="73"/>
      <c r="D40" s="73"/>
    </row>
    <row r="41" spans="1:7" x14ac:dyDescent="0.2">
      <c r="A41" s="73" t="s">
        <v>106</v>
      </c>
      <c r="B41" s="73"/>
      <c r="C41" s="73"/>
      <c r="D41" s="73"/>
    </row>
    <row r="42" spans="1:7" ht="50" customHeight="1" x14ac:dyDescent="0.2">
      <c r="A42" s="77" t="s">
        <v>107</v>
      </c>
      <c r="B42" s="77"/>
      <c r="C42" s="77"/>
      <c r="D42" s="77"/>
    </row>
    <row r="43" spans="1:7" ht="102" customHeight="1" x14ac:dyDescent="0.2">
      <c r="A43" s="22" t="s">
        <v>2</v>
      </c>
      <c r="B43" s="21" t="s">
        <v>32</v>
      </c>
      <c r="C43" s="17" t="str">
        <f>$F$5&amp;CHAR(10)&amp;_xlfn.TEXTJOIN(CHAR(10),TRUE,$F$7:$F$15)</f>
        <v>ISO 14971
ISO 10555-6
ISO 10993-1
ISO 10993-3
ISO 10993-4
ISO 10993-5
ISO 10993-10
ISO 10993-11
ISO 10993-18
IEC 62366-1</v>
      </c>
      <c r="D4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4" spans="1:7" ht="111" customHeight="1" x14ac:dyDescent="0.2">
      <c r="A44" s="22" t="s">
        <v>3</v>
      </c>
      <c r="B44" s="21" t="s">
        <v>32</v>
      </c>
      <c r="C44" s="17" t="str">
        <f>$F$5&amp;CHAR(10)&amp;_xlfn.TEXTJOIN(CHAR(10),TRUE,$F$7:$F$15)</f>
        <v>ISO 14971
ISO 10555-6
ISO 10993-1
ISO 10993-3
ISO 10993-4
ISO 10993-5
ISO 10993-10
ISO 10993-11
ISO 10993-18
IEC 62366-1</v>
      </c>
      <c r="D4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5" spans="1:7" ht="126" customHeight="1" x14ac:dyDescent="0.2">
      <c r="A45" s="22" t="s">
        <v>4</v>
      </c>
      <c r="B45" s="21" t="s">
        <v>32</v>
      </c>
      <c r="C45" s="17" t="str">
        <f>$F$5&amp;CHAR(10)&amp;_xlfn.TEXTJOIN(CHAR(10),TRUE,$F$7:$F$15)</f>
        <v>ISO 14971
ISO 10555-6
ISO 10993-1
ISO 10993-3
ISO 10993-4
ISO 10993-5
ISO 10993-10
ISO 10993-11
ISO 10993-18
IEC 62366-1</v>
      </c>
      <c r="D4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6" spans="1:7" x14ac:dyDescent="0.2">
      <c r="A46" s="77" t="s">
        <v>5</v>
      </c>
      <c r="B46" s="77"/>
      <c r="C46" s="77"/>
      <c r="D46" s="77"/>
    </row>
    <row r="47" spans="1:7" ht="90" customHeight="1" x14ac:dyDescent="0.2">
      <c r="A47" s="22" t="s">
        <v>322</v>
      </c>
      <c r="B47" s="21" t="s">
        <v>32</v>
      </c>
      <c r="C47" s="17" t="str">
        <f>$F$5</f>
        <v>ISO 14971</v>
      </c>
      <c r="D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48" spans="1:7" ht="85" x14ac:dyDescent="0.2">
      <c r="A48" s="22" t="s">
        <v>321</v>
      </c>
      <c r="B48" s="21" t="s">
        <v>757</v>
      </c>
      <c r="C48" s="23" t="str">
        <f>$G$1</f>
        <v>N/A</v>
      </c>
      <c r="D48" s="23" t="str">
        <f>$G$1</f>
        <v>N/A</v>
      </c>
    </row>
    <row r="49" spans="1:4" x14ac:dyDescent="0.2">
      <c r="A49" s="73" t="s">
        <v>108</v>
      </c>
      <c r="B49" s="73"/>
      <c r="C49" s="73"/>
      <c r="D49" s="73"/>
    </row>
    <row r="50" spans="1:4" x14ac:dyDescent="0.2">
      <c r="A50" s="77" t="s">
        <v>6</v>
      </c>
      <c r="B50" s="77"/>
      <c r="C50" s="77"/>
      <c r="D50" s="77"/>
    </row>
    <row r="51" spans="1:4" ht="75" customHeight="1" x14ac:dyDescent="0.2">
      <c r="A51" s="22" t="s">
        <v>109</v>
      </c>
      <c r="B51" s="21" t="s">
        <v>32</v>
      </c>
      <c r="C51" s="17" t="str">
        <f>$F$5</f>
        <v>ISO 14971</v>
      </c>
      <c r="D5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2" spans="1:4" ht="78" customHeight="1" x14ac:dyDescent="0.2">
      <c r="A52" s="22" t="s">
        <v>110</v>
      </c>
      <c r="B52" s="21" t="s">
        <v>32</v>
      </c>
      <c r="C52" s="17" t="str">
        <f>$F$5</f>
        <v>ISO 14971</v>
      </c>
      <c r="D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3" spans="1:4" ht="93" customHeight="1" x14ac:dyDescent="0.2">
      <c r="A53" s="22" t="s">
        <v>111</v>
      </c>
      <c r="B53" s="21" t="s">
        <v>32</v>
      </c>
      <c r="C53" s="17" t="str">
        <f>$F$5</f>
        <v>ISO 14971</v>
      </c>
      <c r="D5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4" spans="1:4" ht="105" customHeight="1" x14ac:dyDescent="0.2">
      <c r="A54" s="22" t="s">
        <v>112</v>
      </c>
      <c r="B54" s="21" t="s">
        <v>32</v>
      </c>
      <c r="C54" s="17" t="str">
        <f>$F$5</f>
        <v>ISO 14971</v>
      </c>
      <c r="D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55" spans="1:4" ht="17" customHeight="1" x14ac:dyDescent="0.2">
      <c r="A55" s="73" t="s">
        <v>113</v>
      </c>
      <c r="B55" s="73"/>
      <c r="C55" s="73"/>
      <c r="D55" s="73"/>
    </row>
    <row r="56" spans="1:4" ht="71" customHeight="1" x14ac:dyDescent="0.2">
      <c r="A56" s="22" t="s">
        <v>7</v>
      </c>
      <c r="B56" s="21" t="s">
        <v>757</v>
      </c>
      <c r="C56" s="23" t="str">
        <f>$G$1</f>
        <v>N/A</v>
      </c>
      <c r="D56" s="23" t="str">
        <f>$G$1</f>
        <v>N/A</v>
      </c>
    </row>
    <row r="57" spans="1:4" ht="17" customHeight="1" x14ac:dyDescent="0.2">
      <c r="A57" s="73" t="s">
        <v>114</v>
      </c>
      <c r="B57" s="73"/>
      <c r="C57" s="73"/>
      <c r="D57" s="73"/>
    </row>
    <row r="58" spans="1:4" ht="34" x14ac:dyDescent="0.2">
      <c r="A58" s="22" t="s">
        <v>115</v>
      </c>
      <c r="B58" s="21" t="s">
        <v>757</v>
      </c>
      <c r="C58" s="23" t="str">
        <f>$G$1</f>
        <v>N/A</v>
      </c>
      <c r="D58" s="23" t="str">
        <f>$G$1</f>
        <v>N/A</v>
      </c>
    </row>
    <row r="59" spans="1:4" ht="17" customHeight="1" x14ac:dyDescent="0.2">
      <c r="A59" s="73" t="s">
        <v>116</v>
      </c>
      <c r="B59" s="73"/>
      <c r="C59" s="73"/>
      <c r="D59" s="73"/>
    </row>
    <row r="60" spans="1:4" ht="143" customHeight="1" x14ac:dyDescent="0.2">
      <c r="A60" s="22" t="s">
        <v>8</v>
      </c>
      <c r="B60" s="21" t="s">
        <v>32</v>
      </c>
      <c r="C60" s="17" t="str">
        <f>$F$5</f>
        <v>ISO 14971</v>
      </c>
      <c r="D6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1" spans="1:4" ht="134" customHeight="1" x14ac:dyDescent="0.2">
      <c r="A61" s="27" t="s">
        <v>117</v>
      </c>
      <c r="B61" s="21" t="s">
        <v>32</v>
      </c>
      <c r="C61" s="17" t="str">
        <f>_xlfn.TEXTJOIN(CHAR(10),TRUE,$F$5:$F$8)&amp;CHAR(10)&amp;_xlfn.TEXTJOIN(CHAR(10),TRUE,$F$10:$F$15)</f>
        <v>ISO 14971
ISO 10555-1
ISO 10555-6
ISO 10993-1
ISO 10993-4
ISO 10993-5
ISO 10993-10
ISO 10993-11
ISO 10993-18
IEC 62366-1</v>
      </c>
      <c r="D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2" spans="1:4" ht="61" customHeight="1" x14ac:dyDescent="0.2">
      <c r="A62" s="27" t="s">
        <v>118</v>
      </c>
      <c r="B62" s="21" t="s">
        <v>757</v>
      </c>
      <c r="C62" s="23" t="str">
        <f>$G$1</f>
        <v>N/A</v>
      </c>
      <c r="D62" s="23" t="str">
        <f>$G$1</f>
        <v>N/A</v>
      </c>
    </row>
    <row r="63" spans="1:4" ht="17" customHeight="1" x14ac:dyDescent="0.2">
      <c r="A63" s="73" t="s">
        <v>119</v>
      </c>
      <c r="B63" s="73"/>
      <c r="C63" s="73"/>
      <c r="D63" s="73"/>
    </row>
    <row r="64" spans="1:4" ht="34" customHeight="1" x14ac:dyDescent="0.2">
      <c r="A64" s="77" t="s">
        <v>120</v>
      </c>
      <c r="B64" s="77"/>
      <c r="C64" s="77"/>
      <c r="D64" s="77"/>
    </row>
    <row r="65" spans="1:6" ht="91" customHeight="1" x14ac:dyDescent="0.2">
      <c r="A65" s="28" t="s">
        <v>121</v>
      </c>
      <c r="B65" s="21" t="s">
        <v>32</v>
      </c>
      <c r="C65" s="17" t="str">
        <f>$F$5&amp;CHAR(10)&amp;$F$9</f>
        <v>ISO 14971
ISO 10993-3</v>
      </c>
      <c r="D6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6" spans="1:6" ht="65" customHeight="1" x14ac:dyDescent="0.2">
      <c r="A66" s="28" t="s">
        <v>122</v>
      </c>
      <c r="B66" s="21" t="s">
        <v>32</v>
      </c>
      <c r="C66" s="17" t="str">
        <f>$F$5&amp;CHAR(10)&amp;$F$9</f>
        <v>ISO 14971
ISO 10993-3</v>
      </c>
      <c r="D6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7" spans="1:6" ht="78" customHeight="1" x14ac:dyDescent="0.2">
      <c r="A67" s="28" t="s">
        <v>123</v>
      </c>
      <c r="B67" s="21" t="s">
        <v>32</v>
      </c>
      <c r="C67" s="17" t="str">
        <f>$F$5&amp;CHAR(10)&amp;$F$9</f>
        <v>ISO 14971
ISO 10993-3</v>
      </c>
      <c r="D6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8" spans="1:6" ht="91" customHeight="1" x14ac:dyDescent="0.2">
      <c r="A68" s="28" t="s">
        <v>124</v>
      </c>
      <c r="B68" s="21" t="s">
        <v>32</v>
      </c>
      <c r="C68" s="17" t="str">
        <f>$F$5&amp;CHAR(10)&amp;$F$9</f>
        <v>ISO 14971
ISO 10993-3</v>
      </c>
      <c r="D6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69" spans="1:6" ht="103" customHeight="1" x14ac:dyDescent="0.2">
      <c r="A69" s="27" t="s">
        <v>125</v>
      </c>
      <c r="B69" s="21" t="s">
        <v>32</v>
      </c>
      <c r="C69" s="17" t="str">
        <f>$F$5&amp;CHAR(10)&amp;$F$9</f>
        <v>ISO 14971
ISO 10993-3</v>
      </c>
      <c r="D6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0" spans="1:6" ht="51" x14ac:dyDescent="0.2">
      <c r="A70" s="54" t="s">
        <v>126</v>
      </c>
      <c r="B70" s="55" t="s">
        <v>757</v>
      </c>
      <c r="C70" s="58" t="str">
        <f>$G$1</f>
        <v>N/A</v>
      </c>
      <c r="D70" s="58" t="str">
        <f>$G$1</f>
        <v>N/A</v>
      </c>
      <c r="F70" s="38" t="s">
        <v>850</v>
      </c>
    </row>
    <row r="71" spans="1:6" ht="101" customHeight="1" x14ac:dyDescent="0.2">
      <c r="A71" s="27" t="s">
        <v>127</v>
      </c>
      <c r="B71" s="21" t="s">
        <v>32</v>
      </c>
      <c r="C71" s="17" t="str">
        <f>F4&amp;CHAR(10)&amp;F5&amp;CHAR(10)&amp;F17&amp;CHAR(10)&amp;F18</f>
        <v>ISO 13485
ISO 14971
ISO 11135
ISO 14937</v>
      </c>
      <c r="D71" s="17" t="str">
        <f>_xlfn.TEXTJOIN(CHAR(10),TRUE,$I$4:$I$24)&amp;CHAR(10)&amp;I26</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2" spans="1:6" ht="72" customHeight="1" x14ac:dyDescent="0.2">
      <c r="A72" s="27" t="s">
        <v>128</v>
      </c>
      <c r="B72" s="21" t="s">
        <v>32</v>
      </c>
      <c r="C72" s="17" t="str">
        <f>_xlfn.TEXTJOIN(CHAR(10),TRUE,$F$17:$F$20)</f>
        <v>ISO 11135
ISO 14937
BS EN 556-1
ISO 11607-1</v>
      </c>
      <c r="D72" s="17" t="str">
        <f>_xlfn.TEXTJOIN(CHAR(10),TRUE,$I$4:$I$24)&amp;CHAR(10)&amp;I27</f>
        <v xml:space="preserve">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
</v>
      </c>
    </row>
    <row r="73" spans="1:6" ht="69" customHeight="1" x14ac:dyDescent="0.2">
      <c r="A73" s="27" t="s">
        <v>129</v>
      </c>
      <c r="B73" s="21" t="s">
        <v>32</v>
      </c>
      <c r="C73" s="17" t="str">
        <f>_xlfn.TEXTJOIN(CHAR(10),TRUE,$F$17:$F$20)</f>
        <v>ISO 11135
ISO 14937
BS EN 556-1
ISO 11607-1</v>
      </c>
      <c r="D7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4" spans="1:6" ht="61" customHeight="1" x14ac:dyDescent="0.2">
      <c r="A74" s="27" t="s">
        <v>130</v>
      </c>
      <c r="B74" s="21" t="s">
        <v>757</v>
      </c>
      <c r="C74" s="23" t="str">
        <f>$G$1</f>
        <v>N/A</v>
      </c>
      <c r="D74" s="23" t="str">
        <f>$G$1</f>
        <v>N/A</v>
      </c>
    </row>
    <row r="75" spans="1:6" ht="72" customHeight="1" x14ac:dyDescent="0.2">
      <c r="A75" s="27" t="s">
        <v>131</v>
      </c>
      <c r="B75" s="21" t="s">
        <v>32</v>
      </c>
      <c r="C75" s="17" t="str">
        <f>_xlfn.TEXTJOIN(CHAR(10),TRUE,$F$19:$F$22)</f>
        <v>BS EN 556-1
ISO 11607-1
ISO 11607-2
ISO 15223-1</v>
      </c>
      <c r="D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76" spans="1:6" x14ac:dyDescent="0.2">
      <c r="A76" s="67" t="s">
        <v>132</v>
      </c>
      <c r="B76" s="67"/>
      <c r="C76" s="67"/>
      <c r="D76" s="67"/>
    </row>
    <row r="77" spans="1:6" ht="68" x14ac:dyDescent="0.2">
      <c r="A77" s="54" t="s">
        <v>133</v>
      </c>
      <c r="B77" s="55" t="s">
        <v>757</v>
      </c>
      <c r="C77" s="59" t="str">
        <f t="shared" ref="C77:D78" si="2">$G$1</f>
        <v>N/A</v>
      </c>
      <c r="D77" s="59" t="str">
        <f t="shared" si="2"/>
        <v>N/A</v>
      </c>
    </row>
    <row r="78" spans="1:6" ht="102" x14ac:dyDescent="0.2">
      <c r="A78" s="54" t="s">
        <v>134</v>
      </c>
      <c r="B78" s="55" t="s">
        <v>757</v>
      </c>
      <c r="C78" s="59" t="str">
        <f t="shared" si="2"/>
        <v>N/A</v>
      </c>
      <c r="D78" s="59" t="str">
        <f t="shared" si="2"/>
        <v>N/A</v>
      </c>
    </row>
    <row r="79" spans="1:6" x14ac:dyDescent="0.2">
      <c r="A79" s="81" t="s">
        <v>135</v>
      </c>
      <c r="B79" s="81"/>
      <c r="C79" s="81"/>
      <c r="D79" s="81"/>
    </row>
    <row r="80" spans="1:6" x14ac:dyDescent="0.2">
      <c r="A80" s="82" t="s">
        <v>139</v>
      </c>
      <c r="B80" s="82"/>
      <c r="C80" s="82"/>
      <c r="D80" s="82"/>
      <c r="F80" s="38" t="s">
        <v>851</v>
      </c>
    </row>
    <row r="81" spans="1:4" ht="17" x14ac:dyDescent="0.2">
      <c r="A81" s="54" t="s">
        <v>136</v>
      </c>
      <c r="B81" s="55" t="s">
        <v>757</v>
      </c>
      <c r="C81" s="59" t="str">
        <f t="shared" ref="C81:D83" si="3">$G$1</f>
        <v>N/A</v>
      </c>
      <c r="D81" s="59" t="str">
        <f t="shared" si="3"/>
        <v>N/A</v>
      </c>
    </row>
    <row r="82" spans="1:4" ht="68" x14ac:dyDescent="0.2">
      <c r="A82" s="54" t="s">
        <v>137</v>
      </c>
      <c r="B82" s="55" t="s">
        <v>757</v>
      </c>
      <c r="C82" s="59" t="str">
        <f t="shared" si="3"/>
        <v>N/A</v>
      </c>
      <c r="D82" s="59" t="str">
        <f t="shared" si="3"/>
        <v>N/A</v>
      </c>
    </row>
    <row r="83" spans="1:4" ht="34" x14ac:dyDescent="0.2">
      <c r="A83" s="54" t="s">
        <v>138</v>
      </c>
      <c r="B83" s="55" t="s">
        <v>757</v>
      </c>
      <c r="C83" s="59" t="str">
        <f t="shared" si="3"/>
        <v>N/A</v>
      </c>
      <c r="D83" s="59" t="str">
        <f t="shared" si="3"/>
        <v>N/A</v>
      </c>
    </row>
    <row r="84" spans="1:4" x14ac:dyDescent="0.2">
      <c r="A84" s="83" t="s">
        <v>140</v>
      </c>
      <c r="B84" s="83"/>
      <c r="C84" s="83"/>
      <c r="D84" s="83"/>
    </row>
    <row r="85" spans="1:4" ht="51" x14ac:dyDescent="0.2">
      <c r="A85" s="56" t="s">
        <v>141</v>
      </c>
      <c r="B85" s="55" t="s">
        <v>757</v>
      </c>
      <c r="C85" s="59" t="str">
        <f t="shared" ref="C85:D90" si="4">$G$1</f>
        <v>N/A</v>
      </c>
      <c r="D85" s="59" t="str">
        <f t="shared" si="4"/>
        <v>N/A</v>
      </c>
    </row>
    <row r="86" spans="1:4" ht="85" x14ac:dyDescent="0.2">
      <c r="A86" s="56" t="s">
        <v>142</v>
      </c>
      <c r="B86" s="55" t="s">
        <v>757</v>
      </c>
      <c r="C86" s="59" t="str">
        <f t="shared" si="4"/>
        <v>N/A</v>
      </c>
      <c r="D86" s="59" t="str">
        <f t="shared" si="4"/>
        <v>N/A</v>
      </c>
    </row>
    <row r="87" spans="1:4" ht="34" x14ac:dyDescent="0.2">
      <c r="A87" s="56" t="s">
        <v>143</v>
      </c>
      <c r="B87" s="55" t="s">
        <v>757</v>
      </c>
      <c r="C87" s="59" t="str">
        <f t="shared" si="4"/>
        <v>N/A</v>
      </c>
      <c r="D87" s="59" t="str">
        <f t="shared" si="4"/>
        <v>N/A</v>
      </c>
    </row>
    <row r="88" spans="1:4" ht="85" x14ac:dyDescent="0.2">
      <c r="A88" s="56" t="s">
        <v>144</v>
      </c>
      <c r="B88" s="55" t="s">
        <v>757</v>
      </c>
      <c r="C88" s="59" t="str">
        <f t="shared" si="4"/>
        <v>N/A</v>
      </c>
      <c r="D88" s="59" t="str">
        <f t="shared" si="4"/>
        <v>N/A</v>
      </c>
    </row>
    <row r="89" spans="1:4" x14ac:dyDescent="0.2">
      <c r="A89" s="71" t="s">
        <v>145</v>
      </c>
      <c r="B89" s="71"/>
      <c r="C89" s="71"/>
      <c r="D89" s="71"/>
    </row>
    <row r="90" spans="1:4" ht="129" customHeight="1" x14ac:dyDescent="0.2">
      <c r="A90" s="22" t="s">
        <v>146</v>
      </c>
      <c r="B90" s="21" t="s">
        <v>757</v>
      </c>
      <c r="C90" s="19" t="str">
        <f t="shared" si="4"/>
        <v>N/A</v>
      </c>
      <c r="D90" s="19" t="str">
        <f t="shared" si="4"/>
        <v>N/A</v>
      </c>
    </row>
    <row r="91" spans="1:4" x14ac:dyDescent="0.2">
      <c r="A91" s="72" t="s">
        <v>147</v>
      </c>
      <c r="B91" s="72"/>
      <c r="C91" s="72"/>
      <c r="D91" s="72"/>
    </row>
    <row r="92" spans="1:4" ht="149" customHeight="1" x14ac:dyDescent="0.2">
      <c r="A92" s="18" t="s">
        <v>148</v>
      </c>
      <c r="B92" s="21" t="s">
        <v>32</v>
      </c>
      <c r="C92" s="17" t="str">
        <f>_xlfn.TEXTJOIN(CHAR(10),TRUE,$F$5:$F$7)&amp;CHAR(10)&amp;$F$15</f>
        <v>ISO 14971
ISO 10555-1
ISO 10555-6
IEC 62366-1</v>
      </c>
      <c r="D9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3" spans="1:4" ht="128" customHeight="1" x14ac:dyDescent="0.2">
      <c r="A93" s="18" t="s">
        <v>149</v>
      </c>
      <c r="B93" s="21" t="s">
        <v>32</v>
      </c>
      <c r="C93" s="17" t="str">
        <f>F5&amp;CHAR(10)&amp;F8</f>
        <v>ISO 14971
ISO 10993-1</v>
      </c>
      <c r="D9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4" spans="1:4" ht="120" customHeight="1" x14ac:dyDescent="0.2">
      <c r="A94" s="18" t="s">
        <v>150</v>
      </c>
      <c r="B94" s="21" t="s">
        <v>32</v>
      </c>
      <c r="C94" s="23" t="str">
        <f>F5</f>
        <v>ISO 14971</v>
      </c>
      <c r="D9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5" spans="1:4" ht="76" customHeight="1" x14ac:dyDescent="0.2">
      <c r="A95" s="18" t="s">
        <v>151</v>
      </c>
      <c r="B95" s="21" t="s">
        <v>757</v>
      </c>
      <c r="C95" s="23" t="str">
        <f t="shared" ref="C95:D97" si="5">$G$1</f>
        <v>N/A</v>
      </c>
      <c r="D95" s="23" t="str">
        <f t="shared" si="5"/>
        <v>N/A</v>
      </c>
    </row>
    <row r="96" spans="1:4" ht="157" customHeight="1" x14ac:dyDescent="0.2">
      <c r="A96" s="18" t="s">
        <v>152</v>
      </c>
      <c r="B96" s="21" t="s">
        <v>32</v>
      </c>
      <c r="C96" s="17" t="str">
        <f>F5&amp;CHAR(10)&amp;_xlfn.TEXTJOIN(CHAR(10),TRUE,$F$8:$F$14)</f>
        <v>ISO 14971
ISO 10993-1
ISO 10993-3
ISO 10993-4
ISO 10993-5
ISO 10993-10
ISO 10993-11
ISO 10993-18</v>
      </c>
      <c r="D9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7" spans="1:6" ht="71" customHeight="1" x14ac:dyDescent="0.2">
      <c r="A97" s="18" t="s">
        <v>153</v>
      </c>
      <c r="B97" s="21" t="s">
        <v>757</v>
      </c>
      <c r="C97" s="23" t="str">
        <f t="shared" si="5"/>
        <v>N/A</v>
      </c>
      <c r="D97" s="23" t="str">
        <f t="shared" si="5"/>
        <v>N/A</v>
      </c>
    </row>
    <row r="98" spans="1:6" ht="83" customHeight="1" x14ac:dyDescent="0.2">
      <c r="A98" s="18" t="s">
        <v>154</v>
      </c>
      <c r="B98" s="21" t="s">
        <v>32</v>
      </c>
      <c r="C98" s="17" t="str">
        <f>$F$5&amp;CHAR(10)&amp;$F$15</f>
        <v>ISO 14971
IEC 62366-1</v>
      </c>
      <c r="D9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99" spans="1:6" ht="136" customHeight="1" x14ac:dyDescent="0.2">
      <c r="A99" s="18" t="s">
        <v>155</v>
      </c>
      <c r="B99" s="21" t="s">
        <v>32</v>
      </c>
      <c r="C99" s="17" t="str">
        <f>$F$4&amp;CHAR(10)&amp;$F$5&amp;CHAR(10)&amp;$F$15</f>
        <v>ISO 13485
ISO 14971
IEC 62366-1</v>
      </c>
      <c r="D9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0" spans="1:6" ht="101" customHeight="1" x14ac:dyDescent="0.2">
      <c r="A100" s="56" t="s">
        <v>156</v>
      </c>
      <c r="B100" s="55" t="s">
        <v>32</v>
      </c>
      <c r="C100" s="17" t="str">
        <f>$F$4&amp;CHAR(10)&amp;$F$5&amp;CHAR(10)&amp;$F$15</f>
        <v>ISO 13485
ISO 14971
IEC 62366-1</v>
      </c>
      <c r="D10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c r="F100" s="38" t="s">
        <v>818</v>
      </c>
    </row>
    <row r="101" spans="1:6" ht="106" customHeight="1" x14ac:dyDescent="0.2">
      <c r="A101" s="18" t="s">
        <v>157</v>
      </c>
      <c r="B101" s="21" t="s">
        <v>32</v>
      </c>
      <c r="C101" s="23" t="str">
        <f t="shared" ref="C101:D101" si="6">$G$1</f>
        <v>N/A</v>
      </c>
      <c r="D101" s="23" t="str">
        <f t="shared" si="6"/>
        <v>N/A</v>
      </c>
    </row>
    <row r="102" spans="1:6" ht="51" x14ac:dyDescent="0.2">
      <c r="A102" s="18" t="s">
        <v>158</v>
      </c>
      <c r="B102" s="21" t="s">
        <v>757</v>
      </c>
      <c r="C102" s="23" t="str">
        <f>$G$1</f>
        <v>N/A</v>
      </c>
      <c r="D102" s="23" t="str">
        <f>$G$1</f>
        <v>N/A</v>
      </c>
    </row>
    <row r="103" spans="1:6" ht="131" customHeight="1" x14ac:dyDescent="0.2">
      <c r="A103" s="18" t="s">
        <v>159</v>
      </c>
      <c r="B103" s="21" t="s">
        <v>32</v>
      </c>
      <c r="C103" s="17" t="str">
        <f>F4&amp;CHAR(10)&amp;$F$5&amp;CHAR(10)&amp;$F$22&amp;CHAR(10)&amp;$F$23</f>
        <v>ISO 13485
ISO 14971
ISO 15223-1
ISO 20417</v>
      </c>
      <c r="D103"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04" spans="1:6" x14ac:dyDescent="0.2">
      <c r="A104" s="71" t="s">
        <v>160</v>
      </c>
      <c r="B104" s="71"/>
      <c r="C104" s="71"/>
      <c r="D104" s="71"/>
    </row>
    <row r="105" spans="1:6" ht="51" x14ac:dyDescent="0.2">
      <c r="A105" s="18" t="s">
        <v>161</v>
      </c>
      <c r="B105" s="21" t="s">
        <v>757</v>
      </c>
      <c r="C105" s="19" t="str">
        <f>$G$1</f>
        <v>N/A</v>
      </c>
      <c r="D105" s="19" t="str">
        <f>$G$1</f>
        <v>N/A</v>
      </c>
    </row>
    <row r="106" spans="1:6" ht="34" x14ac:dyDescent="0.2">
      <c r="A106" s="18" t="s">
        <v>162</v>
      </c>
      <c r="B106" s="21" t="s">
        <v>757</v>
      </c>
      <c r="C106" s="19" t="str">
        <f>$G$1</f>
        <v>N/A</v>
      </c>
      <c r="D106" s="19" t="str">
        <f>$G$1</f>
        <v>N/A</v>
      </c>
    </row>
    <row r="107" spans="1:6" x14ac:dyDescent="0.2">
      <c r="A107" s="71" t="s">
        <v>163</v>
      </c>
      <c r="B107" s="71"/>
      <c r="C107" s="71"/>
      <c r="D107" s="71"/>
    </row>
    <row r="108" spans="1:6" x14ac:dyDescent="0.2">
      <c r="A108" s="71" t="s">
        <v>164</v>
      </c>
      <c r="B108" s="71"/>
      <c r="C108" s="71"/>
      <c r="D108" s="71"/>
    </row>
    <row r="109" spans="1:6" ht="51" x14ac:dyDescent="0.2">
      <c r="A109" s="18" t="s">
        <v>165</v>
      </c>
      <c r="B109" s="21" t="s">
        <v>757</v>
      </c>
      <c r="C109" s="19" t="str">
        <f>$G$1</f>
        <v>N/A</v>
      </c>
      <c r="D109" s="19" t="str">
        <f>$G$1</f>
        <v>N/A</v>
      </c>
    </row>
    <row r="110" spans="1:6" ht="85" x14ac:dyDescent="0.2">
      <c r="A110" s="18" t="s">
        <v>166</v>
      </c>
      <c r="B110" s="21" t="s">
        <v>757</v>
      </c>
      <c r="C110" s="19" t="str">
        <f>$G$1</f>
        <v>N/A</v>
      </c>
      <c r="D110" s="19" t="str">
        <f>$G$1</f>
        <v>N/A</v>
      </c>
    </row>
    <row r="111" spans="1:6" x14ac:dyDescent="0.2">
      <c r="A111" s="74" t="s">
        <v>245</v>
      </c>
      <c r="B111" s="75"/>
      <c r="C111" s="75"/>
      <c r="D111" s="76"/>
    </row>
    <row r="112" spans="1:6" ht="68" x14ac:dyDescent="0.2">
      <c r="A112" s="18" t="s">
        <v>246</v>
      </c>
      <c r="B112" s="21" t="s">
        <v>757</v>
      </c>
      <c r="C112" s="19" t="str">
        <f t="shared" ref="C112:D114" si="7">$G$1</f>
        <v>N/A</v>
      </c>
      <c r="D112" s="19" t="str">
        <f t="shared" si="7"/>
        <v>N/A</v>
      </c>
    </row>
    <row r="113" spans="1:4" ht="34" x14ac:dyDescent="0.2">
      <c r="A113" s="18" t="s">
        <v>247</v>
      </c>
      <c r="B113" s="21" t="s">
        <v>757</v>
      </c>
      <c r="C113" s="19" t="str">
        <f t="shared" si="7"/>
        <v>N/A</v>
      </c>
      <c r="D113" s="19" t="str">
        <f t="shared" si="7"/>
        <v>N/A</v>
      </c>
    </row>
    <row r="114" spans="1:4" ht="68" x14ac:dyDescent="0.2">
      <c r="A114" s="18" t="s">
        <v>167</v>
      </c>
      <c r="B114" s="21" t="s">
        <v>757</v>
      </c>
      <c r="C114" s="19" t="str">
        <f t="shared" si="7"/>
        <v>N/A</v>
      </c>
      <c r="D114" s="19" t="str">
        <f t="shared" si="7"/>
        <v>N/A</v>
      </c>
    </row>
    <row r="115" spans="1:4" x14ac:dyDescent="0.2">
      <c r="A115" s="71" t="s">
        <v>168</v>
      </c>
      <c r="B115" s="71"/>
      <c r="C115" s="71"/>
      <c r="D115" s="71"/>
    </row>
    <row r="116" spans="1:4" ht="51" x14ac:dyDescent="0.2">
      <c r="A116" s="18" t="s">
        <v>169</v>
      </c>
      <c r="B116" s="21" t="s">
        <v>757</v>
      </c>
      <c r="C116" s="19" t="str">
        <f t="shared" ref="C116:D119" si="8">$G$1</f>
        <v>N/A</v>
      </c>
      <c r="D116" s="19" t="str">
        <f t="shared" si="8"/>
        <v>N/A</v>
      </c>
    </row>
    <row r="117" spans="1:4" ht="51" x14ac:dyDescent="0.2">
      <c r="A117" s="18" t="s">
        <v>170</v>
      </c>
      <c r="B117" s="21" t="s">
        <v>757</v>
      </c>
      <c r="C117" s="19" t="str">
        <f t="shared" si="8"/>
        <v>N/A</v>
      </c>
      <c r="D117" s="19" t="str">
        <f t="shared" si="8"/>
        <v>N/A</v>
      </c>
    </row>
    <row r="118" spans="1:4" ht="51" x14ac:dyDescent="0.2">
      <c r="A118" s="18" t="s">
        <v>171</v>
      </c>
      <c r="B118" s="21" t="s">
        <v>757</v>
      </c>
      <c r="C118" s="19" t="str">
        <f t="shared" si="8"/>
        <v>N/A</v>
      </c>
      <c r="D118" s="19" t="str">
        <f t="shared" si="8"/>
        <v>N/A</v>
      </c>
    </row>
    <row r="119" spans="1:4" ht="51" x14ac:dyDescent="0.2">
      <c r="A119" s="18" t="s">
        <v>172</v>
      </c>
      <c r="B119" s="21" t="s">
        <v>757</v>
      </c>
      <c r="C119" s="19" t="str">
        <f t="shared" si="8"/>
        <v>N/A</v>
      </c>
      <c r="D119" s="19" t="str">
        <f t="shared" si="8"/>
        <v>N/A</v>
      </c>
    </row>
    <row r="120" spans="1:4" x14ac:dyDescent="0.2">
      <c r="A120" s="71" t="s">
        <v>173</v>
      </c>
      <c r="B120" s="71"/>
      <c r="C120" s="71"/>
      <c r="D120" s="71"/>
    </row>
    <row r="121" spans="1:4" ht="68" x14ac:dyDescent="0.2">
      <c r="A121" s="18" t="s">
        <v>174</v>
      </c>
      <c r="B121" s="21" t="s">
        <v>757</v>
      </c>
      <c r="C121" s="19" t="str">
        <f t="shared" ref="C121:D124" si="9">$G$1</f>
        <v>N/A</v>
      </c>
      <c r="D121" s="19" t="str">
        <f t="shared" si="9"/>
        <v>N/A</v>
      </c>
    </row>
    <row r="122" spans="1:4" ht="51" x14ac:dyDescent="0.2">
      <c r="A122" s="18" t="s">
        <v>175</v>
      </c>
      <c r="B122" s="21" t="s">
        <v>757</v>
      </c>
      <c r="C122" s="19" t="str">
        <f t="shared" si="9"/>
        <v>N/A</v>
      </c>
      <c r="D122" s="19" t="str">
        <f t="shared" si="9"/>
        <v>N/A</v>
      </c>
    </row>
    <row r="123" spans="1:4" ht="51" x14ac:dyDescent="0.2">
      <c r="A123" s="18" t="s">
        <v>176</v>
      </c>
      <c r="B123" s="21" t="s">
        <v>757</v>
      </c>
      <c r="C123" s="19" t="str">
        <f t="shared" si="9"/>
        <v>N/A</v>
      </c>
      <c r="D123" s="19" t="str">
        <f t="shared" si="9"/>
        <v>N/A</v>
      </c>
    </row>
    <row r="124" spans="1:4" ht="34" x14ac:dyDescent="0.2">
      <c r="A124" s="18" t="s">
        <v>177</v>
      </c>
      <c r="B124" s="21" t="s">
        <v>757</v>
      </c>
      <c r="C124" s="19" t="str">
        <f t="shared" si="9"/>
        <v>N/A</v>
      </c>
      <c r="D124" s="19" t="str">
        <f t="shared" si="9"/>
        <v>N/A</v>
      </c>
    </row>
    <row r="125" spans="1:4" x14ac:dyDescent="0.2">
      <c r="A125" s="71" t="s">
        <v>178</v>
      </c>
      <c r="B125" s="71"/>
      <c r="C125" s="71"/>
      <c r="D125" s="71"/>
    </row>
    <row r="126" spans="1:4" ht="34" x14ac:dyDescent="0.2">
      <c r="A126" s="18" t="s">
        <v>179</v>
      </c>
      <c r="B126" s="21" t="s">
        <v>757</v>
      </c>
      <c r="C126" s="19" t="str">
        <f t="shared" ref="C126:D133" si="10">$G$1</f>
        <v>N/A</v>
      </c>
      <c r="D126" s="19" t="str">
        <f t="shared" si="10"/>
        <v>N/A</v>
      </c>
    </row>
    <row r="127" spans="1:4" ht="68" x14ac:dyDescent="0.2">
      <c r="A127" s="18" t="s">
        <v>180</v>
      </c>
      <c r="B127" s="21" t="s">
        <v>757</v>
      </c>
      <c r="C127" s="19" t="str">
        <f t="shared" si="10"/>
        <v>N/A</v>
      </c>
      <c r="D127" s="19" t="str">
        <f t="shared" si="10"/>
        <v>N/A</v>
      </c>
    </row>
    <row r="128" spans="1:4" ht="34" x14ac:dyDescent="0.2">
      <c r="A128" s="18" t="s">
        <v>181</v>
      </c>
      <c r="B128" s="21" t="s">
        <v>757</v>
      </c>
      <c r="C128" s="19" t="str">
        <f t="shared" si="10"/>
        <v>N/A</v>
      </c>
      <c r="D128" s="19" t="str">
        <f t="shared" si="10"/>
        <v>N/A</v>
      </c>
    </row>
    <row r="129" spans="1:4" ht="34" x14ac:dyDescent="0.2">
      <c r="A129" s="18" t="s">
        <v>182</v>
      </c>
      <c r="B129" s="21" t="s">
        <v>757</v>
      </c>
      <c r="C129" s="19" t="str">
        <f t="shared" si="10"/>
        <v>N/A</v>
      </c>
      <c r="D129" s="19" t="str">
        <f t="shared" si="10"/>
        <v>N/A</v>
      </c>
    </row>
    <row r="130" spans="1:4" ht="51" x14ac:dyDescent="0.2">
      <c r="A130" s="18" t="s">
        <v>183</v>
      </c>
      <c r="B130" s="21" t="s">
        <v>757</v>
      </c>
      <c r="C130" s="19" t="str">
        <f t="shared" si="10"/>
        <v>N/A</v>
      </c>
      <c r="D130" s="19" t="str">
        <f t="shared" si="10"/>
        <v>N/A</v>
      </c>
    </row>
    <row r="131" spans="1:4" ht="34" x14ac:dyDescent="0.2">
      <c r="A131" s="18" t="s">
        <v>184</v>
      </c>
      <c r="B131" s="21" t="s">
        <v>757</v>
      </c>
      <c r="C131" s="19" t="str">
        <f t="shared" si="10"/>
        <v>N/A</v>
      </c>
      <c r="D131" s="19" t="str">
        <f t="shared" si="10"/>
        <v>N/A</v>
      </c>
    </row>
    <row r="132" spans="1:4" ht="51" x14ac:dyDescent="0.2">
      <c r="A132" s="18" t="s">
        <v>185</v>
      </c>
      <c r="B132" s="21" t="s">
        <v>757</v>
      </c>
      <c r="C132" s="19" t="str">
        <f t="shared" si="10"/>
        <v>N/A</v>
      </c>
      <c r="D132" s="19" t="str">
        <f t="shared" si="10"/>
        <v>N/A</v>
      </c>
    </row>
    <row r="133" spans="1:4" ht="34" x14ac:dyDescent="0.2">
      <c r="A133" s="18" t="s">
        <v>186</v>
      </c>
      <c r="B133" s="21" t="s">
        <v>757</v>
      </c>
      <c r="C133" s="19" t="str">
        <f t="shared" si="10"/>
        <v>N/A</v>
      </c>
      <c r="D133" s="19" t="str">
        <f t="shared" si="10"/>
        <v>N/A</v>
      </c>
    </row>
    <row r="134" spans="1:4" x14ac:dyDescent="0.2">
      <c r="A134" s="71" t="s">
        <v>187</v>
      </c>
      <c r="B134" s="71"/>
      <c r="C134" s="71"/>
      <c r="D134" s="71"/>
    </row>
    <row r="135" spans="1:4" x14ac:dyDescent="0.2">
      <c r="A135" s="72" t="s">
        <v>188</v>
      </c>
      <c r="B135" s="72"/>
      <c r="C135" s="72"/>
      <c r="D135" s="72"/>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2" t="s">
        <v>191</v>
      </c>
      <c r="B138" s="72"/>
      <c r="C138" s="72"/>
      <c r="D138" s="72"/>
    </row>
    <row r="139" spans="1:4" x14ac:dyDescent="0.2">
      <c r="A139" s="20" t="s">
        <v>681</v>
      </c>
      <c r="B139" s="21" t="s">
        <v>757</v>
      </c>
      <c r="C139" s="19" t="str">
        <f t="shared" ref="C139:D142" si="11">$G$1</f>
        <v>N/A</v>
      </c>
      <c r="D139" s="19" t="str">
        <f t="shared" si="11"/>
        <v>N/A</v>
      </c>
    </row>
    <row r="140" spans="1:4" x14ac:dyDescent="0.2">
      <c r="A140" s="20" t="s">
        <v>682</v>
      </c>
      <c r="B140" s="21" t="s">
        <v>757</v>
      </c>
      <c r="C140" s="19" t="str">
        <f t="shared" si="11"/>
        <v>N/A</v>
      </c>
      <c r="D140" s="19" t="str">
        <f t="shared" si="11"/>
        <v>N/A</v>
      </c>
    </row>
    <row r="141" spans="1:4" x14ac:dyDescent="0.2">
      <c r="A141" s="20" t="s">
        <v>683</v>
      </c>
      <c r="B141" s="21" t="s">
        <v>757</v>
      </c>
      <c r="C141" s="19" t="str">
        <f t="shared" si="11"/>
        <v>N/A</v>
      </c>
      <c r="D141" s="19" t="str">
        <f t="shared" si="11"/>
        <v>N/A</v>
      </c>
    </row>
    <row r="142" spans="1:4" x14ac:dyDescent="0.2">
      <c r="A142" s="20" t="s">
        <v>684</v>
      </c>
      <c r="B142" s="21" t="s">
        <v>757</v>
      </c>
      <c r="C142" s="19" t="str">
        <f t="shared" si="11"/>
        <v>N/A</v>
      </c>
      <c r="D142" s="19" t="str">
        <f t="shared" si="11"/>
        <v>N/A</v>
      </c>
    </row>
    <row r="143" spans="1:4" x14ac:dyDescent="0.2">
      <c r="A143" s="72" t="s">
        <v>192</v>
      </c>
      <c r="B143" s="72"/>
      <c r="C143" s="72"/>
      <c r="D143" s="72"/>
    </row>
    <row r="144" spans="1:4" x14ac:dyDescent="0.2">
      <c r="A144" s="20" t="s">
        <v>9</v>
      </c>
      <c r="B144" s="21" t="s">
        <v>757</v>
      </c>
      <c r="C144" s="19" t="str">
        <f t="shared" ref="C144:D147" si="12">$G$1</f>
        <v>N/A</v>
      </c>
      <c r="D144" s="19" t="str">
        <f t="shared" si="12"/>
        <v>N/A</v>
      </c>
    </row>
    <row r="145" spans="1:4" x14ac:dyDescent="0.2">
      <c r="A145" s="20" t="s">
        <v>10</v>
      </c>
      <c r="B145" s="21" t="s">
        <v>757</v>
      </c>
      <c r="C145" s="19" t="str">
        <f t="shared" si="12"/>
        <v>N/A</v>
      </c>
      <c r="D145" s="19" t="str">
        <f t="shared" si="12"/>
        <v>N/A</v>
      </c>
    </row>
    <row r="146" spans="1:4" ht="34" x14ac:dyDescent="0.2">
      <c r="A146" s="18" t="s">
        <v>193</v>
      </c>
      <c r="B146" s="21" t="s">
        <v>757</v>
      </c>
      <c r="C146" s="19" t="str">
        <f t="shared" si="12"/>
        <v>N/A</v>
      </c>
      <c r="D146" s="19" t="str">
        <f t="shared" si="12"/>
        <v>N/A</v>
      </c>
    </row>
    <row r="147" spans="1:4" ht="51" x14ac:dyDescent="0.2">
      <c r="A147" s="18" t="s">
        <v>194</v>
      </c>
      <c r="B147" s="21" t="s">
        <v>757</v>
      </c>
      <c r="C147" s="19" t="str">
        <f t="shared" si="12"/>
        <v>N/A</v>
      </c>
      <c r="D147" s="19" t="str">
        <f t="shared" si="12"/>
        <v>N/A</v>
      </c>
    </row>
    <row r="148" spans="1:4" x14ac:dyDescent="0.2">
      <c r="A148" s="71" t="s">
        <v>195</v>
      </c>
      <c r="B148" s="71"/>
      <c r="C148" s="71"/>
      <c r="D148" s="71"/>
    </row>
    <row r="149" spans="1:4" ht="127" customHeight="1" x14ac:dyDescent="0.2">
      <c r="A149" s="18" t="s">
        <v>196</v>
      </c>
      <c r="B149" s="21" t="s">
        <v>32</v>
      </c>
      <c r="C149" s="17" t="str">
        <f>$F$5&amp;CHAR(10)&amp;$F$15</f>
        <v>ISO 14971
IEC 62366-1</v>
      </c>
      <c r="D14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0" spans="1:4" ht="134" customHeight="1" x14ac:dyDescent="0.2">
      <c r="A150" s="18" t="s">
        <v>197</v>
      </c>
      <c r="B150" s="21" t="s">
        <v>32</v>
      </c>
      <c r="C150" s="17" t="str">
        <f>$F$5&amp;CHAR(10)&amp;$F$15</f>
        <v>ISO 14971
IEC 62366-1</v>
      </c>
      <c r="D1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1" spans="1:4" ht="51" x14ac:dyDescent="0.2">
      <c r="A151" s="18" t="s">
        <v>198</v>
      </c>
      <c r="B151" s="21" t="s">
        <v>757</v>
      </c>
      <c r="C151" s="23" t="str">
        <f t="shared" ref="C151:D153" si="13">$G$1</f>
        <v>N/A</v>
      </c>
      <c r="D151" s="23" t="str">
        <f t="shared" si="13"/>
        <v>N/A</v>
      </c>
    </row>
    <row r="152" spans="1:4" ht="145" customHeight="1" x14ac:dyDescent="0.2">
      <c r="A152" s="18" t="s">
        <v>199</v>
      </c>
      <c r="B152" s="21" t="s">
        <v>757</v>
      </c>
      <c r="C152" s="23" t="str">
        <f t="shared" si="13"/>
        <v>N/A</v>
      </c>
      <c r="D152" s="23" t="str">
        <f t="shared" si="13"/>
        <v>N/A</v>
      </c>
    </row>
    <row r="153" spans="1:4" ht="105" customHeight="1" x14ac:dyDescent="0.2">
      <c r="A153" s="18" t="s">
        <v>464</v>
      </c>
      <c r="B153" s="21" t="s">
        <v>757</v>
      </c>
      <c r="C153" s="23" t="str">
        <f t="shared" si="13"/>
        <v>N/A</v>
      </c>
      <c r="D153" s="23" t="str">
        <f t="shared" si="13"/>
        <v>N/A</v>
      </c>
    </row>
    <row r="154" spans="1:4" ht="135" customHeight="1" x14ac:dyDescent="0.2">
      <c r="A154" s="18" t="s">
        <v>20</v>
      </c>
      <c r="B154" s="21" t="s">
        <v>32</v>
      </c>
      <c r="C154" s="17" t="str">
        <f>$F$5&amp;CHAR(10)&amp;$F$22&amp;CHAR(10)&amp;$F$23</f>
        <v>ISO 14971
ISO 15223-1
ISO 20417</v>
      </c>
      <c r="D15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5" spans="1:4" ht="135" customHeight="1" x14ac:dyDescent="0.2">
      <c r="A155" s="18" t="s">
        <v>200</v>
      </c>
      <c r="B155" s="21" t="s">
        <v>32</v>
      </c>
      <c r="C155" s="17" t="str">
        <f>$F$5&amp;CHAR(10)&amp;$F$15</f>
        <v>ISO 14971
IEC 62366-1</v>
      </c>
      <c r="D15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56" spans="1:4" x14ac:dyDescent="0.2">
      <c r="A156" s="71" t="s">
        <v>201</v>
      </c>
      <c r="B156" s="71"/>
      <c r="C156" s="71"/>
      <c r="D156" s="71"/>
    </row>
    <row r="157" spans="1:4" ht="34" x14ac:dyDescent="0.2">
      <c r="A157" s="18" t="s">
        <v>202</v>
      </c>
      <c r="B157" s="21" t="s">
        <v>757</v>
      </c>
      <c r="C157" s="19" t="str">
        <f t="shared" ref="C157:D159" si="14">$G$1</f>
        <v>N/A</v>
      </c>
      <c r="D157" s="19" t="str">
        <f t="shared" si="14"/>
        <v>N/A</v>
      </c>
    </row>
    <row r="158" spans="1:4" ht="51" x14ac:dyDescent="0.2">
      <c r="A158" s="18" t="s">
        <v>203</v>
      </c>
      <c r="B158" s="21" t="s">
        <v>757</v>
      </c>
      <c r="C158" s="19" t="str">
        <f t="shared" si="14"/>
        <v>N/A</v>
      </c>
      <c r="D158" s="19" t="str">
        <f t="shared" si="14"/>
        <v>N/A</v>
      </c>
    </row>
    <row r="159" spans="1:4" ht="81" customHeight="1" x14ac:dyDescent="0.2">
      <c r="A159" s="18" t="s">
        <v>204</v>
      </c>
      <c r="B159" s="21" t="s">
        <v>757</v>
      </c>
      <c r="C159" s="19" t="str">
        <f t="shared" si="14"/>
        <v>N/A</v>
      </c>
      <c r="D159" s="19" t="str">
        <f t="shared" si="14"/>
        <v>N/A</v>
      </c>
    </row>
    <row r="160" spans="1:4" x14ac:dyDescent="0.2">
      <c r="A160" s="74" t="s">
        <v>205</v>
      </c>
      <c r="B160" s="75"/>
      <c r="C160" s="75"/>
      <c r="D160" s="76"/>
    </row>
    <row r="161" spans="1:4" ht="68" x14ac:dyDescent="0.2">
      <c r="A161" s="18" t="s">
        <v>206</v>
      </c>
      <c r="B161" s="21" t="s">
        <v>757</v>
      </c>
      <c r="C161" s="19" t="str">
        <f>$G$1</f>
        <v>N/A</v>
      </c>
      <c r="D161" s="19" t="str">
        <f>$G$1</f>
        <v>N/A</v>
      </c>
    </row>
    <row r="162" spans="1:4" x14ac:dyDescent="0.2">
      <c r="A162" s="72" t="s">
        <v>207</v>
      </c>
      <c r="B162" s="72"/>
      <c r="C162" s="72"/>
      <c r="D162" s="72"/>
    </row>
    <row r="163" spans="1:4" ht="34" x14ac:dyDescent="0.2">
      <c r="A163" s="18" t="s">
        <v>11</v>
      </c>
      <c r="B163" s="21" t="s">
        <v>757</v>
      </c>
      <c r="C163" s="19" t="str">
        <f t="shared" ref="C163:D165" si="15">$G$1</f>
        <v>N/A</v>
      </c>
      <c r="D163" s="19" t="str">
        <f t="shared" si="15"/>
        <v>N/A</v>
      </c>
    </row>
    <row r="164" spans="1:4" ht="17" x14ac:dyDescent="0.2">
      <c r="A164" s="18" t="s">
        <v>12</v>
      </c>
      <c r="B164" s="21" t="s">
        <v>757</v>
      </c>
      <c r="C164" s="19" t="str">
        <f t="shared" si="15"/>
        <v>N/A</v>
      </c>
      <c r="D164" s="19" t="str">
        <f t="shared" si="15"/>
        <v>N/A</v>
      </c>
    </row>
    <row r="165" spans="1:4" ht="34" x14ac:dyDescent="0.2">
      <c r="A165" s="18" t="s">
        <v>13</v>
      </c>
      <c r="B165" s="21" t="s">
        <v>757</v>
      </c>
      <c r="C165" s="19" t="str">
        <f t="shared" si="15"/>
        <v>N/A</v>
      </c>
      <c r="D165" s="19" t="str">
        <f t="shared" si="15"/>
        <v>N/A</v>
      </c>
    </row>
    <row r="166" spans="1:4" x14ac:dyDescent="0.2">
      <c r="A166" s="72" t="s">
        <v>208</v>
      </c>
      <c r="B166" s="72"/>
      <c r="C166" s="72"/>
      <c r="D166" s="72"/>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1" t="s">
        <v>212</v>
      </c>
      <c r="B171" s="71"/>
      <c r="C171" s="71"/>
      <c r="D171" s="71"/>
    </row>
    <row r="172" spans="1:4" x14ac:dyDescent="0.2">
      <c r="A172" s="71" t="s">
        <v>213</v>
      </c>
      <c r="B172" s="71"/>
      <c r="C172" s="71"/>
      <c r="D172" s="71"/>
    </row>
    <row r="173" spans="1:4" ht="68" customHeight="1" x14ac:dyDescent="0.2">
      <c r="A173" s="67" t="s">
        <v>21</v>
      </c>
      <c r="B173" s="67"/>
      <c r="C173" s="67"/>
      <c r="D173" s="67"/>
    </row>
    <row r="174" spans="1:4" ht="120" customHeight="1" x14ac:dyDescent="0.2">
      <c r="A174" s="18" t="s">
        <v>214</v>
      </c>
      <c r="B174" s="21" t="s">
        <v>32</v>
      </c>
      <c r="C174" s="17" t="str">
        <f>$F$15&amp;CHAR(10)&amp;$F$22&amp;CHAR(10)&amp;$F$23</f>
        <v>IEC 62366-1
ISO 15223-1
ISO 20417</v>
      </c>
      <c r="D17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5" spans="1:4" ht="132" customHeight="1" x14ac:dyDescent="0.2">
      <c r="A175" s="18" t="s">
        <v>215</v>
      </c>
      <c r="B175" s="21" t="s">
        <v>32</v>
      </c>
      <c r="C175" s="17" t="str">
        <f>$F$22&amp;CHAR(10)&amp;$F$23</f>
        <v>ISO 15223-1
ISO 20417</v>
      </c>
      <c r="D17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6" spans="1:4" ht="152" customHeight="1" x14ac:dyDescent="0.2">
      <c r="A176" s="18" t="s">
        <v>216</v>
      </c>
      <c r="B176" s="21" t="s">
        <v>32</v>
      </c>
      <c r="C176" s="17" t="str">
        <f>$F$22&amp;CHAR(10)&amp;$F$23</f>
        <v>ISO 15223-1
ISO 20417</v>
      </c>
      <c r="D17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77" spans="1:4" ht="51" x14ac:dyDescent="0.2">
      <c r="A177" s="18" t="s">
        <v>217</v>
      </c>
      <c r="B177" s="21" t="s">
        <v>757</v>
      </c>
      <c r="C177" s="23" t="str">
        <f t="shared" ref="C177:D179" si="16">$G$1</f>
        <v>N/A</v>
      </c>
      <c r="D177" s="23" t="str">
        <f t="shared" si="16"/>
        <v>N/A</v>
      </c>
    </row>
    <row r="178" spans="1:4" ht="34" x14ac:dyDescent="0.2">
      <c r="A178" s="18" t="s">
        <v>219</v>
      </c>
      <c r="B178" s="21" t="s">
        <v>757</v>
      </c>
      <c r="C178" s="23" t="str">
        <f t="shared" si="16"/>
        <v>N/A</v>
      </c>
      <c r="D178" s="23" t="str">
        <f t="shared" si="16"/>
        <v>N/A</v>
      </c>
    </row>
    <row r="179" spans="1:4" ht="106" customHeight="1" x14ac:dyDescent="0.2">
      <c r="A179" s="18" t="s">
        <v>220</v>
      </c>
      <c r="B179" s="21" t="s">
        <v>757</v>
      </c>
      <c r="C179" s="23" t="str">
        <f t="shared" si="16"/>
        <v>N/A</v>
      </c>
      <c r="D179" s="23" t="str">
        <f t="shared" si="16"/>
        <v>N/A</v>
      </c>
    </row>
    <row r="180" spans="1:4" ht="130" customHeight="1" x14ac:dyDescent="0.2">
      <c r="A180" s="18" t="s">
        <v>221</v>
      </c>
      <c r="B180" s="21" t="s">
        <v>32</v>
      </c>
      <c r="C180" s="17" t="str">
        <f>$F$5&amp;CHAR(10)&amp;$F$22&amp;CHAR(10)&amp;$F$23</f>
        <v>ISO 14971
ISO 15223-1
ISO 20417</v>
      </c>
      <c r="D18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1" spans="1:4" ht="119" customHeight="1" x14ac:dyDescent="0.2">
      <c r="A181" s="18" t="s">
        <v>222</v>
      </c>
      <c r="B181" s="21" t="s">
        <v>32</v>
      </c>
      <c r="C181" s="17" t="str">
        <f>$F$22&amp;CHAR(10)&amp;$F$23</f>
        <v>ISO 15223-1
ISO 20417</v>
      </c>
      <c r="D18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2" spans="1:4" x14ac:dyDescent="0.2">
      <c r="A182" s="73" t="s">
        <v>223</v>
      </c>
      <c r="B182" s="73"/>
      <c r="C182" s="73"/>
      <c r="D182" s="73"/>
    </row>
    <row r="183" spans="1:4" x14ac:dyDescent="0.2">
      <c r="A183" s="67" t="s">
        <v>22</v>
      </c>
      <c r="B183" s="67"/>
      <c r="C183" s="67"/>
      <c r="D183" s="67"/>
    </row>
    <row r="184" spans="1:4" ht="116" customHeight="1" x14ac:dyDescent="0.2">
      <c r="A184" s="18" t="s">
        <v>224</v>
      </c>
      <c r="B184" s="21" t="s">
        <v>32</v>
      </c>
      <c r="C184" s="17" t="str">
        <f>$F$22&amp;CHAR(10)&amp;$F$23</f>
        <v>ISO 15223-1
ISO 20417</v>
      </c>
      <c r="D184"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5" spans="1:4" ht="106" customHeight="1" x14ac:dyDescent="0.2">
      <c r="A185" s="18" t="s">
        <v>225</v>
      </c>
      <c r="B185" s="21" t="s">
        <v>32</v>
      </c>
      <c r="C185" s="17" t="str">
        <f>$F$22&amp;CHAR(10)&amp;$F$23</f>
        <v>ISO 15223-1
ISO 20417</v>
      </c>
      <c r="D185"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6" spans="1:4" ht="125" customHeight="1" x14ac:dyDescent="0.2">
      <c r="A186" s="18" t="s">
        <v>226</v>
      </c>
      <c r="B186" s="21" t="s">
        <v>32</v>
      </c>
      <c r="C186" s="17" t="str">
        <f>$F$22&amp;CHAR(10)&amp;$F$23</f>
        <v>ISO 15223-1
ISO 20417</v>
      </c>
      <c r="D18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7" spans="1:4" ht="146" customHeight="1" x14ac:dyDescent="0.2">
      <c r="A187" s="18" t="s">
        <v>227</v>
      </c>
      <c r="B187" s="21" t="s">
        <v>32</v>
      </c>
      <c r="C187" s="17" t="str">
        <f>$F$22&amp;CHAR(10)&amp;$F$23</f>
        <v>ISO 15223-1
ISO 20417</v>
      </c>
      <c r="D18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88" spans="1:4" ht="17" customHeight="1" x14ac:dyDescent="0.2">
      <c r="A188" s="67" t="s">
        <v>218</v>
      </c>
      <c r="B188" s="67"/>
      <c r="C188" s="67"/>
      <c r="D188" s="67"/>
    </row>
    <row r="189" spans="1:4" ht="85" customHeight="1" x14ac:dyDescent="0.2">
      <c r="A189" s="22" t="s">
        <v>228</v>
      </c>
      <c r="B189" s="21" t="s">
        <v>32</v>
      </c>
      <c r="C189" s="17" t="str">
        <f>$F$22&amp;CHAR(10)&amp;$F$23</f>
        <v>ISO 15223-1
ISO 20417</v>
      </c>
      <c r="D18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0" spans="1:4" ht="83" customHeight="1" x14ac:dyDescent="0.2">
      <c r="A190" s="62" t="s">
        <v>229</v>
      </c>
      <c r="B190" s="55" t="s">
        <v>32</v>
      </c>
      <c r="C190" s="57" t="str">
        <f>$F$22&amp;CHAR(10)&amp;$F$23</f>
        <v>ISO 15223-1
ISO 20417</v>
      </c>
      <c r="D190" s="5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7">$F$22&amp;CHAR(10)&amp;$F$23</f>
        <v>ISO 15223-1
ISO 20417</v>
      </c>
      <c r="D192" s="17" t="str">
        <f t="shared" ref="D192:D203" si="18">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3" spans="1:4" ht="123" customHeight="1" x14ac:dyDescent="0.2">
      <c r="A193" s="18" t="s">
        <v>231</v>
      </c>
      <c r="B193" s="21" t="s">
        <v>32</v>
      </c>
      <c r="C193" s="17" t="str">
        <f t="shared" si="17"/>
        <v>ISO 15223-1
ISO 20417</v>
      </c>
      <c r="D193"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4" spans="1:4" ht="110" customHeight="1" x14ac:dyDescent="0.2">
      <c r="A194" s="18" t="s">
        <v>232</v>
      </c>
      <c r="B194" s="21" t="s">
        <v>32</v>
      </c>
      <c r="C194" s="17" t="str">
        <f t="shared" si="17"/>
        <v>ISO 15223-1
ISO 20417</v>
      </c>
      <c r="D194"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5" spans="1:4" ht="124" customHeight="1" x14ac:dyDescent="0.2">
      <c r="A195" s="18" t="s">
        <v>233</v>
      </c>
      <c r="B195" s="21" t="s">
        <v>32</v>
      </c>
      <c r="C195" s="17" t="str">
        <f t="shared" si="17"/>
        <v>ISO 15223-1
ISO 20417</v>
      </c>
      <c r="D195"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6" spans="1:4" ht="93" customHeight="1" x14ac:dyDescent="0.2">
      <c r="A196" s="18" t="s">
        <v>234</v>
      </c>
      <c r="B196" s="21" t="s">
        <v>32</v>
      </c>
      <c r="C196" s="17" t="str">
        <f t="shared" si="17"/>
        <v>ISO 15223-1
ISO 20417</v>
      </c>
      <c r="D196"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7" spans="1:4" ht="70" customHeight="1" x14ac:dyDescent="0.2">
      <c r="A197" s="18" t="s">
        <v>235</v>
      </c>
      <c r="B197" s="21" t="s">
        <v>32</v>
      </c>
      <c r="C197" s="17" t="str">
        <f t="shared" si="17"/>
        <v>ISO 15223-1
ISO 20417</v>
      </c>
      <c r="D197"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8" spans="1:4" ht="88" customHeight="1" x14ac:dyDescent="0.2">
      <c r="A198" s="18" t="s">
        <v>236</v>
      </c>
      <c r="B198" s="21" t="s">
        <v>32</v>
      </c>
      <c r="C198" s="17" t="str">
        <f>_xlfn.TEXTJOIN(CHAR(10),TRUE,$F$20:$F$23)</f>
        <v>ISO 11607-1
ISO 11607-2
ISO 15223-1
ISO 20417</v>
      </c>
      <c r="D198"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199" spans="1:4" ht="100" customHeight="1" x14ac:dyDescent="0.2">
      <c r="A199" s="18" t="s">
        <v>237</v>
      </c>
      <c r="B199" s="21" t="s">
        <v>32</v>
      </c>
      <c r="C199" s="17" t="str">
        <f>$F$22&amp;CHAR(10)&amp;$F$23</f>
        <v>ISO 15223-1
ISO 20417</v>
      </c>
      <c r="D199"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0" spans="1:4" ht="112" customHeight="1" x14ac:dyDescent="0.2">
      <c r="A200" s="18" t="s">
        <v>238</v>
      </c>
      <c r="B200" s="21" t="s">
        <v>32</v>
      </c>
      <c r="C200" s="17" t="str">
        <f>_xlfn.TEXTJOIN(CHAR(10),TRUE,$F$20:$F$23)</f>
        <v>ISO 11607-1
ISO 11607-2
ISO 15223-1
ISO 20417</v>
      </c>
      <c r="D200"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1" spans="1:4" ht="34" x14ac:dyDescent="0.2">
      <c r="A201" s="18" t="s">
        <v>239</v>
      </c>
      <c r="B201" s="21" t="s">
        <v>757</v>
      </c>
      <c r="C201" s="23" t="str">
        <f>$G$1</f>
        <v>N/A</v>
      </c>
      <c r="D201" s="23" t="str">
        <f>$G$1</f>
        <v>N/A</v>
      </c>
    </row>
    <row r="202" spans="1:4" ht="85" customHeight="1" x14ac:dyDescent="0.2">
      <c r="A202" s="18" t="s">
        <v>240</v>
      </c>
      <c r="B202" s="21" t="s">
        <v>32</v>
      </c>
      <c r="C202" s="17" t="str">
        <f>$F$15&amp;CHAR(10)&amp;$F$22&amp;CHAR(10)&amp;$F$23</f>
        <v>IEC 62366-1
ISO 15223-1
ISO 20417</v>
      </c>
      <c r="D202"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3" spans="1:4" ht="92" customHeight="1" x14ac:dyDescent="0.2">
      <c r="A203" s="18" t="s">
        <v>241</v>
      </c>
      <c r="B203" s="21" t="s">
        <v>32</v>
      </c>
      <c r="C203" s="17" t="str">
        <f>$F$22&amp;CHAR(10)&amp;$F$23</f>
        <v>ISO 15223-1
ISO 20417</v>
      </c>
      <c r="D203" s="17" t="str">
        <f t="shared" si="18"/>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4" spans="1:4" ht="75" customHeight="1" x14ac:dyDescent="0.2">
      <c r="A204" s="18" t="s">
        <v>242</v>
      </c>
      <c r="B204" s="21" t="s">
        <v>757</v>
      </c>
      <c r="C204" s="23" t="str">
        <f>$G$1</f>
        <v>N/A</v>
      </c>
      <c r="D204" s="23" t="str">
        <f>$G$1</f>
        <v>N/A</v>
      </c>
    </row>
    <row r="205" spans="1:4" ht="34" x14ac:dyDescent="0.2">
      <c r="A205" s="18" t="s">
        <v>243</v>
      </c>
      <c r="B205" s="21" t="s">
        <v>757</v>
      </c>
      <c r="C205" s="23" t="str">
        <f>$G$1</f>
        <v>N/A</v>
      </c>
      <c r="D205" s="23" t="str">
        <f>$G$1</f>
        <v>N/A</v>
      </c>
    </row>
    <row r="206" spans="1:4" x14ac:dyDescent="0.2">
      <c r="A206" s="73" t="s">
        <v>244</v>
      </c>
      <c r="B206" s="73"/>
      <c r="C206" s="73"/>
      <c r="D206" s="73"/>
    </row>
    <row r="207" spans="1:4" ht="17" customHeight="1" x14ac:dyDescent="0.2">
      <c r="A207" s="68" t="s">
        <v>23</v>
      </c>
      <c r="B207" s="69"/>
      <c r="C207" s="69"/>
      <c r="D207" s="70"/>
    </row>
    <row r="208" spans="1:4" ht="78" customHeight="1" x14ac:dyDescent="0.2">
      <c r="A208" s="18" t="s">
        <v>248</v>
      </c>
      <c r="B208" s="21" t="s">
        <v>32</v>
      </c>
      <c r="C208" s="17" t="str">
        <f>_xlfn.TEXTJOIN(CHAR(10),TRUE,$F$20:$F$23)</f>
        <v>ISO 11607-1
ISO 11607-2
ISO 15223-1
ISO 20417</v>
      </c>
      <c r="D208" s="17" t="str">
        <f t="shared" ref="D208:D217" si="19">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09" spans="1:4" ht="70" customHeight="1" x14ac:dyDescent="0.2">
      <c r="A209" s="18" t="s">
        <v>249</v>
      </c>
      <c r="B209" s="21" t="s">
        <v>32</v>
      </c>
      <c r="C209" s="17" t="str">
        <f>_xlfn.TEXTJOIN(CHAR(10),TRUE,$F$20:$F$23)</f>
        <v>ISO 11607-1
ISO 11607-2
ISO 15223-1
ISO 20417</v>
      </c>
      <c r="D209"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0" spans="1:4" ht="57" customHeight="1" x14ac:dyDescent="0.2">
      <c r="A210" s="18" t="s">
        <v>250</v>
      </c>
      <c r="B210" s="21" t="s">
        <v>32</v>
      </c>
      <c r="C210" s="17" t="str">
        <f>_xlfn.TEXTJOIN(CHAR(10),TRUE,$F$20:$F$23)</f>
        <v>ISO 11607-1
ISO 11607-2
ISO 15223-1
ISO 20417</v>
      </c>
      <c r="D210"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1" spans="1:4" ht="105" customHeight="1" x14ac:dyDescent="0.2">
      <c r="A211" s="18" t="s">
        <v>251</v>
      </c>
      <c r="B211" s="21" t="s">
        <v>32</v>
      </c>
      <c r="C211" s="17" t="str">
        <f>_xlfn.TEXTJOIN(CHAR(10),TRUE,$F$20:$F$23)</f>
        <v>ISO 11607-1
ISO 11607-2
ISO 15223-1
ISO 20417</v>
      </c>
      <c r="D211"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2" spans="1:4" ht="83" customHeight="1" x14ac:dyDescent="0.2">
      <c r="A212" s="18" t="s">
        <v>252</v>
      </c>
      <c r="B212" s="21" t="s">
        <v>32</v>
      </c>
      <c r="C212" s="17" t="str">
        <f>_xlfn.TEXTJOIN(CHAR(10),TRUE,$F$20:$F$23)</f>
        <v>ISO 11607-1
ISO 11607-2
ISO 15223-1
ISO 20417</v>
      </c>
      <c r="D212"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3" spans="1:4" ht="85" customHeight="1" x14ac:dyDescent="0.2">
      <c r="A213" s="18" t="s">
        <v>253</v>
      </c>
      <c r="B213" s="21" t="s">
        <v>32</v>
      </c>
      <c r="C213" s="17" t="str">
        <f>_xlfn.TEXTJOIN(CHAR(10),TRUE,$F$22:$F$23)</f>
        <v>ISO 15223-1
ISO 20417</v>
      </c>
      <c r="D213"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4" spans="1:4" ht="85" customHeight="1" x14ac:dyDescent="0.2">
      <c r="A214" s="18" t="s">
        <v>254</v>
      </c>
      <c r="B214" s="21" t="s">
        <v>32</v>
      </c>
      <c r="C214" s="17" t="str">
        <f>_xlfn.TEXTJOIN(CHAR(10),TRUE,$F$22:$F$23)</f>
        <v>ISO 15223-1
ISO 20417</v>
      </c>
      <c r="D214"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5" spans="1:4" ht="59" customHeight="1" x14ac:dyDescent="0.2">
      <c r="A215" s="18" t="s">
        <v>255</v>
      </c>
      <c r="B215" s="21" t="s">
        <v>32</v>
      </c>
      <c r="C215" s="17" t="str">
        <f>_xlfn.TEXTJOIN(CHAR(10),TRUE,$F$22:$F$23)</f>
        <v>ISO 15223-1
ISO 20417</v>
      </c>
      <c r="D215"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6" spans="1:4" ht="93" customHeight="1" x14ac:dyDescent="0.2">
      <c r="A216" s="18" t="s">
        <v>256</v>
      </c>
      <c r="B216" s="21" t="s">
        <v>32</v>
      </c>
      <c r="C216" s="17" t="str">
        <f>_xlfn.TEXTJOIN(CHAR(10),TRUE,$F$22:$F$23)</f>
        <v>ISO 15223-1
ISO 20417</v>
      </c>
      <c r="D216"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7" spans="1:4" ht="95" customHeight="1" x14ac:dyDescent="0.2">
      <c r="A217" s="18" t="s">
        <v>257</v>
      </c>
      <c r="B217" s="21" t="s">
        <v>32</v>
      </c>
      <c r="C217" s="17" t="str">
        <f>_xlfn.TEXTJOIN(CHAR(10),TRUE,$F$20:$F$23)</f>
        <v>ISO 11607-1
ISO 11607-2
ISO 15223-1
ISO 20417</v>
      </c>
      <c r="D217" s="17" t="str">
        <f t="shared" si="19"/>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18" spans="1:4" x14ac:dyDescent="0.2">
      <c r="A218" s="74" t="s">
        <v>258</v>
      </c>
      <c r="B218" s="75"/>
      <c r="C218" s="75"/>
      <c r="D218" s="76"/>
    </row>
    <row r="219" spans="1:4" ht="17" customHeight="1" x14ac:dyDescent="0.2">
      <c r="A219" s="68" t="s">
        <v>24</v>
      </c>
      <c r="B219" s="69"/>
      <c r="C219" s="69"/>
      <c r="D219" s="70"/>
    </row>
    <row r="220" spans="1:4" ht="99" customHeight="1" x14ac:dyDescent="0.2">
      <c r="A220" s="18" t="s">
        <v>259</v>
      </c>
      <c r="B220" s="21" t="s">
        <v>32</v>
      </c>
      <c r="C220" s="17" t="str">
        <f>_xlfn.TEXTJOIN(CHAR(10),TRUE,$F$22:$F$23)</f>
        <v>ISO 15223-1
ISO 20417</v>
      </c>
      <c r="D220" s="17" t="str">
        <f t="shared" ref="D220:D229" si="20">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1" spans="1:4" ht="98" customHeight="1" x14ac:dyDescent="0.2">
      <c r="A221" s="18" t="s">
        <v>260</v>
      </c>
      <c r="B221" s="21" t="s">
        <v>32</v>
      </c>
      <c r="C221" s="17" t="str">
        <f>_xlfn.TEXTJOIN(CHAR(10),TRUE,$F$22:$F$23)</f>
        <v>ISO 15223-1
ISO 20417</v>
      </c>
      <c r="D221"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2" spans="1:4" ht="128" customHeight="1" x14ac:dyDescent="0.2">
      <c r="A222" s="18" t="s">
        <v>261</v>
      </c>
      <c r="B222" s="21" t="s">
        <v>32</v>
      </c>
      <c r="C222" s="17" t="str">
        <f>_xlfn.TEXTJOIN(CHAR(10),TRUE,$F$22:$F$23)</f>
        <v>ISO 15223-1
ISO 20417</v>
      </c>
      <c r="D222"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3" spans="1:4" ht="130" customHeight="1" x14ac:dyDescent="0.2">
      <c r="A223" s="18" t="s">
        <v>262</v>
      </c>
      <c r="B223" s="21" t="s">
        <v>32</v>
      </c>
      <c r="C223" s="17" t="str">
        <f>_xlfn.TEXTJOIN(CHAR(10),TRUE,$F$22:$F$23)</f>
        <v>ISO 15223-1
ISO 20417</v>
      </c>
      <c r="D223"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4" spans="1:4" ht="145" customHeight="1" x14ac:dyDescent="0.2">
      <c r="A224" s="18" t="s">
        <v>263</v>
      </c>
      <c r="B224" s="21" t="s">
        <v>32</v>
      </c>
      <c r="C224" s="17" t="str">
        <f>_xlfn.TEXTJOIN(CHAR(10),TRUE,$F$22:$F$23)</f>
        <v>ISO 15223-1
ISO 20417</v>
      </c>
      <c r="D224"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5" spans="1:4" ht="61" customHeight="1" x14ac:dyDescent="0.2">
      <c r="A225" s="18" t="s">
        <v>264</v>
      </c>
      <c r="B225" s="21" t="s">
        <v>757</v>
      </c>
      <c r="C225" s="23" t="str">
        <f>$G$1</f>
        <v>N/A</v>
      </c>
      <c r="D225" s="23" t="str">
        <f>$G$1</f>
        <v>N/A</v>
      </c>
    </row>
    <row r="226" spans="1:4" ht="76" customHeight="1" x14ac:dyDescent="0.2">
      <c r="A226" s="18" t="s">
        <v>265</v>
      </c>
      <c r="B226" s="21" t="s">
        <v>32</v>
      </c>
      <c r="C226" s="17" t="str">
        <f>_xlfn.TEXTJOIN(CHAR(10),TRUE,$F$22:$F$23)</f>
        <v>ISO 15223-1
ISO 20417</v>
      </c>
      <c r="D226"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7" spans="1:4" ht="96" customHeight="1" x14ac:dyDescent="0.2">
      <c r="A227" s="18" t="s">
        <v>266</v>
      </c>
      <c r="B227" s="21" t="s">
        <v>32</v>
      </c>
      <c r="C227" s="17" t="str">
        <f>_xlfn.TEXTJOIN(CHAR(10),TRUE,$F$22:$F$23)</f>
        <v>ISO 15223-1
ISO 20417</v>
      </c>
      <c r="D227"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8" spans="1:4" ht="108" customHeight="1" x14ac:dyDescent="0.2">
      <c r="A228" s="18" t="s">
        <v>267</v>
      </c>
      <c r="B228" s="21" t="s">
        <v>32</v>
      </c>
      <c r="C228" s="17" t="str">
        <f>_xlfn.TEXTJOIN(CHAR(10),TRUE,$F$22:$F$23)</f>
        <v>ISO 15223-1
ISO 20417</v>
      </c>
      <c r="D228"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29" spans="1:4" ht="95" customHeight="1" x14ac:dyDescent="0.2">
      <c r="A229" s="18" t="s">
        <v>268</v>
      </c>
      <c r="B229" s="21" t="s">
        <v>32</v>
      </c>
      <c r="C229" s="17" t="str">
        <f>_xlfn.TEXTJOIN(CHAR(10),TRUE,$F$22:$F$23)</f>
        <v>ISO 15223-1
ISO 20417</v>
      </c>
      <c r="D229" s="17" t="str">
        <f t="shared" si="20"/>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0" spans="1:4" x14ac:dyDescent="0.2">
      <c r="A230" s="67" t="s">
        <v>269</v>
      </c>
      <c r="B230" s="67"/>
      <c r="C230" s="67"/>
      <c r="D230" s="67"/>
    </row>
    <row r="231" spans="1:4" ht="34" x14ac:dyDescent="0.2">
      <c r="A231" s="18" t="s">
        <v>685</v>
      </c>
      <c r="B231" s="21" t="s">
        <v>757</v>
      </c>
      <c r="C231" s="23" t="str">
        <f t="shared" ref="C231:D234" si="21">$G$1</f>
        <v>N/A</v>
      </c>
      <c r="D231" s="23" t="str">
        <f t="shared" si="21"/>
        <v>N/A</v>
      </c>
    </row>
    <row r="232" spans="1:4" ht="17" x14ac:dyDescent="0.2">
      <c r="A232" s="18" t="s">
        <v>686</v>
      </c>
      <c r="B232" s="21" t="s">
        <v>757</v>
      </c>
      <c r="C232" s="23" t="str">
        <f t="shared" si="21"/>
        <v>N/A</v>
      </c>
      <c r="D232" s="23" t="str">
        <f t="shared" si="21"/>
        <v>N/A</v>
      </c>
    </row>
    <row r="233" spans="1:4" ht="34" x14ac:dyDescent="0.2">
      <c r="A233" s="18" t="s">
        <v>687</v>
      </c>
      <c r="B233" s="21" t="s">
        <v>757</v>
      </c>
      <c r="C233" s="23" t="str">
        <f t="shared" si="21"/>
        <v>N/A</v>
      </c>
      <c r="D233" s="23" t="str">
        <f t="shared" si="21"/>
        <v>N/A</v>
      </c>
    </row>
    <row r="234" spans="1:4" ht="17" x14ac:dyDescent="0.2">
      <c r="A234" s="18" t="s">
        <v>688</v>
      </c>
      <c r="B234" s="21" t="s">
        <v>757</v>
      </c>
      <c r="C234" s="23" t="str">
        <f t="shared" si="21"/>
        <v>N/A</v>
      </c>
      <c r="D234" s="23" t="str">
        <f t="shared" si="21"/>
        <v>N/A</v>
      </c>
    </row>
    <row r="235" spans="1:4" ht="98" customHeight="1" x14ac:dyDescent="0.2">
      <c r="A235" s="18" t="s">
        <v>270</v>
      </c>
      <c r="B235" s="21" t="s">
        <v>32</v>
      </c>
      <c r="C235" s="17" t="str">
        <f>_xlfn.TEXTJOIN(CHAR(10),TRUE,$F$20:$F$23)</f>
        <v>ISO 11607-1
ISO 11607-2
ISO 15223-1
ISO 20417</v>
      </c>
      <c r="D235" s="17" t="str">
        <f t="shared" ref="D235" si="22">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36" spans="1:4" ht="34" x14ac:dyDescent="0.2">
      <c r="A236" s="18" t="s">
        <v>271</v>
      </c>
      <c r="B236" s="21" t="s">
        <v>757</v>
      </c>
      <c r="C236" s="23" t="str">
        <f t="shared" ref="C236:D238" si="23">$G$1</f>
        <v>N/A</v>
      </c>
      <c r="D236" s="23" t="str">
        <f t="shared" si="23"/>
        <v>N/A</v>
      </c>
    </row>
    <row r="237" spans="1:4" ht="68" x14ac:dyDescent="0.2">
      <c r="A237" s="18" t="s">
        <v>272</v>
      </c>
      <c r="B237" s="21" t="s">
        <v>757</v>
      </c>
      <c r="C237" s="23" t="str">
        <f t="shared" si="23"/>
        <v>N/A</v>
      </c>
      <c r="D237" s="23" t="str">
        <f t="shared" si="23"/>
        <v>N/A</v>
      </c>
    </row>
    <row r="238" spans="1:4" ht="34" x14ac:dyDescent="0.2">
      <c r="A238" s="18" t="s">
        <v>273</v>
      </c>
      <c r="B238" s="21" t="s">
        <v>757</v>
      </c>
      <c r="C238" s="23" t="str">
        <f t="shared" si="23"/>
        <v>N/A</v>
      </c>
      <c r="D238" s="23" t="str">
        <f t="shared" si="23"/>
        <v>N/A</v>
      </c>
    </row>
    <row r="239" spans="1:4" ht="89" customHeight="1" x14ac:dyDescent="0.2">
      <c r="A239" s="18" t="s">
        <v>274</v>
      </c>
      <c r="B239" s="21" t="s">
        <v>32</v>
      </c>
      <c r="C239" s="17" t="str">
        <f>$F$5&amp;CHAR(10)&amp;_xlfn.TEXTJOIN(CHAR(10),TRUE,$F$20:$F$23)</f>
        <v>ISO 14971
ISO 11607-1
ISO 11607-2
ISO 15223-1
ISO 20417</v>
      </c>
      <c r="D239"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0" spans="1:4" ht="17" customHeight="1" x14ac:dyDescent="0.2">
      <c r="A240" s="67" t="s">
        <v>275</v>
      </c>
      <c r="B240" s="67"/>
      <c r="C240" s="67"/>
      <c r="D240" s="67"/>
    </row>
    <row r="241" spans="1:4" ht="64" customHeight="1" x14ac:dyDescent="0.2">
      <c r="A241" s="20" t="s">
        <v>689</v>
      </c>
      <c r="B241" s="21" t="s">
        <v>757</v>
      </c>
      <c r="C241" s="23" t="str">
        <f>$G$1</f>
        <v>N/A</v>
      </c>
      <c r="D241" s="23" t="str">
        <f>$G$1</f>
        <v>N/A</v>
      </c>
    </row>
    <row r="242" spans="1:4" ht="61" customHeight="1" x14ac:dyDescent="0.2">
      <c r="A242" s="20" t="s">
        <v>690</v>
      </c>
      <c r="B242" s="21" t="s">
        <v>757</v>
      </c>
      <c r="C242" s="23" t="str">
        <f>$G$1</f>
        <v>N/A</v>
      </c>
      <c r="D242" s="23" t="str">
        <f>$G$1</f>
        <v>N/A</v>
      </c>
    </row>
    <row r="243" spans="1:4" x14ac:dyDescent="0.2">
      <c r="A243" s="72" t="s">
        <v>276</v>
      </c>
      <c r="B243" s="72"/>
      <c r="C243" s="72"/>
      <c r="D243" s="72"/>
    </row>
    <row r="244" spans="1:4" ht="69" customHeight="1" x14ac:dyDescent="0.2">
      <c r="A244" s="20" t="s">
        <v>691</v>
      </c>
      <c r="B244" s="21" t="s">
        <v>757</v>
      </c>
      <c r="C244" s="23" t="str">
        <f>$G$1</f>
        <v>N/A</v>
      </c>
      <c r="D244" s="23" t="str">
        <f>$G$1</f>
        <v>N/A</v>
      </c>
    </row>
    <row r="245" spans="1:4" ht="75" customHeight="1" x14ac:dyDescent="0.2">
      <c r="A245" s="20" t="s">
        <v>692</v>
      </c>
      <c r="B245" s="21" t="s">
        <v>757</v>
      </c>
      <c r="C245" s="23" t="str">
        <f>$G$1</f>
        <v>N/A</v>
      </c>
      <c r="D245" s="23" t="str">
        <f>$G$1</f>
        <v>N/A</v>
      </c>
    </row>
    <row r="246" spans="1:4" ht="46" customHeight="1" x14ac:dyDescent="0.2">
      <c r="A246" s="67" t="s">
        <v>277</v>
      </c>
      <c r="B246" s="67"/>
      <c r="C246" s="67"/>
      <c r="D246" s="67"/>
    </row>
    <row r="247" spans="1:4" ht="89" customHeight="1" x14ac:dyDescent="0.2">
      <c r="A247" s="18" t="s">
        <v>693</v>
      </c>
      <c r="B247" s="21" t="s">
        <v>32</v>
      </c>
      <c r="C247" s="17" t="str">
        <f>_xlfn.TEXTJOIN(CHAR(10),TRUE,$F$22:$F$23)</f>
        <v>ISO 15223-1
ISO 20417</v>
      </c>
      <c r="D24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8" spans="1:4" ht="89" customHeight="1" x14ac:dyDescent="0.2">
      <c r="A248" s="18" t="s">
        <v>694</v>
      </c>
      <c r="B248" s="21" t="s">
        <v>32</v>
      </c>
      <c r="C248" s="17" t="str">
        <f>_xlfn.TEXTJOIN(CHAR(10),TRUE,$F$22:$F$23)</f>
        <v>ISO 15223-1
ISO 20417</v>
      </c>
      <c r="D248"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49" spans="1:4" ht="67" customHeight="1" x14ac:dyDescent="0.2">
      <c r="A249" s="18" t="s">
        <v>695</v>
      </c>
      <c r="B249" s="21" t="s">
        <v>757</v>
      </c>
      <c r="C249" s="23" t="str">
        <f>$G$1</f>
        <v>N/A</v>
      </c>
      <c r="D249" s="23" t="str">
        <f>$G$1</f>
        <v>N/A</v>
      </c>
    </row>
    <row r="250" spans="1:4" ht="102" customHeight="1" x14ac:dyDescent="0.2">
      <c r="A250" s="18" t="s">
        <v>696</v>
      </c>
      <c r="B250" s="21" t="s">
        <v>32</v>
      </c>
      <c r="C250" s="17" t="str">
        <f>_xlfn.TEXTJOIN(CHAR(10),TRUE,$F$22:$F$23)</f>
        <v>ISO 15223-1
ISO 20417</v>
      </c>
      <c r="D250"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1" spans="1:4" ht="103" customHeight="1" x14ac:dyDescent="0.2">
      <c r="A251" s="56" t="s">
        <v>697</v>
      </c>
      <c r="B251" s="55" t="s">
        <v>32</v>
      </c>
      <c r="C251" s="57" t="str">
        <f>$F$6&amp;CHAR(10)&amp;$F$22</f>
        <v>ISO 10555-1
ISO 15223-1</v>
      </c>
      <c r="D251" s="5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2" spans="1:4" ht="86" customHeight="1" x14ac:dyDescent="0.2">
      <c r="A252" s="18" t="s">
        <v>698</v>
      </c>
      <c r="B252" s="21" t="s">
        <v>32</v>
      </c>
      <c r="C252" s="17" t="str">
        <f>$F$5&amp;CHAR(10)&amp;_xlfn.TEXTJOIN(CHAR(10),TRUE,$F$22:$F$23)</f>
        <v>ISO 14971
ISO 15223-1
ISO 20417</v>
      </c>
      <c r="D25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3" spans="1:4" ht="97" customHeight="1" x14ac:dyDescent="0.2">
      <c r="A253" s="18" t="s">
        <v>278</v>
      </c>
      <c r="B253" s="21" t="s">
        <v>757</v>
      </c>
      <c r="C253" s="23" t="str">
        <f>$G$1</f>
        <v>N/A</v>
      </c>
      <c r="D253" s="23" t="str">
        <f>$G$1</f>
        <v>N/A</v>
      </c>
    </row>
    <row r="254" spans="1:4" ht="34" x14ac:dyDescent="0.2">
      <c r="A254" s="18" t="s">
        <v>279</v>
      </c>
      <c r="B254" s="21" t="s">
        <v>757</v>
      </c>
      <c r="C254" s="23" t="str">
        <f>$G$1</f>
        <v>N/A</v>
      </c>
      <c r="D254" s="23" t="str">
        <f>$G$1</f>
        <v>N/A</v>
      </c>
    </row>
    <row r="255" spans="1:4" ht="34" customHeight="1" x14ac:dyDescent="0.2">
      <c r="A255" s="68" t="s">
        <v>280</v>
      </c>
      <c r="B255" s="69"/>
      <c r="C255" s="69"/>
      <c r="D255" s="70"/>
    </row>
    <row r="256" spans="1:4" ht="95" customHeight="1" x14ac:dyDescent="0.2">
      <c r="A256" s="18" t="s">
        <v>699</v>
      </c>
      <c r="B256" s="21" t="s">
        <v>32</v>
      </c>
      <c r="C256" s="17" t="str">
        <f>_xlfn.TEXTJOIN(CHAR(10),TRUE,$F$22:$F$23)</f>
        <v>ISO 15223-1
ISO 20417</v>
      </c>
      <c r="D256"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7" spans="1:4" ht="59" customHeight="1" x14ac:dyDescent="0.2">
      <c r="A257" s="18" t="s">
        <v>700</v>
      </c>
      <c r="B257" s="21" t="s">
        <v>32</v>
      </c>
      <c r="C257" s="17" t="str">
        <f>_xlfn.TEXTJOIN(CHAR(10),TRUE,$F$22:$F$23)</f>
        <v>ISO 15223-1
ISO 20417</v>
      </c>
      <c r="D257"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58" spans="1:4" ht="34" x14ac:dyDescent="0.2">
      <c r="A258" s="22" t="s">
        <v>281</v>
      </c>
      <c r="B258" s="21" t="s">
        <v>757</v>
      </c>
      <c r="C258" s="23" t="str">
        <f t="shared" ref="C258:D260" si="24">$G$1</f>
        <v>N/A</v>
      </c>
      <c r="D258" s="23" t="str">
        <f t="shared" si="24"/>
        <v>N/A</v>
      </c>
    </row>
    <row r="259" spans="1:4" ht="34" x14ac:dyDescent="0.2">
      <c r="A259" s="18" t="s">
        <v>282</v>
      </c>
      <c r="B259" s="21" t="s">
        <v>757</v>
      </c>
      <c r="C259" s="23" t="str">
        <f t="shared" si="24"/>
        <v>N/A</v>
      </c>
      <c r="D259" s="23" t="str">
        <f t="shared" si="24"/>
        <v>N/A</v>
      </c>
    </row>
    <row r="260" spans="1:4" ht="34" x14ac:dyDescent="0.2">
      <c r="A260" s="18" t="s">
        <v>283</v>
      </c>
      <c r="B260" s="21" t="s">
        <v>757</v>
      </c>
      <c r="C260" s="23" t="str">
        <f t="shared" si="24"/>
        <v>N/A</v>
      </c>
      <c r="D260" s="23" t="str">
        <f t="shared" si="24"/>
        <v>N/A</v>
      </c>
    </row>
    <row r="261" spans="1:4" ht="59" customHeight="1" x14ac:dyDescent="0.2">
      <c r="A261" s="18" t="s">
        <v>284</v>
      </c>
      <c r="B261" s="21" t="s">
        <v>32</v>
      </c>
      <c r="C261" s="17" t="str">
        <f>_xlfn.TEXTJOIN(CHAR(10),TRUE,$F$22:$F$23)</f>
        <v>ISO 15223-1
ISO 20417</v>
      </c>
      <c r="D261"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2" spans="1:4" ht="66" customHeight="1" x14ac:dyDescent="0.2">
      <c r="A262" s="18" t="s">
        <v>285</v>
      </c>
      <c r="B262" s="21" t="s">
        <v>32</v>
      </c>
      <c r="C262" s="17" t="str">
        <f>_xlfn.TEXTJOIN(CHAR(10),TRUE,$F$22:$F$23)</f>
        <v>ISO 15223-1
ISO 20417</v>
      </c>
      <c r="D262" s="17" t="str">
        <f>_xlfn.TEXTJOIN(CHAR(10),TRUE,$I$4:$I$30)</f>
        <v>B030101 - apheresis plasma collection devices
B030102 - Apheresis platelet collection devices
B030103 - Apheresis leukocyte collection devices
B030104 - Apheresis multiple blood component collection devices
B030201 - Plasmapheresis devices and kits
B030202 - Cytapheresis devices and kits
B030203 - Single plasma components removal devices and kits
B030204 - Extracorporeal photochaemotherapy or photopheresis devices and kits</v>
      </c>
    </row>
    <row r="263" spans="1:4" ht="17" x14ac:dyDescent="0.2">
      <c r="A263" s="18" t="s">
        <v>286</v>
      </c>
      <c r="B263" s="21" t="s">
        <v>757</v>
      </c>
      <c r="C263" s="23" t="str">
        <f>$G$1</f>
        <v>N/A</v>
      </c>
      <c r="D263" s="23" t="str">
        <f>$G$1</f>
        <v>N/A</v>
      </c>
    </row>
    <row r="264" spans="1:4" ht="51" x14ac:dyDescent="0.2">
      <c r="A264" s="18" t="s">
        <v>287</v>
      </c>
      <c r="B264" s="21" t="s">
        <v>757</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174:B181 B81:B83 B85:B88 B256:B264 B92:B103 B105:B106 B109:B110 B112:B114 B116:B119 B121:B124 B126:B133 B136:B137 B139:B142 B144:B147 B149:B155 B77:B78 B161 B163:B165 B167:B168 B90 B184:B187 B189:B205 B208:B217 B220:B229 B231:B239 B241:B242 B244:B245 B247:B254 B157:B159" xr:uid="{20EDD0C6-7CA2-BE4B-8AF8-657272E4B6E3}">
      <formula1>"Y,N"</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56E9-7F1C-6644-A9D6-E5CC4C1384D3}">
  <dimension ref="A1:J264"/>
  <sheetViews>
    <sheetView zoomScale="85" zoomScaleNormal="85" workbookViewId="0">
      <selection activeCell="C4" sqref="C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49"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0" ht="23" x14ac:dyDescent="0.2">
      <c r="A1" s="25" t="s">
        <v>92</v>
      </c>
      <c r="F1" s="48" t="s">
        <v>62</v>
      </c>
      <c r="G1" s="1" t="s">
        <v>727</v>
      </c>
      <c r="I1" s="30" t="s">
        <v>325</v>
      </c>
    </row>
    <row r="3" spans="1:10" ht="32" x14ac:dyDescent="0.2">
      <c r="A3" s="24" t="s">
        <v>90</v>
      </c>
      <c r="B3" s="13" t="s">
        <v>779</v>
      </c>
      <c r="C3" s="14" t="s">
        <v>777</v>
      </c>
      <c r="D3" s="14" t="s">
        <v>88</v>
      </c>
      <c r="E3" s="5"/>
      <c r="F3" s="14" t="s">
        <v>62</v>
      </c>
      <c r="G3" s="14" t="s">
        <v>63</v>
      </c>
      <c r="I3" s="14" t="s">
        <v>789</v>
      </c>
      <c r="J3" s="14" t="s">
        <v>781</v>
      </c>
    </row>
    <row r="4" spans="1:10" ht="189" customHeight="1" x14ac:dyDescent="0.2">
      <c r="A4" s="22" t="s">
        <v>33</v>
      </c>
      <c r="B4" s="21" t="s">
        <v>32</v>
      </c>
      <c r="C4" s="17" t="str">
        <f>_xlfn.TEXTJOIN(CHAR(10),TRUE,$F$4:$F$22)</f>
        <v>ISO 13485
ISO 14971
ISO 10555-1
ISO 10555-5
ISO 10993-1
ISO 10993-3
ISO 10993-4
ISO 10993-5
ISO 10993-6
ISO 10993-10
ISO 10993-11
ISO 10993-12
ISO 14937
ISO 23908
ISO 7864
ISO 80369-7
ISO 80369-20
ISO 8536-4
ISO 9626</v>
      </c>
      <c r="D4"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4" s="2"/>
      <c r="F4" s="47" t="s">
        <v>82</v>
      </c>
      <c r="G4" s="22" t="s">
        <v>65</v>
      </c>
      <c r="I4" s="22" t="s">
        <v>1000</v>
      </c>
      <c r="J4" s="47"/>
    </row>
    <row r="5" spans="1:10" ht="219" customHeight="1" x14ac:dyDescent="0.2">
      <c r="A5" s="22" t="s">
        <v>34</v>
      </c>
      <c r="B5" s="21" t="s">
        <v>32</v>
      </c>
      <c r="C5" s="17" t="str">
        <f>$F$5</f>
        <v>ISO 14971</v>
      </c>
      <c r="D5"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5" s="2"/>
      <c r="F5" s="47" t="s">
        <v>83</v>
      </c>
      <c r="G5" s="22" t="s">
        <v>64</v>
      </c>
      <c r="I5" s="22" t="s">
        <v>1000</v>
      </c>
      <c r="J5" s="47"/>
    </row>
    <row r="6" spans="1:10" ht="34" x14ac:dyDescent="0.2">
      <c r="A6" s="77" t="s">
        <v>35</v>
      </c>
      <c r="B6" s="77"/>
      <c r="C6" s="77"/>
      <c r="D6" s="77"/>
      <c r="E6" s="2"/>
      <c r="F6" s="47" t="s">
        <v>830</v>
      </c>
      <c r="G6" s="22" t="s">
        <v>831</v>
      </c>
      <c r="I6" s="22" t="s">
        <v>1001</v>
      </c>
      <c r="J6" s="47"/>
    </row>
    <row r="7" spans="1:10" ht="34" x14ac:dyDescent="0.2">
      <c r="A7" s="77" t="s">
        <v>0</v>
      </c>
      <c r="B7" s="77"/>
      <c r="C7" s="77"/>
      <c r="D7" s="77"/>
      <c r="E7" s="2"/>
      <c r="F7" s="47" t="s">
        <v>78</v>
      </c>
      <c r="G7" s="22" t="s">
        <v>79</v>
      </c>
      <c r="I7" s="22" t="s">
        <v>1002</v>
      </c>
      <c r="J7" s="47"/>
    </row>
    <row r="8" spans="1:10" ht="116" customHeight="1" x14ac:dyDescent="0.2">
      <c r="A8" s="22" t="s">
        <v>36</v>
      </c>
      <c r="B8" s="21" t="s">
        <v>32</v>
      </c>
      <c r="C8" s="17" t="str">
        <f t="shared" ref="C8:C13" si="0">$F$5</f>
        <v>ISO 14971</v>
      </c>
      <c r="D8"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8" s="2"/>
      <c r="F8" s="47" t="s">
        <v>66</v>
      </c>
      <c r="G8" s="22" t="s">
        <v>67</v>
      </c>
      <c r="I8" s="22" t="s">
        <v>1003</v>
      </c>
      <c r="J8" s="47"/>
    </row>
    <row r="9" spans="1:10" ht="113" customHeight="1" x14ac:dyDescent="0.2">
      <c r="A9" s="22" t="s">
        <v>37</v>
      </c>
      <c r="B9" s="21" t="s">
        <v>32</v>
      </c>
      <c r="C9" s="17" t="str">
        <f t="shared" si="0"/>
        <v>ISO 14971</v>
      </c>
      <c r="D9" s="18" t="str">
        <f t="shared" ref="D9:D13" si="1">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9" s="2"/>
      <c r="F9" s="47" t="s">
        <v>840</v>
      </c>
      <c r="G9" s="22" t="s">
        <v>841</v>
      </c>
      <c r="I9" s="22" t="s">
        <v>1004</v>
      </c>
      <c r="J9" s="47"/>
    </row>
    <row r="10" spans="1:10" ht="125" customHeight="1" x14ac:dyDescent="0.2">
      <c r="A10" s="22" t="s">
        <v>38</v>
      </c>
      <c r="B10" s="21" t="s">
        <v>32</v>
      </c>
      <c r="C10" s="17" t="str">
        <f t="shared" si="0"/>
        <v>ISO 14971</v>
      </c>
      <c r="D10"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0" s="2"/>
      <c r="F10" s="47" t="s">
        <v>72</v>
      </c>
      <c r="G10" s="22" t="s">
        <v>842</v>
      </c>
      <c r="I10" s="22" t="s">
        <v>1005</v>
      </c>
      <c r="J10" s="47"/>
    </row>
    <row r="11" spans="1:10" ht="128" customHeight="1" x14ac:dyDescent="0.2">
      <c r="A11" s="22" t="s">
        <v>39</v>
      </c>
      <c r="B11" s="21" t="s">
        <v>32</v>
      </c>
      <c r="C11" s="17" t="str">
        <f t="shared" si="0"/>
        <v>ISO 14971</v>
      </c>
      <c r="D11"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1" s="2"/>
      <c r="F11" s="47" t="s">
        <v>70</v>
      </c>
      <c r="G11" s="22" t="s">
        <v>71</v>
      </c>
      <c r="I11" s="22" t="s">
        <v>1006</v>
      </c>
      <c r="J11" s="47"/>
    </row>
    <row r="12" spans="1:10" ht="144" customHeight="1" x14ac:dyDescent="0.2">
      <c r="A12" s="22" t="s">
        <v>53</v>
      </c>
      <c r="B12" s="21" t="s">
        <v>32</v>
      </c>
      <c r="C12" s="17" t="str">
        <f t="shared" si="0"/>
        <v>ISO 14971</v>
      </c>
      <c r="D12"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2" s="2"/>
      <c r="F12" s="47" t="s">
        <v>1017</v>
      </c>
      <c r="G12" s="22" t="s">
        <v>1018</v>
      </c>
      <c r="I12" s="22" t="s">
        <v>1007</v>
      </c>
      <c r="J12" s="47"/>
    </row>
    <row r="13" spans="1:10" ht="128" customHeight="1" x14ac:dyDescent="0.2">
      <c r="A13" s="22" t="s">
        <v>40</v>
      </c>
      <c r="B13" s="21" t="s">
        <v>32</v>
      </c>
      <c r="C13" s="17" t="str">
        <f t="shared" si="0"/>
        <v>ISO 14971</v>
      </c>
      <c r="D13" s="18" t="str">
        <f t="shared" si="1"/>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E13" s="2"/>
      <c r="F13" s="47" t="s">
        <v>68</v>
      </c>
      <c r="G13" s="22" t="s">
        <v>69</v>
      </c>
      <c r="I13" s="22" t="s">
        <v>1008</v>
      </c>
      <c r="J13" s="47"/>
    </row>
    <row r="14" spans="1:10" ht="64" customHeight="1" x14ac:dyDescent="0.2">
      <c r="A14" s="77" t="s">
        <v>41</v>
      </c>
      <c r="B14" s="77"/>
      <c r="C14" s="77"/>
      <c r="D14" s="77"/>
      <c r="F14" s="47" t="s">
        <v>744</v>
      </c>
      <c r="G14" s="22" t="s">
        <v>745</v>
      </c>
      <c r="I14" s="22" t="s">
        <v>1009</v>
      </c>
      <c r="J14" s="47"/>
    </row>
    <row r="15" spans="1:10" ht="107" customHeight="1" x14ac:dyDescent="0.2">
      <c r="A15" s="22" t="s">
        <v>42</v>
      </c>
      <c r="B15" s="21" t="s">
        <v>32</v>
      </c>
      <c r="C15" s="17" t="str">
        <f>$F$5</f>
        <v>ISO 14971</v>
      </c>
      <c r="D15"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5" s="47" t="s">
        <v>76</v>
      </c>
      <c r="G15" s="22" t="s">
        <v>77</v>
      </c>
      <c r="I15" s="22" t="s">
        <v>1010</v>
      </c>
      <c r="J15" s="47"/>
    </row>
    <row r="16" spans="1:10" ht="145" customHeight="1" x14ac:dyDescent="0.2">
      <c r="A16" s="22" t="s">
        <v>43</v>
      </c>
      <c r="B16" s="21" t="s">
        <v>32</v>
      </c>
      <c r="C16" s="17" t="str">
        <f>$F$5</f>
        <v>ISO 14971</v>
      </c>
      <c r="D16"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6" s="47" t="s">
        <v>834</v>
      </c>
      <c r="G16" s="22" t="s">
        <v>835</v>
      </c>
      <c r="I16" s="22" t="s">
        <v>1011</v>
      </c>
      <c r="J16" s="47"/>
    </row>
    <row r="17" spans="1:10" ht="116" customHeight="1" x14ac:dyDescent="0.2">
      <c r="A17" s="22" t="s">
        <v>44</v>
      </c>
      <c r="B17" s="21" t="s">
        <v>32</v>
      </c>
      <c r="C17" s="17" t="str">
        <f>$F$5</f>
        <v>ISO 14971</v>
      </c>
      <c r="D17"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7" s="63" t="s">
        <v>734</v>
      </c>
      <c r="G17" s="64" t="s">
        <v>735</v>
      </c>
      <c r="I17" s="22" t="s">
        <v>1012</v>
      </c>
      <c r="J17" s="47"/>
    </row>
    <row r="18" spans="1:10" ht="121" customHeight="1" x14ac:dyDescent="0.2">
      <c r="A18" s="22" t="s">
        <v>1</v>
      </c>
      <c r="B18" s="21" t="s">
        <v>32</v>
      </c>
      <c r="C18" s="17" t="str">
        <f>$F$5</f>
        <v>ISO 14971</v>
      </c>
      <c r="D18"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18" s="47" t="s">
        <v>74</v>
      </c>
      <c r="G18" s="22" t="s">
        <v>75</v>
      </c>
      <c r="I18" s="22" t="s">
        <v>1013</v>
      </c>
      <c r="J18" s="47"/>
    </row>
    <row r="19" spans="1:10" ht="68" x14ac:dyDescent="0.2">
      <c r="A19" s="78" t="s">
        <v>45</v>
      </c>
      <c r="B19" s="78"/>
      <c r="C19" s="78"/>
      <c r="D19" s="78"/>
      <c r="F19" s="47" t="s">
        <v>750</v>
      </c>
      <c r="G19" s="22" t="s">
        <v>751</v>
      </c>
      <c r="I19" s="22" t="s">
        <v>1014</v>
      </c>
      <c r="J19" s="47"/>
    </row>
    <row r="20" spans="1:10" ht="62" customHeight="1" x14ac:dyDescent="0.2">
      <c r="A20" s="22" t="s">
        <v>46</v>
      </c>
      <c r="B20" s="21" t="s">
        <v>32</v>
      </c>
      <c r="C20" s="17" t="str">
        <f>$F$5&amp;CHAR(10)&amp;$F$21</f>
        <v>ISO 14971
ISO 8536-4</v>
      </c>
      <c r="D20"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0" s="47" t="s">
        <v>1015</v>
      </c>
      <c r="G20" s="22" t="s">
        <v>1016</v>
      </c>
      <c r="I20" s="26"/>
      <c r="J20" s="52"/>
    </row>
    <row r="21" spans="1:10" ht="87" customHeight="1" x14ac:dyDescent="0.2">
      <c r="A21" s="22" t="s">
        <v>47</v>
      </c>
      <c r="B21" s="21" t="s">
        <v>32</v>
      </c>
      <c r="C21" s="17" t="str">
        <f>$F$5&amp;CHAR(10)&amp;$F$21</f>
        <v>ISO 14971
ISO 8536-4</v>
      </c>
      <c r="D21"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1" s="47" t="s">
        <v>740</v>
      </c>
      <c r="G21" s="22" t="s">
        <v>741</v>
      </c>
      <c r="I21" s="26"/>
      <c r="J21" s="52"/>
    </row>
    <row r="22" spans="1:10" ht="86" customHeight="1" x14ac:dyDescent="0.2">
      <c r="A22" s="22" t="s">
        <v>48</v>
      </c>
      <c r="B22" s="21" t="s">
        <v>32</v>
      </c>
      <c r="C22" s="17" t="str">
        <f>F5&amp;CHAR(10)&amp;F19&amp;CHAR(10)&amp;F20&amp;CHAR(10)&amp;F21</f>
        <v>ISO 14971
ISO 80369-7
ISO 80369-20
ISO 8536-4</v>
      </c>
      <c r="D22"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2" s="47" t="s">
        <v>80</v>
      </c>
      <c r="G22" s="22" t="s">
        <v>81</v>
      </c>
      <c r="I22" s="26"/>
      <c r="J22" s="52"/>
    </row>
    <row r="23" spans="1:10" ht="92" customHeight="1" x14ac:dyDescent="0.2">
      <c r="A23" s="22" t="s">
        <v>49</v>
      </c>
      <c r="B23" s="21" t="s">
        <v>32</v>
      </c>
      <c r="C23" s="17" t="str">
        <f>F5&amp;CHAR(10)&amp;F19&amp;CHAR(10)&amp;F20&amp;CHAR(10)&amp;F21</f>
        <v>ISO 14971
ISO 80369-7
ISO 80369-20
ISO 8536-4</v>
      </c>
      <c r="D23"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3" s="47" t="s">
        <v>736</v>
      </c>
      <c r="G23" s="22" t="s">
        <v>737</v>
      </c>
      <c r="I23" s="26"/>
      <c r="J23" s="52"/>
    </row>
    <row r="24" spans="1:10" ht="102" customHeight="1" x14ac:dyDescent="0.2">
      <c r="A24" s="22" t="s">
        <v>50</v>
      </c>
      <c r="B24" s="21" t="s">
        <v>32</v>
      </c>
      <c r="C24" s="17" t="str">
        <f>$F$5</f>
        <v>ISO 14971</v>
      </c>
      <c r="D24" s="18"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24" s="47" t="s">
        <v>739</v>
      </c>
      <c r="G24" s="22" t="s">
        <v>738</v>
      </c>
      <c r="I24" s="26"/>
      <c r="J24" s="52"/>
    </row>
    <row r="25" spans="1:10" ht="68" x14ac:dyDescent="0.2">
      <c r="A25" s="22" t="s">
        <v>51</v>
      </c>
      <c r="B25" s="21" t="s">
        <v>757</v>
      </c>
      <c r="C25" s="23" t="str">
        <f>$G$1</f>
        <v>N/A</v>
      </c>
      <c r="D25" s="23" t="str">
        <f>$G$1</f>
        <v>N/A</v>
      </c>
      <c r="F25" s="63" t="s">
        <v>1021</v>
      </c>
      <c r="G25" s="64" t="s">
        <v>1022</v>
      </c>
      <c r="I25" s="26"/>
      <c r="J25" s="52"/>
    </row>
    <row r="26" spans="1:10" ht="32" customHeight="1" x14ac:dyDescent="0.2">
      <c r="F26" s="47" t="s">
        <v>1020</v>
      </c>
      <c r="G26" s="22" t="s">
        <v>1019</v>
      </c>
      <c r="I26" s="26"/>
      <c r="J26" s="52"/>
    </row>
    <row r="27" spans="1:10" ht="51" x14ac:dyDescent="0.2">
      <c r="A27" s="24" t="s">
        <v>91</v>
      </c>
      <c r="B27" s="13" t="s">
        <v>779</v>
      </c>
      <c r="C27" s="14" t="s">
        <v>777</v>
      </c>
      <c r="D27" s="14" t="s">
        <v>88</v>
      </c>
      <c r="F27" s="47" t="s">
        <v>752</v>
      </c>
      <c r="G27" s="22" t="s">
        <v>753</v>
      </c>
      <c r="I27" s="26"/>
      <c r="J27" s="52"/>
    </row>
    <row r="28" spans="1:10" ht="34" x14ac:dyDescent="0.2">
      <c r="A28" s="73" t="s">
        <v>94</v>
      </c>
      <c r="B28" s="73"/>
      <c r="C28" s="73"/>
      <c r="D28" s="73"/>
      <c r="F28" s="47" t="s">
        <v>742</v>
      </c>
      <c r="G28" s="22" t="s">
        <v>1023</v>
      </c>
    </row>
    <row r="29" spans="1:10" ht="51" x14ac:dyDescent="0.2">
      <c r="A29" s="77" t="s">
        <v>288</v>
      </c>
      <c r="B29" s="77"/>
      <c r="C29" s="77"/>
      <c r="D29" s="77"/>
      <c r="F29" s="63" t="s">
        <v>728</v>
      </c>
      <c r="G29" s="64" t="s">
        <v>729</v>
      </c>
    </row>
    <row r="30" spans="1:10" ht="81" customHeight="1" x14ac:dyDescent="0.2">
      <c r="A30" s="22" t="s">
        <v>95</v>
      </c>
      <c r="B30" s="21" t="s">
        <v>32</v>
      </c>
      <c r="C30" s="17" t="str">
        <f>_xlfn.TEXTJOIN(CHAR(10),TRUE,$F$5:$F$22)</f>
        <v>ISO 14971
ISO 10555-1
ISO 10555-5
ISO 10993-1
ISO 10993-3
ISO 10993-4
ISO 10993-5
ISO 10993-6
ISO 10993-10
ISO 10993-11
ISO 10993-12
ISO 14937
ISO 23908
ISO 7864
ISO 80369-7
ISO 80369-20
ISO 8536-4
ISO 9626</v>
      </c>
      <c r="D3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0" s="47" t="s">
        <v>834</v>
      </c>
      <c r="G30" s="22" t="s">
        <v>835</v>
      </c>
    </row>
    <row r="31" spans="1:10" ht="98" customHeight="1" x14ac:dyDescent="0.2">
      <c r="A31" s="22" t="s">
        <v>96</v>
      </c>
      <c r="B31" s="21" t="s">
        <v>32</v>
      </c>
      <c r="C31" s="17" t="str">
        <f>_xlfn.TEXTJOIN(CHAR(10),TRUE,$F$6:$F$12)</f>
        <v>ISO 10555-1
ISO 10555-5
ISO 10993-1
ISO 10993-3
ISO 10993-4
ISO 10993-5
ISO 10993-6</v>
      </c>
      <c r="D3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1" s="47" t="s">
        <v>725</v>
      </c>
      <c r="G31" s="22" t="s">
        <v>726</v>
      </c>
    </row>
    <row r="32" spans="1:10" ht="90" customHeight="1" x14ac:dyDescent="0.2">
      <c r="A32" s="22" t="s">
        <v>97</v>
      </c>
      <c r="B32" s="21" t="s">
        <v>32</v>
      </c>
      <c r="C32" s="17" t="str">
        <f>_xlfn.TEXTJOIN(CHAR(10),TRUE,$F$6:$F$12)</f>
        <v>ISO 10555-1
ISO 10555-5
ISO 10993-1
ISO 10993-3
ISO 10993-4
ISO 10993-5
ISO 10993-6</v>
      </c>
      <c r="D3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2" s="65"/>
      <c r="G32" s="66"/>
    </row>
    <row r="33" spans="1:7" ht="99" customHeight="1" x14ac:dyDescent="0.2">
      <c r="A33" s="22" t="s">
        <v>98</v>
      </c>
      <c r="B33" s="21" t="s">
        <v>32</v>
      </c>
      <c r="C33" s="17" t="str">
        <f>F4&amp;CHAR(10)&amp;_xlfn.TEXTJOIN(CHAR(10),TRUE,$F$13:$F$18)&amp;CHAR(10)&amp;F22</f>
        <v>ISO 13485
ISO 10993-10
ISO 10993-11
ISO 10993-12
ISO 14937
ISO 23908
ISO 7864
ISO 9626</v>
      </c>
      <c r="D3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3" s="52"/>
      <c r="G33" s="26"/>
    </row>
    <row r="34" spans="1:7" ht="34" x14ac:dyDescent="0.2">
      <c r="A34" s="22" t="s">
        <v>99</v>
      </c>
      <c r="B34" s="21" t="s">
        <v>757</v>
      </c>
      <c r="C34" s="23" t="str">
        <f>$G$1</f>
        <v>N/A</v>
      </c>
      <c r="D34" s="23" t="str">
        <f>$G$1</f>
        <v>N/A</v>
      </c>
      <c r="F34" s="52"/>
      <c r="G34" s="26"/>
    </row>
    <row r="35" spans="1:7" ht="112" customHeight="1" x14ac:dyDescent="0.2">
      <c r="A35" s="22" t="s">
        <v>100</v>
      </c>
      <c r="B35" s="21" t="s">
        <v>32</v>
      </c>
      <c r="C35" s="17" t="str">
        <f>_xlfn.TEXTJOIN(CHAR(10),TRUE,$F$13:$F$18)&amp;CHAR(10)&amp;F22</f>
        <v>ISO 10993-10
ISO 10993-11
ISO 10993-12
ISO 14937
ISO 23908
ISO 7864
ISO 9626</v>
      </c>
      <c r="D3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5" s="50"/>
      <c r="G35" s="2"/>
    </row>
    <row r="36" spans="1:7" ht="56" customHeight="1" x14ac:dyDescent="0.2">
      <c r="A36" s="22" t="s">
        <v>101</v>
      </c>
      <c r="B36" s="21" t="s">
        <v>32</v>
      </c>
      <c r="C36" s="17" t="str">
        <f>_xlfn.TEXTJOIN(CHAR(10),TRUE,$F$13:$F$18)&amp;CHAR(10)&amp;F22</f>
        <v>ISO 10993-10
ISO 10993-11
ISO 10993-12
ISO 14937
ISO 23908
ISO 7864
ISO 9626</v>
      </c>
      <c r="D3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7" spans="1:7" ht="121" customHeight="1" x14ac:dyDescent="0.2">
      <c r="A37" s="22" t="s">
        <v>102</v>
      </c>
      <c r="B37" s="21" t="s">
        <v>32</v>
      </c>
      <c r="C37" s="17" t="str">
        <f>F21&amp;CHAR(10)&amp;_xlfn.TEXTJOIN(CHAR(10),TRUE,$F$13:$F$18)&amp;CHAR(10)&amp;F22</f>
        <v>ISO 8536-4
ISO 10993-10
ISO 10993-11
ISO 10993-12
ISO 14937
ISO 23908
ISO 7864
ISO 9626</v>
      </c>
      <c r="D3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38" spans="1:7" ht="124" customHeight="1" x14ac:dyDescent="0.2">
      <c r="A38" s="22" t="s">
        <v>103</v>
      </c>
      <c r="B38" s="21" t="s">
        <v>32</v>
      </c>
      <c r="C38" s="17" t="str">
        <f>F5&amp;CHAR(10)&amp;_xlfn.TEXTJOIN(CHAR(10),TRUE,$F$25:$F$27)</f>
        <v>ISO 14971
IEC 60601-1-6
IEC 62304
IEC 62366-1</v>
      </c>
      <c r="D38"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c r="F38" s="50"/>
      <c r="G38" s="2"/>
    </row>
    <row r="39" spans="1:7" ht="121" customHeight="1" x14ac:dyDescent="0.2">
      <c r="A39" s="22" t="s">
        <v>105</v>
      </c>
      <c r="B39" s="21" t="s">
        <v>32</v>
      </c>
      <c r="C39" s="17" t="str">
        <f>F4&amp;CHAR(10)&amp;F5</f>
        <v>ISO 13485
ISO 14971</v>
      </c>
      <c r="D3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0" spans="1:7" x14ac:dyDescent="0.2">
      <c r="A40" s="73" t="s">
        <v>104</v>
      </c>
      <c r="B40" s="73"/>
      <c r="C40" s="73"/>
      <c r="D40" s="73"/>
    </row>
    <row r="41" spans="1:7" x14ac:dyDescent="0.2">
      <c r="A41" s="73" t="s">
        <v>106</v>
      </c>
      <c r="B41" s="73"/>
      <c r="C41" s="73"/>
      <c r="D41" s="73"/>
    </row>
    <row r="42" spans="1:7" ht="50" customHeight="1" x14ac:dyDescent="0.2">
      <c r="A42" s="77" t="s">
        <v>107</v>
      </c>
      <c r="B42" s="77"/>
      <c r="C42" s="77"/>
      <c r="D42" s="77"/>
    </row>
    <row r="43" spans="1:7" ht="102" customHeight="1" x14ac:dyDescent="0.2">
      <c r="A43" s="22" t="s">
        <v>2</v>
      </c>
      <c r="B43" s="21" t="s">
        <v>32</v>
      </c>
      <c r="C43" s="17" t="str">
        <f>$F$5&amp;CHAR(10)&amp;_xlfn.TEXTJOIN(CHAR(10),TRUE,$F$13:$F$18)&amp;CHAR(10)&amp;F22</f>
        <v>ISO 14971
ISO 10993-10
ISO 10993-11
ISO 10993-12
ISO 14937
ISO 23908
ISO 7864
ISO 9626</v>
      </c>
      <c r="D4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4" spans="1:7" ht="111" customHeight="1" x14ac:dyDescent="0.2">
      <c r="A44" s="22" t="s">
        <v>3</v>
      </c>
      <c r="B44" s="21" t="s">
        <v>32</v>
      </c>
      <c r="C44" s="17" t="str">
        <f>$F$5&amp;CHAR(10)&amp;_xlfn.TEXTJOIN(CHAR(10),TRUE,$F$13:$F$18)&amp;CHAR(10)&amp;F22</f>
        <v>ISO 14971
ISO 10993-10
ISO 10993-11
ISO 10993-12
ISO 14937
ISO 23908
ISO 7864
ISO 9626</v>
      </c>
      <c r="D4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5" spans="1:7" ht="126" customHeight="1" x14ac:dyDescent="0.2">
      <c r="A45" s="22" t="s">
        <v>4</v>
      </c>
      <c r="B45" s="21" t="s">
        <v>32</v>
      </c>
      <c r="C45" s="17" t="str">
        <f>$F$5&amp;CHAR(10)&amp;_xlfn.TEXTJOIN(CHAR(10),TRUE,$F$13:$F$18)&amp;CHAR(10)&amp;F22</f>
        <v>ISO 14971
ISO 10993-10
ISO 10993-11
ISO 10993-12
ISO 14937
ISO 23908
ISO 7864
ISO 9626</v>
      </c>
      <c r="D4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46" spans="1:7" x14ac:dyDescent="0.2">
      <c r="A46" s="77" t="s">
        <v>5</v>
      </c>
      <c r="B46" s="77"/>
      <c r="C46" s="77"/>
      <c r="D46" s="77"/>
    </row>
    <row r="47" spans="1:7" ht="134" customHeight="1" x14ac:dyDescent="0.2">
      <c r="A47" s="22" t="s">
        <v>322</v>
      </c>
      <c r="B47" s="21" t="s">
        <v>32</v>
      </c>
      <c r="C47" s="17" t="str">
        <f>$F$5&amp;CHAR(10)&amp;$F$28</f>
        <v>ISO 14971
ISO 10993-7</v>
      </c>
      <c r="D47"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48" spans="1:7" ht="85" x14ac:dyDescent="0.2">
      <c r="A48" s="22" t="s">
        <v>321</v>
      </c>
      <c r="B48" s="21" t="s">
        <v>757</v>
      </c>
      <c r="C48" s="23" t="str">
        <f>$G$1</f>
        <v>N/A</v>
      </c>
      <c r="D48" s="23" t="str">
        <f>$G$1</f>
        <v>N/A</v>
      </c>
    </row>
    <row r="49" spans="1:4" x14ac:dyDescent="0.2">
      <c r="A49" s="73" t="s">
        <v>108</v>
      </c>
      <c r="B49" s="73"/>
      <c r="C49" s="73"/>
      <c r="D49" s="73"/>
    </row>
    <row r="50" spans="1:4" x14ac:dyDescent="0.2">
      <c r="A50" s="77" t="s">
        <v>6</v>
      </c>
      <c r="B50" s="77"/>
      <c r="C50" s="77"/>
      <c r="D50" s="77"/>
    </row>
    <row r="51" spans="1:4" ht="75" customHeight="1" x14ac:dyDescent="0.2">
      <c r="A51" s="22" t="s">
        <v>109</v>
      </c>
      <c r="B51" s="21"/>
      <c r="C51" s="79" t="s">
        <v>848</v>
      </c>
      <c r="D51" s="80"/>
    </row>
    <row r="52" spans="1:4" ht="78" customHeight="1" x14ac:dyDescent="0.2">
      <c r="A52" s="22" t="s">
        <v>110</v>
      </c>
      <c r="B52" s="21"/>
      <c r="C52" s="79" t="s">
        <v>848</v>
      </c>
      <c r="D52" s="80"/>
    </row>
    <row r="53" spans="1:4" ht="93" customHeight="1" x14ac:dyDescent="0.2">
      <c r="A53" s="22" t="s">
        <v>111</v>
      </c>
      <c r="B53" s="21"/>
      <c r="C53" s="79" t="s">
        <v>848</v>
      </c>
      <c r="D53" s="80"/>
    </row>
    <row r="54" spans="1:4" ht="105" customHeight="1" x14ac:dyDescent="0.2">
      <c r="A54" s="22" t="s">
        <v>112</v>
      </c>
      <c r="B54" s="21"/>
      <c r="C54" s="79" t="s">
        <v>848</v>
      </c>
      <c r="D54" s="80"/>
    </row>
    <row r="55" spans="1:4" ht="17" customHeight="1" x14ac:dyDescent="0.2">
      <c r="A55" s="73" t="s">
        <v>113</v>
      </c>
      <c r="B55" s="73"/>
      <c r="C55" s="73"/>
      <c r="D55" s="73"/>
    </row>
    <row r="56" spans="1:4" ht="119" x14ac:dyDescent="0.2">
      <c r="A56" s="22" t="s">
        <v>7</v>
      </c>
      <c r="B56" s="21" t="s">
        <v>757</v>
      </c>
      <c r="C56" s="23" t="str">
        <f>$G$1</f>
        <v>N/A</v>
      </c>
      <c r="D56" s="23" t="str">
        <f>$G$1</f>
        <v>N/A</v>
      </c>
    </row>
    <row r="57" spans="1:4" ht="17" customHeight="1" x14ac:dyDescent="0.2">
      <c r="A57" s="73" t="s">
        <v>114</v>
      </c>
      <c r="B57" s="73"/>
      <c r="C57" s="73"/>
      <c r="D57" s="73"/>
    </row>
    <row r="58" spans="1:4" ht="34" x14ac:dyDescent="0.2">
      <c r="A58" s="22" t="s">
        <v>115</v>
      </c>
      <c r="B58" s="21"/>
      <c r="C58" s="79" t="s">
        <v>848</v>
      </c>
      <c r="D58" s="80"/>
    </row>
    <row r="59" spans="1:4" ht="17" customHeight="1" x14ac:dyDescent="0.2">
      <c r="A59" s="73" t="s">
        <v>116</v>
      </c>
      <c r="B59" s="73"/>
      <c r="C59" s="73"/>
      <c r="D59" s="73"/>
    </row>
    <row r="60" spans="1:4" ht="143" customHeight="1" x14ac:dyDescent="0.2">
      <c r="A60" s="22" t="s">
        <v>8</v>
      </c>
      <c r="B60" s="21" t="s">
        <v>32</v>
      </c>
      <c r="C60" s="17" t="str">
        <f>$F$5&amp;CHAR(10)&amp;$F$28</f>
        <v>ISO 14971
ISO 10993-7</v>
      </c>
      <c r="D60" s="17" t="str">
        <f>_xlfn.TEXTJOIN(CHAR(10),TRUE,$I$9:$I$27)</f>
        <v>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1" spans="1:4" ht="181" customHeight="1" x14ac:dyDescent="0.2">
      <c r="A61" s="27" t="s">
        <v>117</v>
      </c>
      <c r="B61" s="21" t="s">
        <v>32</v>
      </c>
      <c r="C61" s="17" t="str">
        <f>F5&amp;CHAR(10)&amp;_xlfn.TEXTJOIN(CHAR(10),TRUE,$F$13:$F$18)&amp;CHAR(10)&amp;F22</f>
        <v>ISO 14971
ISO 10993-10
ISO 10993-11
ISO 10993-12
ISO 14937
ISO 23908
ISO 7864
ISO 9626</v>
      </c>
      <c r="D6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2" spans="1:4" ht="240" customHeight="1" x14ac:dyDescent="0.2">
      <c r="A62" s="27" t="s">
        <v>118</v>
      </c>
      <c r="B62" s="21" t="s">
        <v>32</v>
      </c>
      <c r="C62" s="17" t="str">
        <f>F5&amp;CHAR(10)&amp;_xlfn.TEXTJOIN(CHAR(10),TRUE,$F$13:$F$18)&amp;CHAR(10)&amp;F22</f>
        <v>ISO 14971
ISO 10993-10
ISO 10993-11
ISO 10993-12
ISO 14937
ISO 23908
ISO 7864
ISO 9626</v>
      </c>
      <c r="D6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3" spans="1:4" ht="17" customHeight="1" x14ac:dyDescent="0.2">
      <c r="A63" s="73" t="s">
        <v>119</v>
      </c>
      <c r="B63" s="73"/>
      <c r="C63" s="73"/>
      <c r="D63" s="73"/>
    </row>
    <row r="64" spans="1:4" ht="34" customHeight="1" x14ac:dyDescent="0.2">
      <c r="A64" s="77" t="s">
        <v>120</v>
      </c>
      <c r="B64" s="77"/>
      <c r="C64" s="77"/>
      <c r="D64" s="77"/>
    </row>
    <row r="65" spans="1:4" ht="91" customHeight="1" x14ac:dyDescent="0.2">
      <c r="A65" s="28" t="s">
        <v>121</v>
      </c>
      <c r="B65" s="21" t="s">
        <v>32</v>
      </c>
      <c r="C65" s="23" t="str">
        <f>$F$5</f>
        <v>ISO 14971</v>
      </c>
      <c r="D6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6" spans="1:4" ht="100" customHeight="1" x14ac:dyDescent="0.2">
      <c r="A66" s="28" t="s">
        <v>122</v>
      </c>
      <c r="B66" s="21" t="s">
        <v>32</v>
      </c>
      <c r="C66" s="23" t="str">
        <f>$F$5</f>
        <v>ISO 14971</v>
      </c>
      <c r="D6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7" spans="1:4" ht="134" customHeight="1" x14ac:dyDescent="0.2">
      <c r="A67" s="28" t="s">
        <v>123</v>
      </c>
      <c r="B67" s="21" t="s">
        <v>32</v>
      </c>
      <c r="C67" s="23" t="str">
        <f>$F$5</f>
        <v>ISO 14971</v>
      </c>
      <c r="D6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8" spans="1:4" ht="91" customHeight="1" x14ac:dyDescent="0.2">
      <c r="A68" s="28" t="s">
        <v>124</v>
      </c>
      <c r="B68" s="21" t="s">
        <v>32</v>
      </c>
      <c r="C68" s="23" t="str">
        <f>$F$5</f>
        <v>ISO 14971</v>
      </c>
      <c r="D68"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69" spans="1:4" ht="103" customHeight="1" x14ac:dyDescent="0.2">
      <c r="A69" s="27" t="s">
        <v>125</v>
      </c>
      <c r="B69" s="21" t="s">
        <v>32</v>
      </c>
      <c r="C69" s="17" t="str">
        <f>_xlfn.TEXTJOIN(CHAR(10),TRUE,$F$23:$F$24)</f>
        <v>IEC 60601-1
IEC 60601-1-2</v>
      </c>
      <c r="D6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0" spans="1:4" ht="51" x14ac:dyDescent="0.2">
      <c r="A70" s="27" t="s">
        <v>126</v>
      </c>
      <c r="B70" s="21" t="s">
        <v>757</v>
      </c>
      <c r="C70" s="23" t="str">
        <f>$G$1</f>
        <v>N/A</v>
      </c>
      <c r="D70" s="23" t="str">
        <f>$G$1</f>
        <v>N/A</v>
      </c>
    </row>
    <row r="71" spans="1:4" ht="77" customHeight="1" x14ac:dyDescent="0.2">
      <c r="A71" s="27" t="s">
        <v>127</v>
      </c>
      <c r="B71" s="21" t="s">
        <v>32</v>
      </c>
      <c r="C71" s="17" t="str">
        <f>F4&amp;CHAR(10)&amp;F5&amp;CHAR(10)&amp;F25&amp;CHAR(10)&amp;F26</f>
        <v>ISO 13485
ISO 14971
IEC 60601-1-6
IEC 62304</v>
      </c>
      <c r="D71" s="17" t="str">
        <f>_xlfn.TEXTJOIN(CHAR(10),TRUE,$I$4:$I$24)&amp;CHAR(10)&amp;I26</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2" spans="1:4" ht="63" customHeight="1" x14ac:dyDescent="0.2">
      <c r="A72" s="27" t="s">
        <v>128</v>
      </c>
      <c r="B72" s="21" t="s">
        <v>32</v>
      </c>
      <c r="C72" s="17" t="str">
        <f>_xlfn.TEXTJOIN(CHAR(10),TRUE,$F$23:$F$26)</f>
        <v>IEC 60601-1
IEC 60601-1-2
IEC 60601-1-6
IEC 62304</v>
      </c>
      <c r="D72" s="17" t="str">
        <f>_xlfn.TEXTJOIN(CHAR(10),TRUE,$I$4:$I$24)&amp;CHAR(10)&amp;I27</f>
        <v xml:space="preserve">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
</v>
      </c>
    </row>
    <row r="73" spans="1:4" ht="104" customHeight="1" x14ac:dyDescent="0.2">
      <c r="A73" s="27" t="s">
        <v>129</v>
      </c>
      <c r="B73" s="21" t="s">
        <v>32</v>
      </c>
      <c r="C73" s="17" t="str">
        <f>_xlfn.TEXTJOIN(CHAR(10),TRUE,$F$23:$F$26)</f>
        <v>IEC 60601-1
IEC 60601-1-2
IEC 60601-1-6
IEC 62304</v>
      </c>
      <c r="D7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4" spans="1:4" ht="61" customHeight="1" x14ac:dyDescent="0.2">
      <c r="A74" s="27" t="s">
        <v>130</v>
      </c>
      <c r="B74" s="21" t="s">
        <v>32</v>
      </c>
      <c r="C74" s="17" t="str">
        <f>F4&amp;CHAR(10)&amp;F5&amp;CHAR(10)&amp;F27</f>
        <v>ISO 13485
ISO 14971
IEC 62366-1</v>
      </c>
      <c r="D74" s="17" t="str">
        <f>I25&amp;CHAR(10)&amp;I27</f>
        <v xml:space="preserve">
</v>
      </c>
    </row>
    <row r="75" spans="1:4" ht="119" customHeight="1" x14ac:dyDescent="0.2">
      <c r="A75" s="27" t="s">
        <v>131</v>
      </c>
      <c r="B75" s="21" t="s">
        <v>32</v>
      </c>
      <c r="C75" s="17" t="str">
        <f>_xlfn.TEXTJOIN(CHAR(10),TRUE,$F$25:$F$27)</f>
        <v>IEC 60601-1-6
IEC 62304
IEC 62366-1</v>
      </c>
      <c r="D7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76" spans="1:4" x14ac:dyDescent="0.2">
      <c r="A76" s="67" t="s">
        <v>132</v>
      </c>
      <c r="B76" s="67"/>
      <c r="C76" s="67"/>
      <c r="D76" s="67"/>
    </row>
    <row r="77" spans="1:4" ht="68" x14ac:dyDescent="0.2">
      <c r="A77" s="27" t="s">
        <v>133</v>
      </c>
      <c r="B77" s="21" t="s">
        <v>757</v>
      </c>
      <c r="C77" s="19" t="str">
        <f>$G$1</f>
        <v>N/A</v>
      </c>
      <c r="D77" s="19" t="str">
        <f>$G$1</f>
        <v>N/A</v>
      </c>
    </row>
    <row r="78" spans="1:4" ht="102" x14ac:dyDescent="0.2">
      <c r="A78" s="27" t="s">
        <v>134</v>
      </c>
      <c r="B78" s="21" t="s">
        <v>757</v>
      </c>
      <c r="C78" s="19" t="str">
        <f>$G$1</f>
        <v>N/A</v>
      </c>
      <c r="D78" s="19" t="str">
        <f>$G$1</f>
        <v>N/A</v>
      </c>
    </row>
    <row r="79" spans="1:4" x14ac:dyDescent="0.2">
      <c r="A79" s="73" t="s">
        <v>135</v>
      </c>
      <c r="B79" s="73"/>
      <c r="C79" s="73"/>
      <c r="D79" s="73"/>
    </row>
    <row r="80" spans="1:4" x14ac:dyDescent="0.2">
      <c r="A80" s="67" t="s">
        <v>139</v>
      </c>
      <c r="B80" s="67"/>
      <c r="C80" s="67"/>
      <c r="D80" s="67"/>
    </row>
    <row r="81" spans="1:4" ht="17" x14ac:dyDescent="0.2">
      <c r="A81" s="27" t="s">
        <v>136</v>
      </c>
      <c r="B81" s="21" t="s">
        <v>757</v>
      </c>
      <c r="C81" s="19" t="str">
        <f t="shared" ref="C81:D83" si="2">$G$1</f>
        <v>N/A</v>
      </c>
      <c r="D81" s="19" t="str">
        <f t="shared" si="2"/>
        <v>N/A</v>
      </c>
    </row>
    <row r="82" spans="1:4" ht="68" x14ac:dyDescent="0.2">
      <c r="A82" s="27" t="s">
        <v>137</v>
      </c>
      <c r="B82" s="21" t="s">
        <v>757</v>
      </c>
      <c r="C82" s="19" t="str">
        <f t="shared" si="2"/>
        <v>N/A</v>
      </c>
      <c r="D82" s="19" t="str">
        <f t="shared" si="2"/>
        <v>N/A</v>
      </c>
    </row>
    <row r="83" spans="1:4" ht="34" x14ac:dyDescent="0.2">
      <c r="A83" s="27" t="s">
        <v>138</v>
      </c>
      <c r="B83" s="21" t="s">
        <v>757</v>
      </c>
      <c r="C83" s="19" t="str">
        <f t="shared" si="2"/>
        <v>N/A</v>
      </c>
      <c r="D83" s="19" t="str">
        <f t="shared" si="2"/>
        <v>N/A</v>
      </c>
    </row>
    <row r="84" spans="1:4" x14ac:dyDescent="0.2">
      <c r="A84" s="72" t="s">
        <v>140</v>
      </c>
      <c r="B84" s="72"/>
      <c r="C84" s="72"/>
      <c r="D84" s="72"/>
    </row>
    <row r="85" spans="1:4" ht="51" x14ac:dyDescent="0.2">
      <c r="A85" s="18" t="s">
        <v>141</v>
      </c>
      <c r="B85" s="21" t="s">
        <v>757</v>
      </c>
      <c r="C85" s="19" t="str">
        <f t="shared" ref="C85:D88" si="3">$G$1</f>
        <v>N/A</v>
      </c>
      <c r="D85" s="19" t="str">
        <f t="shared" si="3"/>
        <v>N/A</v>
      </c>
    </row>
    <row r="86" spans="1:4" ht="85" x14ac:dyDescent="0.2">
      <c r="A86" s="18" t="s">
        <v>142</v>
      </c>
      <c r="B86" s="21" t="s">
        <v>757</v>
      </c>
      <c r="C86" s="19" t="str">
        <f t="shared" si="3"/>
        <v>N/A</v>
      </c>
      <c r="D86" s="19" t="str">
        <f t="shared" si="3"/>
        <v>N/A</v>
      </c>
    </row>
    <row r="87" spans="1:4" ht="34" x14ac:dyDescent="0.2">
      <c r="A87" s="18" t="s">
        <v>143</v>
      </c>
      <c r="B87" s="21" t="s">
        <v>757</v>
      </c>
      <c r="C87" s="19" t="str">
        <f t="shared" si="3"/>
        <v>N/A</v>
      </c>
      <c r="D87" s="19" t="str">
        <f t="shared" si="3"/>
        <v>N/A</v>
      </c>
    </row>
    <row r="88" spans="1:4" ht="85" x14ac:dyDescent="0.2">
      <c r="A88" s="18" t="s">
        <v>144</v>
      </c>
      <c r="B88" s="21" t="s">
        <v>757</v>
      </c>
      <c r="C88" s="19" t="str">
        <f t="shared" si="3"/>
        <v>N/A</v>
      </c>
      <c r="D88" s="19" t="str">
        <f t="shared" si="3"/>
        <v>N/A</v>
      </c>
    </row>
    <row r="89" spans="1:4" x14ac:dyDescent="0.2">
      <c r="A89" s="71" t="s">
        <v>145</v>
      </c>
      <c r="B89" s="71"/>
      <c r="C89" s="71"/>
      <c r="D89" s="71"/>
    </row>
    <row r="90" spans="1:4" ht="129" customHeight="1" x14ac:dyDescent="0.2">
      <c r="A90" s="22" t="s">
        <v>146</v>
      </c>
      <c r="B90" s="21" t="s">
        <v>32</v>
      </c>
      <c r="C90" s="17" t="str">
        <f>F5&amp;CHAR(10)&amp;_xlfn.TEXTJOIN(CHAR(10),TRUE,$F$17:$F$21)</f>
        <v>ISO 14971
ISO 23908
ISO 7864
ISO 80369-7
ISO 80369-20
ISO 8536-4</v>
      </c>
      <c r="D90"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1" spans="1:4" x14ac:dyDescent="0.2">
      <c r="A91" s="72" t="s">
        <v>147</v>
      </c>
      <c r="B91" s="72"/>
      <c r="C91" s="72"/>
      <c r="D91" s="72"/>
    </row>
    <row r="92" spans="1:4" ht="149" customHeight="1" x14ac:dyDescent="0.2">
      <c r="A92" s="18" t="s">
        <v>148</v>
      </c>
      <c r="B92" s="21" t="s">
        <v>32</v>
      </c>
      <c r="C92" s="17" t="str">
        <f>F5&amp;CHAR(10)&amp;_xlfn.TEXTJOIN(CHAR(10),TRUE,$F$13:$F$18)&amp;CHAR(10)&amp;F22</f>
        <v>ISO 14971
ISO 10993-10
ISO 10993-11
ISO 10993-12
ISO 14937
ISO 23908
ISO 7864
ISO 9626</v>
      </c>
      <c r="D9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3" spans="1:4" ht="128" customHeight="1" x14ac:dyDescent="0.2">
      <c r="A93" s="18" t="s">
        <v>149</v>
      </c>
      <c r="B93" s="21" t="s">
        <v>32</v>
      </c>
      <c r="C93" s="17" t="str">
        <f>F5&amp;CHAR(10)&amp;F6&amp;CHAR(10)&amp;_xlfn.TEXTJOIN(CHAR(10),TRUE,$F$19:$F$20)</f>
        <v>ISO 14971
ISO 10555-1
ISO 80369-7
ISO 80369-20</v>
      </c>
      <c r="D9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4" spans="1:4" ht="120" customHeight="1" x14ac:dyDescent="0.2">
      <c r="A94" s="18" t="s">
        <v>150</v>
      </c>
      <c r="B94" s="21" t="s">
        <v>32</v>
      </c>
      <c r="C94" s="23" t="str">
        <f>F5</f>
        <v>ISO 14971</v>
      </c>
      <c r="D9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5" spans="1:4" ht="115" customHeight="1" x14ac:dyDescent="0.2">
      <c r="A95" s="18" t="s">
        <v>151</v>
      </c>
      <c r="B95" s="21" t="s">
        <v>32</v>
      </c>
      <c r="C95" s="17" t="str">
        <f>F5&amp;CHAR(10)&amp;_xlfn.TEXTJOIN(CHAR(10),TRUE,$F$19:$F$21)</f>
        <v>ISO 14971
ISO 80369-7
ISO 80369-20
ISO 8536-4</v>
      </c>
      <c r="D95"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6" spans="1:4" ht="157" customHeight="1" x14ac:dyDescent="0.2">
      <c r="A96" s="18" t="s">
        <v>152</v>
      </c>
      <c r="B96" s="21" t="s">
        <v>32</v>
      </c>
      <c r="C96" s="17" t="str">
        <f>$F$5&amp;CHAR(10)&amp;$F$6</f>
        <v>ISO 14971
ISO 10555-1</v>
      </c>
      <c r="D9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97" spans="1:4" ht="120" customHeight="1" x14ac:dyDescent="0.2">
      <c r="A97" s="18" t="s">
        <v>153</v>
      </c>
      <c r="B97" s="21" t="s">
        <v>32</v>
      </c>
      <c r="C97" s="17" t="str">
        <f>$F$5&amp;CHAR(10)&amp;$F$21</f>
        <v>ISO 14971
ISO 8536-4</v>
      </c>
      <c r="D97"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8" spans="1:4" ht="83" customHeight="1" x14ac:dyDescent="0.2">
      <c r="A98" s="18" t="s">
        <v>154</v>
      </c>
      <c r="B98" s="21" t="s">
        <v>32</v>
      </c>
      <c r="C98" s="17" t="str">
        <f>$F$5&amp;CHAR(10)&amp;$F$21</f>
        <v>ISO 14971
ISO 8536-4</v>
      </c>
      <c r="D98"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99" spans="1:4" ht="136" customHeight="1" x14ac:dyDescent="0.2">
      <c r="A99" s="18" t="s">
        <v>155</v>
      </c>
      <c r="B99" s="21" t="s">
        <v>32</v>
      </c>
      <c r="C99" s="17" t="str">
        <f>F4&amp;CHAR(10)&amp;$F$5&amp;CHAR(10)&amp;$F$21</f>
        <v>ISO 13485
ISO 14971
ISO 8536-4</v>
      </c>
      <c r="D99"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0" spans="1:4" ht="101" customHeight="1" x14ac:dyDescent="0.2">
      <c r="A100" s="18" t="s">
        <v>156</v>
      </c>
      <c r="B100" s="21" t="s">
        <v>32</v>
      </c>
      <c r="C100" s="17" t="str">
        <f>$F$4&amp;CHAR(10)&amp;$F$5&amp;CHAR(10)&amp;$F$21</f>
        <v>ISO 13485
ISO 14971
ISO 8536-4</v>
      </c>
      <c r="D100"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1" spans="1:4" ht="106" customHeight="1" x14ac:dyDescent="0.2">
      <c r="A101" s="18" t="s">
        <v>157</v>
      </c>
      <c r="B101" s="21" t="s">
        <v>32</v>
      </c>
      <c r="C101" s="17" t="str">
        <f>$F$5&amp;CHAR(10)&amp;$F$6&amp;CHAR(10)&amp;$F$21</f>
        <v>ISO 14971
ISO 10555-1
ISO 8536-4</v>
      </c>
      <c r="D10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02" spans="1:4" ht="51" x14ac:dyDescent="0.2">
      <c r="A102" s="18" t="s">
        <v>158</v>
      </c>
      <c r="B102" s="21" t="s">
        <v>757</v>
      </c>
      <c r="C102" s="23" t="str">
        <f>$G$1</f>
        <v>N/A</v>
      </c>
      <c r="D102" s="23" t="str">
        <f>$G$1</f>
        <v>N/A</v>
      </c>
    </row>
    <row r="103" spans="1:4" ht="131" customHeight="1" x14ac:dyDescent="0.2">
      <c r="A103" s="18" t="s">
        <v>159</v>
      </c>
      <c r="B103" s="21" t="s">
        <v>32</v>
      </c>
      <c r="C103" s="17" t="str">
        <f>F4&amp;CHAR(10)&amp;$F$5&amp;CHAR(10)&amp;$F$27</f>
        <v>ISO 13485
ISO 14971
IEC 62366-1</v>
      </c>
      <c r="D10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04" spans="1:4" x14ac:dyDescent="0.2">
      <c r="A104" s="71" t="s">
        <v>160</v>
      </c>
      <c r="B104" s="71"/>
      <c r="C104" s="71"/>
      <c r="D104" s="71"/>
    </row>
    <row r="105" spans="1:4" ht="51" x14ac:dyDescent="0.2">
      <c r="A105" s="18" t="s">
        <v>161</v>
      </c>
      <c r="B105" s="21" t="s">
        <v>757</v>
      </c>
      <c r="C105" s="19" t="str">
        <f>$G$1</f>
        <v>N/A</v>
      </c>
      <c r="D105" s="19" t="str">
        <f>$G$1</f>
        <v>N/A</v>
      </c>
    </row>
    <row r="106" spans="1:4" ht="34" x14ac:dyDescent="0.2">
      <c r="A106" s="18" t="s">
        <v>162</v>
      </c>
      <c r="B106" s="21" t="s">
        <v>757</v>
      </c>
      <c r="C106" s="19" t="str">
        <f>$G$1</f>
        <v>N/A</v>
      </c>
      <c r="D106" s="19" t="str">
        <f>$G$1</f>
        <v>N/A</v>
      </c>
    </row>
    <row r="107" spans="1:4" x14ac:dyDescent="0.2">
      <c r="A107" s="71" t="s">
        <v>163</v>
      </c>
      <c r="B107" s="71"/>
      <c r="C107" s="71"/>
      <c r="D107" s="71"/>
    </row>
    <row r="108" spans="1:4" x14ac:dyDescent="0.2">
      <c r="A108" s="71" t="s">
        <v>164</v>
      </c>
      <c r="B108" s="71"/>
      <c r="C108" s="71"/>
      <c r="D108" s="71"/>
    </row>
    <row r="109" spans="1:4" ht="51" x14ac:dyDescent="0.2">
      <c r="A109" s="18" t="s">
        <v>165</v>
      </c>
      <c r="B109" s="21" t="s">
        <v>757</v>
      </c>
      <c r="C109" s="19" t="str">
        <f>$G$1</f>
        <v>N/A</v>
      </c>
      <c r="D109" s="19" t="str">
        <f>$G$1</f>
        <v>N/A</v>
      </c>
    </row>
    <row r="110" spans="1:4" ht="85" x14ac:dyDescent="0.2">
      <c r="A110" s="18" t="s">
        <v>166</v>
      </c>
      <c r="B110" s="21" t="s">
        <v>757</v>
      </c>
      <c r="C110" s="19" t="str">
        <f>$G$1</f>
        <v>N/A</v>
      </c>
      <c r="D110" s="19" t="str">
        <f>$G$1</f>
        <v>N/A</v>
      </c>
    </row>
    <row r="111" spans="1:4" x14ac:dyDescent="0.2">
      <c r="A111" s="74" t="s">
        <v>245</v>
      </c>
      <c r="B111" s="75"/>
      <c r="C111" s="75"/>
      <c r="D111" s="76"/>
    </row>
    <row r="112" spans="1:4" ht="68" x14ac:dyDescent="0.2">
      <c r="A112" s="18" t="s">
        <v>246</v>
      </c>
      <c r="B112" s="21" t="s">
        <v>757</v>
      </c>
      <c r="C112" s="19" t="str">
        <f t="shared" ref="C112:D114" si="4">$G$1</f>
        <v>N/A</v>
      </c>
      <c r="D112" s="19" t="str">
        <f t="shared" si="4"/>
        <v>N/A</v>
      </c>
    </row>
    <row r="113" spans="1:4" ht="34" x14ac:dyDescent="0.2">
      <c r="A113" s="18" t="s">
        <v>247</v>
      </c>
      <c r="B113" s="21" t="s">
        <v>757</v>
      </c>
      <c r="C113" s="19" t="str">
        <f t="shared" si="4"/>
        <v>N/A</v>
      </c>
      <c r="D113" s="19" t="str">
        <f t="shared" si="4"/>
        <v>N/A</v>
      </c>
    </row>
    <row r="114" spans="1:4" ht="68" x14ac:dyDescent="0.2">
      <c r="A114" s="18" t="s">
        <v>167</v>
      </c>
      <c r="B114" s="21" t="s">
        <v>757</v>
      </c>
      <c r="C114" s="19" t="str">
        <f t="shared" si="4"/>
        <v>N/A</v>
      </c>
      <c r="D114" s="19" t="str">
        <f t="shared" si="4"/>
        <v>N/A</v>
      </c>
    </row>
    <row r="115" spans="1:4" x14ac:dyDescent="0.2">
      <c r="A115" s="71" t="s">
        <v>168</v>
      </c>
      <c r="B115" s="71"/>
      <c r="C115" s="71"/>
      <c r="D115" s="71"/>
    </row>
    <row r="116" spans="1:4" ht="51" x14ac:dyDescent="0.2">
      <c r="A116" s="18" t="s">
        <v>169</v>
      </c>
      <c r="B116" s="21" t="s">
        <v>757</v>
      </c>
      <c r="C116" s="19" t="str">
        <f t="shared" ref="C116:D119" si="5">$G$1</f>
        <v>N/A</v>
      </c>
      <c r="D116" s="19" t="str">
        <f t="shared" si="5"/>
        <v>N/A</v>
      </c>
    </row>
    <row r="117" spans="1:4" ht="51" x14ac:dyDescent="0.2">
      <c r="A117" s="18" t="s">
        <v>170</v>
      </c>
      <c r="B117" s="21" t="s">
        <v>757</v>
      </c>
      <c r="C117" s="19" t="str">
        <f t="shared" si="5"/>
        <v>N/A</v>
      </c>
      <c r="D117" s="19" t="str">
        <f t="shared" si="5"/>
        <v>N/A</v>
      </c>
    </row>
    <row r="118" spans="1:4" ht="51" x14ac:dyDescent="0.2">
      <c r="A118" s="18" t="s">
        <v>171</v>
      </c>
      <c r="B118" s="21" t="s">
        <v>757</v>
      </c>
      <c r="C118" s="19" t="str">
        <f t="shared" si="5"/>
        <v>N/A</v>
      </c>
      <c r="D118" s="19" t="str">
        <f t="shared" si="5"/>
        <v>N/A</v>
      </c>
    </row>
    <row r="119" spans="1:4" ht="51" x14ac:dyDescent="0.2">
      <c r="A119" s="18" t="s">
        <v>172</v>
      </c>
      <c r="B119" s="21" t="s">
        <v>757</v>
      </c>
      <c r="C119" s="19" t="str">
        <f t="shared" si="5"/>
        <v>N/A</v>
      </c>
      <c r="D119" s="19" t="str">
        <f t="shared" si="5"/>
        <v>N/A</v>
      </c>
    </row>
    <row r="120" spans="1:4" x14ac:dyDescent="0.2">
      <c r="A120" s="71" t="s">
        <v>173</v>
      </c>
      <c r="B120" s="71"/>
      <c r="C120" s="71"/>
      <c r="D120" s="71"/>
    </row>
    <row r="121" spans="1:4" ht="68" x14ac:dyDescent="0.2">
      <c r="A121" s="18" t="s">
        <v>174</v>
      </c>
      <c r="B121" s="21" t="s">
        <v>757</v>
      </c>
      <c r="C121" s="19" t="str">
        <f t="shared" ref="C121:D124" si="6">$G$1</f>
        <v>N/A</v>
      </c>
      <c r="D121" s="19" t="str">
        <f t="shared" si="6"/>
        <v>N/A</v>
      </c>
    </row>
    <row r="122" spans="1:4" ht="51" x14ac:dyDescent="0.2">
      <c r="A122" s="18" t="s">
        <v>175</v>
      </c>
      <c r="B122" s="21" t="s">
        <v>757</v>
      </c>
      <c r="C122" s="19" t="str">
        <f t="shared" si="6"/>
        <v>N/A</v>
      </c>
      <c r="D122" s="19" t="str">
        <f t="shared" si="6"/>
        <v>N/A</v>
      </c>
    </row>
    <row r="123" spans="1:4" ht="51" x14ac:dyDescent="0.2">
      <c r="A123" s="18" t="s">
        <v>176</v>
      </c>
      <c r="B123" s="21" t="s">
        <v>757</v>
      </c>
      <c r="C123" s="19" t="str">
        <f t="shared" si="6"/>
        <v>N/A</v>
      </c>
      <c r="D123" s="19" t="str">
        <f t="shared" si="6"/>
        <v>N/A</v>
      </c>
    </row>
    <row r="124" spans="1:4" ht="34" x14ac:dyDescent="0.2">
      <c r="A124" s="18" t="s">
        <v>177</v>
      </c>
      <c r="B124" s="21" t="s">
        <v>757</v>
      </c>
      <c r="C124" s="19" t="str">
        <f t="shared" si="6"/>
        <v>N/A</v>
      </c>
      <c r="D124" s="19" t="str">
        <f t="shared" si="6"/>
        <v>N/A</v>
      </c>
    </row>
    <row r="125" spans="1:4" x14ac:dyDescent="0.2">
      <c r="A125" s="71" t="s">
        <v>178</v>
      </c>
      <c r="B125" s="71"/>
      <c r="C125" s="71"/>
      <c r="D125" s="71"/>
    </row>
    <row r="126" spans="1:4" ht="34" x14ac:dyDescent="0.2">
      <c r="A126" s="18" t="s">
        <v>179</v>
      </c>
      <c r="B126" s="21" t="s">
        <v>757</v>
      </c>
      <c r="C126" s="19" t="str">
        <f t="shared" ref="C126:D133" si="7">$G$1</f>
        <v>N/A</v>
      </c>
      <c r="D126" s="19" t="str">
        <f t="shared" si="7"/>
        <v>N/A</v>
      </c>
    </row>
    <row r="127" spans="1:4" ht="68" x14ac:dyDescent="0.2">
      <c r="A127" s="18" t="s">
        <v>180</v>
      </c>
      <c r="B127" s="21" t="s">
        <v>757</v>
      </c>
      <c r="C127" s="19" t="str">
        <f t="shared" si="7"/>
        <v>N/A</v>
      </c>
      <c r="D127" s="19" t="str">
        <f t="shared" si="7"/>
        <v>N/A</v>
      </c>
    </row>
    <row r="128" spans="1:4" ht="34" x14ac:dyDescent="0.2">
      <c r="A128" s="18" t="s">
        <v>181</v>
      </c>
      <c r="B128" s="21" t="s">
        <v>757</v>
      </c>
      <c r="C128" s="19" t="str">
        <f t="shared" si="7"/>
        <v>N/A</v>
      </c>
      <c r="D128" s="19" t="str">
        <f t="shared" si="7"/>
        <v>N/A</v>
      </c>
    </row>
    <row r="129" spans="1:4" ht="34" x14ac:dyDescent="0.2">
      <c r="A129" s="18" t="s">
        <v>182</v>
      </c>
      <c r="B129" s="21" t="s">
        <v>757</v>
      </c>
      <c r="C129" s="19" t="str">
        <f t="shared" si="7"/>
        <v>N/A</v>
      </c>
      <c r="D129" s="19" t="str">
        <f t="shared" si="7"/>
        <v>N/A</v>
      </c>
    </row>
    <row r="130" spans="1:4" ht="51" x14ac:dyDescent="0.2">
      <c r="A130" s="18" t="s">
        <v>183</v>
      </c>
      <c r="B130" s="21" t="s">
        <v>757</v>
      </c>
      <c r="C130" s="19" t="str">
        <f t="shared" si="7"/>
        <v>N/A</v>
      </c>
      <c r="D130" s="19" t="str">
        <f t="shared" si="7"/>
        <v>N/A</v>
      </c>
    </row>
    <row r="131" spans="1:4" ht="34" x14ac:dyDescent="0.2">
      <c r="A131" s="18" t="s">
        <v>184</v>
      </c>
      <c r="B131" s="21" t="s">
        <v>757</v>
      </c>
      <c r="C131" s="19" t="str">
        <f t="shared" si="7"/>
        <v>N/A</v>
      </c>
      <c r="D131" s="19" t="str">
        <f t="shared" si="7"/>
        <v>N/A</v>
      </c>
    </row>
    <row r="132" spans="1:4" ht="51" x14ac:dyDescent="0.2">
      <c r="A132" s="18" t="s">
        <v>185</v>
      </c>
      <c r="B132" s="21" t="s">
        <v>757</v>
      </c>
      <c r="C132" s="19" t="str">
        <f t="shared" si="7"/>
        <v>N/A</v>
      </c>
      <c r="D132" s="19" t="str">
        <f t="shared" si="7"/>
        <v>N/A</v>
      </c>
    </row>
    <row r="133" spans="1:4" ht="34" x14ac:dyDescent="0.2">
      <c r="A133" s="18" t="s">
        <v>186</v>
      </c>
      <c r="B133" s="21" t="s">
        <v>757</v>
      </c>
      <c r="C133" s="19" t="str">
        <f t="shared" si="7"/>
        <v>N/A</v>
      </c>
      <c r="D133" s="19" t="str">
        <f t="shared" si="7"/>
        <v>N/A</v>
      </c>
    </row>
    <row r="134" spans="1:4" x14ac:dyDescent="0.2">
      <c r="A134" s="71" t="s">
        <v>187</v>
      </c>
      <c r="B134" s="71"/>
      <c r="C134" s="71"/>
      <c r="D134" s="71"/>
    </row>
    <row r="135" spans="1:4" x14ac:dyDescent="0.2">
      <c r="A135" s="72" t="s">
        <v>188</v>
      </c>
      <c r="B135" s="72"/>
      <c r="C135" s="72"/>
      <c r="D135" s="72"/>
    </row>
    <row r="136" spans="1:4" ht="34" x14ac:dyDescent="0.2">
      <c r="A136" s="18" t="s">
        <v>189</v>
      </c>
      <c r="B136" s="21" t="s">
        <v>757</v>
      </c>
      <c r="C136" s="19" t="str">
        <f>$G$1</f>
        <v>N/A</v>
      </c>
      <c r="D136" s="19" t="str">
        <f>$G$1</f>
        <v>N/A</v>
      </c>
    </row>
    <row r="137" spans="1:4" ht="34" x14ac:dyDescent="0.2">
      <c r="A137" s="18" t="s">
        <v>190</v>
      </c>
      <c r="B137" s="21" t="s">
        <v>757</v>
      </c>
      <c r="C137" s="19" t="str">
        <f>$G$1</f>
        <v>N/A</v>
      </c>
      <c r="D137" s="19" t="str">
        <f>$G$1</f>
        <v>N/A</v>
      </c>
    </row>
    <row r="138" spans="1:4" x14ac:dyDescent="0.2">
      <c r="A138" s="72" t="s">
        <v>191</v>
      </c>
      <c r="B138" s="72"/>
      <c r="C138" s="72"/>
      <c r="D138" s="72"/>
    </row>
    <row r="139" spans="1:4" x14ac:dyDescent="0.2">
      <c r="A139" s="20" t="s">
        <v>681</v>
      </c>
      <c r="B139" s="21" t="s">
        <v>757</v>
      </c>
      <c r="C139" s="19" t="str">
        <f t="shared" ref="C139:D142" si="8">$G$1</f>
        <v>N/A</v>
      </c>
      <c r="D139" s="19" t="str">
        <f t="shared" si="8"/>
        <v>N/A</v>
      </c>
    </row>
    <row r="140" spans="1:4" x14ac:dyDescent="0.2">
      <c r="A140" s="20" t="s">
        <v>682</v>
      </c>
      <c r="B140" s="21" t="s">
        <v>757</v>
      </c>
      <c r="C140" s="19" t="str">
        <f t="shared" si="8"/>
        <v>N/A</v>
      </c>
      <c r="D140" s="19" t="str">
        <f t="shared" si="8"/>
        <v>N/A</v>
      </c>
    </row>
    <row r="141" spans="1:4" x14ac:dyDescent="0.2">
      <c r="A141" s="20" t="s">
        <v>683</v>
      </c>
      <c r="B141" s="21" t="s">
        <v>757</v>
      </c>
      <c r="C141" s="19" t="str">
        <f t="shared" si="8"/>
        <v>N/A</v>
      </c>
      <c r="D141" s="19" t="str">
        <f t="shared" si="8"/>
        <v>N/A</v>
      </c>
    </row>
    <row r="142" spans="1:4" x14ac:dyDescent="0.2">
      <c r="A142" s="20" t="s">
        <v>684</v>
      </c>
      <c r="B142" s="21" t="s">
        <v>757</v>
      </c>
      <c r="C142" s="19" t="str">
        <f t="shared" si="8"/>
        <v>N/A</v>
      </c>
      <c r="D142" s="19" t="str">
        <f t="shared" si="8"/>
        <v>N/A</v>
      </c>
    </row>
    <row r="143" spans="1:4" x14ac:dyDescent="0.2">
      <c r="A143" s="72" t="s">
        <v>192</v>
      </c>
      <c r="B143" s="72"/>
      <c r="C143" s="72"/>
      <c r="D143" s="72"/>
    </row>
    <row r="144" spans="1:4" x14ac:dyDescent="0.2">
      <c r="A144" s="20" t="s">
        <v>9</v>
      </c>
      <c r="B144" s="21" t="s">
        <v>757</v>
      </c>
      <c r="C144" s="19" t="str">
        <f t="shared" ref="C144:D147" si="9">$G$1</f>
        <v>N/A</v>
      </c>
      <c r="D144" s="19" t="str">
        <f t="shared" si="9"/>
        <v>N/A</v>
      </c>
    </row>
    <row r="145" spans="1:4" x14ac:dyDescent="0.2">
      <c r="A145" s="20" t="s">
        <v>10</v>
      </c>
      <c r="B145" s="21" t="s">
        <v>757</v>
      </c>
      <c r="C145" s="19" t="str">
        <f t="shared" si="9"/>
        <v>N/A</v>
      </c>
      <c r="D145" s="19" t="str">
        <f t="shared" si="9"/>
        <v>N/A</v>
      </c>
    </row>
    <row r="146" spans="1:4" ht="34" x14ac:dyDescent="0.2">
      <c r="A146" s="18" t="s">
        <v>193</v>
      </c>
      <c r="B146" s="21" t="s">
        <v>757</v>
      </c>
      <c r="C146" s="19" t="str">
        <f t="shared" si="9"/>
        <v>N/A</v>
      </c>
      <c r="D146" s="19" t="str">
        <f t="shared" si="9"/>
        <v>N/A</v>
      </c>
    </row>
    <row r="147" spans="1:4" ht="51" x14ac:dyDescent="0.2">
      <c r="A147" s="18" t="s">
        <v>194</v>
      </c>
      <c r="B147" s="21" t="s">
        <v>757</v>
      </c>
      <c r="C147" s="19" t="str">
        <f t="shared" si="9"/>
        <v>N/A</v>
      </c>
      <c r="D147" s="19" t="str">
        <f t="shared" si="9"/>
        <v>N/A</v>
      </c>
    </row>
    <row r="148" spans="1:4" x14ac:dyDescent="0.2">
      <c r="A148" s="71" t="s">
        <v>195</v>
      </c>
      <c r="B148" s="71"/>
      <c r="C148" s="71"/>
      <c r="D148" s="71"/>
    </row>
    <row r="149" spans="1:4" ht="127" customHeight="1" x14ac:dyDescent="0.2">
      <c r="A149" s="18" t="s">
        <v>196</v>
      </c>
      <c r="B149" s="21" t="s">
        <v>32</v>
      </c>
      <c r="C149" s="17" t="str">
        <f>$F$5&amp;CHAR(10)&amp;$F$21</f>
        <v>ISO 14971
ISO 8536-4</v>
      </c>
      <c r="D14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0" spans="1:4" ht="134" customHeight="1" x14ac:dyDescent="0.2">
      <c r="A150" s="18" t="s">
        <v>197</v>
      </c>
      <c r="B150" s="21" t="s">
        <v>32</v>
      </c>
      <c r="C150" s="17" t="str">
        <f>$F$5&amp;CHAR(10)&amp;$F$21</f>
        <v>ISO 14971
ISO 8536-4</v>
      </c>
      <c r="D15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1" spans="1:4" ht="51" x14ac:dyDescent="0.2">
      <c r="A151" s="18" t="s">
        <v>198</v>
      </c>
      <c r="B151" s="21" t="s">
        <v>757</v>
      </c>
      <c r="C151" s="23" t="str">
        <f>$G$1</f>
        <v>N/A</v>
      </c>
      <c r="D151" s="23" t="str">
        <f>$G$1</f>
        <v>N/A</v>
      </c>
    </row>
    <row r="152" spans="1:4" ht="145" customHeight="1" x14ac:dyDescent="0.2">
      <c r="A152" s="18" t="s">
        <v>199</v>
      </c>
      <c r="B152" s="21" t="s">
        <v>32</v>
      </c>
      <c r="C152" s="17" t="str">
        <f>$F$5&amp;CHAR(10)&amp;_xlfn.TEXTJOIN(CHAR(10),TRUE,$F$19:$F$21)</f>
        <v>ISO 14971
ISO 80369-7
ISO 80369-20
ISO 8536-4</v>
      </c>
      <c r="D15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3" spans="1:4" ht="105" customHeight="1" x14ac:dyDescent="0.2">
      <c r="A153" s="18" t="s">
        <v>464</v>
      </c>
      <c r="B153" s="21" t="s">
        <v>32</v>
      </c>
      <c r="C153" s="17" t="str">
        <f>$F$5&amp;CHAR(10)&amp;$F$27</f>
        <v>ISO 14971
IEC 62366-1</v>
      </c>
      <c r="D153"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4" spans="1:4" ht="135" customHeight="1" x14ac:dyDescent="0.2">
      <c r="A154" s="18" t="s">
        <v>20</v>
      </c>
      <c r="B154" s="21" t="s">
        <v>32</v>
      </c>
      <c r="C154" s="17" t="str">
        <f>$F$5&amp;CHAR(10)&amp;$F$27</f>
        <v>ISO 14971
IEC 62366-1</v>
      </c>
      <c r="D15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155" spans="1:4" ht="135" customHeight="1" x14ac:dyDescent="0.2">
      <c r="A155" s="18" t="s">
        <v>200</v>
      </c>
      <c r="B155" s="21" t="s">
        <v>32</v>
      </c>
      <c r="C155" s="17" t="str">
        <f>$F$5&amp;CHAR(10)&amp;$F$21</f>
        <v>ISO 14971
ISO 8536-4</v>
      </c>
      <c r="D15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56" spans="1:4" x14ac:dyDescent="0.2">
      <c r="A156" s="71" t="s">
        <v>201</v>
      </c>
      <c r="B156" s="71"/>
      <c r="C156" s="71"/>
      <c r="D156" s="71"/>
    </row>
    <row r="157" spans="1:4" ht="119" x14ac:dyDescent="0.2">
      <c r="A157" s="18" t="s">
        <v>202</v>
      </c>
      <c r="B157" s="21" t="s">
        <v>32</v>
      </c>
      <c r="C157" s="17" t="str">
        <f>$F$13&amp;CHAR(10)&amp;$F$14&amp;CHAR(10)&amp;$F$17&amp;CHAR(10)&amp;$F$18&amp;CHAR(10)&amp;$F$22</f>
        <v>ISO 10993-10
ISO 10993-11
ISO 23908
ISO 7864
ISO 9626</v>
      </c>
      <c r="D157" s="17"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C010101 - Peripheral I.V. catheters
C010101 - Peripheral I.V. catheters
C010104 - Umbilical I.V. cannulas
C010201 - Central I.V. catheters, peripheral access
C010502 - Intravascular emobilic protection catheters and systems
</v>
      </c>
    </row>
    <row r="159" spans="1:4" ht="160" customHeight="1" x14ac:dyDescent="0.2">
      <c r="A159" s="18" t="s">
        <v>204</v>
      </c>
      <c r="B159" s="21" t="s">
        <v>32</v>
      </c>
      <c r="C159" s="17" t="str">
        <f>$F$21&amp;CHAR(10)&amp;$F$27</f>
        <v>ISO 8536-4
IEC 62366-1</v>
      </c>
      <c r="D15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60" spans="1:4" x14ac:dyDescent="0.2">
      <c r="A160" s="74" t="s">
        <v>205</v>
      </c>
      <c r="B160" s="75"/>
      <c r="C160" s="75"/>
      <c r="D160" s="76"/>
    </row>
    <row r="161" spans="1:4" ht="68" x14ac:dyDescent="0.2">
      <c r="A161" s="18" t="s">
        <v>206</v>
      </c>
      <c r="B161" s="21" t="s">
        <v>757</v>
      </c>
      <c r="C161" s="19" t="str">
        <f>$G$1</f>
        <v>N/A</v>
      </c>
      <c r="D161" s="19" t="str">
        <f>$G$1</f>
        <v>N/A</v>
      </c>
    </row>
    <row r="162" spans="1:4" x14ac:dyDescent="0.2">
      <c r="A162" s="72" t="s">
        <v>207</v>
      </c>
      <c r="B162" s="72"/>
      <c r="C162" s="72"/>
      <c r="D162" s="72"/>
    </row>
    <row r="163" spans="1:4" ht="34" x14ac:dyDescent="0.2">
      <c r="A163" s="18" t="s">
        <v>11</v>
      </c>
      <c r="B163" s="21" t="s">
        <v>757</v>
      </c>
      <c r="C163" s="19" t="str">
        <f t="shared" ref="C163:D165" si="10">$G$1</f>
        <v>N/A</v>
      </c>
      <c r="D163" s="19" t="str">
        <f t="shared" si="10"/>
        <v>N/A</v>
      </c>
    </row>
    <row r="164" spans="1:4" ht="17" x14ac:dyDescent="0.2">
      <c r="A164" s="18" t="s">
        <v>12</v>
      </c>
      <c r="B164" s="21" t="s">
        <v>757</v>
      </c>
      <c r="C164" s="19" t="str">
        <f t="shared" si="10"/>
        <v>N/A</v>
      </c>
      <c r="D164" s="19" t="str">
        <f t="shared" si="10"/>
        <v>N/A</v>
      </c>
    </row>
    <row r="165" spans="1:4" ht="34" x14ac:dyDescent="0.2">
      <c r="A165" s="18" t="s">
        <v>13</v>
      </c>
      <c r="B165" s="21" t="s">
        <v>757</v>
      </c>
      <c r="C165" s="19" t="str">
        <f t="shared" si="10"/>
        <v>N/A</v>
      </c>
      <c r="D165" s="19" t="str">
        <f t="shared" si="10"/>
        <v>N/A</v>
      </c>
    </row>
    <row r="166" spans="1:4" x14ac:dyDescent="0.2">
      <c r="A166" s="72" t="s">
        <v>208</v>
      </c>
      <c r="B166" s="72"/>
      <c r="C166" s="72"/>
      <c r="D166" s="72"/>
    </row>
    <row r="167" spans="1:4" x14ac:dyDescent="0.2">
      <c r="A167" s="20" t="s">
        <v>14</v>
      </c>
      <c r="B167" s="21" t="s">
        <v>757</v>
      </c>
      <c r="C167" s="19" t="str">
        <f>$G$1</f>
        <v>N/A</v>
      </c>
      <c r="D167" s="19" t="str">
        <f>$G$1</f>
        <v>N/A</v>
      </c>
    </row>
    <row r="168" spans="1:4" x14ac:dyDescent="0.2">
      <c r="A168" s="20" t="s">
        <v>15</v>
      </c>
      <c r="B168" s="21" t="s">
        <v>757</v>
      </c>
      <c r="C168" s="19" t="str">
        <f>$G$1</f>
        <v>N/A</v>
      </c>
      <c r="D168" s="19" t="str">
        <f>$G$1</f>
        <v>N/A</v>
      </c>
    </row>
    <row r="169" spans="1:4" ht="32" customHeight="1" x14ac:dyDescent="0.2"/>
    <row r="170" spans="1:4" ht="32" x14ac:dyDescent="0.2">
      <c r="A170" s="24" t="s">
        <v>209</v>
      </c>
      <c r="B170" s="13" t="s">
        <v>779</v>
      </c>
      <c r="C170" s="14" t="s">
        <v>777</v>
      </c>
      <c r="D170" s="14" t="s">
        <v>88</v>
      </c>
    </row>
    <row r="171" spans="1:4" x14ac:dyDescent="0.2">
      <c r="A171" s="71" t="s">
        <v>212</v>
      </c>
      <c r="B171" s="71"/>
      <c r="C171" s="71"/>
      <c r="D171" s="71"/>
    </row>
    <row r="172" spans="1:4" x14ac:dyDescent="0.2">
      <c r="A172" s="71" t="s">
        <v>213</v>
      </c>
      <c r="B172" s="71"/>
      <c r="C172" s="71"/>
      <c r="D172" s="71"/>
    </row>
    <row r="173" spans="1:4" ht="68" customHeight="1" x14ac:dyDescent="0.2">
      <c r="A173" s="67" t="s">
        <v>21</v>
      </c>
      <c r="B173" s="67"/>
      <c r="C173" s="67"/>
      <c r="D173" s="67"/>
    </row>
    <row r="174" spans="1:4" ht="120" customHeight="1" x14ac:dyDescent="0.2">
      <c r="A174" s="18" t="s">
        <v>214</v>
      </c>
      <c r="B174" s="21" t="s">
        <v>32</v>
      </c>
      <c r="C174" s="17" t="str">
        <f>$F$21&amp;CHAR(10)&amp;$F$27</f>
        <v>ISO 8536-4
IEC 62366-1</v>
      </c>
      <c r="D17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5" spans="1:4" ht="132" customHeight="1" x14ac:dyDescent="0.2">
      <c r="A175" s="18" t="s">
        <v>215</v>
      </c>
      <c r="B175" s="21" t="s">
        <v>32</v>
      </c>
      <c r="C175" s="17" t="str">
        <f>$F$27</f>
        <v>IEC 62366-1</v>
      </c>
      <c r="D17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6" spans="1:4" ht="152" customHeight="1" x14ac:dyDescent="0.2">
      <c r="A176" s="18" t="s">
        <v>216</v>
      </c>
      <c r="B176" s="21" t="s">
        <v>32</v>
      </c>
      <c r="C176" s="17" t="str">
        <f>$F$27</f>
        <v>IEC 62366-1</v>
      </c>
      <c r="D17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77" spans="1:4" ht="51" x14ac:dyDescent="0.2">
      <c r="A177" s="18" t="s">
        <v>217</v>
      </c>
      <c r="B177" s="21" t="s">
        <v>757</v>
      </c>
      <c r="C177" s="23" t="str">
        <f>$G$1</f>
        <v>N/A</v>
      </c>
      <c r="D177" s="23" t="str">
        <f>$G$1</f>
        <v>N/A</v>
      </c>
    </row>
    <row r="178" spans="1:4" ht="34" x14ac:dyDescent="0.2">
      <c r="A178" s="18" t="s">
        <v>219</v>
      </c>
      <c r="B178" s="21" t="s">
        <v>757</v>
      </c>
      <c r="C178" s="23" t="str">
        <f>$G$1</f>
        <v>N/A</v>
      </c>
      <c r="D178" s="23" t="str">
        <f>$G$1</f>
        <v>N/A</v>
      </c>
    </row>
    <row r="179" spans="1:4" ht="106" customHeight="1" x14ac:dyDescent="0.2">
      <c r="A179" s="18" t="s">
        <v>220</v>
      </c>
      <c r="B179" s="60" t="s">
        <v>757</v>
      </c>
      <c r="C179" s="61" t="s">
        <v>727</v>
      </c>
      <c r="D179" s="61" t="s">
        <v>727</v>
      </c>
    </row>
    <row r="180" spans="1:4" ht="130" customHeight="1" x14ac:dyDescent="0.2">
      <c r="A180" s="18" t="s">
        <v>221</v>
      </c>
      <c r="B180" s="21" t="s">
        <v>32</v>
      </c>
      <c r="C180" s="17" t="str">
        <f>$F$5&amp;CHAR(10)&amp;$F$27</f>
        <v>ISO 14971
IEC 62366-1</v>
      </c>
      <c r="D18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1" spans="1:4" ht="119" customHeight="1" x14ac:dyDescent="0.2">
      <c r="A181" s="18" t="s">
        <v>222</v>
      </c>
      <c r="B181" s="21" t="s">
        <v>32</v>
      </c>
      <c r="C181" s="17" t="str">
        <f>$F$27</f>
        <v>IEC 62366-1</v>
      </c>
      <c r="D18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2" spans="1:4" x14ac:dyDescent="0.2">
      <c r="A182" s="73" t="s">
        <v>223</v>
      </c>
      <c r="B182" s="73"/>
      <c r="C182" s="73"/>
      <c r="D182" s="73"/>
    </row>
    <row r="183" spans="1:4" x14ac:dyDescent="0.2">
      <c r="A183" s="67" t="s">
        <v>22</v>
      </c>
      <c r="B183" s="67"/>
      <c r="C183" s="67"/>
      <c r="D183" s="67"/>
    </row>
    <row r="184" spans="1:4" ht="116" customHeight="1" x14ac:dyDescent="0.2">
      <c r="A184" s="18" t="s">
        <v>224</v>
      </c>
      <c r="B184" s="21" t="s">
        <v>32</v>
      </c>
      <c r="C184" s="17" t="str">
        <f>$F$27</f>
        <v>IEC 62366-1</v>
      </c>
      <c r="D18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5" spans="1:4" ht="106" customHeight="1" x14ac:dyDescent="0.2">
      <c r="A185" s="18" t="s">
        <v>225</v>
      </c>
      <c r="B185" s="21" t="s">
        <v>32</v>
      </c>
      <c r="C185" s="17" t="str">
        <f>$F$27</f>
        <v>IEC 62366-1</v>
      </c>
      <c r="D185"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6" spans="1:4" ht="125" customHeight="1" x14ac:dyDescent="0.2">
      <c r="A186" s="18" t="s">
        <v>226</v>
      </c>
      <c r="B186" s="21" t="s">
        <v>32</v>
      </c>
      <c r="C186" s="17" t="str">
        <f>$F$27</f>
        <v>IEC 62366-1</v>
      </c>
      <c r="D18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7" spans="1:4" ht="146" customHeight="1" x14ac:dyDescent="0.2">
      <c r="A187" s="18" t="s">
        <v>227</v>
      </c>
      <c r="B187" s="21" t="s">
        <v>32</v>
      </c>
      <c r="C187" s="17" t="str">
        <f>$F$27</f>
        <v>IEC 62366-1</v>
      </c>
      <c r="D18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88" spans="1:4" ht="17" customHeight="1" x14ac:dyDescent="0.2">
      <c r="A188" s="67" t="s">
        <v>218</v>
      </c>
      <c r="B188" s="67"/>
      <c r="C188" s="67"/>
      <c r="D188" s="67"/>
    </row>
    <row r="189" spans="1:4" ht="85" customHeight="1" x14ac:dyDescent="0.2">
      <c r="A189" s="22" t="s">
        <v>228</v>
      </c>
      <c r="B189" s="21" t="s">
        <v>32</v>
      </c>
      <c r="C189" s="17" t="str">
        <f>$F$27</f>
        <v>IEC 62366-1</v>
      </c>
      <c r="D18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0" spans="1:4" ht="83" customHeight="1" x14ac:dyDescent="0.2">
      <c r="A190" s="22" t="s">
        <v>229</v>
      </c>
      <c r="B190" s="21" t="s">
        <v>32</v>
      </c>
      <c r="C190" s="17" t="str">
        <f>$F$27</f>
        <v>IEC 62366-1</v>
      </c>
      <c r="D19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1" spans="1:4" ht="17" x14ac:dyDescent="0.2">
      <c r="A191" s="22" t="s">
        <v>25</v>
      </c>
      <c r="B191" s="21" t="s">
        <v>757</v>
      </c>
      <c r="C191" s="23" t="str">
        <f>$G$1</f>
        <v>N/A</v>
      </c>
      <c r="D191" s="23" t="str">
        <f>$G$1</f>
        <v>N/A</v>
      </c>
    </row>
    <row r="192" spans="1:4" ht="97" customHeight="1" x14ac:dyDescent="0.2">
      <c r="A192" s="18" t="s">
        <v>230</v>
      </c>
      <c r="B192" s="21" t="s">
        <v>32</v>
      </c>
      <c r="C192" s="17" t="str">
        <f t="shared" ref="C192:C197" si="11">$F$27</f>
        <v>IEC 62366-1</v>
      </c>
      <c r="D192" s="17" t="str">
        <f t="shared" ref="D192:D204" si="12">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3" spans="1:4" ht="123" customHeight="1" x14ac:dyDescent="0.2">
      <c r="A193" s="18" t="s">
        <v>231</v>
      </c>
      <c r="B193" s="21" t="s">
        <v>32</v>
      </c>
      <c r="C193" s="17" t="str">
        <f t="shared" si="11"/>
        <v>IEC 62366-1</v>
      </c>
      <c r="D193"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4" spans="1:4" ht="110" customHeight="1" x14ac:dyDescent="0.2">
      <c r="A194" s="18" t="s">
        <v>232</v>
      </c>
      <c r="B194" s="21" t="s">
        <v>32</v>
      </c>
      <c r="C194" s="17" t="str">
        <f t="shared" si="11"/>
        <v>IEC 62366-1</v>
      </c>
      <c r="D194"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5" spans="1:4" ht="124" customHeight="1" x14ac:dyDescent="0.2">
      <c r="A195" s="18" t="s">
        <v>233</v>
      </c>
      <c r="B195" s="21" t="s">
        <v>32</v>
      </c>
      <c r="C195" s="17" t="str">
        <f t="shared" si="11"/>
        <v>IEC 62366-1</v>
      </c>
      <c r="D195"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6" spans="1:4" ht="93" customHeight="1" x14ac:dyDescent="0.2">
      <c r="A196" s="18" t="s">
        <v>234</v>
      </c>
      <c r="B196" s="21" t="s">
        <v>32</v>
      </c>
      <c r="C196" s="17" t="str">
        <f t="shared" si="11"/>
        <v>IEC 62366-1</v>
      </c>
      <c r="D196"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7" spans="1:4" ht="70" customHeight="1" x14ac:dyDescent="0.2">
      <c r="A197" s="18" t="s">
        <v>235</v>
      </c>
      <c r="B197" s="21" t="s">
        <v>32</v>
      </c>
      <c r="C197" s="17" t="str">
        <f t="shared" si="11"/>
        <v>IEC 62366-1</v>
      </c>
      <c r="D197"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8" spans="1:4" ht="88" customHeight="1" x14ac:dyDescent="0.2">
      <c r="A198" s="18" t="s">
        <v>236</v>
      </c>
      <c r="B198" s="21" t="s">
        <v>32</v>
      </c>
      <c r="C198" s="17" t="str">
        <f>_xlfn.TEXTJOIN(CHAR(10),TRUE,$F$25:$F$27)</f>
        <v>IEC 60601-1-6
IEC 62304
IEC 62366-1</v>
      </c>
      <c r="D198"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199" spans="1:4" ht="115" customHeight="1" x14ac:dyDescent="0.2">
      <c r="A199" s="18" t="s">
        <v>237</v>
      </c>
      <c r="B199" s="21" t="s">
        <v>32</v>
      </c>
      <c r="C199" s="17" t="str">
        <f>$F$27</f>
        <v>IEC 62366-1</v>
      </c>
      <c r="D199"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0" spans="1:4" ht="112" customHeight="1" x14ac:dyDescent="0.2">
      <c r="A200" s="18" t="s">
        <v>238</v>
      </c>
      <c r="B200" s="21" t="s">
        <v>32</v>
      </c>
      <c r="C200" s="17" t="str">
        <f>_xlfn.TEXTJOIN(CHAR(10),TRUE,$F$25:$F$27)</f>
        <v>IEC 60601-1-6
IEC 62304
IEC 62366-1</v>
      </c>
      <c r="D200"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1" spans="1:4" ht="108" customHeight="1" x14ac:dyDescent="0.2">
      <c r="A201" s="18" t="s">
        <v>239</v>
      </c>
      <c r="B201" s="21" t="s">
        <v>32</v>
      </c>
      <c r="C201" s="17" t="str">
        <f>_xlfn.TEXTJOIN(CHAR(10),TRUE,$F$25:$F$27)</f>
        <v>IEC 60601-1-6
IEC 62304
IEC 62366-1</v>
      </c>
      <c r="D201"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2" spans="1:4" ht="130" customHeight="1" x14ac:dyDescent="0.2">
      <c r="A202" s="18" t="s">
        <v>240</v>
      </c>
      <c r="B202" s="21" t="s">
        <v>32</v>
      </c>
      <c r="C202" s="17" t="str">
        <f>$F$21&amp;CHAR(10)&amp;$F$27</f>
        <v>ISO 8536-4
IEC 62366-1</v>
      </c>
      <c r="D202"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3" spans="1:4" ht="92" customHeight="1" x14ac:dyDescent="0.2">
      <c r="A203" s="18" t="s">
        <v>241</v>
      </c>
      <c r="B203" s="21" t="s">
        <v>32</v>
      </c>
      <c r="C203" s="17" t="str">
        <f>$F$27</f>
        <v>IEC 62366-1</v>
      </c>
      <c r="D203"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4" spans="1:4" ht="110" customHeight="1" x14ac:dyDescent="0.2">
      <c r="A204" s="18" t="s">
        <v>242</v>
      </c>
      <c r="B204" s="21" t="s">
        <v>32</v>
      </c>
      <c r="C204" s="17" t="str">
        <f>$F$21&amp;CHAR(10)&amp;$F$27</f>
        <v>ISO 8536-4
IEC 62366-1</v>
      </c>
      <c r="D204" s="17" t="str">
        <f t="shared" si="12"/>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5" spans="1:4" ht="34" x14ac:dyDescent="0.2">
      <c r="A205" s="18" t="s">
        <v>243</v>
      </c>
      <c r="B205" s="21" t="s">
        <v>757</v>
      </c>
      <c r="C205" s="23" t="str">
        <f>$G$1</f>
        <v>N/A</v>
      </c>
      <c r="D205" s="23" t="str">
        <f>$G$1</f>
        <v>N/A</v>
      </c>
    </row>
    <row r="206" spans="1:4" x14ac:dyDescent="0.2">
      <c r="A206" s="73" t="s">
        <v>244</v>
      </c>
      <c r="B206" s="73"/>
      <c r="C206" s="73"/>
      <c r="D206" s="73"/>
    </row>
    <row r="207" spans="1:4" ht="17" customHeight="1" x14ac:dyDescent="0.2">
      <c r="A207" s="68" t="s">
        <v>23</v>
      </c>
      <c r="B207" s="69"/>
      <c r="C207" s="69"/>
      <c r="D207" s="70"/>
    </row>
    <row r="208" spans="1:4" ht="78" customHeight="1" x14ac:dyDescent="0.2">
      <c r="A208" s="18" t="s">
        <v>248</v>
      </c>
      <c r="B208" s="21" t="s">
        <v>32</v>
      </c>
      <c r="C208" s="17" t="str">
        <f>_xlfn.TEXTJOIN(CHAR(10),TRUE,$F$25:$F$27)</f>
        <v>IEC 60601-1-6
IEC 62304
IEC 62366-1</v>
      </c>
      <c r="D208" s="17" t="str">
        <f t="shared" ref="D208:D217" si="13">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09" spans="1:4" ht="70" customHeight="1" x14ac:dyDescent="0.2">
      <c r="A209" s="18" t="s">
        <v>249</v>
      </c>
      <c r="B209" s="21" t="s">
        <v>32</v>
      </c>
      <c r="C209" s="17" t="str">
        <f>_xlfn.TEXTJOIN(CHAR(10),TRUE,$F$25:$F$27)</f>
        <v>IEC 60601-1-6
IEC 62304
IEC 62366-1</v>
      </c>
      <c r="D209"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0" spans="1:4" ht="57" customHeight="1" x14ac:dyDescent="0.2">
      <c r="A210" s="18" t="s">
        <v>250</v>
      </c>
      <c r="B210" s="21" t="s">
        <v>32</v>
      </c>
      <c r="C210" s="17" t="str">
        <f>_xlfn.TEXTJOIN(CHAR(10),TRUE,$F$23:$F$27)</f>
        <v>IEC 60601-1
IEC 60601-1-2
IEC 60601-1-6
IEC 62304
IEC 62366-1</v>
      </c>
      <c r="D210"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1" spans="1:4" ht="105" customHeight="1" x14ac:dyDescent="0.2">
      <c r="A211" s="18" t="s">
        <v>251</v>
      </c>
      <c r="B211" s="21" t="s">
        <v>32</v>
      </c>
      <c r="C211" s="17" t="str">
        <f>_xlfn.TEXTJOIN(CHAR(10),TRUE,$F$25:$F$27)</f>
        <v>IEC 60601-1-6
IEC 62304
IEC 62366-1</v>
      </c>
      <c r="D211"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2" spans="1:4" ht="83" customHeight="1" x14ac:dyDescent="0.2">
      <c r="A212" s="18" t="s">
        <v>252</v>
      </c>
      <c r="B212" s="21" t="s">
        <v>32</v>
      </c>
      <c r="C212" s="17" t="str">
        <f>_xlfn.TEXTJOIN(CHAR(10),TRUE,$F$25:$F$27)</f>
        <v>IEC 60601-1-6
IEC 62304
IEC 62366-1</v>
      </c>
      <c r="D212"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3" spans="1:4" ht="118" customHeight="1" x14ac:dyDescent="0.2">
      <c r="A213" s="18" t="s">
        <v>253</v>
      </c>
      <c r="B213" s="21" t="s">
        <v>32</v>
      </c>
      <c r="C213" s="17" t="str">
        <f>$F$27</f>
        <v>IEC 62366-1</v>
      </c>
      <c r="D213"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4" spans="1:4" ht="93" customHeight="1" x14ac:dyDescent="0.2">
      <c r="A214" s="18" t="s">
        <v>254</v>
      </c>
      <c r="B214" s="21" t="s">
        <v>32</v>
      </c>
      <c r="C214" s="17" t="str">
        <f>$F$27</f>
        <v>IEC 62366-1</v>
      </c>
      <c r="D214"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5" spans="1:4" ht="108" customHeight="1" x14ac:dyDescent="0.2">
      <c r="A215" s="18" t="s">
        <v>255</v>
      </c>
      <c r="B215" s="21" t="s">
        <v>32</v>
      </c>
      <c r="C215" s="17" t="str">
        <f>$F$27</f>
        <v>IEC 62366-1</v>
      </c>
      <c r="D215"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6" spans="1:4" ht="102" customHeight="1" x14ac:dyDescent="0.2">
      <c r="A216" s="18" t="s">
        <v>256</v>
      </c>
      <c r="B216" s="21" t="s">
        <v>32</v>
      </c>
      <c r="C216" s="17" t="str">
        <f>$F$27</f>
        <v>IEC 62366-1</v>
      </c>
      <c r="D216"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7" spans="1:4" ht="95" customHeight="1" x14ac:dyDescent="0.2">
      <c r="A217" s="18" t="s">
        <v>257</v>
      </c>
      <c r="B217" s="21" t="s">
        <v>32</v>
      </c>
      <c r="C217" s="17" t="str">
        <f>_xlfn.TEXTJOIN(CHAR(10),TRUE,$F$25:$F$27)</f>
        <v>IEC 60601-1-6
IEC 62304
IEC 62366-1</v>
      </c>
      <c r="D217" s="17" t="str">
        <f t="shared" si="13"/>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18" spans="1:4" x14ac:dyDescent="0.2">
      <c r="A218" s="74" t="s">
        <v>258</v>
      </c>
      <c r="B218" s="75"/>
      <c r="C218" s="75"/>
      <c r="D218" s="76"/>
    </row>
    <row r="219" spans="1:4" ht="17" customHeight="1" x14ac:dyDescent="0.2">
      <c r="A219" s="68" t="s">
        <v>24</v>
      </c>
      <c r="B219" s="69"/>
      <c r="C219" s="69"/>
      <c r="D219" s="70"/>
    </row>
    <row r="220" spans="1:4" ht="99" customHeight="1" x14ac:dyDescent="0.2">
      <c r="A220" s="18" t="s">
        <v>259</v>
      </c>
      <c r="B220" s="21" t="s">
        <v>32</v>
      </c>
      <c r="C220" s="17" t="str">
        <f t="shared" ref="C220:C229" si="14">$F$27</f>
        <v>IEC 62366-1</v>
      </c>
      <c r="D220" s="17" t="str">
        <f t="shared" ref="D220:D229" si="15">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1" spans="1:4" ht="98" customHeight="1" x14ac:dyDescent="0.2">
      <c r="A221" s="18" t="s">
        <v>260</v>
      </c>
      <c r="B221" s="21" t="s">
        <v>32</v>
      </c>
      <c r="C221" s="17" t="str">
        <f t="shared" si="14"/>
        <v>IEC 62366-1</v>
      </c>
      <c r="D221"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2" spans="1:4" ht="128" customHeight="1" x14ac:dyDescent="0.2">
      <c r="A222" s="18" t="s">
        <v>261</v>
      </c>
      <c r="B222" s="21" t="s">
        <v>32</v>
      </c>
      <c r="C222" s="17" t="str">
        <f t="shared" si="14"/>
        <v>IEC 62366-1</v>
      </c>
      <c r="D222"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3" spans="1:4" ht="130" customHeight="1" x14ac:dyDescent="0.2">
      <c r="A223" s="18" t="s">
        <v>262</v>
      </c>
      <c r="B223" s="21" t="s">
        <v>32</v>
      </c>
      <c r="C223" s="17" t="str">
        <f t="shared" si="14"/>
        <v>IEC 62366-1</v>
      </c>
      <c r="D223"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4" spans="1:4" ht="145" customHeight="1" x14ac:dyDescent="0.2">
      <c r="A224" s="18" t="s">
        <v>263</v>
      </c>
      <c r="B224" s="21" t="s">
        <v>32</v>
      </c>
      <c r="C224" s="17" t="str">
        <f t="shared" si="14"/>
        <v>IEC 62366-1</v>
      </c>
      <c r="D224"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5" spans="1:4" ht="117" customHeight="1" x14ac:dyDescent="0.2">
      <c r="A225" s="18" t="s">
        <v>264</v>
      </c>
      <c r="B225" s="21" t="s">
        <v>32</v>
      </c>
      <c r="C225" s="17" t="str">
        <f t="shared" si="14"/>
        <v>IEC 62366-1</v>
      </c>
      <c r="D225"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6" spans="1:4" ht="95" customHeight="1" x14ac:dyDescent="0.2">
      <c r="A226" s="18" t="s">
        <v>265</v>
      </c>
      <c r="B226" s="21" t="s">
        <v>32</v>
      </c>
      <c r="C226" s="17" t="str">
        <f t="shared" si="14"/>
        <v>IEC 62366-1</v>
      </c>
      <c r="D226"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7" spans="1:4" ht="96" customHeight="1" x14ac:dyDescent="0.2">
      <c r="A227" s="18" t="s">
        <v>266</v>
      </c>
      <c r="B227" s="21" t="s">
        <v>32</v>
      </c>
      <c r="C227" s="17" t="str">
        <f t="shared" si="14"/>
        <v>IEC 62366-1</v>
      </c>
      <c r="D227"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8" spans="1:4" ht="108" customHeight="1" x14ac:dyDescent="0.2">
      <c r="A228" s="18" t="s">
        <v>267</v>
      </c>
      <c r="B228" s="21" t="s">
        <v>32</v>
      </c>
      <c r="C228" s="17" t="str">
        <f t="shared" si="14"/>
        <v>IEC 62366-1</v>
      </c>
      <c r="D228"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29" spans="1:4" ht="95" customHeight="1" x14ac:dyDescent="0.2">
      <c r="A229" s="18" t="s">
        <v>268</v>
      </c>
      <c r="B229" s="21" t="s">
        <v>32</v>
      </c>
      <c r="C229" s="17" t="str">
        <f t="shared" si="14"/>
        <v>IEC 62366-1</v>
      </c>
      <c r="D229" s="17" t="str">
        <f t="shared" si="15"/>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0" spans="1:4" x14ac:dyDescent="0.2">
      <c r="A230" s="67" t="s">
        <v>269</v>
      </c>
      <c r="B230" s="67"/>
      <c r="C230" s="67"/>
      <c r="D230" s="67"/>
    </row>
    <row r="231" spans="1:4" ht="102" customHeight="1" x14ac:dyDescent="0.2">
      <c r="A231" s="18" t="s">
        <v>685</v>
      </c>
      <c r="B231" s="21" t="s">
        <v>32</v>
      </c>
      <c r="C231" s="17" t="str">
        <f>$F$27</f>
        <v>IEC 62366-1</v>
      </c>
      <c r="D23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2" spans="1:4" ht="124" customHeight="1" x14ac:dyDescent="0.2">
      <c r="A232" s="18" t="s">
        <v>686</v>
      </c>
      <c r="B232" s="21" t="s">
        <v>32</v>
      </c>
      <c r="C232" s="17" t="str">
        <f>$F$27</f>
        <v>IEC 62366-1</v>
      </c>
      <c r="D23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3" spans="1:4" ht="102" customHeight="1" x14ac:dyDescent="0.2">
      <c r="A233" s="18" t="s">
        <v>687</v>
      </c>
      <c r="B233" s="21" t="s">
        <v>32</v>
      </c>
      <c r="C233" s="17" t="str">
        <f>$F$27</f>
        <v>IEC 62366-1</v>
      </c>
      <c r="D233"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4" spans="1:4" ht="66" customHeight="1" x14ac:dyDescent="0.2">
      <c r="A234" s="18" t="s">
        <v>688</v>
      </c>
      <c r="B234" s="21" t="s">
        <v>32</v>
      </c>
      <c r="C234" s="17" t="str">
        <f>$F$27</f>
        <v>IEC 62366-1</v>
      </c>
      <c r="D23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35" spans="1:4" ht="98" customHeight="1" x14ac:dyDescent="0.2">
      <c r="A235" s="18" t="s">
        <v>270</v>
      </c>
      <c r="B235" s="21" t="s">
        <v>32</v>
      </c>
      <c r="C235" s="17" t="str">
        <f>_xlfn.TEXTJOIN(CHAR(10),TRUE,$F$25:$F$27)</f>
        <v>IEC 60601-1-6
IEC 62304
IEC 62366-1</v>
      </c>
      <c r="D235" s="17" t="str">
        <f t="shared" ref="D235:D237" si="16">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6" spans="1:4" ht="104" customHeight="1" x14ac:dyDescent="0.2">
      <c r="A236" s="18" t="s">
        <v>271</v>
      </c>
      <c r="B236" s="21" t="s">
        <v>32</v>
      </c>
      <c r="C236" s="17" t="str">
        <f>_xlfn.TEXTJOIN(CHAR(10),TRUE,$F$25:$F$27)</f>
        <v>IEC 60601-1-6
IEC 62304
IEC 62366-1</v>
      </c>
      <c r="D236" s="17"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7" spans="1:4" ht="113" customHeight="1" x14ac:dyDescent="0.2">
      <c r="A237" s="18" t="s">
        <v>272</v>
      </c>
      <c r="B237" s="21" t="s">
        <v>32</v>
      </c>
      <c r="C237" s="17" t="str">
        <f>_xlfn.TEXTJOIN(CHAR(10),TRUE,$F$25:$F$27)</f>
        <v>IEC 60601-1-6
IEC 62304
IEC 62366-1</v>
      </c>
      <c r="D237" s="17" t="str">
        <f t="shared" si="16"/>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38" spans="1:4" ht="34" x14ac:dyDescent="0.2">
      <c r="A238" s="18" t="s">
        <v>273</v>
      </c>
      <c r="B238" s="21" t="s">
        <v>757</v>
      </c>
      <c r="C238" s="23" t="str">
        <f>$G$1</f>
        <v>N/A</v>
      </c>
      <c r="D238" s="23" t="str">
        <f>$G$1</f>
        <v>N/A</v>
      </c>
    </row>
    <row r="239" spans="1:4" ht="89" customHeight="1" x14ac:dyDescent="0.2">
      <c r="A239" s="18" t="s">
        <v>274</v>
      </c>
      <c r="B239" s="21" t="s">
        <v>32</v>
      </c>
      <c r="C239" s="17" t="str">
        <f>$F$5&amp;CHAR(10)&amp;_xlfn.TEXTJOIN(CHAR(10),TRUE,$F$25:$F$27)</f>
        <v>ISO 14971
IEC 60601-1-6
IEC 62304
IEC 62366-1</v>
      </c>
      <c r="D239"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0" spans="1:4" ht="17" customHeight="1" x14ac:dyDescent="0.2">
      <c r="A240" s="67" t="s">
        <v>275</v>
      </c>
      <c r="B240" s="67"/>
      <c r="C240" s="67"/>
      <c r="D240" s="67"/>
    </row>
    <row r="241" spans="1:4" ht="92" customHeight="1" x14ac:dyDescent="0.2">
      <c r="A241" s="20" t="s">
        <v>689</v>
      </c>
      <c r="B241" s="21" t="s">
        <v>32</v>
      </c>
      <c r="C241" s="17" t="str">
        <f>$F$21&amp;CHAR(10)&amp;$F$27</f>
        <v>ISO 8536-4
IEC 62366-1</v>
      </c>
      <c r="D241"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2" spans="1:4" ht="61" customHeight="1" x14ac:dyDescent="0.2">
      <c r="A242" s="20" t="s">
        <v>690</v>
      </c>
      <c r="B242" s="21" t="s">
        <v>32</v>
      </c>
      <c r="C242" s="17" t="str">
        <f>$F$21&amp;CHAR(10)&amp;$F$27</f>
        <v>ISO 8536-4
IEC 62366-1</v>
      </c>
      <c r="D24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3" spans="1:4" x14ac:dyDescent="0.2">
      <c r="A243" s="72" t="s">
        <v>276</v>
      </c>
      <c r="B243" s="72"/>
      <c r="C243" s="72"/>
      <c r="D243" s="72"/>
    </row>
    <row r="244" spans="1:4" ht="69" customHeight="1" x14ac:dyDescent="0.2">
      <c r="A244" s="20" t="s">
        <v>691</v>
      </c>
      <c r="B244" s="21" t="s">
        <v>32</v>
      </c>
      <c r="C244" s="17" t="str">
        <f>$F$27&amp;CHAR(10)&amp;$F$28</f>
        <v>IEC 62366-1
ISO 10993-7</v>
      </c>
      <c r="D244"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5" spans="1:4" ht="75" customHeight="1" x14ac:dyDescent="0.2">
      <c r="A245" s="20" t="s">
        <v>692</v>
      </c>
      <c r="B245" s="21" t="s">
        <v>32</v>
      </c>
      <c r="C245" s="17" t="str">
        <f>$F$27&amp;CHAR(10)&amp;$F$28</f>
        <v>IEC 62366-1
ISO 10993-7</v>
      </c>
      <c r="D245"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6" spans="1:4" ht="46" customHeight="1" x14ac:dyDescent="0.2">
      <c r="A246" s="67" t="s">
        <v>277</v>
      </c>
      <c r="B246" s="67"/>
      <c r="C246" s="67"/>
      <c r="D246" s="67"/>
    </row>
    <row r="247" spans="1:4" ht="89" customHeight="1" x14ac:dyDescent="0.2">
      <c r="A247" s="18" t="s">
        <v>693</v>
      </c>
      <c r="B247" s="21" t="s">
        <v>32</v>
      </c>
      <c r="C247" s="17" t="str">
        <f>$F$27</f>
        <v>IEC 62366-1</v>
      </c>
      <c r="D24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48" spans="1:4" ht="89" customHeight="1" x14ac:dyDescent="0.2">
      <c r="A248" s="18" t="s">
        <v>694</v>
      </c>
      <c r="B248" s="21" t="s">
        <v>32</v>
      </c>
      <c r="C248" s="17" t="str">
        <f>$F$27&amp;CHAR(10)&amp;$F$28</f>
        <v>IEC 62366-1
ISO 10993-7</v>
      </c>
      <c r="D248"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49" spans="1:4" ht="67" customHeight="1" x14ac:dyDescent="0.2">
      <c r="A249" s="18" t="s">
        <v>695</v>
      </c>
      <c r="B249" s="21" t="s">
        <v>32</v>
      </c>
      <c r="C249" s="17" t="str">
        <f>$F$27&amp;CHAR(10)&amp;$F$28</f>
        <v>IEC 62366-1
ISO 10993-7</v>
      </c>
      <c r="D249"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0" spans="1:4" ht="102" customHeight="1" x14ac:dyDescent="0.2">
      <c r="A250" s="18" t="s">
        <v>696</v>
      </c>
      <c r="B250" s="21" t="s">
        <v>32</v>
      </c>
      <c r="C250" s="17" t="str">
        <f>$F$6&amp;CHAR(10)&amp;$F$27</f>
        <v>ISO 10555-1
IEC 62366-1</v>
      </c>
      <c r="D250"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1" spans="1:4" ht="103" customHeight="1" x14ac:dyDescent="0.2">
      <c r="A251" s="18" t="s">
        <v>697</v>
      </c>
      <c r="B251" s="21" t="s">
        <v>32</v>
      </c>
      <c r="C251" s="17" t="str">
        <f>$F$6&amp;CHAR(10)&amp;$F$27</f>
        <v>ISO 10555-1
IEC 62366-1</v>
      </c>
      <c r="D25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2" spans="1:4" ht="86" customHeight="1" x14ac:dyDescent="0.2">
      <c r="A252" s="18" t="s">
        <v>698</v>
      </c>
      <c r="B252" s="21" t="s">
        <v>32</v>
      </c>
      <c r="C252" s="17" t="str">
        <f>$F$5&amp;CHAR(10)&amp;$F$28</f>
        <v>ISO 14971
ISO 10993-7</v>
      </c>
      <c r="D252" s="17" t="str">
        <f>$I$6&amp;CHAR(10)&amp;_xlfn.TEXTJOIN(CHAR(10),TRUE,$I$9:$I$18)&amp;CHAR(10)&amp;$I$25&amp;CHAR(10)&amp;$I$27</f>
        <v xml:space="preserve">C010103 - Integrated peripheral I.V. devices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v>
      </c>
    </row>
    <row r="253" spans="1:4" ht="97" customHeight="1" x14ac:dyDescent="0.2">
      <c r="A253" s="18" t="s">
        <v>278</v>
      </c>
      <c r="B253" s="21" t="s">
        <v>32</v>
      </c>
      <c r="C253" s="17" t="str">
        <f>$F$6&amp;CHAR(10)&amp;$F$27</f>
        <v>ISO 10555-1
IEC 62366-1</v>
      </c>
      <c r="D253"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4" spans="1:4" ht="34" x14ac:dyDescent="0.2">
      <c r="A254" s="18" t="s">
        <v>279</v>
      </c>
      <c r="B254" s="21" t="s">
        <v>757</v>
      </c>
      <c r="C254" s="23" t="str">
        <f>$G$1</f>
        <v>N/A</v>
      </c>
      <c r="D254" s="23" t="str">
        <f>$G$1</f>
        <v>N/A</v>
      </c>
    </row>
    <row r="255" spans="1:4" ht="34" customHeight="1" x14ac:dyDescent="0.2">
      <c r="A255" s="68" t="s">
        <v>280</v>
      </c>
      <c r="B255" s="69"/>
      <c r="C255" s="69"/>
      <c r="D255" s="70"/>
    </row>
    <row r="256" spans="1:4" ht="95" customHeight="1" x14ac:dyDescent="0.2">
      <c r="A256" s="18" t="s">
        <v>699</v>
      </c>
      <c r="B256" s="21" t="s">
        <v>32</v>
      </c>
      <c r="C256" s="17" t="str">
        <f>$F$27</f>
        <v>IEC 62366-1</v>
      </c>
      <c r="D256"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7" spans="1:4" ht="59" customHeight="1" x14ac:dyDescent="0.2">
      <c r="A257" s="18" t="s">
        <v>700</v>
      </c>
      <c r="B257" s="21" t="s">
        <v>32</v>
      </c>
      <c r="C257" s="17" t="str">
        <f>$F$27</f>
        <v>IEC 62366-1</v>
      </c>
      <c r="D257"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58" spans="1:4" ht="34" x14ac:dyDescent="0.2">
      <c r="A258" s="22" t="s">
        <v>281</v>
      </c>
      <c r="B258" s="21" t="s">
        <v>757</v>
      </c>
      <c r="C258" s="23" t="str">
        <f t="shared" ref="C258:D260" si="17">$G$1</f>
        <v>N/A</v>
      </c>
      <c r="D258" s="23" t="str">
        <f t="shared" si="17"/>
        <v>N/A</v>
      </c>
    </row>
    <row r="259" spans="1:4" ht="34" x14ac:dyDescent="0.2">
      <c r="A259" s="18" t="s">
        <v>282</v>
      </c>
      <c r="B259" s="21" t="s">
        <v>757</v>
      </c>
      <c r="C259" s="23" t="str">
        <f t="shared" si="17"/>
        <v>N/A</v>
      </c>
      <c r="D259" s="23" t="str">
        <f t="shared" si="17"/>
        <v>N/A</v>
      </c>
    </row>
    <row r="260" spans="1:4" ht="34" x14ac:dyDescent="0.2">
      <c r="A260" s="18" t="s">
        <v>283</v>
      </c>
      <c r="B260" s="21" t="s">
        <v>757</v>
      </c>
      <c r="C260" s="23" t="str">
        <f t="shared" si="17"/>
        <v>N/A</v>
      </c>
      <c r="D260" s="23" t="str">
        <f t="shared" si="17"/>
        <v>N/A</v>
      </c>
    </row>
    <row r="261" spans="1:4" ht="59" customHeight="1" x14ac:dyDescent="0.2">
      <c r="A261" s="18" t="s">
        <v>284</v>
      </c>
      <c r="B261" s="21" t="s">
        <v>32</v>
      </c>
      <c r="C261" s="17" t="str">
        <f>$F$27</f>
        <v>IEC 62366-1</v>
      </c>
      <c r="D261"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2" spans="1:4" ht="66" customHeight="1" x14ac:dyDescent="0.2">
      <c r="A262" s="18" t="s">
        <v>285</v>
      </c>
      <c r="B262" s="21" t="s">
        <v>32</v>
      </c>
      <c r="C262" s="17" t="str">
        <f>$F$27</f>
        <v>IEC 62366-1</v>
      </c>
      <c r="D262"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row r="263" spans="1:4" ht="17" x14ac:dyDescent="0.2">
      <c r="A263" s="18" t="s">
        <v>286</v>
      </c>
      <c r="B263" s="21" t="s">
        <v>757</v>
      </c>
      <c r="C263" s="23" t="str">
        <f>$G$1</f>
        <v>N/A</v>
      </c>
      <c r="D263" s="23" t="str">
        <f>$G$1</f>
        <v>N/A</v>
      </c>
    </row>
    <row r="264" spans="1:4" ht="82" customHeight="1" x14ac:dyDescent="0.2">
      <c r="A264" s="18" t="s">
        <v>287</v>
      </c>
      <c r="B264" s="21" t="s">
        <v>32</v>
      </c>
      <c r="C264" s="17" t="str">
        <f>$F$27</f>
        <v>IEC 62366-1</v>
      </c>
      <c r="D264" s="17" t="str">
        <f>_xlfn.TEXTJOIN(CHAR(10),TRUE,$I$4:$I$30)</f>
        <v>C010101 - Peripheral I.V. catheters
C010101 - Peripheral I.V. catheters
C010103 - Integrated peripheral I.V. devices
C010104 - Umbilical I.V. cannulas
C010201 - Central I.V. catheters, peripheral access
C010202 - Central I.V. catheters, non-tunneled
C010203 - Central venous catheters, partially tunneled
C010204 - Subcutaneous implantable venous access port systems
C010301 - Radial cannulas
C010302 - Umbilical cannulas
C010303 - Femoral cannulas
C010401 - Cardiac angiography devices
C010402 - Peripheral angiography devices
C010403 - Fractional flow reserve (ffr) measurement devices
C010501 - Vena cava filters
C010502 - Intravascular emobilic protection catheters and systems</v>
      </c>
    </row>
  </sheetData>
  <mergeCells count="59">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A107:D107"/>
    <mergeCell ref="C58:D58"/>
    <mergeCell ref="A59:D59"/>
    <mergeCell ref="A63:D63"/>
    <mergeCell ref="A64:D64"/>
    <mergeCell ref="A76:D76"/>
    <mergeCell ref="A79:D79"/>
    <mergeCell ref="A80:D80"/>
    <mergeCell ref="A84:D84"/>
    <mergeCell ref="A89:D89"/>
    <mergeCell ref="A91:D91"/>
    <mergeCell ref="A104:D104"/>
    <mergeCell ref="A160:D160"/>
    <mergeCell ref="A108:D108"/>
    <mergeCell ref="A111:D111"/>
    <mergeCell ref="A115:D115"/>
    <mergeCell ref="A120:D120"/>
    <mergeCell ref="A125:D125"/>
    <mergeCell ref="A134:D134"/>
    <mergeCell ref="A135:D135"/>
    <mergeCell ref="A138:D138"/>
    <mergeCell ref="A143:D143"/>
    <mergeCell ref="A148:D148"/>
    <mergeCell ref="A156:D156"/>
    <mergeCell ref="A219:D219"/>
    <mergeCell ref="A162:D162"/>
    <mergeCell ref="A166:D166"/>
    <mergeCell ref="A171:D171"/>
    <mergeCell ref="A172:D172"/>
    <mergeCell ref="A173:D173"/>
    <mergeCell ref="A182:D182"/>
    <mergeCell ref="A183:D183"/>
    <mergeCell ref="A188:D188"/>
    <mergeCell ref="A206:D206"/>
    <mergeCell ref="A207:D207"/>
    <mergeCell ref="A218:D218"/>
    <mergeCell ref="A230:D230"/>
    <mergeCell ref="A240:D240"/>
    <mergeCell ref="A243:D243"/>
    <mergeCell ref="A246:D246"/>
    <mergeCell ref="A255:D255"/>
  </mergeCells>
  <dataValidations count="1">
    <dataValidation type="list" allowBlank="1" showInputMessage="1" showErrorMessage="1" sqref="B4:B5 B8:B13 B15:B18 B20:B25 B30:B39 B43:B45 B47:B48 B180:B181 B56 B51:B54 B60:B62 B65:B75 B77:B78 B81:B83 B85:B88 B90 B92:B103 B105:B106 B109:B110 B112:B114 B116:B119 B121:B124 B126:B133 B136:B137 B139:B142 B144:B147 B149:B155 B157:B159 B161 B163:B165 B167:B168 B256:B264 B184:B187 B189:B205 B208:B217 B220:B229 B231:B239 B241:B242 B244:B245 B247:B254 B174:B178 B58" xr:uid="{EC00F50A-A249-6442-B95C-7AA5BDFC5E2A}">
      <formula1>"Y,N"</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84"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7" t="s">
        <v>35</v>
      </c>
      <c r="B6" s="77"/>
      <c r="C6" s="77"/>
      <c r="D6" s="77"/>
      <c r="E6" s="2"/>
      <c r="F6" s="79" t="s">
        <v>55</v>
      </c>
      <c r="G6" s="104"/>
      <c r="H6" s="104"/>
      <c r="I6" s="80"/>
      <c r="J6" s="2"/>
      <c r="K6" s="2" t="s">
        <v>66</v>
      </c>
      <c r="L6" s="2" t="s">
        <v>67</v>
      </c>
      <c r="N6" s="2" t="str">
        <f t="shared" si="2"/>
        <v>ISO 10993-1</v>
      </c>
      <c r="O6" s="2"/>
    </row>
    <row r="7" spans="1:18" ht="34" x14ac:dyDescent="0.2">
      <c r="A7" s="77" t="s">
        <v>0</v>
      </c>
      <c r="B7" s="77"/>
      <c r="C7" s="77"/>
      <c r="D7" s="77"/>
      <c r="E7" s="2"/>
      <c r="F7" s="79" t="s">
        <v>290</v>
      </c>
      <c r="G7" s="104"/>
      <c r="H7" s="104"/>
      <c r="I7" s="80"/>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77" t="s">
        <v>41</v>
      </c>
      <c r="B14" s="77"/>
      <c r="C14" s="77"/>
      <c r="D14" s="77"/>
      <c r="F14" s="77" t="s">
        <v>295</v>
      </c>
      <c r="G14" s="77"/>
      <c r="H14" s="77"/>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8" t="s">
        <v>45</v>
      </c>
      <c r="B19" s="78"/>
      <c r="C19" s="78"/>
      <c r="D19" s="78"/>
      <c r="F19" s="78" t="s">
        <v>59</v>
      </c>
      <c r="G19" s="78"/>
      <c r="H19" s="78"/>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73" t="s">
        <v>380</v>
      </c>
      <c r="B28" s="73"/>
      <c r="C28" s="73"/>
      <c r="D28" s="73"/>
      <c r="F28" s="73" t="s">
        <v>630</v>
      </c>
      <c r="G28" s="73"/>
      <c r="H28" s="73"/>
      <c r="I28" s="73"/>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79" t="s">
        <v>634</v>
      </c>
      <c r="G34" s="104"/>
      <c r="H34" s="104"/>
      <c r="I34" s="80"/>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73" t="s">
        <v>94</v>
      </c>
      <c r="B37" s="73"/>
      <c r="C37" s="73"/>
      <c r="D37" s="73"/>
      <c r="F37" s="87" t="s">
        <v>302</v>
      </c>
      <c r="G37" s="87"/>
      <c r="H37" s="87"/>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105" t="s">
        <v>708</v>
      </c>
      <c r="B43" s="106"/>
      <c r="C43" s="106"/>
      <c r="D43" s="107"/>
      <c r="F43" s="108" t="s">
        <v>304</v>
      </c>
      <c r="G43" s="108"/>
      <c r="H43" s="108"/>
      <c r="I43" s="108"/>
      <c r="K43" s="94"/>
      <c r="L43" s="94"/>
      <c r="M43" s="94"/>
      <c r="N43" s="94"/>
      <c r="P43" s="92"/>
      <c r="Q43" s="92"/>
      <c r="R43" s="92"/>
      <c r="S43" s="92"/>
    </row>
    <row r="44" spans="1:19" ht="34" customHeight="1" x14ac:dyDescent="0.2">
      <c r="A44" s="79" t="s">
        <v>120</v>
      </c>
      <c r="B44" s="104"/>
      <c r="C44" s="104"/>
      <c r="D44" s="80"/>
      <c r="F44" s="88" t="s">
        <v>388</v>
      </c>
      <c r="G44" s="88"/>
      <c r="H44" s="88"/>
      <c r="I44" s="88"/>
      <c r="K44" s="93"/>
      <c r="L44" s="93"/>
      <c r="M44" s="93"/>
      <c r="N44" s="93"/>
      <c r="P44" s="86"/>
      <c r="Q44" s="86"/>
      <c r="R44" s="86"/>
      <c r="S44" s="86"/>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73" t="s">
        <v>399</v>
      </c>
      <c r="B53" s="73"/>
      <c r="C53" s="73"/>
      <c r="D53" s="73"/>
      <c r="F53" s="87" t="s">
        <v>398</v>
      </c>
      <c r="G53" s="87"/>
      <c r="H53" s="87"/>
      <c r="I53" s="87"/>
      <c r="K53" s="3"/>
      <c r="L53" s="12"/>
      <c r="M53" s="11"/>
      <c r="P53" s="11"/>
      <c r="Q53" s="34"/>
      <c r="R53" s="35"/>
    </row>
    <row r="54" spans="1:19" ht="51" x14ac:dyDescent="0.2">
      <c r="A54" s="18" t="s">
        <v>17</v>
      </c>
      <c r="B54" s="18"/>
      <c r="C54" s="18"/>
      <c r="D54" s="18"/>
      <c r="F54" s="15" t="s">
        <v>643</v>
      </c>
      <c r="G54" s="21" t="str">
        <f>IF(B54="Y","是","否")</f>
        <v>否</v>
      </c>
      <c r="H54" s="23">
        <f>C54</f>
        <v>0</v>
      </c>
      <c r="I54" s="20"/>
      <c r="K54" s="94"/>
      <c r="L54" s="94"/>
      <c r="M54" s="94"/>
      <c r="N54" s="94"/>
      <c r="P54" s="90"/>
      <c r="Q54" s="90"/>
      <c r="R54" s="90"/>
      <c r="S54" s="90"/>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71" t="s">
        <v>400</v>
      </c>
      <c r="B56" s="71"/>
      <c r="C56" s="71"/>
      <c r="D56" s="71"/>
      <c r="F56" s="87" t="s">
        <v>402</v>
      </c>
      <c r="G56" s="87"/>
      <c r="H56" s="87"/>
      <c r="I56" s="87"/>
      <c r="K56" s="3"/>
      <c r="L56" s="12"/>
      <c r="M56" s="11"/>
      <c r="P56" s="40"/>
      <c r="Q56" s="34"/>
      <c r="R56" s="35"/>
    </row>
    <row r="57" spans="1:19" ht="51" x14ac:dyDescent="0.2">
      <c r="A57" s="22" t="s">
        <v>401</v>
      </c>
      <c r="B57" s="16"/>
      <c r="C57" s="19"/>
      <c r="D57" s="20"/>
      <c r="F57" s="15" t="s">
        <v>403</v>
      </c>
      <c r="G57" s="21" t="str">
        <f>IF(B57="Y","是","否")</f>
        <v>否</v>
      </c>
      <c r="H57" s="23">
        <f>C57</f>
        <v>0</v>
      </c>
      <c r="I57" s="20"/>
      <c r="K57" s="89"/>
      <c r="L57" s="89"/>
      <c r="M57" s="89"/>
      <c r="N57" s="89"/>
      <c r="P57" s="90"/>
      <c r="Q57" s="90"/>
      <c r="R57" s="90"/>
      <c r="S57" s="90"/>
    </row>
    <row r="58" spans="1:19" x14ac:dyDescent="0.2">
      <c r="A58" s="72" t="s">
        <v>404</v>
      </c>
      <c r="B58" s="72"/>
      <c r="C58" s="72"/>
      <c r="D58" s="72"/>
      <c r="F58" s="88" t="s">
        <v>406</v>
      </c>
      <c r="G58" s="88"/>
      <c r="H58" s="88"/>
      <c r="I58" s="88"/>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91"/>
      <c r="L59" s="91"/>
      <c r="M59" s="91"/>
      <c r="N59" s="91"/>
      <c r="P59" s="86"/>
      <c r="Q59" s="86"/>
      <c r="R59" s="86"/>
      <c r="S59" s="86"/>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71" t="s">
        <v>417</v>
      </c>
      <c r="B71" s="71"/>
      <c r="C71" s="71"/>
      <c r="D71" s="71"/>
      <c r="F71" s="87" t="s">
        <v>418</v>
      </c>
      <c r="G71" s="87"/>
      <c r="H71" s="87"/>
      <c r="I71" s="87"/>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71" t="s">
        <v>430</v>
      </c>
      <c r="B74" s="71"/>
      <c r="C74" s="71"/>
      <c r="D74" s="71"/>
      <c r="F74" s="87" t="s">
        <v>433</v>
      </c>
      <c r="G74" s="87"/>
      <c r="H74" s="87"/>
      <c r="I74" s="87"/>
    </row>
    <row r="75" spans="1:18" s="35" customFormat="1" ht="51" x14ac:dyDescent="0.2">
      <c r="A75" s="17" t="s">
        <v>435</v>
      </c>
      <c r="B75" s="17"/>
      <c r="C75" s="17"/>
      <c r="D75" s="17"/>
      <c r="F75" s="19" t="s">
        <v>432</v>
      </c>
      <c r="G75" s="19"/>
      <c r="H75" s="19"/>
      <c r="I75" s="19"/>
      <c r="Q75" s="37"/>
      <c r="R75" s="37"/>
    </row>
    <row r="76" spans="1:18" x14ac:dyDescent="0.2">
      <c r="A76" s="68" t="s">
        <v>436</v>
      </c>
      <c r="B76" s="69"/>
      <c r="C76" s="69"/>
      <c r="D76" s="70"/>
      <c r="F76" s="98" t="s">
        <v>649</v>
      </c>
      <c r="G76" s="102"/>
      <c r="H76" s="102"/>
      <c r="I76" s="103"/>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71" t="s">
        <v>439</v>
      </c>
      <c r="B80" s="71"/>
      <c r="C80" s="71"/>
      <c r="D80" s="71"/>
      <c r="F80" s="99" t="s">
        <v>444</v>
      </c>
      <c r="G80" s="100"/>
      <c r="H80" s="100"/>
      <c r="I80" s="101"/>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71" t="s">
        <v>449</v>
      </c>
      <c r="B85" s="71"/>
      <c r="C85" s="71"/>
      <c r="D85" s="71"/>
      <c r="F85" s="99" t="s">
        <v>450</v>
      </c>
      <c r="G85" s="100"/>
      <c r="H85" s="100"/>
      <c r="I85" s="101"/>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71" t="s">
        <v>457</v>
      </c>
      <c r="B91" s="71"/>
      <c r="C91" s="71"/>
      <c r="D91" s="71"/>
      <c r="F91" s="99" t="s">
        <v>458</v>
      </c>
      <c r="G91" s="100"/>
      <c r="H91" s="100"/>
      <c r="I91" s="101"/>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99" t="s">
        <v>660</v>
      </c>
      <c r="G102" s="100"/>
      <c r="H102" s="100"/>
      <c r="I102" s="101"/>
    </row>
    <row r="103" spans="1:9" ht="119" x14ac:dyDescent="0.2">
      <c r="A103" s="18" t="s">
        <v>477</v>
      </c>
      <c r="B103" s="16"/>
      <c r="C103" s="19"/>
      <c r="D103" s="20"/>
      <c r="F103" s="15" t="s">
        <v>661</v>
      </c>
      <c r="G103" s="21" t="str">
        <f>IF(B103="Y","是","否")</f>
        <v>否</v>
      </c>
      <c r="H103" s="23">
        <f>C103</f>
        <v>0</v>
      </c>
      <c r="I103" s="20"/>
    </row>
    <row r="104" spans="1:9" x14ac:dyDescent="0.2">
      <c r="A104" s="72" t="s">
        <v>478</v>
      </c>
      <c r="B104" s="72"/>
      <c r="C104" s="72"/>
      <c r="D104" s="72"/>
      <c r="F104" s="95" t="s">
        <v>662</v>
      </c>
      <c r="G104" s="96"/>
      <c r="H104" s="96"/>
      <c r="I104" s="97"/>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72" t="s">
        <v>481</v>
      </c>
      <c r="B107" s="72"/>
      <c r="C107" s="72"/>
      <c r="D107" s="72"/>
      <c r="F107" s="95" t="s">
        <v>582</v>
      </c>
      <c r="G107" s="96"/>
      <c r="H107" s="96"/>
      <c r="I107" s="97"/>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71" t="s">
        <v>511</v>
      </c>
      <c r="B171" s="71"/>
      <c r="C171" s="71"/>
      <c r="D171" s="71"/>
      <c r="F171" s="99" t="s">
        <v>517</v>
      </c>
      <c r="G171" s="100"/>
      <c r="H171" s="100"/>
      <c r="I171" s="101"/>
    </row>
    <row r="172" spans="1:9" x14ac:dyDescent="0.2">
      <c r="A172" s="71" t="s">
        <v>512</v>
      </c>
      <c r="B172" s="71"/>
      <c r="C172" s="71"/>
      <c r="D172" s="71"/>
      <c r="F172" s="99" t="s">
        <v>518</v>
      </c>
      <c r="G172" s="100"/>
      <c r="H172" s="100"/>
      <c r="I172" s="101"/>
    </row>
    <row r="173" spans="1:9" ht="68" customHeight="1" x14ac:dyDescent="0.2">
      <c r="A173" s="67" t="s">
        <v>21</v>
      </c>
      <c r="B173" s="67"/>
      <c r="C173" s="67"/>
      <c r="D173" s="67"/>
      <c r="F173" s="98" t="s">
        <v>312</v>
      </c>
      <c r="G173" s="102"/>
      <c r="H173" s="102"/>
      <c r="I173" s="103"/>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73" t="s">
        <v>513</v>
      </c>
      <c r="B184" s="73"/>
      <c r="C184" s="73"/>
      <c r="D184" s="73"/>
      <c r="F184" s="99" t="s">
        <v>516</v>
      </c>
      <c r="G184" s="100"/>
      <c r="H184" s="100"/>
      <c r="I184" s="101"/>
    </row>
    <row r="185" spans="1:9" x14ac:dyDescent="0.2">
      <c r="A185" s="67" t="s">
        <v>22</v>
      </c>
      <c r="B185" s="67"/>
      <c r="C185" s="67"/>
      <c r="D185" s="67"/>
      <c r="F185" s="95" t="s">
        <v>316</v>
      </c>
      <c r="G185" s="96"/>
      <c r="H185" s="96"/>
      <c r="I185" s="97"/>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98" t="s">
        <v>498</v>
      </c>
      <c r="G190" s="96"/>
      <c r="H190" s="96"/>
      <c r="I190" s="97"/>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95" t="s">
        <v>525</v>
      </c>
      <c r="G206" s="96"/>
      <c r="H206" s="96"/>
      <c r="I206" s="97"/>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99" t="s">
        <v>515</v>
      </c>
      <c r="G211" s="100"/>
      <c r="H211" s="100"/>
      <c r="I211" s="101"/>
    </row>
    <row r="212" spans="1:9" ht="17" customHeight="1" x14ac:dyDescent="0.2">
      <c r="A212" s="15" t="s">
        <v>23</v>
      </c>
      <c r="B212" s="15"/>
      <c r="C212" s="15"/>
      <c r="D212" s="15"/>
      <c r="F212" s="95" t="s">
        <v>372</v>
      </c>
      <c r="G212" s="96"/>
      <c r="H212" s="96"/>
      <c r="I212" s="97"/>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99" t="s">
        <v>539</v>
      </c>
      <c r="G221" s="100"/>
      <c r="H221" s="100"/>
      <c r="I221" s="101"/>
    </row>
    <row r="222" spans="1:9" ht="17" customHeight="1" x14ac:dyDescent="0.2">
      <c r="A222" s="15" t="s">
        <v>540</v>
      </c>
      <c r="B222" s="15"/>
      <c r="C222" s="15"/>
      <c r="D222" s="15"/>
      <c r="F222" s="95" t="s">
        <v>541</v>
      </c>
      <c r="G222" s="96"/>
      <c r="H222" s="96"/>
      <c r="I222" s="97"/>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95" t="s">
        <v>551</v>
      </c>
      <c r="G228" s="96"/>
      <c r="H228" s="96"/>
      <c r="I228" s="97"/>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95" t="s">
        <v>704</v>
      </c>
      <c r="G252" s="96"/>
      <c r="H252" s="96"/>
      <c r="I252" s="97"/>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95" t="s">
        <v>716</v>
      </c>
      <c r="G263" s="96"/>
      <c r="H263" s="96"/>
      <c r="I263" s="97"/>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EMDN</vt:lpstr>
      <vt:lpstr>A01</vt:lpstr>
      <vt:lpstr>A02</vt:lpstr>
      <vt:lpstr>B01</vt:lpstr>
      <vt:lpstr>B03</vt:lpstr>
      <vt:lpstr>C01</vt:lpstr>
      <vt:lpstr>IVDR</vt:lpstr>
      <vt:lpstr>A</vt:lpstr>
      <vt:lpstr>B</vt:lpstr>
      <vt:lpstr>C0</vt:lpstr>
      <vt:lpstr>'A02'!Standards</vt:lpstr>
      <vt:lpstr>'B01'!Standards</vt:lpstr>
      <vt:lpstr>'B03'!Standards</vt:lpstr>
      <vt:lpstr>'C01'!Standards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2024-07-15T11:26:33Z</dcterms:modified>
</cp:coreProperties>
</file>