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hidePivotFieldList="1" autoCompressPictures="0"/>
  <bookViews>
    <workbookView xWindow="0" yWindow="0" windowWidth="13460" windowHeight="16060" tabRatio="931" firstSheet="1" activeTab="3"/>
  </bookViews>
  <sheets>
    <sheet name="Table of Contents" sheetId="4" r:id="rId1"/>
    <sheet name="String" sheetId="10" r:id="rId2"/>
    <sheet name="Graph" sheetId="9" r:id="rId3"/>
    <sheet name="Recursion" sheetId="6" r:id="rId4"/>
    <sheet name="Sorting and Searching" sheetId="8" r:id="rId5"/>
    <sheet name="Brute Force" sheetId="3" r:id="rId6"/>
    <sheet name="Math" sheetId="5" r:id="rId7"/>
    <sheet name="Simulation" sheetId="11" r:id="rId8"/>
    <sheet name="Sheet1" sheetId="12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6" l="1"/>
  <c r="H19" i="6"/>
  <c r="H5" i="9"/>
  <c r="J4" i="10"/>
  <c r="H2" i="10"/>
  <c r="H3" i="10"/>
  <c r="H4" i="10"/>
  <c r="H5" i="10"/>
  <c r="H6" i="10"/>
  <c r="H7" i="10"/>
  <c r="H10" i="10"/>
  <c r="H11" i="10"/>
  <c r="H14" i="10"/>
  <c r="H16" i="10"/>
  <c r="H17" i="10"/>
  <c r="J1" i="10"/>
  <c r="H3" i="6"/>
  <c r="H5" i="6"/>
  <c r="J3" i="6"/>
  <c r="B26" i="8"/>
  <c r="H13" i="9"/>
  <c r="H12" i="9"/>
  <c r="H9" i="9"/>
  <c r="H4" i="9"/>
  <c r="H2" i="9"/>
  <c r="B2" i="12"/>
  <c r="B3" i="12"/>
  <c r="B4" i="12"/>
  <c r="D13" i="12"/>
  <c r="D14" i="12"/>
  <c r="D15" i="12"/>
  <c r="D16" i="12"/>
  <c r="B15" i="12"/>
  <c r="D6" i="12"/>
  <c r="D7" i="12"/>
  <c r="D8" i="12"/>
  <c r="D9" i="12"/>
  <c r="D3" i="12"/>
  <c r="D2" i="12"/>
  <c r="D4" i="12"/>
  <c r="D1" i="12"/>
  <c r="H5" i="8"/>
  <c r="H3" i="8"/>
  <c r="H4" i="8"/>
  <c r="H6" i="8"/>
  <c r="H2" i="8"/>
  <c r="H9" i="8"/>
  <c r="B24" i="8"/>
  <c r="B25" i="8"/>
  <c r="J2" i="10"/>
  <c r="J3" i="10"/>
  <c r="J1" i="6"/>
  <c r="J2" i="6"/>
</calcChain>
</file>

<file path=xl/sharedStrings.xml><?xml version="1.0" encoding="utf-8"?>
<sst xmlns="http://schemas.openxmlformats.org/spreadsheetml/2006/main" count="432" uniqueCount="300">
  <si>
    <t>String Manipulation</t>
  </si>
  <si>
    <t>HuffmanDecoding</t>
  </si>
  <si>
    <t>SRM 308</t>
  </si>
  <si>
    <t>PalindromeDecoding</t>
  </si>
  <si>
    <t>SRM 324</t>
  </si>
  <si>
    <t>Simple Math, String Manipulation</t>
  </si>
  <si>
    <t>MineField</t>
  </si>
  <si>
    <t>SRM 169</t>
  </si>
  <si>
    <t>Stitch</t>
  </si>
  <si>
    <t>SRM 231</t>
  </si>
  <si>
    <t>DancingSentence</t>
  </si>
  <si>
    <t>SRM 279</t>
  </si>
  <si>
    <t>ClientsList</t>
  </si>
  <si>
    <t>SRM 227</t>
  </si>
  <si>
    <t>Sorting, String Manipulation, String Parsing</t>
  </si>
  <si>
    <t>BusinessTasks</t>
  </si>
  <si>
    <t>SRM 236</t>
  </si>
  <si>
    <t>String Manipulation, String Parsing</t>
  </si>
  <si>
    <t>Library</t>
  </si>
  <si>
    <t>SRM 384</t>
  </si>
  <si>
    <t>Brute Force, String Manipulation, String Parsing</t>
  </si>
  <si>
    <t>Sorting, String Manipulation</t>
  </si>
  <si>
    <t>TagalogDictionary</t>
  </si>
  <si>
    <t>SRM 342</t>
  </si>
  <si>
    <t>Decipherability</t>
  </si>
  <si>
    <t>SRM 649</t>
  </si>
  <si>
    <t>Decipher</t>
  </si>
  <si>
    <t>SRM 253</t>
  </si>
  <si>
    <t>WordForm</t>
  </si>
  <si>
    <t>SRM 173</t>
  </si>
  <si>
    <t>Brute Force, String Parsing</t>
  </si>
  <si>
    <t>IsHomomorphism</t>
  </si>
  <si>
    <t>SRM 161</t>
  </si>
  <si>
    <t>String Parsing</t>
  </si>
  <si>
    <t>Paintball</t>
  </si>
  <si>
    <t>SRM 364</t>
  </si>
  <si>
    <t>Sorting, String Parsing</t>
  </si>
  <si>
    <t>ScheduleStrength</t>
  </si>
  <si>
    <t>SRM 265</t>
  </si>
  <si>
    <t>Math, Sorting, String Parsing</t>
  </si>
  <si>
    <t>Iditarod</t>
  </si>
  <si>
    <t>SRM 160</t>
  </si>
  <si>
    <t>Name</t>
  </si>
  <si>
    <t>Source</t>
  </si>
  <si>
    <t>Topic</t>
  </si>
  <si>
    <t>Completed</t>
  </si>
  <si>
    <t>Percentage</t>
  </si>
  <si>
    <t>Time</t>
  </si>
  <si>
    <t>Start</t>
  </si>
  <si>
    <t>End</t>
  </si>
  <si>
    <t>Average Time</t>
  </si>
  <si>
    <t>Graph Theory</t>
  </si>
  <si>
    <t>Brute Force, Graph Theory</t>
  </si>
  <si>
    <t>CellRemoval</t>
  </si>
  <si>
    <t>SRM 435</t>
  </si>
  <si>
    <t>Graph Theory, Simple Search, Iteration</t>
  </si>
  <si>
    <t>PenguinSledding</t>
  </si>
  <si>
    <t>SRM 566</t>
  </si>
  <si>
    <t>CostMatrix</t>
  </si>
  <si>
    <t>TCO07 Semi 1</t>
  </si>
  <si>
    <t>Graph Theory, Greedy</t>
  </si>
  <si>
    <t>CarolsSinging</t>
  </si>
  <si>
    <t>SRM 331</t>
  </si>
  <si>
    <t>ChristmasTreeDecoration</t>
  </si>
  <si>
    <t>SRM 640</t>
  </si>
  <si>
    <t>DivisorInc</t>
  </si>
  <si>
    <t>SRM 302</t>
  </si>
  <si>
    <t>Graph Theory, Math</t>
  </si>
  <si>
    <t>SongsList</t>
  </si>
  <si>
    <t>TCCC07 Semi 2</t>
  </si>
  <si>
    <t>Greedy, Simple Search, Iteration</t>
  </si>
  <si>
    <t>LargestSubsequence</t>
  </si>
  <si>
    <t>SRM 518</t>
  </si>
  <si>
    <t>Greedy, String Manipulation</t>
  </si>
  <si>
    <t>PlayGame</t>
  </si>
  <si>
    <t>SRM 217</t>
  </si>
  <si>
    <t>Brute Force, Greedy, Simple Math</t>
  </si>
  <si>
    <t>RowAndCoins</t>
  </si>
  <si>
    <t>SRM 522</t>
  </si>
  <si>
    <t>Dynamic Programming, Greedy</t>
  </si>
  <si>
    <t>StandInLine</t>
  </si>
  <si>
    <t>SRM 314</t>
  </si>
  <si>
    <t>Greedy, Simple Math</t>
  </si>
  <si>
    <t>FanFailure</t>
  </si>
  <si>
    <t>SRM 195</t>
  </si>
  <si>
    <t>Greedy</t>
  </si>
  <si>
    <t>EqualizeStrings</t>
  </si>
  <si>
    <t>TCO10 Round 1</t>
  </si>
  <si>
    <t>GroceryBagger</t>
  </si>
  <si>
    <t>SRM 222</t>
  </si>
  <si>
    <t>Greedy, Simple Search, Iteration, Sorting</t>
  </si>
  <si>
    <t>TomekPhone</t>
  </si>
  <si>
    <t>SRM 560</t>
  </si>
  <si>
    <t>Greedy, Sorting</t>
  </si>
  <si>
    <t>MergersDivOne</t>
  </si>
  <si>
    <t>SRM 536</t>
  </si>
  <si>
    <t>MagicalStringDiv1</t>
  </si>
  <si>
    <t>SRM 609</t>
  </si>
  <si>
    <t>SixteenBricks</t>
  </si>
  <si>
    <t>TCO14 Round 2A</t>
  </si>
  <si>
    <t>UnderscoreJustification</t>
  </si>
  <si>
    <t>SRM 385</t>
  </si>
  <si>
    <t>SwitchingGame</t>
  </si>
  <si>
    <t>TCO14 Parallel Round 2B</t>
  </si>
  <si>
    <t>JingleRingle</t>
  </si>
  <si>
    <t>TCO10 Qual 2</t>
  </si>
  <si>
    <t>GirlsAndBoys</t>
  </si>
  <si>
    <t>TCO10 Qual 1</t>
  </si>
  <si>
    <t>ORSolitaire</t>
  </si>
  <si>
    <t>SRM 600</t>
  </si>
  <si>
    <t>PerfectPermutation</t>
  </si>
  <si>
    <t>SRM 441</t>
  </si>
  <si>
    <t>JumpFurther</t>
  </si>
  <si>
    <t>SRM 587</t>
  </si>
  <si>
    <t>BlackWhiteMagic</t>
  </si>
  <si>
    <t>TCO11 Qual 2</t>
  </si>
  <si>
    <t>ColorfulCards</t>
  </si>
  <si>
    <t>SRM 495</t>
  </si>
  <si>
    <t>BuildingHeights</t>
  </si>
  <si>
    <t>SRM 624</t>
  </si>
  <si>
    <t>Greedy, Search, Simple Math, Sorting</t>
  </si>
  <si>
    <t>MissingParentheses</t>
  </si>
  <si>
    <t>SRM 521</t>
  </si>
  <si>
    <t>Strings</t>
  </si>
  <si>
    <t xml:space="preserve">String Manipulation </t>
  </si>
  <si>
    <t>Graph</t>
  </si>
  <si>
    <t xml:space="preserve">Graph Theory </t>
  </si>
  <si>
    <t>Brute Force</t>
  </si>
  <si>
    <t>Simple Search, Iteration</t>
  </si>
  <si>
    <t>Math</t>
  </si>
  <si>
    <t xml:space="preserve">Math </t>
  </si>
  <si>
    <t>Probability</t>
  </si>
  <si>
    <t>Recursion and Dynamic Programming</t>
  </si>
  <si>
    <t>Recursion</t>
  </si>
  <si>
    <t>Dynamic Programming</t>
  </si>
  <si>
    <t>Excel</t>
  </si>
  <si>
    <t>TopCoder</t>
  </si>
  <si>
    <t>Gayle McDowell</t>
  </si>
  <si>
    <t>Arrays and Strings</t>
  </si>
  <si>
    <t>Data Structure</t>
  </si>
  <si>
    <t>Data Structures</t>
  </si>
  <si>
    <t>Linked Lists</t>
  </si>
  <si>
    <t>Stacks and Queues</t>
  </si>
  <si>
    <t>Trees and Graphs</t>
  </si>
  <si>
    <t>Bit Manipulation</t>
  </si>
  <si>
    <t>Brain Teasers</t>
  </si>
  <si>
    <t>Mathematics and Probability</t>
  </si>
  <si>
    <t>Scalability and Memory Limits</t>
  </si>
  <si>
    <t>Sorting and Searching</t>
  </si>
  <si>
    <t>Sorting</t>
  </si>
  <si>
    <t>Searching</t>
  </si>
  <si>
    <t>InverseHaar1D</t>
  </si>
  <si>
    <t>SRM 275</t>
  </si>
  <si>
    <t>Recursion, Simulation</t>
  </si>
  <si>
    <t>NumberofFiboCalls</t>
  </si>
  <si>
    <t>SRM 352</t>
  </si>
  <si>
    <t>RandomPancakeStack</t>
  </si>
  <si>
    <t>SRM 656</t>
  </si>
  <si>
    <t>PrimeSoccer</t>
  </si>
  <si>
    <t>SRM 422</t>
  </si>
  <si>
    <t>Dynamic Programming, Math</t>
  </si>
  <si>
    <t>IncrementAndDoubling</t>
  </si>
  <si>
    <t>SRM 596</t>
  </si>
  <si>
    <t>Dynamic Programming, Simple Math</t>
  </si>
  <si>
    <t>HandsShaking</t>
  </si>
  <si>
    <t>SRM 363</t>
  </si>
  <si>
    <t>Advanced Math, Dynamic Programming</t>
  </si>
  <si>
    <t>WordCompositionGame</t>
  </si>
  <si>
    <t>SRM 255</t>
  </si>
  <si>
    <t>Simple Search, Iteration, Sorting</t>
  </si>
  <si>
    <t>TallPeople</t>
  </si>
  <si>
    <t>SRM 208</t>
  </si>
  <si>
    <t>MedalTable</t>
  </si>
  <si>
    <t>SRM 209</t>
  </si>
  <si>
    <t>PalindromeMaker</t>
  </si>
  <si>
    <t>SRM 274</t>
  </si>
  <si>
    <t>Brute Force, Sorting</t>
  </si>
  <si>
    <t>HealthFood</t>
  </si>
  <si>
    <t>SRM 219</t>
  </si>
  <si>
    <t>Recursion, Sorting, String Parsing</t>
  </si>
  <si>
    <t>Simple Search, Iteration, String Manipulation</t>
  </si>
  <si>
    <t>TwoTurtledoves</t>
  </si>
  <si>
    <t>SRM 224</t>
  </si>
  <si>
    <t>TheLuckyString</t>
  </si>
  <si>
    <t>SRM 428</t>
  </si>
  <si>
    <t>grafixCorrupt</t>
  </si>
  <si>
    <t>SRM 211</t>
  </si>
  <si>
    <t>IsomorphicWords</t>
  </si>
  <si>
    <t>SRM 391</t>
  </si>
  <si>
    <t>Rate</t>
  </si>
  <si>
    <t>Div 1</t>
  </si>
  <si>
    <t>TheBlackJackDivOne</t>
  </si>
  <si>
    <t>SRM 448</t>
  </si>
  <si>
    <t>Recursion, Search</t>
  </si>
  <si>
    <t>IPConverter</t>
  </si>
  <si>
    <t>SRM 210</t>
  </si>
  <si>
    <t>Recursion, Search, Sorting</t>
  </si>
  <si>
    <t>ListeningIn</t>
  </si>
  <si>
    <t>SRM 254</t>
  </si>
  <si>
    <t>EllysCheckers</t>
  </si>
  <si>
    <t>SRM 534</t>
  </si>
  <si>
    <t>Dynamic Programming, Simple Search, Iteration</t>
  </si>
  <si>
    <t>TypoCoderDiv1</t>
  </si>
  <si>
    <t>SRM 602</t>
  </si>
  <si>
    <t>ForbiddenStrings</t>
  </si>
  <si>
    <t>SRM 412</t>
  </si>
  <si>
    <t>FixedDiceGameDiv1</t>
  </si>
  <si>
    <t>SRM 626</t>
  </si>
  <si>
    <t>BuildingTowersEasy</t>
  </si>
  <si>
    <t>SRM 647</t>
  </si>
  <si>
    <t>ChangingSounds</t>
  </si>
  <si>
    <t>SRM 366</t>
  </si>
  <si>
    <t>CuttingBitString</t>
  </si>
  <si>
    <t>SRM 555</t>
  </si>
  <si>
    <t>SentenceDecomposition</t>
  </si>
  <si>
    <t>SRM 411</t>
  </si>
  <si>
    <t>Dynamic Programming, String Manipulation</t>
  </si>
  <si>
    <t>Left</t>
  </si>
  <si>
    <t>Simulation, Sorting</t>
  </si>
  <si>
    <t>YetAnotherIncredibleMachine</t>
  </si>
  <si>
    <t>SRM 513</t>
  </si>
  <si>
    <t>Simple Math, Simple Search, Iteration, Sorting</t>
  </si>
  <si>
    <t>EllysRoomAssignmentsDiv1</t>
  </si>
  <si>
    <t>SRM 577</t>
  </si>
  <si>
    <t>Simple Math, Sorting</t>
  </si>
  <si>
    <t>Brute Force, Sorting, String Manipulation</t>
  </si>
  <si>
    <t>MatchMaking</t>
  </si>
  <si>
    <t>SRM 203</t>
  </si>
  <si>
    <t>GroupWork</t>
  </si>
  <si>
    <t>SRM 322</t>
  </si>
  <si>
    <t>KingSort</t>
  </si>
  <si>
    <t>SRM 529</t>
  </si>
  <si>
    <t>Simple Math, Sorting, String Manipulation, String Parsing</t>
  </si>
  <si>
    <t>ReportAccess</t>
  </si>
  <si>
    <t>SRM 241</t>
  </si>
  <si>
    <t>Search, Sorting, String Manipulation, String Parsing</t>
  </si>
  <si>
    <t>OmahaLow</t>
  </si>
  <si>
    <t>SRM 206</t>
  </si>
  <si>
    <t>Badgers</t>
  </si>
  <si>
    <t>SRM 476</t>
  </si>
  <si>
    <t>Apothecary</t>
  </si>
  <si>
    <t>SRM 204</t>
  </si>
  <si>
    <t>Greedy, Math</t>
  </si>
  <si>
    <t>SRMCodingPhase</t>
  </si>
  <si>
    <t>SRM 520</t>
  </si>
  <si>
    <t>Brute Force, Greedy, Search</t>
  </si>
  <si>
    <t>FoxAndMp3</t>
  </si>
  <si>
    <t>SRM 571</t>
  </si>
  <si>
    <t>Greedy, Search</t>
  </si>
  <si>
    <t>LostParentheses</t>
  </si>
  <si>
    <t>SRM 348</t>
  </si>
  <si>
    <t>MaximizeSquares</t>
  </si>
  <si>
    <t>SRM 362</t>
  </si>
  <si>
    <t>Geometry, Greedy, Math</t>
  </si>
  <si>
    <t>ColoredStrokes</t>
  </si>
  <si>
    <t>SRM 496</t>
  </si>
  <si>
    <t>ICPCBalloons</t>
  </si>
  <si>
    <t>SRM 561</t>
  </si>
  <si>
    <t>Brute Force, Greedy</t>
  </si>
  <si>
    <t>SlimeXSlimesCity</t>
  </si>
  <si>
    <t>SRM 506</t>
  </si>
  <si>
    <t>ScoreRecomposition</t>
  </si>
  <si>
    <t>SRM 309</t>
  </si>
  <si>
    <t>StreetWalking</t>
  </si>
  <si>
    <t>SRM 395</t>
  </si>
  <si>
    <t>MysteriousRestaurant</t>
  </si>
  <si>
    <t>SRM 512</t>
  </si>
  <si>
    <t>DNAString</t>
  </si>
  <si>
    <t>SRM 396</t>
  </si>
  <si>
    <t>PermutationSignature</t>
  </si>
  <si>
    <t>SRM 497</t>
  </si>
  <si>
    <t>OlympicCandles</t>
  </si>
  <si>
    <t>SRM 408</t>
  </si>
  <si>
    <t>ToastXToast</t>
  </si>
  <si>
    <t>Member SRM 503</t>
  </si>
  <si>
    <t>NumericalSequence</t>
  </si>
  <si>
    <t>SRM 259</t>
  </si>
  <si>
    <t>KingdomAndTrees</t>
  </si>
  <si>
    <t>SRM 548</t>
  </si>
  <si>
    <t>MatrixTransforming</t>
  </si>
  <si>
    <t>SRM 311</t>
  </si>
  <si>
    <t>SpaceWarDiv1</t>
  </si>
  <si>
    <t>SRM 582</t>
  </si>
  <si>
    <t>DucksAlignment</t>
  </si>
  <si>
    <t>SRM 526</t>
  </si>
  <si>
    <t>ColorfulChocolates</t>
  </si>
  <si>
    <t>SRM 551</t>
  </si>
  <si>
    <t>GreaterGame</t>
  </si>
  <si>
    <t>SRM 637</t>
  </si>
  <si>
    <t>TheTree</t>
  </si>
  <si>
    <t>SRM 591</t>
  </si>
  <si>
    <t>CirclesCountry</t>
  </si>
  <si>
    <t>SRM 443</t>
  </si>
  <si>
    <t>Geometry, Graph Theory</t>
  </si>
  <si>
    <t>ArcadeManao</t>
  </si>
  <si>
    <t>SRM 576</t>
  </si>
  <si>
    <t>Family</t>
  </si>
  <si>
    <t>SRM 618</t>
  </si>
  <si>
    <t>Egalitarianism</t>
  </si>
  <si>
    <t>SRM 584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</si>
</sst>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</font>
    <font>
      <b/>
      <sz val="16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/>
        <bgColor theme="6"/>
      </patternFill>
    </fill>
    <fill>
      <patternFill patternType="solid">
        <fgColor rgb="FFEBF1DE"/>
        <bgColor rgb="FFEBF1DE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170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3" fillId="0" borderId="0" xfId="0" applyFont="1"/>
    <xf numFmtId="10" fontId="2" fillId="0" borderId="0" xfId="0" applyNumberFormat="1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7" fillId="3" borderId="1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0" fontId="9" fillId="0" borderId="0" xfId="1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0" fontId="11" fillId="0" borderId="0" xfId="1" applyNumberFormat="1" applyFont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164" fontId="11" fillId="0" borderId="0" xfId="0" applyNumberFormat="1" applyFont="1" applyBorder="1" applyAlignment="1">
      <alignment horizontal="center" vertical="center"/>
    </xf>
    <xf numFmtId="0" fontId="11" fillId="0" borderId="0" xfId="0" applyNumberFormat="1" applyFont="1" applyBorder="1" applyAlignment="1">
      <alignment horizontal="center" vertical="center"/>
    </xf>
    <xf numFmtId="9" fontId="9" fillId="0" borderId="0" xfId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1" fontId="9" fillId="0" borderId="0" xfId="0" applyNumberFormat="1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10" fontId="9" fillId="0" borderId="0" xfId="1" applyNumberFormat="1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10" fontId="10" fillId="0" borderId="7" xfId="1" applyNumberFormat="1" applyFont="1" applyFill="1" applyBorder="1" applyAlignment="1">
      <alignment horizontal="center" vertical="center"/>
    </xf>
    <xf numFmtId="164" fontId="11" fillId="0" borderId="7" xfId="0" applyNumberFormat="1" applyFont="1" applyFill="1" applyBorder="1" applyAlignment="1">
      <alignment horizontal="center" vertical="center"/>
    </xf>
    <xf numFmtId="0" fontId="11" fillId="0" borderId="7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0" fontId="10" fillId="0" borderId="3" xfId="1" applyNumberFormat="1" applyFont="1" applyFill="1" applyBorder="1" applyAlignment="1">
      <alignment horizontal="center" vertical="center"/>
    </xf>
    <xf numFmtId="164" fontId="11" fillId="0" borderId="3" xfId="0" applyNumberFormat="1" applyFont="1" applyFill="1" applyBorder="1" applyAlignment="1">
      <alignment horizontal="center" vertical="center"/>
    </xf>
    <xf numFmtId="0" fontId="11" fillId="0" borderId="4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0" fontId="10" fillId="0" borderId="6" xfId="1" applyNumberFormat="1" applyFont="1" applyFill="1" applyBorder="1" applyAlignment="1">
      <alignment horizontal="center" vertical="center"/>
    </xf>
    <xf numFmtId="164" fontId="11" fillId="0" borderId="6" xfId="0" applyNumberFormat="1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0" fontId="10" fillId="0" borderId="8" xfId="1" applyNumberFormat="1" applyFont="1" applyBorder="1" applyAlignment="1">
      <alignment horizontal="center" vertical="center"/>
    </xf>
    <xf numFmtId="164" fontId="11" fillId="0" borderId="8" xfId="0" applyNumberFormat="1" applyFont="1" applyFill="1" applyBorder="1" applyAlignment="1">
      <alignment horizontal="center" vertical="center"/>
    </xf>
    <xf numFmtId="10" fontId="10" fillId="0" borderId="8" xfId="1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1" fillId="0" borderId="8" xfId="0" applyNumberFormat="1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</cellXfs>
  <cellStyles count="17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Normal" xfId="0" builtinId="0"/>
    <cellStyle name="Percent" xfId="1" builtinId="5"/>
  </cellStyles>
  <dxfs count="40"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h:mm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h:mm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h:mm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h:mm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h:mm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h:mm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</font>
      <numFmt numFmtId="14" formatCode="0.00%"/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0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0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0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0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0"/>
      </font>
      <alignment horizontal="center" vertical="center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6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h:mm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h:mm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</xdr:rowOff>
    </xdr:to>
    <xdr:pic>
      <xdr:nvPicPr>
        <xdr:cNvPr id="2" name="Picture 14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127000</xdr:colOff>
      <xdr:row>17</xdr:row>
      <xdr:rowOff>12700</xdr:rowOff>
    </xdr:to>
    <xdr:pic>
      <xdr:nvPicPr>
        <xdr:cNvPr id="3" name="Picture 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2552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127000</xdr:colOff>
      <xdr:row>17</xdr:row>
      <xdr:rowOff>12700</xdr:rowOff>
    </xdr:to>
    <xdr:pic>
      <xdr:nvPicPr>
        <xdr:cNvPr id="4" name="Picture 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127000</xdr:colOff>
      <xdr:row>17</xdr:row>
      <xdr:rowOff>12700</xdr:rowOff>
    </xdr:to>
    <xdr:pic>
      <xdr:nvPicPr>
        <xdr:cNvPr id="5" name="Picture 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2552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127000</xdr:colOff>
      <xdr:row>17</xdr:row>
      <xdr:rowOff>12700</xdr:rowOff>
    </xdr:to>
    <xdr:pic>
      <xdr:nvPicPr>
        <xdr:cNvPr id="6" name="Picture 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127000</xdr:colOff>
      <xdr:row>17</xdr:row>
      <xdr:rowOff>12700</xdr:rowOff>
    </xdr:to>
    <xdr:pic>
      <xdr:nvPicPr>
        <xdr:cNvPr id="7" name="Picture 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2552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127000</xdr:colOff>
      <xdr:row>17</xdr:row>
      <xdr:rowOff>12700</xdr:rowOff>
    </xdr:to>
    <xdr:pic>
      <xdr:nvPicPr>
        <xdr:cNvPr id="8" name="Picture 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127000</xdr:colOff>
      <xdr:row>17</xdr:row>
      <xdr:rowOff>12700</xdr:rowOff>
    </xdr:to>
    <xdr:pic>
      <xdr:nvPicPr>
        <xdr:cNvPr id="9" name="Picture 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2552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127000</xdr:colOff>
      <xdr:row>17</xdr:row>
      <xdr:rowOff>12700</xdr:rowOff>
    </xdr:to>
    <xdr:pic>
      <xdr:nvPicPr>
        <xdr:cNvPr id="10" name="Picture 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127000</xdr:colOff>
      <xdr:row>17</xdr:row>
      <xdr:rowOff>12700</xdr:rowOff>
    </xdr:to>
    <xdr:pic>
      <xdr:nvPicPr>
        <xdr:cNvPr id="11" name="Picture 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2552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127000</xdr:colOff>
      <xdr:row>17</xdr:row>
      <xdr:rowOff>12700</xdr:rowOff>
    </xdr:to>
    <xdr:pic>
      <xdr:nvPicPr>
        <xdr:cNvPr id="12" name="Picture 1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127000</xdr:colOff>
      <xdr:row>17</xdr:row>
      <xdr:rowOff>12700</xdr:rowOff>
    </xdr:to>
    <xdr:pic>
      <xdr:nvPicPr>
        <xdr:cNvPr id="13" name="Picture 1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2552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127000</xdr:colOff>
      <xdr:row>17</xdr:row>
      <xdr:rowOff>12700</xdr:rowOff>
    </xdr:to>
    <xdr:pic>
      <xdr:nvPicPr>
        <xdr:cNvPr id="14" name="Picture 1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127000</xdr:colOff>
      <xdr:row>17</xdr:row>
      <xdr:rowOff>12700</xdr:rowOff>
    </xdr:to>
    <xdr:pic>
      <xdr:nvPicPr>
        <xdr:cNvPr id="15" name="Picture 1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2552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127000</xdr:colOff>
      <xdr:row>1</xdr:row>
      <xdr:rowOff>12700</xdr:rowOff>
    </xdr:to>
    <xdr:pic>
      <xdr:nvPicPr>
        <xdr:cNvPr id="16" name="Picture 1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127000</xdr:colOff>
      <xdr:row>1</xdr:row>
      <xdr:rowOff>12700</xdr:rowOff>
    </xdr:to>
    <xdr:pic>
      <xdr:nvPicPr>
        <xdr:cNvPr id="17" name="Picture 1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457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127000</xdr:colOff>
      <xdr:row>1</xdr:row>
      <xdr:rowOff>12700</xdr:rowOff>
    </xdr:to>
    <xdr:pic>
      <xdr:nvPicPr>
        <xdr:cNvPr id="18" name="Picture 1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127000</xdr:colOff>
      <xdr:row>1</xdr:row>
      <xdr:rowOff>12700</xdr:rowOff>
    </xdr:to>
    <xdr:pic>
      <xdr:nvPicPr>
        <xdr:cNvPr id="19" name="Picture 1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457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127000</xdr:colOff>
      <xdr:row>1</xdr:row>
      <xdr:rowOff>12700</xdr:rowOff>
    </xdr:to>
    <xdr:pic>
      <xdr:nvPicPr>
        <xdr:cNvPr id="20" name="Picture 1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127000</xdr:colOff>
      <xdr:row>1</xdr:row>
      <xdr:rowOff>12700</xdr:rowOff>
    </xdr:to>
    <xdr:pic>
      <xdr:nvPicPr>
        <xdr:cNvPr id="21" name="Picture 1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457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127000</xdr:colOff>
      <xdr:row>1</xdr:row>
      <xdr:rowOff>12700</xdr:rowOff>
    </xdr:to>
    <xdr:pic>
      <xdr:nvPicPr>
        <xdr:cNvPr id="22" name="Picture 2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127000</xdr:colOff>
      <xdr:row>1</xdr:row>
      <xdr:rowOff>12700</xdr:rowOff>
    </xdr:to>
    <xdr:pic>
      <xdr:nvPicPr>
        <xdr:cNvPr id="23" name="Picture 2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457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127000</xdr:colOff>
      <xdr:row>17</xdr:row>
      <xdr:rowOff>12700</xdr:rowOff>
    </xdr:to>
    <xdr:pic>
      <xdr:nvPicPr>
        <xdr:cNvPr id="24" name="Picture 2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127000</xdr:colOff>
      <xdr:row>17</xdr:row>
      <xdr:rowOff>12700</xdr:rowOff>
    </xdr:to>
    <xdr:pic>
      <xdr:nvPicPr>
        <xdr:cNvPr id="25" name="Picture 2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2552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127000</xdr:colOff>
      <xdr:row>1</xdr:row>
      <xdr:rowOff>12700</xdr:rowOff>
    </xdr:to>
    <xdr:pic>
      <xdr:nvPicPr>
        <xdr:cNvPr id="26" name="Picture 2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127000</xdr:colOff>
      <xdr:row>1</xdr:row>
      <xdr:rowOff>12700</xdr:rowOff>
    </xdr:to>
    <xdr:pic>
      <xdr:nvPicPr>
        <xdr:cNvPr id="27" name="Picture 2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457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127000</xdr:colOff>
      <xdr:row>1</xdr:row>
      <xdr:rowOff>12700</xdr:rowOff>
    </xdr:to>
    <xdr:pic>
      <xdr:nvPicPr>
        <xdr:cNvPr id="28" name="Picture 2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127000</xdr:colOff>
      <xdr:row>1</xdr:row>
      <xdr:rowOff>12700</xdr:rowOff>
    </xdr:to>
    <xdr:pic>
      <xdr:nvPicPr>
        <xdr:cNvPr id="29" name="Picture 2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457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127000</xdr:colOff>
      <xdr:row>17</xdr:row>
      <xdr:rowOff>12700</xdr:rowOff>
    </xdr:to>
    <xdr:pic>
      <xdr:nvPicPr>
        <xdr:cNvPr id="30" name="Picture 2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127000</xdr:colOff>
      <xdr:row>17</xdr:row>
      <xdr:rowOff>12700</xdr:rowOff>
    </xdr:to>
    <xdr:pic>
      <xdr:nvPicPr>
        <xdr:cNvPr id="31" name="Picture 2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2552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127000</xdr:colOff>
      <xdr:row>1</xdr:row>
      <xdr:rowOff>12700</xdr:rowOff>
    </xdr:to>
    <xdr:pic>
      <xdr:nvPicPr>
        <xdr:cNvPr id="32" name="Picture 3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127000</xdr:colOff>
      <xdr:row>1</xdr:row>
      <xdr:rowOff>12700</xdr:rowOff>
    </xdr:to>
    <xdr:pic>
      <xdr:nvPicPr>
        <xdr:cNvPr id="33" name="Picture 3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457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127000</xdr:colOff>
      <xdr:row>1</xdr:row>
      <xdr:rowOff>12700</xdr:rowOff>
    </xdr:to>
    <xdr:pic>
      <xdr:nvPicPr>
        <xdr:cNvPr id="34" name="Picture 3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127000</xdr:colOff>
      <xdr:row>1</xdr:row>
      <xdr:rowOff>12700</xdr:rowOff>
    </xdr:to>
    <xdr:pic>
      <xdr:nvPicPr>
        <xdr:cNvPr id="35" name="Picture 3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457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127000</xdr:colOff>
      <xdr:row>1</xdr:row>
      <xdr:rowOff>12700</xdr:rowOff>
    </xdr:to>
    <xdr:pic>
      <xdr:nvPicPr>
        <xdr:cNvPr id="36" name="Picture 3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127000</xdr:colOff>
      <xdr:row>1</xdr:row>
      <xdr:rowOff>12700</xdr:rowOff>
    </xdr:to>
    <xdr:pic>
      <xdr:nvPicPr>
        <xdr:cNvPr id="37" name="Picture 3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457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127000</xdr:colOff>
      <xdr:row>17</xdr:row>
      <xdr:rowOff>12700</xdr:rowOff>
    </xdr:to>
    <xdr:pic>
      <xdr:nvPicPr>
        <xdr:cNvPr id="38" name="Picture 3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127000</xdr:colOff>
      <xdr:row>17</xdr:row>
      <xdr:rowOff>12700</xdr:rowOff>
    </xdr:to>
    <xdr:pic>
      <xdr:nvPicPr>
        <xdr:cNvPr id="39" name="Picture 3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2552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127000</xdr:colOff>
      <xdr:row>1</xdr:row>
      <xdr:rowOff>12700</xdr:rowOff>
    </xdr:to>
    <xdr:pic>
      <xdr:nvPicPr>
        <xdr:cNvPr id="40" name="Picture 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1900" y="457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127000</xdr:colOff>
      <xdr:row>1</xdr:row>
      <xdr:rowOff>12700</xdr:rowOff>
    </xdr:to>
    <xdr:pic>
      <xdr:nvPicPr>
        <xdr:cNvPr id="41" name="Picture 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127000</xdr:colOff>
      <xdr:row>1</xdr:row>
      <xdr:rowOff>12700</xdr:rowOff>
    </xdr:to>
    <xdr:pic>
      <xdr:nvPicPr>
        <xdr:cNvPr id="42" name="Picture 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1900" y="838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127000</xdr:colOff>
      <xdr:row>1</xdr:row>
      <xdr:rowOff>12700</xdr:rowOff>
    </xdr:to>
    <xdr:pic>
      <xdr:nvPicPr>
        <xdr:cNvPr id="43" name="Picture 1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127000</xdr:colOff>
      <xdr:row>1</xdr:row>
      <xdr:rowOff>12700</xdr:rowOff>
    </xdr:to>
    <xdr:pic>
      <xdr:nvPicPr>
        <xdr:cNvPr id="44" name="Picture 1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127000</xdr:colOff>
      <xdr:row>1</xdr:row>
      <xdr:rowOff>12700</xdr:rowOff>
    </xdr:to>
    <xdr:pic>
      <xdr:nvPicPr>
        <xdr:cNvPr id="45" name="Picture 1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1900" y="647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127000</xdr:colOff>
      <xdr:row>1</xdr:row>
      <xdr:rowOff>12700</xdr:rowOff>
    </xdr:to>
    <xdr:pic>
      <xdr:nvPicPr>
        <xdr:cNvPr id="46" name="Picture 1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127000</xdr:colOff>
      <xdr:row>1</xdr:row>
      <xdr:rowOff>12700</xdr:rowOff>
    </xdr:to>
    <xdr:pic>
      <xdr:nvPicPr>
        <xdr:cNvPr id="47" name="Picture 1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1900" y="1219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127000</xdr:colOff>
      <xdr:row>1</xdr:row>
      <xdr:rowOff>12700</xdr:rowOff>
    </xdr:to>
    <xdr:pic>
      <xdr:nvPicPr>
        <xdr:cNvPr id="48" name="Picture 2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127000</xdr:colOff>
      <xdr:row>1</xdr:row>
      <xdr:rowOff>12700</xdr:rowOff>
    </xdr:to>
    <xdr:pic>
      <xdr:nvPicPr>
        <xdr:cNvPr id="49" name="Picture 2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1900" y="2362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127000</xdr:colOff>
      <xdr:row>1</xdr:row>
      <xdr:rowOff>12700</xdr:rowOff>
    </xdr:to>
    <xdr:pic>
      <xdr:nvPicPr>
        <xdr:cNvPr id="50" name="Picture 2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127000</xdr:colOff>
      <xdr:row>1</xdr:row>
      <xdr:rowOff>12700</xdr:rowOff>
    </xdr:to>
    <xdr:pic>
      <xdr:nvPicPr>
        <xdr:cNvPr id="51" name="Picture 2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1900" y="457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127000</xdr:colOff>
      <xdr:row>1</xdr:row>
      <xdr:rowOff>12700</xdr:rowOff>
    </xdr:to>
    <xdr:pic>
      <xdr:nvPicPr>
        <xdr:cNvPr id="52" name="Picture 5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127000</xdr:colOff>
      <xdr:row>1</xdr:row>
      <xdr:rowOff>12700</xdr:rowOff>
    </xdr:to>
    <xdr:pic>
      <xdr:nvPicPr>
        <xdr:cNvPr id="53" name="Picture 5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127000</xdr:colOff>
      <xdr:row>1</xdr:row>
      <xdr:rowOff>12700</xdr:rowOff>
    </xdr:to>
    <xdr:pic>
      <xdr:nvPicPr>
        <xdr:cNvPr id="54" name="Picture 5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127000</xdr:colOff>
      <xdr:row>1</xdr:row>
      <xdr:rowOff>12700</xdr:rowOff>
    </xdr:to>
    <xdr:pic>
      <xdr:nvPicPr>
        <xdr:cNvPr id="55" name="Picture 5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127000</xdr:colOff>
      <xdr:row>1</xdr:row>
      <xdr:rowOff>12700</xdr:rowOff>
    </xdr:to>
    <xdr:pic>
      <xdr:nvPicPr>
        <xdr:cNvPr id="56" name="Picture 5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127000</xdr:colOff>
      <xdr:row>1</xdr:row>
      <xdr:rowOff>12700</xdr:rowOff>
    </xdr:to>
    <xdr:pic>
      <xdr:nvPicPr>
        <xdr:cNvPr id="57" name="Picture 2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127000</xdr:colOff>
      <xdr:row>1</xdr:row>
      <xdr:rowOff>12700</xdr:rowOff>
    </xdr:to>
    <xdr:pic>
      <xdr:nvPicPr>
        <xdr:cNvPr id="58" name="Picture 2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127000</xdr:colOff>
      <xdr:row>1</xdr:row>
      <xdr:rowOff>12700</xdr:rowOff>
    </xdr:to>
    <xdr:pic>
      <xdr:nvPicPr>
        <xdr:cNvPr id="59" name="Picture 3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127000</xdr:colOff>
      <xdr:row>1</xdr:row>
      <xdr:rowOff>12700</xdr:rowOff>
    </xdr:to>
    <xdr:pic>
      <xdr:nvPicPr>
        <xdr:cNvPr id="60" name="Picture 3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127000</xdr:colOff>
      <xdr:row>1</xdr:row>
      <xdr:rowOff>12700</xdr:rowOff>
    </xdr:to>
    <xdr:pic>
      <xdr:nvPicPr>
        <xdr:cNvPr id="61" name="Picture 3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127000</xdr:colOff>
      <xdr:row>1</xdr:row>
      <xdr:rowOff>12700</xdr:rowOff>
    </xdr:to>
    <xdr:pic>
      <xdr:nvPicPr>
        <xdr:cNvPr id="62" name="Picture 4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127000</xdr:colOff>
      <xdr:row>1</xdr:row>
      <xdr:rowOff>12700</xdr:rowOff>
    </xdr:to>
    <xdr:pic>
      <xdr:nvPicPr>
        <xdr:cNvPr id="63" name="Picture 4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127000</xdr:colOff>
      <xdr:row>1</xdr:row>
      <xdr:rowOff>12700</xdr:rowOff>
    </xdr:to>
    <xdr:pic>
      <xdr:nvPicPr>
        <xdr:cNvPr id="64" name="Picture 5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127000</xdr:colOff>
      <xdr:row>1</xdr:row>
      <xdr:rowOff>12700</xdr:rowOff>
    </xdr:to>
    <xdr:pic>
      <xdr:nvPicPr>
        <xdr:cNvPr id="65" name="Picture 5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127000</xdr:colOff>
      <xdr:row>1</xdr:row>
      <xdr:rowOff>12700</xdr:rowOff>
    </xdr:to>
    <xdr:pic>
      <xdr:nvPicPr>
        <xdr:cNvPr id="66" name="Picture 1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1900" y="1219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127000</xdr:colOff>
      <xdr:row>11</xdr:row>
      <xdr:rowOff>12700</xdr:rowOff>
    </xdr:to>
    <xdr:pic>
      <xdr:nvPicPr>
        <xdr:cNvPr id="67" name="Picture 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2438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127000</xdr:colOff>
      <xdr:row>15</xdr:row>
      <xdr:rowOff>12700</xdr:rowOff>
    </xdr:to>
    <xdr:pic>
      <xdr:nvPicPr>
        <xdr:cNvPr id="68" name="Picture 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3390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127000</xdr:colOff>
      <xdr:row>15</xdr:row>
      <xdr:rowOff>12700</xdr:rowOff>
    </xdr:to>
    <xdr:pic>
      <xdr:nvPicPr>
        <xdr:cNvPr id="69" name="Picture 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3390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127000</xdr:colOff>
      <xdr:row>1</xdr:row>
      <xdr:rowOff>12700</xdr:rowOff>
    </xdr:to>
    <xdr:pic>
      <xdr:nvPicPr>
        <xdr:cNvPr id="70" name="Picture 1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127000</xdr:colOff>
      <xdr:row>16</xdr:row>
      <xdr:rowOff>12700</xdr:rowOff>
    </xdr:to>
    <xdr:pic>
      <xdr:nvPicPr>
        <xdr:cNvPr id="71" name="Picture 1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3581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127000</xdr:colOff>
      <xdr:row>2</xdr:row>
      <xdr:rowOff>12700</xdr:rowOff>
    </xdr:to>
    <xdr:pic>
      <xdr:nvPicPr>
        <xdr:cNvPr id="72" name="Picture 2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127000</xdr:colOff>
      <xdr:row>8</xdr:row>
      <xdr:rowOff>12700</xdr:rowOff>
    </xdr:to>
    <xdr:pic>
      <xdr:nvPicPr>
        <xdr:cNvPr id="73" name="Picture 2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1866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127000</xdr:colOff>
      <xdr:row>4</xdr:row>
      <xdr:rowOff>12700</xdr:rowOff>
    </xdr:to>
    <xdr:pic>
      <xdr:nvPicPr>
        <xdr:cNvPr id="74" name="Picture 2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25400</xdr:rowOff>
    </xdr:from>
    <xdr:to>
      <xdr:col>5</xdr:col>
      <xdr:colOff>127000</xdr:colOff>
      <xdr:row>3</xdr:row>
      <xdr:rowOff>38100</xdr:rowOff>
    </xdr:to>
    <xdr:pic>
      <xdr:nvPicPr>
        <xdr:cNvPr id="75" name="Picture 2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9398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127000</xdr:colOff>
      <xdr:row>5</xdr:row>
      <xdr:rowOff>12700</xdr:rowOff>
    </xdr:to>
    <xdr:pic>
      <xdr:nvPicPr>
        <xdr:cNvPr id="76" name="Picture 3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127000</xdr:colOff>
      <xdr:row>6</xdr:row>
      <xdr:rowOff>12700</xdr:rowOff>
    </xdr:to>
    <xdr:pic>
      <xdr:nvPicPr>
        <xdr:cNvPr id="77" name="Picture 3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127000</xdr:colOff>
      <xdr:row>7</xdr:row>
      <xdr:rowOff>12700</xdr:rowOff>
    </xdr:to>
    <xdr:pic>
      <xdr:nvPicPr>
        <xdr:cNvPr id="78" name="Picture 3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1676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127000</xdr:colOff>
      <xdr:row>16</xdr:row>
      <xdr:rowOff>12700</xdr:rowOff>
    </xdr:to>
    <xdr:pic>
      <xdr:nvPicPr>
        <xdr:cNvPr id="79" name="Picture 4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3581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127000</xdr:colOff>
      <xdr:row>8</xdr:row>
      <xdr:rowOff>12700</xdr:rowOff>
    </xdr:to>
    <xdr:pic>
      <xdr:nvPicPr>
        <xdr:cNvPr id="80" name="Picture 4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127000</xdr:colOff>
      <xdr:row>9</xdr:row>
      <xdr:rowOff>12700</xdr:rowOff>
    </xdr:to>
    <xdr:pic>
      <xdr:nvPicPr>
        <xdr:cNvPr id="81" name="Picture 4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127000</xdr:colOff>
      <xdr:row>5</xdr:row>
      <xdr:rowOff>12700</xdr:rowOff>
    </xdr:to>
    <xdr:pic>
      <xdr:nvPicPr>
        <xdr:cNvPr id="82" name="Picture 4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1295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127000</xdr:colOff>
      <xdr:row>10</xdr:row>
      <xdr:rowOff>12700</xdr:rowOff>
    </xdr:to>
    <xdr:pic>
      <xdr:nvPicPr>
        <xdr:cNvPr id="83" name="Picture 4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127000</xdr:colOff>
      <xdr:row>9</xdr:row>
      <xdr:rowOff>12700</xdr:rowOff>
    </xdr:to>
    <xdr:pic>
      <xdr:nvPicPr>
        <xdr:cNvPr id="84" name="Picture 4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2057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127000</xdr:colOff>
      <xdr:row>16</xdr:row>
      <xdr:rowOff>12700</xdr:rowOff>
    </xdr:to>
    <xdr:pic>
      <xdr:nvPicPr>
        <xdr:cNvPr id="85" name="Picture 5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3581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127000</xdr:colOff>
      <xdr:row>15</xdr:row>
      <xdr:rowOff>12700</xdr:rowOff>
    </xdr:to>
    <xdr:pic>
      <xdr:nvPicPr>
        <xdr:cNvPr id="86" name="Picture 5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3390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127000</xdr:colOff>
      <xdr:row>16</xdr:row>
      <xdr:rowOff>12700</xdr:rowOff>
    </xdr:to>
    <xdr:pic>
      <xdr:nvPicPr>
        <xdr:cNvPr id="87" name="Picture 5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3581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127000</xdr:colOff>
      <xdr:row>11</xdr:row>
      <xdr:rowOff>12700</xdr:rowOff>
    </xdr:to>
    <xdr:pic>
      <xdr:nvPicPr>
        <xdr:cNvPr id="88" name="Picture 5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127000</xdr:colOff>
      <xdr:row>9</xdr:row>
      <xdr:rowOff>12700</xdr:rowOff>
    </xdr:to>
    <xdr:pic>
      <xdr:nvPicPr>
        <xdr:cNvPr id="89" name="Picture 5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2057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127000</xdr:colOff>
      <xdr:row>12</xdr:row>
      <xdr:rowOff>12700</xdr:rowOff>
    </xdr:to>
    <xdr:pic>
      <xdr:nvPicPr>
        <xdr:cNvPr id="90" name="Picture 5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127000</xdr:colOff>
      <xdr:row>6</xdr:row>
      <xdr:rowOff>12700</xdr:rowOff>
    </xdr:to>
    <xdr:pic>
      <xdr:nvPicPr>
        <xdr:cNvPr id="91" name="Picture 5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1485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127000</xdr:colOff>
      <xdr:row>13</xdr:row>
      <xdr:rowOff>12700</xdr:rowOff>
    </xdr:to>
    <xdr:pic>
      <xdr:nvPicPr>
        <xdr:cNvPr id="92" name="Picture 6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9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127000</xdr:colOff>
      <xdr:row>10</xdr:row>
      <xdr:rowOff>12700</xdr:rowOff>
    </xdr:to>
    <xdr:pic>
      <xdr:nvPicPr>
        <xdr:cNvPr id="93" name="Picture 6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2247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127000</xdr:colOff>
      <xdr:row>14</xdr:row>
      <xdr:rowOff>12700</xdr:rowOff>
    </xdr:to>
    <xdr:pic>
      <xdr:nvPicPr>
        <xdr:cNvPr id="94" name="Picture 6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9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127000</xdr:colOff>
      <xdr:row>16</xdr:row>
      <xdr:rowOff>12700</xdr:rowOff>
    </xdr:to>
    <xdr:pic>
      <xdr:nvPicPr>
        <xdr:cNvPr id="95" name="Picture 6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3581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127000</xdr:colOff>
      <xdr:row>11</xdr:row>
      <xdr:rowOff>12700</xdr:rowOff>
    </xdr:to>
    <xdr:pic>
      <xdr:nvPicPr>
        <xdr:cNvPr id="96" name="Picture 6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2438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127000</xdr:colOff>
      <xdr:row>14</xdr:row>
      <xdr:rowOff>12700</xdr:rowOff>
    </xdr:to>
    <xdr:pic>
      <xdr:nvPicPr>
        <xdr:cNvPr id="97" name="Picture 7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0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127000</xdr:colOff>
      <xdr:row>15</xdr:row>
      <xdr:rowOff>12700</xdr:rowOff>
    </xdr:to>
    <xdr:pic>
      <xdr:nvPicPr>
        <xdr:cNvPr id="98" name="Picture 7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90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127000</xdr:colOff>
      <xdr:row>15</xdr:row>
      <xdr:rowOff>12700</xdr:rowOff>
    </xdr:to>
    <xdr:pic>
      <xdr:nvPicPr>
        <xdr:cNvPr id="99" name="Picture 7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90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127000</xdr:colOff>
      <xdr:row>16</xdr:row>
      <xdr:rowOff>12700</xdr:rowOff>
    </xdr:to>
    <xdr:pic>
      <xdr:nvPicPr>
        <xdr:cNvPr id="100" name="Picture 7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3581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127000</xdr:colOff>
      <xdr:row>13</xdr:row>
      <xdr:rowOff>12700</xdr:rowOff>
    </xdr:to>
    <xdr:pic>
      <xdr:nvPicPr>
        <xdr:cNvPr id="101" name="Picture 7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2819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127000</xdr:colOff>
      <xdr:row>16</xdr:row>
      <xdr:rowOff>12700</xdr:rowOff>
    </xdr:to>
    <xdr:pic>
      <xdr:nvPicPr>
        <xdr:cNvPr id="102" name="Picture 7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3581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127000</xdr:colOff>
      <xdr:row>16</xdr:row>
      <xdr:rowOff>12700</xdr:rowOff>
    </xdr:to>
    <xdr:pic>
      <xdr:nvPicPr>
        <xdr:cNvPr id="103" name="Picture 8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3581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127000</xdr:colOff>
      <xdr:row>16</xdr:row>
      <xdr:rowOff>12700</xdr:rowOff>
    </xdr:to>
    <xdr:pic>
      <xdr:nvPicPr>
        <xdr:cNvPr id="104" name="Picture 8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3581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127000</xdr:colOff>
      <xdr:row>15</xdr:row>
      <xdr:rowOff>12700</xdr:rowOff>
    </xdr:to>
    <xdr:pic>
      <xdr:nvPicPr>
        <xdr:cNvPr id="105" name="Picture 8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3390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127000</xdr:colOff>
      <xdr:row>12</xdr:row>
      <xdr:rowOff>12700</xdr:rowOff>
    </xdr:to>
    <xdr:pic>
      <xdr:nvPicPr>
        <xdr:cNvPr id="106" name="Picture 8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2628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127000</xdr:colOff>
      <xdr:row>16</xdr:row>
      <xdr:rowOff>12700</xdr:rowOff>
    </xdr:to>
    <xdr:pic>
      <xdr:nvPicPr>
        <xdr:cNvPr id="107" name="Picture 9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1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127000</xdr:colOff>
      <xdr:row>1</xdr:row>
      <xdr:rowOff>12700</xdr:rowOff>
    </xdr:to>
    <xdr:pic>
      <xdr:nvPicPr>
        <xdr:cNvPr id="108" name="Picture 9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533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127000</xdr:colOff>
      <xdr:row>16</xdr:row>
      <xdr:rowOff>12700</xdr:rowOff>
    </xdr:to>
    <xdr:pic>
      <xdr:nvPicPr>
        <xdr:cNvPr id="109" name="Picture 9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3581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127000</xdr:colOff>
      <xdr:row>16</xdr:row>
      <xdr:rowOff>12700</xdr:rowOff>
    </xdr:to>
    <xdr:pic>
      <xdr:nvPicPr>
        <xdr:cNvPr id="110" name="Picture 9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3581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127000</xdr:colOff>
      <xdr:row>16</xdr:row>
      <xdr:rowOff>12700</xdr:rowOff>
    </xdr:to>
    <xdr:pic>
      <xdr:nvPicPr>
        <xdr:cNvPr id="111" name="Picture 9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3581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127000</xdr:colOff>
      <xdr:row>16</xdr:row>
      <xdr:rowOff>12700</xdr:rowOff>
    </xdr:to>
    <xdr:pic>
      <xdr:nvPicPr>
        <xdr:cNvPr id="112" name="Picture 10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3581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127000</xdr:colOff>
      <xdr:row>3</xdr:row>
      <xdr:rowOff>12700</xdr:rowOff>
    </xdr:to>
    <xdr:pic>
      <xdr:nvPicPr>
        <xdr:cNvPr id="113" name="Picture 10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127000</xdr:colOff>
      <xdr:row>2</xdr:row>
      <xdr:rowOff>12700</xdr:rowOff>
    </xdr:to>
    <xdr:pic>
      <xdr:nvPicPr>
        <xdr:cNvPr id="114" name="Picture 10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723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127000</xdr:colOff>
      <xdr:row>16</xdr:row>
      <xdr:rowOff>12700</xdr:rowOff>
    </xdr:to>
    <xdr:pic>
      <xdr:nvPicPr>
        <xdr:cNvPr id="115" name="Picture 10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1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127000</xdr:colOff>
      <xdr:row>16</xdr:row>
      <xdr:rowOff>12700</xdr:rowOff>
    </xdr:to>
    <xdr:pic>
      <xdr:nvPicPr>
        <xdr:cNvPr id="116" name="Picture 10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1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127000</xdr:colOff>
      <xdr:row>7</xdr:row>
      <xdr:rowOff>12700</xdr:rowOff>
    </xdr:to>
    <xdr:pic>
      <xdr:nvPicPr>
        <xdr:cNvPr id="117" name="Picture 10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127000</xdr:colOff>
      <xdr:row>16</xdr:row>
      <xdr:rowOff>12700</xdr:rowOff>
    </xdr:to>
    <xdr:pic>
      <xdr:nvPicPr>
        <xdr:cNvPr id="118" name="Picture 11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1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127000</xdr:colOff>
      <xdr:row>9</xdr:row>
      <xdr:rowOff>12700</xdr:rowOff>
    </xdr:to>
    <xdr:pic>
      <xdr:nvPicPr>
        <xdr:cNvPr id="119" name="Picture 11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127000</xdr:colOff>
      <xdr:row>4</xdr:row>
      <xdr:rowOff>12700</xdr:rowOff>
    </xdr:to>
    <xdr:pic>
      <xdr:nvPicPr>
        <xdr:cNvPr id="120" name="Picture 11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1104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127000</xdr:colOff>
      <xdr:row>10</xdr:row>
      <xdr:rowOff>12700</xdr:rowOff>
    </xdr:to>
    <xdr:pic>
      <xdr:nvPicPr>
        <xdr:cNvPr id="121" name="Picture 11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127000</xdr:colOff>
      <xdr:row>11</xdr:row>
      <xdr:rowOff>12700</xdr:rowOff>
    </xdr:to>
    <xdr:pic>
      <xdr:nvPicPr>
        <xdr:cNvPr id="122" name="Picture 11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127000</xdr:colOff>
      <xdr:row>10</xdr:row>
      <xdr:rowOff>12700</xdr:rowOff>
    </xdr:to>
    <xdr:pic>
      <xdr:nvPicPr>
        <xdr:cNvPr id="123" name="Picture 11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2247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127000</xdr:colOff>
      <xdr:row>12</xdr:row>
      <xdr:rowOff>12700</xdr:rowOff>
    </xdr:to>
    <xdr:pic>
      <xdr:nvPicPr>
        <xdr:cNvPr id="124" name="Picture 12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127000</xdr:colOff>
      <xdr:row>6</xdr:row>
      <xdr:rowOff>12700</xdr:rowOff>
    </xdr:to>
    <xdr:pic>
      <xdr:nvPicPr>
        <xdr:cNvPr id="125" name="Picture 12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1485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127000</xdr:colOff>
      <xdr:row>16</xdr:row>
      <xdr:rowOff>12700</xdr:rowOff>
    </xdr:to>
    <xdr:pic>
      <xdr:nvPicPr>
        <xdr:cNvPr id="126" name="Picture 12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3581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127000</xdr:colOff>
      <xdr:row>14</xdr:row>
      <xdr:rowOff>12700</xdr:rowOff>
    </xdr:to>
    <xdr:pic>
      <xdr:nvPicPr>
        <xdr:cNvPr id="127" name="Picture 12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3009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127000</xdr:colOff>
      <xdr:row>16</xdr:row>
      <xdr:rowOff>12700</xdr:rowOff>
    </xdr:to>
    <xdr:pic>
      <xdr:nvPicPr>
        <xdr:cNvPr id="128" name="Picture 13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1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127000</xdr:colOff>
      <xdr:row>1</xdr:row>
      <xdr:rowOff>12700</xdr:rowOff>
    </xdr:to>
    <xdr:pic>
      <xdr:nvPicPr>
        <xdr:cNvPr id="129" name="Picture 14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533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127000</xdr:colOff>
      <xdr:row>2</xdr:row>
      <xdr:rowOff>12700</xdr:rowOff>
    </xdr:to>
    <xdr:pic>
      <xdr:nvPicPr>
        <xdr:cNvPr id="130" name="Picture 14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723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127000</xdr:colOff>
      <xdr:row>3</xdr:row>
      <xdr:rowOff>12700</xdr:rowOff>
    </xdr:to>
    <xdr:pic>
      <xdr:nvPicPr>
        <xdr:cNvPr id="131" name="Picture 15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914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127000</xdr:colOff>
      <xdr:row>16</xdr:row>
      <xdr:rowOff>12700</xdr:rowOff>
    </xdr:to>
    <xdr:pic>
      <xdr:nvPicPr>
        <xdr:cNvPr id="132" name="Picture 15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3581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127000</xdr:colOff>
      <xdr:row>4</xdr:row>
      <xdr:rowOff>12700</xdr:rowOff>
    </xdr:to>
    <xdr:pic>
      <xdr:nvPicPr>
        <xdr:cNvPr id="133" name="Picture 15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1104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127000</xdr:colOff>
      <xdr:row>5</xdr:row>
      <xdr:rowOff>12700</xdr:rowOff>
    </xdr:to>
    <xdr:pic>
      <xdr:nvPicPr>
        <xdr:cNvPr id="134" name="Picture 15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1295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127000</xdr:colOff>
      <xdr:row>6</xdr:row>
      <xdr:rowOff>12700</xdr:rowOff>
    </xdr:to>
    <xdr:pic>
      <xdr:nvPicPr>
        <xdr:cNvPr id="135" name="Picture 15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1485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127000</xdr:colOff>
      <xdr:row>16</xdr:row>
      <xdr:rowOff>12700</xdr:rowOff>
    </xdr:to>
    <xdr:pic>
      <xdr:nvPicPr>
        <xdr:cNvPr id="136" name="Picture 15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3581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127000</xdr:colOff>
      <xdr:row>7</xdr:row>
      <xdr:rowOff>12700</xdr:rowOff>
    </xdr:to>
    <xdr:pic>
      <xdr:nvPicPr>
        <xdr:cNvPr id="137" name="Picture 16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1676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127000</xdr:colOff>
      <xdr:row>16</xdr:row>
      <xdr:rowOff>12700</xdr:rowOff>
    </xdr:to>
    <xdr:pic>
      <xdr:nvPicPr>
        <xdr:cNvPr id="138" name="Picture 16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3581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127000</xdr:colOff>
      <xdr:row>8</xdr:row>
      <xdr:rowOff>12700</xdr:rowOff>
    </xdr:to>
    <xdr:pic>
      <xdr:nvPicPr>
        <xdr:cNvPr id="139" name="Picture 16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1866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127000</xdr:colOff>
      <xdr:row>9</xdr:row>
      <xdr:rowOff>12700</xdr:rowOff>
    </xdr:to>
    <xdr:pic>
      <xdr:nvPicPr>
        <xdr:cNvPr id="140" name="Picture 16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2057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127000</xdr:colOff>
      <xdr:row>9</xdr:row>
      <xdr:rowOff>12700</xdr:rowOff>
    </xdr:to>
    <xdr:pic>
      <xdr:nvPicPr>
        <xdr:cNvPr id="141" name="Picture 16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2057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127000</xdr:colOff>
      <xdr:row>10</xdr:row>
      <xdr:rowOff>12700</xdr:rowOff>
    </xdr:to>
    <xdr:pic>
      <xdr:nvPicPr>
        <xdr:cNvPr id="142" name="Picture 16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2247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127000</xdr:colOff>
      <xdr:row>10</xdr:row>
      <xdr:rowOff>12700</xdr:rowOff>
    </xdr:to>
    <xdr:pic>
      <xdr:nvPicPr>
        <xdr:cNvPr id="143" name="Picture 16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2247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127000</xdr:colOff>
      <xdr:row>11</xdr:row>
      <xdr:rowOff>12700</xdr:rowOff>
    </xdr:to>
    <xdr:pic>
      <xdr:nvPicPr>
        <xdr:cNvPr id="144" name="Picture 16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2438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127000</xdr:colOff>
      <xdr:row>11</xdr:row>
      <xdr:rowOff>12700</xdr:rowOff>
    </xdr:to>
    <xdr:pic>
      <xdr:nvPicPr>
        <xdr:cNvPr id="145" name="Picture 17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2438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127000</xdr:colOff>
      <xdr:row>12</xdr:row>
      <xdr:rowOff>12700</xdr:rowOff>
    </xdr:to>
    <xdr:pic>
      <xdr:nvPicPr>
        <xdr:cNvPr id="146" name="Picture 17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2628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127000</xdr:colOff>
      <xdr:row>13</xdr:row>
      <xdr:rowOff>12700</xdr:rowOff>
    </xdr:to>
    <xdr:pic>
      <xdr:nvPicPr>
        <xdr:cNvPr id="147" name="Picture 17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2819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127000</xdr:colOff>
      <xdr:row>14</xdr:row>
      <xdr:rowOff>12700</xdr:rowOff>
    </xdr:to>
    <xdr:pic>
      <xdr:nvPicPr>
        <xdr:cNvPr id="148" name="Picture 17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3009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127000</xdr:colOff>
      <xdr:row>14</xdr:row>
      <xdr:rowOff>12700</xdr:rowOff>
    </xdr:to>
    <xdr:pic>
      <xdr:nvPicPr>
        <xdr:cNvPr id="149" name="Picture 18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3200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127000</xdr:colOff>
      <xdr:row>15</xdr:row>
      <xdr:rowOff>12700</xdr:rowOff>
    </xdr:to>
    <xdr:pic>
      <xdr:nvPicPr>
        <xdr:cNvPr id="150" name="Picture 18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3390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127000</xdr:colOff>
      <xdr:row>15</xdr:row>
      <xdr:rowOff>12700</xdr:rowOff>
    </xdr:to>
    <xdr:pic>
      <xdr:nvPicPr>
        <xdr:cNvPr id="151" name="Picture 18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3390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127000</xdr:colOff>
      <xdr:row>16</xdr:row>
      <xdr:rowOff>12700</xdr:rowOff>
    </xdr:to>
    <xdr:pic>
      <xdr:nvPicPr>
        <xdr:cNvPr id="152" name="Picture 18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3581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127000</xdr:colOff>
      <xdr:row>16</xdr:row>
      <xdr:rowOff>12700</xdr:rowOff>
    </xdr:to>
    <xdr:pic>
      <xdr:nvPicPr>
        <xdr:cNvPr id="153" name="Picture 18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3581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127000</xdr:colOff>
      <xdr:row>3</xdr:row>
      <xdr:rowOff>12700</xdr:rowOff>
    </xdr:to>
    <xdr:pic>
      <xdr:nvPicPr>
        <xdr:cNvPr id="154" name="Picture 2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914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127000</xdr:colOff>
      <xdr:row>1</xdr:row>
      <xdr:rowOff>12700</xdr:rowOff>
    </xdr:to>
    <xdr:pic>
      <xdr:nvPicPr>
        <xdr:cNvPr id="155" name="Picture 9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533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127000</xdr:colOff>
      <xdr:row>2</xdr:row>
      <xdr:rowOff>12700</xdr:rowOff>
    </xdr:to>
    <xdr:pic>
      <xdr:nvPicPr>
        <xdr:cNvPr id="156" name="Picture 10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723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127000</xdr:colOff>
      <xdr:row>1</xdr:row>
      <xdr:rowOff>12700</xdr:rowOff>
    </xdr:to>
    <xdr:pic>
      <xdr:nvPicPr>
        <xdr:cNvPr id="157" name="Picture 14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533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127000</xdr:colOff>
      <xdr:row>2</xdr:row>
      <xdr:rowOff>12700</xdr:rowOff>
    </xdr:to>
    <xdr:pic>
      <xdr:nvPicPr>
        <xdr:cNvPr id="158" name="Picture 14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723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127000</xdr:colOff>
      <xdr:row>3</xdr:row>
      <xdr:rowOff>12700</xdr:rowOff>
    </xdr:to>
    <xdr:pic>
      <xdr:nvPicPr>
        <xdr:cNvPr id="159" name="Picture 15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914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127000</xdr:colOff>
      <xdr:row>6</xdr:row>
      <xdr:rowOff>12700</xdr:rowOff>
    </xdr:to>
    <xdr:pic>
      <xdr:nvPicPr>
        <xdr:cNvPr id="160" name="Picture 2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1485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127000</xdr:colOff>
      <xdr:row>4</xdr:row>
      <xdr:rowOff>12700</xdr:rowOff>
    </xdr:to>
    <xdr:pic>
      <xdr:nvPicPr>
        <xdr:cNvPr id="161" name="Picture 9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1104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127000</xdr:colOff>
      <xdr:row>5</xdr:row>
      <xdr:rowOff>12700</xdr:rowOff>
    </xdr:to>
    <xdr:pic>
      <xdr:nvPicPr>
        <xdr:cNvPr id="162" name="Picture 10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1295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127000</xdr:colOff>
      <xdr:row>4</xdr:row>
      <xdr:rowOff>12700</xdr:rowOff>
    </xdr:to>
    <xdr:pic>
      <xdr:nvPicPr>
        <xdr:cNvPr id="163" name="Picture 14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1104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127000</xdr:colOff>
      <xdr:row>5</xdr:row>
      <xdr:rowOff>12700</xdr:rowOff>
    </xdr:to>
    <xdr:pic>
      <xdr:nvPicPr>
        <xdr:cNvPr id="164" name="Picture 14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1295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127000</xdr:colOff>
      <xdr:row>6</xdr:row>
      <xdr:rowOff>12700</xdr:rowOff>
    </xdr:to>
    <xdr:pic>
      <xdr:nvPicPr>
        <xdr:cNvPr id="165" name="Picture 15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1485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127000</xdr:colOff>
      <xdr:row>6</xdr:row>
      <xdr:rowOff>12700</xdr:rowOff>
    </xdr:to>
    <xdr:pic>
      <xdr:nvPicPr>
        <xdr:cNvPr id="166" name="Picture 2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1485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127000</xdr:colOff>
      <xdr:row>4</xdr:row>
      <xdr:rowOff>12700</xdr:rowOff>
    </xdr:to>
    <xdr:pic>
      <xdr:nvPicPr>
        <xdr:cNvPr id="167" name="Picture 9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1104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127000</xdr:colOff>
      <xdr:row>5</xdr:row>
      <xdr:rowOff>12700</xdr:rowOff>
    </xdr:to>
    <xdr:pic>
      <xdr:nvPicPr>
        <xdr:cNvPr id="168" name="Picture 10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1295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127000</xdr:colOff>
      <xdr:row>4</xdr:row>
      <xdr:rowOff>12700</xdr:rowOff>
    </xdr:to>
    <xdr:pic>
      <xdr:nvPicPr>
        <xdr:cNvPr id="169" name="Picture 14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1104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127000</xdr:colOff>
      <xdr:row>5</xdr:row>
      <xdr:rowOff>12700</xdr:rowOff>
    </xdr:to>
    <xdr:pic>
      <xdr:nvPicPr>
        <xdr:cNvPr id="170" name="Picture 14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1295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127000</xdr:colOff>
      <xdr:row>6</xdr:row>
      <xdr:rowOff>12700</xdr:rowOff>
    </xdr:to>
    <xdr:pic>
      <xdr:nvPicPr>
        <xdr:cNvPr id="171" name="Picture 15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1485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</xdr:rowOff>
    </xdr:to>
    <xdr:pic>
      <xdr:nvPicPr>
        <xdr:cNvPr id="2" name="Picture 14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127000</xdr:colOff>
      <xdr:row>12</xdr:row>
      <xdr:rowOff>12700</xdr:rowOff>
    </xdr:to>
    <xdr:pic>
      <xdr:nvPicPr>
        <xdr:cNvPr id="3" name="Picture 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8600" y="1790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127000</xdr:colOff>
      <xdr:row>9</xdr:row>
      <xdr:rowOff>12700</xdr:rowOff>
    </xdr:to>
    <xdr:pic>
      <xdr:nvPicPr>
        <xdr:cNvPr id="4" name="Picture 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127000</xdr:colOff>
      <xdr:row>12</xdr:row>
      <xdr:rowOff>12700</xdr:rowOff>
    </xdr:to>
    <xdr:pic>
      <xdr:nvPicPr>
        <xdr:cNvPr id="5" name="Picture 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8600" y="1790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127000</xdr:colOff>
      <xdr:row>9</xdr:row>
      <xdr:rowOff>12700</xdr:rowOff>
    </xdr:to>
    <xdr:pic>
      <xdr:nvPicPr>
        <xdr:cNvPr id="6" name="Picture 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127000</xdr:colOff>
      <xdr:row>12</xdr:row>
      <xdr:rowOff>12700</xdr:rowOff>
    </xdr:to>
    <xdr:pic>
      <xdr:nvPicPr>
        <xdr:cNvPr id="7" name="Picture 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8600" y="1790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127000</xdr:colOff>
      <xdr:row>9</xdr:row>
      <xdr:rowOff>12700</xdr:rowOff>
    </xdr:to>
    <xdr:pic>
      <xdr:nvPicPr>
        <xdr:cNvPr id="8" name="Picture 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127000</xdr:colOff>
      <xdr:row>12</xdr:row>
      <xdr:rowOff>12700</xdr:rowOff>
    </xdr:to>
    <xdr:pic>
      <xdr:nvPicPr>
        <xdr:cNvPr id="9" name="Picture 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8600" y="1790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127000</xdr:colOff>
      <xdr:row>9</xdr:row>
      <xdr:rowOff>12700</xdr:rowOff>
    </xdr:to>
    <xdr:pic>
      <xdr:nvPicPr>
        <xdr:cNvPr id="10" name="Picture 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127000</xdr:colOff>
      <xdr:row>12</xdr:row>
      <xdr:rowOff>12700</xdr:rowOff>
    </xdr:to>
    <xdr:pic>
      <xdr:nvPicPr>
        <xdr:cNvPr id="11" name="Picture 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8600" y="1790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127000</xdr:colOff>
      <xdr:row>9</xdr:row>
      <xdr:rowOff>12700</xdr:rowOff>
    </xdr:to>
    <xdr:pic>
      <xdr:nvPicPr>
        <xdr:cNvPr id="12" name="Picture 1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127000</xdr:colOff>
      <xdr:row>12</xdr:row>
      <xdr:rowOff>12700</xdr:rowOff>
    </xdr:to>
    <xdr:pic>
      <xdr:nvPicPr>
        <xdr:cNvPr id="13" name="Picture 1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8600" y="1790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127000</xdr:colOff>
      <xdr:row>9</xdr:row>
      <xdr:rowOff>12700</xdr:rowOff>
    </xdr:to>
    <xdr:pic>
      <xdr:nvPicPr>
        <xdr:cNvPr id="14" name="Picture 1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127000</xdr:colOff>
      <xdr:row>12</xdr:row>
      <xdr:rowOff>12700</xdr:rowOff>
    </xdr:to>
    <xdr:pic>
      <xdr:nvPicPr>
        <xdr:cNvPr id="15" name="Picture 1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8600" y="1790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127000</xdr:colOff>
      <xdr:row>10</xdr:row>
      <xdr:rowOff>12700</xdr:rowOff>
    </xdr:to>
    <xdr:pic>
      <xdr:nvPicPr>
        <xdr:cNvPr id="16" name="Picture 1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127000</xdr:colOff>
      <xdr:row>10</xdr:row>
      <xdr:rowOff>12700</xdr:rowOff>
    </xdr:to>
    <xdr:pic>
      <xdr:nvPicPr>
        <xdr:cNvPr id="17" name="Picture 1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8600" y="647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127000</xdr:colOff>
      <xdr:row>10</xdr:row>
      <xdr:rowOff>12700</xdr:rowOff>
    </xdr:to>
    <xdr:pic>
      <xdr:nvPicPr>
        <xdr:cNvPr id="18" name="Picture 1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127000</xdr:colOff>
      <xdr:row>10</xdr:row>
      <xdr:rowOff>12700</xdr:rowOff>
    </xdr:to>
    <xdr:pic>
      <xdr:nvPicPr>
        <xdr:cNvPr id="19" name="Picture 1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8600" y="647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127000</xdr:colOff>
      <xdr:row>10</xdr:row>
      <xdr:rowOff>12700</xdr:rowOff>
    </xdr:to>
    <xdr:pic>
      <xdr:nvPicPr>
        <xdr:cNvPr id="20" name="Picture 1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127000</xdr:colOff>
      <xdr:row>10</xdr:row>
      <xdr:rowOff>12700</xdr:rowOff>
    </xdr:to>
    <xdr:pic>
      <xdr:nvPicPr>
        <xdr:cNvPr id="21" name="Picture 1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8600" y="647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127000</xdr:colOff>
      <xdr:row>10</xdr:row>
      <xdr:rowOff>12700</xdr:rowOff>
    </xdr:to>
    <xdr:pic>
      <xdr:nvPicPr>
        <xdr:cNvPr id="22" name="Picture 2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127000</xdr:colOff>
      <xdr:row>10</xdr:row>
      <xdr:rowOff>12700</xdr:rowOff>
    </xdr:to>
    <xdr:pic>
      <xdr:nvPicPr>
        <xdr:cNvPr id="23" name="Picture 2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8600" y="838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127000</xdr:colOff>
      <xdr:row>9</xdr:row>
      <xdr:rowOff>12700</xdr:rowOff>
    </xdr:to>
    <xdr:pic>
      <xdr:nvPicPr>
        <xdr:cNvPr id="24" name="Picture 2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127000</xdr:colOff>
      <xdr:row>12</xdr:row>
      <xdr:rowOff>12700</xdr:rowOff>
    </xdr:to>
    <xdr:pic>
      <xdr:nvPicPr>
        <xdr:cNvPr id="25" name="Picture 2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8600" y="1790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127000</xdr:colOff>
      <xdr:row>10</xdr:row>
      <xdr:rowOff>12700</xdr:rowOff>
    </xdr:to>
    <xdr:pic>
      <xdr:nvPicPr>
        <xdr:cNvPr id="26" name="Picture 2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127000</xdr:colOff>
      <xdr:row>10</xdr:row>
      <xdr:rowOff>12700</xdr:rowOff>
    </xdr:to>
    <xdr:pic>
      <xdr:nvPicPr>
        <xdr:cNvPr id="27" name="Picture 2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8600" y="1028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127000</xdr:colOff>
      <xdr:row>10</xdr:row>
      <xdr:rowOff>12700</xdr:rowOff>
    </xdr:to>
    <xdr:pic>
      <xdr:nvPicPr>
        <xdr:cNvPr id="28" name="Picture 2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127000</xdr:colOff>
      <xdr:row>10</xdr:row>
      <xdr:rowOff>12700</xdr:rowOff>
    </xdr:to>
    <xdr:pic>
      <xdr:nvPicPr>
        <xdr:cNvPr id="29" name="Picture 2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8600" y="1028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127000</xdr:colOff>
      <xdr:row>9</xdr:row>
      <xdr:rowOff>12700</xdr:rowOff>
    </xdr:to>
    <xdr:pic>
      <xdr:nvPicPr>
        <xdr:cNvPr id="30" name="Picture 2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127000</xdr:colOff>
      <xdr:row>12</xdr:row>
      <xdr:rowOff>12700</xdr:rowOff>
    </xdr:to>
    <xdr:pic>
      <xdr:nvPicPr>
        <xdr:cNvPr id="31" name="Picture 2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8600" y="1790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127000</xdr:colOff>
      <xdr:row>10</xdr:row>
      <xdr:rowOff>12700</xdr:rowOff>
    </xdr:to>
    <xdr:pic>
      <xdr:nvPicPr>
        <xdr:cNvPr id="32" name="Picture 3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127000</xdr:colOff>
      <xdr:row>10</xdr:row>
      <xdr:rowOff>12700</xdr:rowOff>
    </xdr:to>
    <xdr:pic>
      <xdr:nvPicPr>
        <xdr:cNvPr id="33" name="Picture 3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8600" y="457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127000</xdr:colOff>
      <xdr:row>10</xdr:row>
      <xdr:rowOff>12700</xdr:rowOff>
    </xdr:to>
    <xdr:pic>
      <xdr:nvPicPr>
        <xdr:cNvPr id="34" name="Picture 3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127000</xdr:colOff>
      <xdr:row>10</xdr:row>
      <xdr:rowOff>12700</xdr:rowOff>
    </xdr:to>
    <xdr:pic>
      <xdr:nvPicPr>
        <xdr:cNvPr id="35" name="Picture 3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8600" y="457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127000</xdr:colOff>
      <xdr:row>10</xdr:row>
      <xdr:rowOff>12700</xdr:rowOff>
    </xdr:to>
    <xdr:pic>
      <xdr:nvPicPr>
        <xdr:cNvPr id="36" name="Picture 3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127000</xdr:colOff>
      <xdr:row>10</xdr:row>
      <xdr:rowOff>12700</xdr:rowOff>
    </xdr:to>
    <xdr:pic>
      <xdr:nvPicPr>
        <xdr:cNvPr id="37" name="Picture 3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8600" y="457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127000</xdr:colOff>
      <xdr:row>9</xdr:row>
      <xdr:rowOff>12700</xdr:rowOff>
    </xdr:to>
    <xdr:pic>
      <xdr:nvPicPr>
        <xdr:cNvPr id="38" name="Picture 3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127000</xdr:colOff>
      <xdr:row>12</xdr:row>
      <xdr:rowOff>12700</xdr:rowOff>
    </xdr:to>
    <xdr:pic>
      <xdr:nvPicPr>
        <xdr:cNvPr id="39" name="Picture 3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8600" y="1790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127000</xdr:colOff>
      <xdr:row>10</xdr:row>
      <xdr:rowOff>12700</xdr:rowOff>
    </xdr:to>
    <xdr:pic>
      <xdr:nvPicPr>
        <xdr:cNvPr id="40" name="Picture 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5700" y="1219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127000</xdr:colOff>
      <xdr:row>1</xdr:row>
      <xdr:rowOff>12700</xdr:rowOff>
    </xdr:to>
    <xdr:pic>
      <xdr:nvPicPr>
        <xdr:cNvPr id="67" name="Picture 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127000</xdr:colOff>
      <xdr:row>1</xdr:row>
      <xdr:rowOff>12700</xdr:rowOff>
    </xdr:to>
    <xdr:pic>
      <xdr:nvPicPr>
        <xdr:cNvPr id="68" name="Picture 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0800" y="10668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127000</xdr:colOff>
      <xdr:row>2</xdr:row>
      <xdr:rowOff>12700</xdr:rowOff>
    </xdr:to>
    <xdr:pic>
      <xdr:nvPicPr>
        <xdr:cNvPr id="69" name="Picture 1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127000</xdr:colOff>
      <xdr:row>5</xdr:row>
      <xdr:rowOff>12700</xdr:rowOff>
    </xdr:to>
    <xdr:pic>
      <xdr:nvPicPr>
        <xdr:cNvPr id="70" name="Picture 1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127000</xdr:colOff>
      <xdr:row>5</xdr:row>
      <xdr:rowOff>12700</xdr:rowOff>
    </xdr:to>
    <xdr:pic>
      <xdr:nvPicPr>
        <xdr:cNvPr id="71" name="Picture 1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0800" y="838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127000</xdr:colOff>
      <xdr:row>8</xdr:row>
      <xdr:rowOff>12700</xdr:rowOff>
    </xdr:to>
    <xdr:pic>
      <xdr:nvPicPr>
        <xdr:cNvPr id="72" name="Picture 1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127000</xdr:colOff>
      <xdr:row>8</xdr:row>
      <xdr:rowOff>12700</xdr:rowOff>
    </xdr:to>
    <xdr:pic>
      <xdr:nvPicPr>
        <xdr:cNvPr id="73" name="Picture 1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0800" y="14478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127000</xdr:colOff>
      <xdr:row>9</xdr:row>
      <xdr:rowOff>12700</xdr:rowOff>
    </xdr:to>
    <xdr:pic>
      <xdr:nvPicPr>
        <xdr:cNvPr id="74" name="Picture 2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127000</xdr:colOff>
      <xdr:row>9</xdr:row>
      <xdr:rowOff>12700</xdr:rowOff>
    </xdr:to>
    <xdr:pic>
      <xdr:nvPicPr>
        <xdr:cNvPr id="75" name="Picture 2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0800" y="25908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127000</xdr:colOff>
      <xdr:row>10</xdr:row>
      <xdr:rowOff>12700</xdr:rowOff>
    </xdr:to>
    <xdr:pic>
      <xdr:nvPicPr>
        <xdr:cNvPr id="76" name="Picture 2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127000</xdr:colOff>
      <xdr:row>10</xdr:row>
      <xdr:rowOff>12700</xdr:rowOff>
    </xdr:to>
    <xdr:pic>
      <xdr:nvPicPr>
        <xdr:cNvPr id="77" name="Picture 2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0800" y="6096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127000</xdr:colOff>
      <xdr:row>7</xdr:row>
      <xdr:rowOff>12700</xdr:rowOff>
    </xdr:to>
    <xdr:pic>
      <xdr:nvPicPr>
        <xdr:cNvPr id="78" name="Picture 7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127000</xdr:colOff>
      <xdr:row>3</xdr:row>
      <xdr:rowOff>12700</xdr:rowOff>
    </xdr:to>
    <xdr:pic>
      <xdr:nvPicPr>
        <xdr:cNvPr id="79" name="Picture 7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127000</xdr:colOff>
      <xdr:row>10</xdr:row>
      <xdr:rowOff>12700</xdr:rowOff>
    </xdr:to>
    <xdr:pic>
      <xdr:nvPicPr>
        <xdr:cNvPr id="80" name="Picture 7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127000</xdr:colOff>
      <xdr:row>4</xdr:row>
      <xdr:rowOff>12700</xdr:rowOff>
    </xdr:to>
    <xdr:pic>
      <xdr:nvPicPr>
        <xdr:cNvPr id="81" name="Picture 8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127000</xdr:colOff>
      <xdr:row>6</xdr:row>
      <xdr:rowOff>12700</xdr:rowOff>
    </xdr:to>
    <xdr:pic>
      <xdr:nvPicPr>
        <xdr:cNvPr id="82" name="Picture 8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127000</xdr:colOff>
      <xdr:row>7</xdr:row>
      <xdr:rowOff>12700</xdr:rowOff>
    </xdr:to>
    <xdr:pic>
      <xdr:nvPicPr>
        <xdr:cNvPr id="83" name="Picture 2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127000</xdr:colOff>
      <xdr:row>3</xdr:row>
      <xdr:rowOff>12700</xdr:rowOff>
    </xdr:to>
    <xdr:pic>
      <xdr:nvPicPr>
        <xdr:cNvPr id="84" name="Picture 2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127000</xdr:colOff>
      <xdr:row>8</xdr:row>
      <xdr:rowOff>12700</xdr:rowOff>
    </xdr:to>
    <xdr:pic>
      <xdr:nvPicPr>
        <xdr:cNvPr id="85" name="Picture 3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127000</xdr:colOff>
      <xdr:row>8</xdr:row>
      <xdr:rowOff>12700</xdr:rowOff>
    </xdr:to>
    <xdr:pic>
      <xdr:nvPicPr>
        <xdr:cNvPr id="86" name="Picture 3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127000</xdr:colOff>
      <xdr:row>11</xdr:row>
      <xdr:rowOff>12700</xdr:rowOff>
    </xdr:to>
    <xdr:pic>
      <xdr:nvPicPr>
        <xdr:cNvPr id="87" name="Picture 3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127000</xdr:colOff>
      <xdr:row>10</xdr:row>
      <xdr:rowOff>12700</xdr:rowOff>
    </xdr:to>
    <xdr:pic>
      <xdr:nvPicPr>
        <xdr:cNvPr id="88" name="Picture 4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127000</xdr:colOff>
      <xdr:row>11</xdr:row>
      <xdr:rowOff>12700</xdr:rowOff>
    </xdr:to>
    <xdr:pic>
      <xdr:nvPicPr>
        <xdr:cNvPr id="89" name="Picture 4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127000</xdr:colOff>
      <xdr:row>4</xdr:row>
      <xdr:rowOff>12700</xdr:rowOff>
    </xdr:to>
    <xdr:pic>
      <xdr:nvPicPr>
        <xdr:cNvPr id="90" name="Picture 5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127000</xdr:colOff>
      <xdr:row>6</xdr:row>
      <xdr:rowOff>12700</xdr:rowOff>
    </xdr:to>
    <xdr:pic>
      <xdr:nvPicPr>
        <xdr:cNvPr id="91" name="Picture 5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127000</xdr:colOff>
      <xdr:row>8</xdr:row>
      <xdr:rowOff>12700</xdr:rowOff>
    </xdr:to>
    <xdr:pic>
      <xdr:nvPicPr>
        <xdr:cNvPr id="92" name="Picture 1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0800" y="14478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</xdr:rowOff>
    </xdr:to>
    <xdr:pic>
      <xdr:nvPicPr>
        <xdr:cNvPr id="2" name="Picture 14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127000</xdr:colOff>
      <xdr:row>6</xdr:row>
      <xdr:rowOff>12700</xdr:rowOff>
    </xdr:to>
    <xdr:pic>
      <xdr:nvPicPr>
        <xdr:cNvPr id="4097" name="Picture 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2400" y="1295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127000</xdr:colOff>
      <xdr:row>19</xdr:row>
      <xdr:rowOff>12700</xdr:rowOff>
    </xdr:to>
    <xdr:pic>
      <xdr:nvPicPr>
        <xdr:cNvPr id="4098" name="Picture 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127000</xdr:colOff>
      <xdr:row>6</xdr:row>
      <xdr:rowOff>12700</xdr:rowOff>
    </xdr:to>
    <xdr:pic>
      <xdr:nvPicPr>
        <xdr:cNvPr id="4099" name="Picture 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2400" y="1485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127000</xdr:colOff>
      <xdr:row>19</xdr:row>
      <xdr:rowOff>12700</xdr:rowOff>
    </xdr:to>
    <xdr:pic>
      <xdr:nvPicPr>
        <xdr:cNvPr id="4100" name="Picture 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127000</xdr:colOff>
      <xdr:row>6</xdr:row>
      <xdr:rowOff>12700</xdr:rowOff>
    </xdr:to>
    <xdr:pic>
      <xdr:nvPicPr>
        <xdr:cNvPr id="4101" name="Picture 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2400" y="1676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127000</xdr:colOff>
      <xdr:row>19</xdr:row>
      <xdr:rowOff>12700</xdr:rowOff>
    </xdr:to>
    <xdr:pic>
      <xdr:nvPicPr>
        <xdr:cNvPr id="4102" name="Picture 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127000</xdr:colOff>
      <xdr:row>6</xdr:row>
      <xdr:rowOff>12700</xdr:rowOff>
    </xdr:to>
    <xdr:pic>
      <xdr:nvPicPr>
        <xdr:cNvPr id="4103" name="Picture 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2400" y="1866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127000</xdr:colOff>
      <xdr:row>19</xdr:row>
      <xdr:rowOff>12700</xdr:rowOff>
    </xdr:to>
    <xdr:pic>
      <xdr:nvPicPr>
        <xdr:cNvPr id="4104" name="Picture 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127000</xdr:colOff>
      <xdr:row>6</xdr:row>
      <xdr:rowOff>12700</xdr:rowOff>
    </xdr:to>
    <xdr:pic>
      <xdr:nvPicPr>
        <xdr:cNvPr id="4105" name="Picture 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2400" y="2057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127000</xdr:colOff>
      <xdr:row>19</xdr:row>
      <xdr:rowOff>12700</xdr:rowOff>
    </xdr:to>
    <xdr:pic>
      <xdr:nvPicPr>
        <xdr:cNvPr id="4106" name="Picture 1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127000</xdr:colOff>
      <xdr:row>6</xdr:row>
      <xdr:rowOff>12700</xdr:rowOff>
    </xdr:to>
    <xdr:pic>
      <xdr:nvPicPr>
        <xdr:cNvPr id="4107" name="Picture 1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2400" y="2247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127000</xdr:colOff>
      <xdr:row>19</xdr:row>
      <xdr:rowOff>12700</xdr:rowOff>
    </xdr:to>
    <xdr:pic>
      <xdr:nvPicPr>
        <xdr:cNvPr id="4108" name="Picture 1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127000</xdr:colOff>
      <xdr:row>6</xdr:row>
      <xdr:rowOff>12700</xdr:rowOff>
    </xdr:to>
    <xdr:pic>
      <xdr:nvPicPr>
        <xdr:cNvPr id="4109" name="Picture 1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2400" y="2438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127000</xdr:colOff>
      <xdr:row>2</xdr:row>
      <xdr:rowOff>12700</xdr:rowOff>
    </xdr:to>
    <xdr:pic>
      <xdr:nvPicPr>
        <xdr:cNvPr id="4110" name="Picture 1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127000</xdr:colOff>
      <xdr:row>2</xdr:row>
      <xdr:rowOff>12700</xdr:rowOff>
    </xdr:to>
    <xdr:pic>
      <xdr:nvPicPr>
        <xdr:cNvPr id="4111" name="Picture 1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2400" y="2628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127000</xdr:colOff>
      <xdr:row>2</xdr:row>
      <xdr:rowOff>12700</xdr:rowOff>
    </xdr:to>
    <xdr:pic>
      <xdr:nvPicPr>
        <xdr:cNvPr id="4112" name="Picture 1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9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127000</xdr:colOff>
      <xdr:row>2</xdr:row>
      <xdr:rowOff>12700</xdr:rowOff>
    </xdr:to>
    <xdr:pic>
      <xdr:nvPicPr>
        <xdr:cNvPr id="4113" name="Picture 1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2400" y="2819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127000</xdr:colOff>
      <xdr:row>2</xdr:row>
      <xdr:rowOff>12700</xdr:rowOff>
    </xdr:to>
    <xdr:pic>
      <xdr:nvPicPr>
        <xdr:cNvPr id="4114" name="Picture 1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9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127000</xdr:colOff>
      <xdr:row>2</xdr:row>
      <xdr:rowOff>12700</xdr:rowOff>
    </xdr:to>
    <xdr:pic>
      <xdr:nvPicPr>
        <xdr:cNvPr id="4115" name="Picture 1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2400" y="3009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127000</xdr:colOff>
      <xdr:row>4</xdr:row>
      <xdr:rowOff>12700</xdr:rowOff>
    </xdr:to>
    <xdr:pic>
      <xdr:nvPicPr>
        <xdr:cNvPr id="4116" name="Picture 2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0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127000</xdr:colOff>
      <xdr:row>4</xdr:row>
      <xdr:rowOff>12700</xdr:rowOff>
    </xdr:to>
    <xdr:pic>
      <xdr:nvPicPr>
        <xdr:cNvPr id="4117" name="Picture 2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2400" y="3200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127000</xdr:colOff>
      <xdr:row>19</xdr:row>
      <xdr:rowOff>12700</xdr:rowOff>
    </xdr:to>
    <xdr:pic>
      <xdr:nvPicPr>
        <xdr:cNvPr id="4118" name="Picture 2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90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127000</xdr:colOff>
      <xdr:row>6</xdr:row>
      <xdr:rowOff>12700</xdr:rowOff>
    </xdr:to>
    <xdr:pic>
      <xdr:nvPicPr>
        <xdr:cNvPr id="4119" name="Picture 2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2400" y="3390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127000</xdr:colOff>
      <xdr:row>6</xdr:row>
      <xdr:rowOff>12700</xdr:rowOff>
    </xdr:to>
    <xdr:pic>
      <xdr:nvPicPr>
        <xdr:cNvPr id="4120" name="Picture 2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1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127000</xdr:colOff>
      <xdr:row>6</xdr:row>
      <xdr:rowOff>12700</xdr:rowOff>
    </xdr:to>
    <xdr:pic>
      <xdr:nvPicPr>
        <xdr:cNvPr id="4121" name="Picture 2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2400" y="3581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127000</xdr:colOff>
      <xdr:row>6</xdr:row>
      <xdr:rowOff>12700</xdr:rowOff>
    </xdr:to>
    <xdr:pic>
      <xdr:nvPicPr>
        <xdr:cNvPr id="4122" name="Picture 2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1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127000</xdr:colOff>
      <xdr:row>6</xdr:row>
      <xdr:rowOff>12700</xdr:rowOff>
    </xdr:to>
    <xdr:pic>
      <xdr:nvPicPr>
        <xdr:cNvPr id="4123" name="Picture 2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2400" y="3771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127000</xdr:colOff>
      <xdr:row>19</xdr:row>
      <xdr:rowOff>12700</xdr:rowOff>
    </xdr:to>
    <xdr:pic>
      <xdr:nvPicPr>
        <xdr:cNvPr id="4124" name="Picture 2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127000</xdr:colOff>
      <xdr:row>6</xdr:row>
      <xdr:rowOff>12700</xdr:rowOff>
    </xdr:to>
    <xdr:pic>
      <xdr:nvPicPr>
        <xdr:cNvPr id="4125" name="Picture 2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2400" y="3962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127000</xdr:colOff>
      <xdr:row>3</xdr:row>
      <xdr:rowOff>12700</xdr:rowOff>
    </xdr:to>
    <xdr:pic>
      <xdr:nvPicPr>
        <xdr:cNvPr id="4126" name="Picture 3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127000</xdr:colOff>
      <xdr:row>3</xdr:row>
      <xdr:rowOff>12700</xdr:rowOff>
    </xdr:to>
    <xdr:pic>
      <xdr:nvPicPr>
        <xdr:cNvPr id="4127" name="Picture 3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2400" y="4152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127000</xdr:colOff>
      <xdr:row>3</xdr:row>
      <xdr:rowOff>12700</xdr:rowOff>
    </xdr:to>
    <xdr:pic>
      <xdr:nvPicPr>
        <xdr:cNvPr id="4128" name="Picture 3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43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127000</xdr:colOff>
      <xdr:row>3</xdr:row>
      <xdr:rowOff>12700</xdr:rowOff>
    </xdr:to>
    <xdr:pic>
      <xdr:nvPicPr>
        <xdr:cNvPr id="4129" name="Picture 3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2400" y="4343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127000</xdr:colOff>
      <xdr:row>3</xdr:row>
      <xdr:rowOff>12700</xdr:rowOff>
    </xdr:to>
    <xdr:pic>
      <xdr:nvPicPr>
        <xdr:cNvPr id="4130" name="Picture 3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33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127000</xdr:colOff>
      <xdr:row>3</xdr:row>
      <xdr:rowOff>12700</xdr:rowOff>
    </xdr:to>
    <xdr:pic>
      <xdr:nvPicPr>
        <xdr:cNvPr id="4131" name="Picture 3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2400" y="45339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127000</xdr:colOff>
      <xdr:row>19</xdr:row>
      <xdr:rowOff>12700</xdr:rowOff>
    </xdr:to>
    <xdr:pic>
      <xdr:nvPicPr>
        <xdr:cNvPr id="4132" name="Picture 3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24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127000</xdr:colOff>
      <xdr:row>6</xdr:row>
      <xdr:rowOff>12700</xdr:rowOff>
    </xdr:to>
    <xdr:pic>
      <xdr:nvPicPr>
        <xdr:cNvPr id="4133" name="Picture 3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2400" y="4724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127000</xdr:colOff>
      <xdr:row>1</xdr:row>
      <xdr:rowOff>12700</xdr:rowOff>
    </xdr:to>
    <xdr:pic>
      <xdr:nvPicPr>
        <xdr:cNvPr id="3073" name="Picture 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1219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</xdr:rowOff>
    </xdr:to>
    <xdr:pic>
      <xdr:nvPicPr>
        <xdr:cNvPr id="2" name="Picture 14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127000</xdr:colOff>
      <xdr:row>14</xdr:row>
      <xdr:rowOff>12700</xdr:rowOff>
    </xdr:to>
    <xdr:pic>
      <xdr:nvPicPr>
        <xdr:cNvPr id="3" name="Picture 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8600" y="1790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127000</xdr:colOff>
      <xdr:row>22</xdr:row>
      <xdr:rowOff>12700</xdr:rowOff>
    </xdr:to>
    <xdr:pic>
      <xdr:nvPicPr>
        <xdr:cNvPr id="4" name="Picture 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127000</xdr:colOff>
      <xdr:row>14</xdr:row>
      <xdr:rowOff>12700</xdr:rowOff>
    </xdr:to>
    <xdr:pic>
      <xdr:nvPicPr>
        <xdr:cNvPr id="5" name="Picture 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8600" y="1790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127000</xdr:colOff>
      <xdr:row>22</xdr:row>
      <xdr:rowOff>12700</xdr:rowOff>
    </xdr:to>
    <xdr:pic>
      <xdr:nvPicPr>
        <xdr:cNvPr id="6" name="Picture 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127000</xdr:colOff>
      <xdr:row>14</xdr:row>
      <xdr:rowOff>12700</xdr:rowOff>
    </xdr:to>
    <xdr:pic>
      <xdr:nvPicPr>
        <xdr:cNvPr id="7" name="Picture 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8600" y="1790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127000</xdr:colOff>
      <xdr:row>22</xdr:row>
      <xdr:rowOff>12700</xdr:rowOff>
    </xdr:to>
    <xdr:pic>
      <xdr:nvPicPr>
        <xdr:cNvPr id="8" name="Picture 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127000</xdr:colOff>
      <xdr:row>14</xdr:row>
      <xdr:rowOff>12700</xdr:rowOff>
    </xdr:to>
    <xdr:pic>
      <xdr:nvPicPr>
        <xdr:cNvPr id="9" name="Picture 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8600" y="1790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127000</xdr:colOff>
      <xdr:row>22</xdr:row>
      <xdr:rowOff>12700</xdr:rowOff>
    </xdr:to>
    <xdr:pic>
      <xdr:nvPicPr>
        <xdr:cNvPr id="10" name="Picture 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127000</xdr:colOff>
      <xdr:row>14</xdr:row>
      <xdr:rowOff>12700</xdr:rowOff>
    </xdr:to>
    <xdr:pic>
      <xdr:nvPicPr>
        <xdr:cNvPr id="11" name="Picture 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8600" y="1790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127000</xdr:colOff>
      <xdr:row>22</xdr:row>
      <xdr:rowOff>12700</xdr:rowOff>
    </xdr:to>
    <xdr:pic>
      <xdr:nvPicPr>
        <xdr:cNvPr id="12" name="Picture 1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127000</xdr:colOff>
      <xdr:row>14</xdr:row>
      <xdr:rowOff>12700</xdr:rowOff>
    </xdr:to>
    <xdr:pic>
      <xdr:nvPicPr>
        <xdr:cNvPr id="13" name="Picture 1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8600" y="1790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127000</xdr:colOff>
      <xdr:row>22</xdr:row>
      <xdr:rowOff>12700</xdr:rowOff>
    </xdr:to>
    <xdr:pic>
      <xdr:nvPicPr>
        <xdr:cNvPr id="14" name="Picture 1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127000</xdr:colOff>
      <xdr:row>14</xdr:row>
      <xdr:rowOff>12700</xdr:rowOff>
    </xdr:to>
    <xdr:pic>
      <xdr:nvPicPr>
        <xdr:cNvPr id="15" name="Picture 1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8600" y="1790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127000</xdr:colOff>
      <xdr:row>22</xdr:row>
      <xdr:rowOff>12700</xdr:rowOff>
    </xdr:to>
    <xdr:pic>
      <xdr:nvPicPr>
        <xdr:cNvPr id="16" name="Picture 1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127000</xdr:colOff>
      <xdr:row>14</xdr:row>
      <xdr:rowOff>12700</xdr:rowOff>
    </xdr:to>
    <xdr:pic>
      <xdr:nvPicPr>
        <xdr:cNvPr id="17" name="Picture 1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8600" y="647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127000</xdr:colOff>
      <xdr:row>22</xdr:row>
      <xdr:rowOff>12700</xdr:rowOff>
    </xdr:to>
    <xdr:pic>
      <xdr:nvPicPr>
        <xdr:cNvPr id="18" name="Picture 1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127000</xdr:colOff>
      <xdr:row>14</xdr:row>
      <xdr:rowOff>12700</xdr:rowOff>
    </xdr:to>
    <xdr:pic>
      <xdr:nvPicPr>
        <xdr:cNvPr id="19" name="Picture 1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8600" y="647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127000</xdr:colOff>
      <xdr:row>22</xdr:row>
      <xdr:rowOff>12700</xdr:rowOff>
    </xdr:to>
    <xdr:pic>
      <xdr:nvPicPr>
        <xdr:cNvPr id="20" name="Picture 1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127000</xdr:colOff>
      <xdr:row>14</xdr:row>
      <xdr:rowOff>12700</xdr:rowOff>
    </xdr:to>
    <xdr:pic>
      <xdr:nvPicPr>
        <xdr:cNvPr id="21" name="Picture 1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8600" y="647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127000</xdr:colOff>
      <xdr:row>22</xdr:row>
      <xdr:rowOff>12700</xdr:rowOff>
    </xdr:to>
    <xdr:pic>
      <xdr:nvPicPr>
        <xdr:cNvPr id="22" name="Picture 2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127000</xdr:colOff>
      <xdr:row>14</xdr:row>
      <xdr:rowOff>12700</xdr:rowOff>
    </xdr:to>
    <xdr:pic>
      <xdr:nvPicPr>
        <xdr:cNvPr id="23" name="Picture 2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8600" y="838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127000</xdr:colOff>
      <xdr:row>22</xdr:row>
      <xdr:rowOff>12700</xdr:rowOff>
    </xdr:to>
    <xdr:pic>
      <xdr:nvPicPr>
        <xdr:cNvPr id="24" name="Picture 2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127000</xdr:colOff>
      <xdr:row>14</xdr:row>
      <xdr:rowOff>12700</xdr:rowOff>
    </xdr:to>
    <xdr:pic>
      <xdr:nvPicPr>
        <xdr:cNvPr id="25" name="Picture 2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8600" y="1790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127000</xdr:colOff>
      <xdr:row>22</xdr:row>
      <xdr:rowOff>12700</xdr:rowOff>
    </xdr:to>
    <xdr:pic>
      <xdr:nvPicPr>
        <xdr:cNvPr id="26" name="Picture 2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127000</xdr:colOff>
      <xdr:row>14</xdr:row>
      <xdr:rowOff>12700</xdr:rowOff>
    </xdr:to>
    <xdr:pic>
      <xdr:nvPicPr>
        <xdr:cNvPr id="27" name="Picture 2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8600" y="1028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127000</xdr:colOff>
      <xdr:row>22</xdr:row>
      <xdr:rowOff>12700</xdr:rowOff>
    </xdr:to>
    <xdr:pic>
      <xdr:nvPicPr>
        <xdr:cNvPr id="28" name="Picture 2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127000</xdr:colOff>
      <xdr:row>14</xdr:row>
      <xdr:rowOff>12700</xdr:rowOff>
    </xdr:to>
    <xdr:pic>
      <xdr:nvPicPr>
        <xdr:cNvPr id="29" name="Picture 2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8600" y="1028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127000</xdr:colOff>
      <xdr:row>22</xdr:row>
      <xdr:rowOff>12700</xdr:rowOff>
    </xdr:to>
    <xdr:pic>
      <xdr:nvPicPr>
        <xdr:cNvPr id="30" name="Picture 2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127000</xdr:colOff>
      <xdr:row>14</xdr:row>
      <xdr:rowOff>12700</xdr:rowOff>
    </xdr:to>
    <xdr:pic>
      <xdr:nvPicPr>
        <xdr:cNvPr id="31" name="Picture 2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8600" y="1790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127000</xdr:colOff>
      <xdr:row>22</xdr:row>
      <xdr:rowOff>12700</xdr:rowOff>
    </xdr:to>
    <xdr:pic>
      <xdr:nvPicPr>
        <xdr:cNvPr id="32" name="Picture 3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127000</xdr:colOff>
      <xdr:row>14</xdr:row>
      <xdr:rowOff>12700</xdr:rowOff>
    </xdr:to>
    <xdr:pic>
      <xdr:nvPicPr>
        <xdr:cNvPr id="33" name="Picture 3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8600" y="457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127000</xdr:colOff>
      <xdr:row>22</xdr:row>
      <xdr:rowOff>12700</xdr:rowOff>
    </xdr:to>
    <xdr:pic>
      <xdr:nvPicPr>
        <xdr:cNvPr id="34" name="Picture 3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127000</xdr:colOff>
      <xdr:row>14</xdr:row>
      <xdr:rowOff>12700</xdr:rowOff>
    </xdr:to>
    <xdr:pic>
      <xdr:nvPicPr>
        <xdr:cNvPr id="35" name="Picture 3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8600" y="457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127000</xdr:colOff>
      <xdr:row>22</xdr:row>
      <xdr:rowOff>12700</xdr:rowOff>
    </xdr:to>
    <xdr:pic>
      <xdr:nvPicPr>
        <xdr:cNvPr id="36" name="Picture 3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127000</xdr:colOff>
      <xdr:row>14</xdr:row>
      <xdr:rowOff>12700</xdr:rowOff>
    </xdr:to>
    <xdr:pic>
      <xdr:nvPicPr>
        <xdr:cNvPr id="37" name="Picture 3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8600" y="457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127000</xdr:colOff>
      <xdr:row>22</xdr:row>
      <xdr:rowOff>12700</xdr:rowOff>
    </xdr:to>
    <xdr:pic>
      <xdr:nvPicPr>
        <xdr:cNvPr id="38" name="Picture 3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127000</xdr:colOff>
      <xdr:row>14</xdr:row>
      <xdr:rowOff>12700</xdr:rowOff>
    </xdr:to>
    <xdr:pic>
      <xdr:nvPicPr>
        <xdr:cNvPr id="39" name="Picture 3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8600" y="1790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127000</xdr:colOff>
      <xdr:row>14</xdr:row>
      <xdr:rowOff>12700</xdr:rowOff>
    </xdr:to>
    <xdr:pic>
      <xdr:nvPicPr>
        <xdr:cNvPr id="40" name="Picture 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5700" y="1219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152400</xdr:colOff>
      <xdr:row>14</xdr:row>
      <xdr:rowOff>0</xdr:rowOff>
    </xdr:from>
    <xdr:to>
      <xdr:col>7</xdr:col>
      <xdr:colOff>279400</xdr:colOff>
      <xdr:row>14</xdr:row>
      <xdr:rowOff>12700</xdr:rowOff>
    </xdr:to>
    <xdr:pic>
      <xdr:nvPicPr>
        <xdr:cNvPr id="41" name="Picture 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15049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127000</xdr:colOff>
      <xdr:row>22</xdr:row>
      <xdr:rowOff>12700</xdr:rowOff>
    </xdr:to>
    <xdr:pic>
      <xdr:nvPicPr>
        <xdr:cNvPr id="42" name="Picture 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127000</xdr:colOff>
      <xdr:row>22</xdr:row>
      <xdr:rowOff>12700</xdr:rowOff>
    </xdr:to>
    <xdr:pic>
      <xdr:nvPicPr>
        <xdr:cNvPr id="43" name="Picture 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127000</xdr:colOff>
      <xdr:row>22</xdr:row>
      <xdr:rowOff>12700</xdr:rowOff>
    </xdr:to>
    <xdr:pic>
      <xdr:nvPicPr>
        <xdr:cNvPr id="44" name="Picture 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127000</xdr:colOff>
      <xdr:row>22</xdr:row>
      <xdr:rowOff>12700</xdr:rowOff>
    </xdr:to>
    <xdr:pic>
      <xdr:nvPicPr>
        <xdr:cNvPr id="45" name="Picture 1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127000</xdr:colOff>
      <xdr:row>22</xdr:row>
      <xdr:rowOff>12700</xdr:rowOff>
    </xdr:to>
    <xdr:pic>
      <xdr:nvPicPr>
        <xdr:cNvPr id="46" name="Picture 1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127000</xdr:colOff>
      <xdr:row>22</xdr:row>
      <xdr:rowOff>12700</xdr:rowOff>
    </xdr:to>
    <xdr:pic>
      <xdr:nvPicPr>
        <xdr:cNvPr id="47" name="Picture 1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127000</xdr:colOff>
      <xdr:row>22</xdr:row>
      <xdr:rowOff>12700</xdr:rowOff>
    </xdr:to>
    <xdr:pic>
      <xdr:nvPicPr>
        <xdr:cNvPr id="48" name="Picture 1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127000</xdr:colOff>
      <xdr:row>22</xdr:row>
      <xdr:rowOff>12700</xdr:rowOff>
    </xdr:to>
    <xdr:pic>
      <xdr:nvPicPr>
        <xdr:cNvPr id="49" name="Picture 2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127000</xdr:colOff>
      <xdr:row>22</xdr:row>
      <xdr:rowOff>12700</xdr:rowOff>
    </xdr:to>
    <xdr:pic>
      <xdr:nvPicPr>
        <xdr:cNvPr id="50" name="Picture 2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127000</xdr:colOff>
      <xdr:row>22</xdr:row>
      <xdr:rowOff>12700</xdr:rowOff>
    </xdr:to>
    <xdr:pic>
      <xdr:nvPicPr>
        <xdr:cNvPr id="51" name="Picture 2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127000</xdr:colOff>
      <xdr:row>22</xdr:row>
      <xdr:rowOff>12700</xdr:rowOff>
    </xdr:to>
    <xdr:pic>
      <xdr:nvPicPr>
        <xdr:cNvPr id="52" name="Picture 2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127000</xdr:colOff>
      <xdr:row>22</xdr:row>
      <xdr:rowOff>12700</xdr:rowOff>
    </xdr:to>
    <xdr:pic>
      <xdr:nvPicPr>
        <xdr:cNvPr id="53" name="Picture 3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127000</xdr:colOff>
      <xdr:row>22</xdr:row>
      <xdr:rowOff>12700</xdr:rowOff>
    </xdr:to>
    <xdr:pic>
      <xdr:nvPicPr>
        <xdr:cNvPr id="54" name="Picture 3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127000</xdr:colOff>
      <xdr:row>22</xdr:row>
      <xdr:rowOff>12700</xdr:rowOff>
    </xdr:to>
    <xdr:pic>
      <xdr:nvPicPr>
        <xdr:cNvPr id="55" name="Picture 3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127000</xdr:colOff>
      <xdr:row>22</xdr:row>
      <xdr:rowOff>12700</xdr:rowOff>
    </xdr:to>
    <xdr:pic>
      <xdr:nvPicPr>
        <xdr:cNvPr id="56" name="Picture 4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127000</xdr:colOff>
      <xdr:row>22</xdr:row>
      <xdr:rowOff>12700</xdr:rowOff>
    </xdr:to>
    <xdr:pic>
      <xdr:nvPicPr>
        <xdr:cNvPr id="57" name="Picture 4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127000</xdr:colOff>
      <xdr:row>22</xdr:row>
      <xdr:rowOff>12700</xdr:rowOff>
    </xdr:to>
    <xdr:pic>
      <xdr:nvPicPr>
        <xdr:cNvPr id="58" name="Picture 4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127000</xdr:colOff>
      <xdr:row>22</xdr:row>
      <xdr:rowOff>12700</xdr:rowOff>
    </xdr:to>
    <xdr:pic>
      <xdr:nvPicPr>
        <xdr:cNvPr id="59" name="Picture 4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127000</xdr:colOff>
      <xdr:row>22</xdr:row>
      <xdr:rowOff>12700</xdr:rowOff>
    </xdr:to>
    <xdr:pic>
      <xdr:nvPicPr>
        <xdr:cNvPr id="60" name="Picture 5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127000</xdr:colOff>
      <xdr:row>22</xdr:row>
      <xdr:rowOff>12700</xdr:rowOff>
    </xdr:to>
    <xdr:pic>
      <xdr:nvPicPr>
        <xdr:cNvPr id="61" name="Picture 5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127000</xdr:colOff>
      <xdr:row>22</xdr:row>
      <xdr:rowOff>12700</xdr:rowOff>
    </xdr:to>
    <xdr:pic>
      <xdr:nvPicPr>
        <xdr:cNvPr id="62" name="Picture 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48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127000</xdr:colOff>
      <xdr:row>22</xdr:row>
      <xdr:rowOff>12700</xdr:rowOff>
    </xdr:to>
    <xdr:pic>
      <xdr:nvPicPr>
        <xdr:cNvPr id="63" name="Picture 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48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127000</xdr:colOff>
      <xdr:row>3</xdr:row>
      <xdr:rowOff>12700</xdr:rowOff>
    </xdr:to>
    <xdr:pic>
      <xdr:nvPicPr>
        <xdr:cNvPr id="64" name="Picture 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35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127000</xdr:colOff>
      <xdr:row>22</xdr:row>
      <xdr:rowOff>12700</xdr:rowOff>
    </xdr:to>
    <xdr:pic>
      <xdr:nvPicPr>
        <xdr:cNvPr id="65" name="Picture 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48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127000</xdr:colOff>
      <xdr:row>4</xdr:row>
      <xdr:rowOff>12700</xdr:rowOff>
    </xdr:to>
    <xdr:pic>
      <xdr:nvPicPr>
        <xdr:cNvPr id="66" name="Picture 1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68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127000</xdr:colOff>
      <xdr:row>12</xdr:row>
      <xdr:rowOff>12700</xdr:rowOff>
    </xdr:to>
    <xdr:pic>
      <xdr:nvPicPr>
        <xdr:cNvPr id="67" name="Picture 1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44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127000</xdr:colOff>
      <xdr:row>4</xdr:row>
      <xdr:rowOff>12700</xdr:rowOff>
    </xdr:to>
    <xdr:pic>
      <xdr:nvPicPr>
        <xdr:cNvPr id="68" name="Picture 1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01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127000</xdr:colOff>
      <xdr:row>22</xdr:row>
      <xdr:rowOff>12700</xdr:rowOff>
    </xdr:to>
    <xdr:pic>
      <xdr:nvPicPr>
        <xdr:cNvPr id="69" name="Picture 1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63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127000</xdr:colOff>
      <xdr:row>22</xdr:row>
      <xdr:rowOff>12700</xdr:rowOff>
    </xdr:to>
    <xdr:pic>
      <xdr:nvPicPr>
        <xdr:cNvPr id="70" name="Picture 2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63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127000</xdr:colOff>
      <xdr:row>22</xdr:row>
      <xdr:rowOff>12700</xdr:rowOff>
    </xdr:to>
    <xdr:pic>
      <xdr:nvPicPr>
        <xdr:cNvPr id="71" name="Picture 2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77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127000</xdr:colOff>
      <xdr:row>22</xdr:row>
      <xdr:rowOff>12700</xdr:rowOff>
    </xdr:to>
    <xdr:pic>
      <xdr:nvPicPr>
        <xdr:cNvPr id="72" name="Picture 2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77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127000</xdr:colOff>
      <xdr:row>5</xdr:row>
      <xdr:rowOff>12700</xdr:rowOff>
    </xdr:to>
    <xdr:pic>
      <xdr:nvPicPr>
        <xdr:cNvPr id="73" name="Picture 2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82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127000</xdr:colOff>
      <xdr:row>6</xdr:row>
      <xdr:rowOff>12700</xdr:rowOff>
    </xdr:to>
    <xdr:pic>
      <xdr:nvPicPr>
        <xdr:cNvPr id="74" name="Picture 3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92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127000</xdr:colOff>
      <xdr:row>22</xdr:row>
      <xdr:rowOff>12700</xdr:rowOff>
    </xdr:to>
    <xdr:pic>
      <xdr:nvPicPr>
        <xdr:cNvPr id="75" name="Picture 3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30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127000</xdr:colOff>
      <xdr:row>7</xdr:row>
      <xdr:rowOff>12700</xdr:rowOff>
    </xdr:to>
    <xdr:pic>
      <xdr:nvPicPr>
        <xdr:cNvPr id="76" name="Picture 3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72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127000</xdr:colOff>
      <xdr:row>9</xdr:row>
      <xdr:rowOff>12700</xdr:rowOff>
    </xdr:to>
    <xdr:pic>
      <xdr:nvPicPr>
        <xdr:cNvPr id="77" name="Picture 4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127000</xdr:colOff>
      <xdr:row>10</xdr:row>
      <xdr:rowOff>12700</xdr:rowOff>
    </xdr:to>
    <xdr:pic>
      <xdr:nvPicPr>
        <xdr:cNvPr id="78" name="Picture 4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11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127000</xdr:colOff>
      <xdr:row>10</xdr:row>
      <xdr:rowOff>12700</xdr:rowOff>
    </xdr:to>
    <xdr:pic>
      <xdr:nvPicPr>
        <xdr:cNvPr id="79" name="Picture 4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58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127000</xdr:colOff>
      <xdr:row>22</xdr:row>
      <xdr:rowOff>12700</xdr:rowOff>
    </xdr:to>
    <xdr:pic>
      <xdr:nvPicPr>
        <xdr:cNvPr id="80" name="Picture 4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91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127000</xdr:colOff>
      <xdr:row>22</xdr:row>
      <xdr:rowOff>12700</xdr:rowOff>
    </xdr:to>
    <xdr:pic>
      <xdr:nvPicPr>
        <xdr:cNvPr id="81" name="Picture 5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20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127000</xdr:colOff>
      <xdr:row>12</xdr:row>
      <xdr:rowOff>12700</xdr:rowOff>
    </xdr:to>
    <xdr:pic>
      <xdr:nvPicPr>
        <xdr:cNvPr id="82" name="Picture 5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44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127000</xdr:colOff>
      <xdr:row>1</xdr:row>
      <xdr:rowOff>12700</xdr:rowOff>
    </xdr:to>
    <xdr:pic>
      <xdr:nvPicPr>
        <xdr:cNvPr id="83" name="Picture 3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7400" y="457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7</xdr:col>
      <xdr:colOff>127000</xdr:colOff>
      <xdr:row>1</xdr:row>
      <xdr:rowOff>12700</xdr:rowOff>
    </xdr:to>
    <xdr:pic>
      <xdr:nvPicPr>
        <xdr:cNvPr id="3073" name="Picture 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190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127000</xdr:colOff>
      <xdr:row>2</xdr:row>
      <xdr:rowOff>12700</xdr:rowOff>
    </xdr:to>
    <xdr:pic>
      <xdr:nvPicPr>
        <xdr:cNvPr id="3074" name="Picture 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127000</xdr:colOff>
      <xdr:row>2</xdr:row>
      <xdr:rowOff>12700</xdr:rowOff>
    </xdr:to>
    <xdr:pic>
      <xdr:nvPicPr>
        <xdr:cNvPr id="3075" name="Picture 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381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127000</xdr:colOff>
      <xdr:row>3</xdr:row>
      <xdr:rowOff>12700</xdr:rowOff>
    </xdr:to>
    <xdr:pic>
      <xdr:nvPicPr>
        <xdr:cNvPr id="3076" name="Picture 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127000</xdr:colOff>
      <xdr:row>3</xdr:row>
      <xdr:rowOff>12700</xdr:rowOff>
    </xdr:to>
    <xdr:pic>
      <xdr:nvPicPr>
        <xdr:cNvPr id="3077" name="Picture 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571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127000</xdr:colOff>
      <xdr:row>4</xdr:row>
      <xdr:rowOff>12700</xdr:rowOff>
    </xdr:to>
    <xdr:pic>
      <xdr:nvPicPr>
        <xdr:cNvPr id="3078" name="Picture 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127000</xdr:colOff>
      <xdr:row>4</xdr:row>
      <xdr:rowOff>12700</xdr:rowOff>
    </xdr:to>
    <xdr:pic>
      <xdr:nvPicPr>
        <xdr:cNvPr id="3079" name="Picture 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76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127000</xdr:colOff>
      <xdr:row>5</xdr:row>
      <xdr:rowOff>12700</xdr:rowOff>
    </xdr:to>
    <xdr:pic>
      <xdr:nvPicPr>
        <xdr:cNvPr id="3080" name="Picture 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127000</xdr:colOff>
      <xdr:row>5</xdr:row>
      <xdr:rowOff>12700</xdr:rowOff>
    </xdr:to>
    <xdr:pic>
      <xdr:nvPicPr>
        <xdr:cNvPr id="3081" name="Picture 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952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127000</xdr:colOff>
      <xdr:row>6</xdr:row>
      <xdr:rowOff>12700</xdr:rowOff>
    </xdr:to>
    <xdr:pic>
      <xdr:nvPicPr>
        <xdr:cNvPr id="3082" name="Picture 1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127000</xdr:colOff>
      <xdr:row>6</xdr:row>
      <xdr:rowOff>12700</xdr:rowOff>
    </xdr:to>
    <xdr:pic>
      <xdr:nvPicPr>
        <xdr:cNvPr id="3083" name="Picture 1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1143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127000</xdr:colOff>
      <xdr:row>7</xdr:row>
      <xdr:rowOff>12700</xdr:rowOff>
    </xdr:to>
    <xdr:pic>
      <xdr:nvPicPr>
        <xdr:cNvPr id="3084" name="Picture 1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127000</xdr:colOff>
      <xdr:row>7</xdr:row>
      <xdr:rowOff>12700</xdr:rowOff>
    </xdr:to>
    <xdr:pic>
      <xdr:nvPicPr>
        <xdr:cNvPr id="3085" name="Picture 1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1333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127000</xdr:colOff>
      <xdr:row>8</xdr:row>
      <xdr:rowOff>12700</xdr:rowOff>
    </xdr:to>
    <xdr:pic>
      <xdr:nvPicPr>
        <xdr:cNvPr id="3086" name="Picture 1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127000</xdr:colOff>
      <xdr:row>8</xdr:row>
      <xdr:rowOff>12700</xdr:rowOff>
    </xdr:to>
    <xdr:pic>
      <xdr:nvPicPr>
        <xdr:cNvPr id="3087" name="Picture 1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1524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127000</xdr:colOff>
      <xdr:row>9</xdr:row>
      <xdr:rowOff>12700</xdr:rowOff>
    </xdr:to>
    <xdr:pic>
      <xdr:nvPicPr>
        <xdr:cNvPr id="3088" name="Picture 1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127000</xdr:colOff>
      <xdr:row>9</xdr:row>
      <xdr:rowOff>12700</xdr:rowOff>
    </xdr:to>
    <xdr:pic>
      <xdr:nvPicPr>
        <xdr:cNvPr id="3089" name="Picture 1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171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127000</xdr:colOff>
      <xdr:row>10</xdr:row>
      <xdr:rowOff>12700</xdr:rowOff>
    </xdr:to>
    <xdr:pic>
      <xdr:nvPicPr>
        <xdr:cNvPr id="3090" name="Picture 1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127000</xdr:colOff>
      <xdr:row>10</xdr:row>
      <xdr:rowOff>12700</xdr:rowOff>
    </xdr:to>
    <xdr:pic>
      <xdr:nvPicPr>
        <xdr:cNvPr id="3091" name="Picture 1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190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127000</xdr:colOff>
      <xdr:row>11</xdr:row>
      <xdr:rowOff>12700</xdr:rowOff>
    </xdr:to>
    <xdr:pic>
      <xdr:nvPicPr>
        <xdr:cNvPr id="3092" name="Picture 2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127000</xdr:colOff>
      <xdr:row>11</xdr:row>
      <xdr:rowOff>12700</xdr:rowOff>
    </xdr:to>
    <xdr:pic>
      <xdr:nvPicPr>
        <xdr:cNvPr id="3093" name="Picture 2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2095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127000</xdr:colOff>
      <xdr:row>12</xdr:row>
      <xdr:rowOff>12700</xdr:rowOff>
    </xdr:to>
    <xdr:pic>
      <xdr:nvPicPr>
        <xdr:cNvPr id="3094" name="Picture 2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127000</xdr:colOff>
      <xdr:row>12</xdr:row>
      <xdr:rowOff>12700</xdr:rowOff>
    </xdr:to>
    <xdr:pic>
      <xdr:nvPicPr>
        <xdr:cNvPr id="3095" name="Picture 2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2286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127000</xdr:colOff>
      <xdr:row>13</xdr:row>
      <xdr:rowOff>12700</xdr:rowOff>
    </xdr:to>
    <xdr:pic>
      <xdr:nvPicPr>
        <xdr:cNvPr id="3096" name="Picture 2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127000</xdr:colOff>
      <xdr:row>13</xdr:row>
      <xdr:rowOff>12700</xdr:rowOff>
    </xdr:to>
    <xdr:pic>
      <xdr:nvPicPr>
        <xdr:cNvPr id="3097" name="Picture 2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2476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127000</xdr:colOff>
      <xdr:row>14</xdr:row>
      <xdr:rowOff>12700</xdr:rowOff>
    </xdr:to>
    <xdr:pic>
      <xdr:nvPicPr>
        <xdr:cNvPr id="3098" name="Picture 2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127000</xdr:colOff>
      <xdr:row>14</xdr:row>
      <xdr:rowOff>12700</xdr:rowOff>
    </xdr:to>
    <xdr:pic>
      <xdr:nvPicPr>
        <xdr:cNvPr id="3099" name="Picture 2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2667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127000</xdr:colOff>
      <xdr:row>15</xdr:row>
      <xdr:rowOff>12700</xdr:rowOff>
    </xdr:to>
    <xdr:pic>
      <xdr:nvPicPr>
        <xdr:cNvPr id="3100" name="Picture 2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127000</xdr:colOff>
      <xdr:row>15</xdr:row>
      <xdr:rowOff>12700</xdr:rowOff>
    </xdr:to>
    <xdr:pic>
      <xdr:nvPicPr>
        <xdr:cNvPr id="3101" name="Picture 2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2857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127000</xdr:colOff>
      <xdr:row>16</xdr:row>
      <xdr:rowOff>12700</xdr:rowOff>
    </xdr:to>
    <xdr:pic>
      <xdr:nvPicPr>
        <xdr:cNvPr id="3102" name="Picture 3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127000</xdr:colOff>
      <xdr:row>16</xdr:row>
      <xdr:rowOff>12700</xdr:rowOff>
    </xdr:to>
    <xdr:pic>
      <xdr:nvPicPr>
        <xdr:cNvPr id="3103" name="Picture 3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3048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127000</xdr:colOff>
      <xdr:row>17</xdr:row>
      <xdr:rowOff>12700</xdr:rowOff>
    </xdr:to>
    <xdr:pic>
      <xdr:nvPicPr>
        <xdr:cNvPr id="3104" name="Picture 3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127000</xdr:colOff>
      <xdr:row>17</xdr:row>
      <xdr:rowOff>12700</xdr:rowOff>
    </xdr:to>
    <xdr:pic>
      <xdr:nvPicPr>
        <xdr:cNvPr id="3105" name="Picture 3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3238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3106" name="Picture 3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127000</xdr:colOff>
      <xdr:row>18</xdr:row>
      <xdr:rowOff>12700</xdr:rowOff>
    </xdr:to>
    <xdr:pic>
      <xdr:nvPicPr>
        <xdr:cNvPr id="3107" name="Picture 3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3429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127000</xdr:colOff>
      <xdr:row>19</xdr:row>
      <xdr:rowOff>12700</xdr:rowOff>
    </xdr:to>
    <xdr:pic>
      <xdr:nvPicPr>
        <xdr:cNvPr id="3108" name="Picture 3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127000</xdr:colOff>
      <xdr:row>19</xdr:row>
      <xdr:rowOff>12700</xdr:rowOff>
    </xdr:to>
    <xdr:pic>
      <xdr:nvPicPr>
        <xdr:cNvPr id="3109" name="Picture 3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3619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127000</xdr:colOff>
      <xdr:row>20</xdr:row>
      <xdr:rowOff>12700</xdr:rowOff>
    </xdr:to>
    <xdr:pic>
      <xdr:nvPicPr>
        <xdr:cNvPr id="3110" name="Picture 3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127000</xdr:colOff>
      <xdr:row>20</xdr:row>
      <xdr:rowOff>12700</xdr:rowOff>
    </xdr:to>
    <xdr:pic>
      <xdr:nvPicPr>
        <xdr:cNvPr id="3111" name="Picture 3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3810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127000</xdr:colOff>
      <xdr:row>21</xdr:row>
      <xdr:rowOff>12700</xdr:rowOff>
    </xdr:to>
    <xdr:pic>
      <xdr:nvPicPr>
        <xdr:cNvPr id="3112" name="Picture 4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127000</xdr:colOff>
      <xdr:row>21</xdr:row>
      <xdr:rowOff>12700</xdr:rowOff>
    </xdr:to>
    <xdr:pic>
      <xdr:nvPicPr>
        <xdr:cNvPr id="3113" name="Picture 4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4000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127000</xdr:colOff>
      <xdr:row>22</xdr:row>
      <xdr:rowOff>12700</xdr:rowOff>
    </xdr:to>
    <xdr:pic>
      <xdr:nvPicPr>
        <xdr:cNvPr id="3114" name="Picture 4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127000</xdr:colOff>
      <xdr:row>22</xdr:row>
      <xdr:rowOff>12700</xdr:rowOff>
    </xdr:to>
    <xdr:pic>
      <xdr:nvPicPr>
        <xdr:cNvPr id="3115" name="Picture 4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4191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127000</xdr:colOff>
      <xdr:row>23</xdr:row>
      <xdr:rowOff>12700</xdr:rowOff>
    </xdr:to>
    <xdr:pic>
      <xdr:nvPicPr>
        <xdr:cNvPr id="3116" name="Picture 4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127000</xdr:colOff>
      <xdr:row>23</xdr:row>
      <xdr:rowOff>12700</xdr:rowOff>
    </xdr:to>
    <xdr:pic>
      <xdr:nvPicPr>
        <xdr:cNvPr id="3117" name="Picture 4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4381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127000</xdr:colOff>
      <xdr:row>24</xdr:row>
      <xdr:rowOff>12700</xdr:rowOff>
    </xdr:to>
    <xdr:pic>
      <xdr:nvPicPr>
        <xdr:cNvPr id="3118" name="Picture 4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7" name="Table378" displayName="Table378" ref="A1:H17" totalsRowShown="0" headerRowDxfId="1" dataDxfId="0">
  <autoFilter ref="A1:H17"/>
  <sortState ref="A2:H18">
    <sortCondition descending="1" ref="E1:E18"/>
  </sortState>
  <tableColumns count="8">
    <tableColumn id="1" name="Name" dataDxfId="9"/>
    <tableColumn id="2" name="Source" dataDxfId="8"/>
    <tableColumn id="3" name="Topic" dataDxfId="7"/>
    <tableColumn id="4" name="Div 1" dataDxfId="6"/>
    <tableColumn id="5" name="Rate" dataDxfId="5" dataCellStyle="Percent"/>
    <tableColumn id="7" name="Start" dataDxfId="4"/>
    <tableColumn id="8" name="End" dataDxfId="3"/>
    <tableColumn id="9" name="Time" dataDxfId="2">
      <calculatedColumnFormula>(HOUR(Table378[[#This Row],[End]])-HOUR(Table378[[#This Row],[Start]]))*60 + MINUTE(Table378[[#This Row],[End]]) - MINUTE(Table378[[#This Row],[Start]])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10" name="Table10" displayName="Table10" ref="A1:H41" totalsRowShown="0" headerRowDxfId="39" dataDxfId="38">
  <autoFilter ref="A1:H41"/>
  <sortState ref="A2:H41">
    <sortCondition descending="1" ref="E1:E41"/>
  </sortState>
  <tableColumns count="8">
    <tableColumn id="1" name="Name" dataDxfId="37"/>
    <tableColumn id="2" name="Source" dataDxfId="36"/>
    <tableColumn id="3" name="Topic" dataDxfId="35"/>
    <tableColumn id="4" name="Div 1" dataDxfId="34"/>
    <tableColumn id="5" name="Rate" dataDxfId="33" dataCellStyle="Percent"/>
    <tableColumn id="6" name="Start" dataDxfId="32"/>
    <tableColumn id="7" name="End" dataDxfId="31"/>
    <tableColumn id="8" name="Time" dataDxfId="30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H19" totalsRowShown="0" headerRowDxfId="29" dataDxfId="28">
  <autoFilter ref="A1:H19"/>
  <sortState ref="A2:H19">
    <sortCondition descending="1" ref="E1:E19"/>
  </sortState>
  <tableColumns count="8">
    <tableColumn id="1" name="Name" dataDxfId="27"/>
    <tableColumn id="2" name="Source" dataDxfId="26"/>
    <tableColumn id="3" name="Topic" dataDxfId="25"/>
    <tableColumn id="4" name="Div 1" dataDxfId="24"/>
    <tableColumn id="5" name="Rate" dataDxfId="23" dataCellStyle="Percent"/>
    <tableColumn id="7" name="Start" dataDxfId="22"/>
    <tableColumn id="8" name="End" dataDxfId="21"/>
    <tableColumn id="9" name="Time" dataDxfId="20">
      <calculatedColumnFormula>(HOUR(Table3[[#This Row],[End]])-HOUR(Table3[[#This Row],[Start]]))*60 + MINUTE(Table3[[#This Row],[End]]) - MINUTE(Table3[[#This Row],[Start]])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9" name="Table9" displayName="Table9" ref="A1:H22" totalsRowShown="0" headerRowDxfId="19" dataDxfId="18">
  <autoFilter ref="A1:H22"/>
  <sortState ref="A2:H22">
    <sortCondition descending="1" ref="E1:E22"/>
  </sortState>
  <tableColumns count="8">
    <tableColumn id="1" name="Name" dataDxfId="17"/>
    <tableColumn id="2" name="Source" dataDxfId="16"/>
    <tableColumn id="3" name="Topic" dataDxfId="15"/>
    <tableColumn id="4" name="Div 1" dataDxfId="14"/>
    <tableColumn id="5" name="Rate" dataDxfId="13" dataCellStyle="Percent"/>
    <tableColumn id="6" name="Start" dataDxfId="12"/>
    <tableColumn id="7" name="End" dataDxfId="11"/>
    <tableColumn id="8" name="Time" dataDxfId="1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showRuler="0" workbookViewId="0">
      <selection activeCell="B38" sqref="B38"/>
    </sheetView>
  </sheetViews>
  <sheetFormatPr baseColWidth="10" defaultRowHeight="15" x14ac:dyDescent="0"/>
  <cols>
    <col min="1" max="1" width="31.83203125" bestFit="1" customWidth="1"/>
    <col min="2" max="2" width="20.6640625" bestFit="1" customWidth="1"/>
    <col min="3" max="3" width="31.83203125" bestFit="1" customWidth="1"/>
  </cols>
  <sheetData>
    <row r="1" spans="1:3" ht="34" customHeight="1" thickBot="1">
      <c r="A1" s="7" t="s">
        <v>135</v>
      </c>
      <c r="B1" s="7" t="s">
        <v>136</v>
      </c>
      <c r="C1" s="7" t="s">
        <v>137</v>
      </c>
    </row>
    <row r="2" spans="1:3" ht="16" thickTop="1">
      <c r="A2" t="s">
        <v>123</v>
      </c>
      <c r="B2" t="s">
        <v>124</v>
      </c>
      <c r="C2" t="s">
        <v>138</v>
      </c>
    </row>
    <row r="3" spans="1:3">
      <c r="B3" t="s">
        <v>33</v>
      </c>
    </row>
    <row r="4" spans="1:3">
      <c r="A4" t="s">
        <v>125</v>
      </c>
      <c r="B4" t="s">
        <v>126</v>
      </c>
      <c r="C4" t="s">
        <v>143</v>
      </c>
    </row>
    <row r="5" spans="1:3">
      <c r="B5" t="s">
        <v>85</v>
      </c>
    </row>
    <row r="6" spans="1:3">
      <c r="A6" t="s">
        <v>127</v>
      </c>
      <c r="B6" t="s">
        <v>128</v>
      </c>
      <c r="C6" t="s">
        <v>144</v>
      </c>
    </row>
    <row r="7" spans="1:3">
      <c r="B7" t="s">
        <v>127</v>
      </c>
    </row>
    <row r="8" spans="1:3">
      <c r="A8" t="s">
        <v>129</v>
      </c>
      <c r="B8" t="s">
        <v>130</v>
      </c>
      <c r="C8" t="s">
        <v>146</v>
      </c>
    </row>
    <row r="9" spans="1:3">
      <c r="B9" t="s">
        <v>131</v>
      </c>
    </row>
    <row r="10" spans="1:3">
      <c r="A10" t="s">
        <v>133</v>
      </c>
      <c r="B10" t="s">
        <v>133</v>
      </c>
      <c r="C10" t="s">
        <v>132</v>
      </c>
    </row>
    <row r="11" spans="1:3">
      <c r="B11" t="s">
        <v>134</v>
      </c>
    </row>
    <row r="12" spans="1:3">
      <c r="A12" t="s">
        <v>148</v>
      </c>
      <c r="B12" t="s">
        <v>149</v>
      </c>
      <c r="C12" t="s">
        <v>148</v>
      </c>
    </row>
    <row r="13" spans="1:3">
      <c r="B13" t="s">
        <v>150</v>
      </c>
    </row>
    <row r="14" spans="1:3">
      <c r="A14" t="s">
        <v>139</v>
      </c>
      <c r="B14" t="s">
        <v>140</v>
      </c>
      <c r="C14" t="s">
        <v>141</v>
      </c>
    </row>
    <row r="15" spans="1:3">
      <c r="C15" t="s">
        <v>142</v>
      </c>
    </row>
    <row r="16" spans="1:3">
      <c r="A16" t="s">
        <v>145</v>
      </c>
    </row>
    <row r="17" spans="1:1">
      <c r="A17" t="s">
        <v>147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showRuler="0" workbookViewId="0">
      <selection activeCell="J4" sqref="J4"/>
    </sheetView>
  </sheetViews>
  <sheetFormatPr baseColWidth="10" defaultRowHeight="15" x14ac:dyDescent="0"/>
  <cols>
    <col min="1" max="1" width="17.1640625" style="4" customWidth="1"/>
    <col min="2" max="2" width="7.6640625" style="4" customWidth="1"/>
    <col min="3" max="3" width="28.33203125" style="4" customWidth="1"/>
    <col min="4" max="4" width="5.1640625" style="4" customWidth="1"/>
    <col min="5" max="5" width="7.1640625" style="4" customWidth="1"/>
    <col min="6" max="6" width="4.5" style="4" customWidth="1"/>
    <col min="7" max="7" width="4.1640625" style="4" customWidth="1"/>
    <col min="8" max="8" width="5" style="4" customWidth="1"/>
    <col min="9" max="9" width="14.5" style="4" bestFit="1" customWidth="1"/>
    <col min="10" max="10" width="4.83203125" style="4" customWidth="1"/>
    <col min="11" max="11" width="4.33203125" style="4" customWidth="1"/>
    <col min="12" max="16384" width="10.83203125" style="4"/>
  </cols>
  <sheetData>
    <row r="1" spans="1:10" s="19" customFormat="1" ht="36" customHeight="1">
      <c r="A1" s="32" t="s">
        <v>42</v>
      </c>
      <c r="B1" s="32" t="s">
        <v>43</v>
      </c>
      <c r="C1" s="32" t="s">
        <v>44</v>
      </c>
      <c r="D1" s="32" t="s">
        <v>190</v>
      </c>
      <c r="E1" s="32" t="s">
        <v>189</v>
      </c>
      <c r="F1" s="32" t="s">
        <v>48</v>
      </c>
      <c r="G1" s="32" t="s">
        <v>49</v>
      </c>
      <c r="H1" s="32" t="s">
        <v>47</v>
      </c>
      <c r="I1" s="8" t="s">
        <v>45</v>
      </c>
      <c r="J1" s="9">
        <f>COUNTA(Table378[Time])</f>
        <v>11</v>
      </c>
    </row>
    <row r="2" spans="1:10">
      <c r="A2" s="33" t="s">
        <v>1</v>
      </c>
      <c r="B2" s="34" t="s">
        <v>2</v>
      </c>
      <c r="C2" s="35" t="s">
        <v>0</v>
      </c>
      <c r="D2" s="35">
        <v>1</v>
      </c>
      <c r="E2" s="36">
        <v>0.99680000000000002</v>
      </c>
      <c r="F2" s="37">
        <v>0.1875</v>
      </c>
      <c r="G2" s="37">
        <v>0.21180555555555555</v>
      </c>
      <c r="H2" s="38">
        <f>(HOUR(Table378[[#This Row],[End]])-HOUR(Table378[[#This Row],[Start]]))*60 + MINUTE(Table378[[#This Row],[End]]) - MINUTE(Table378[[#This Row],[Start]])</f>
        <v>35</v>
      </c>
      <c r="I2" s="8" t="s">
        <v>217</v>
      </c>
      <c r="J2" s="9">
        <f>COUNTA(Table378[Name]) - COUNTA(Table378[Time])</f>
        <v>5</v>
      </c>
    </row>
    <row r="3" spans="1:10">
      <c r="A3" s="33" t="s">
        <v>3</v>
      </c>
      <c r="B3" s="34" t="s">
        <v>4</v>
      </c>
      <c r="C3" s="35" t="s">
        <v>0</v>
      </c>
      <c r="D3" s="35">
        <v>1</v>
      </c>
      <c r="E3" s="36">
        <v>0.98550000000000004</v>
      </c>
      <c r="F3" s="37">
        <v>0.97916666666666663</v>
      </c>
      <c r="G3" s="37">
        <v>0.98611111111111116</v>
      </c>
      <c r="H3" s="38">
        <f>(HOUR(Table378[[#This Row],[End]])-HOUR(Table378[[#This Row],[Start]]))*60 + MINUTE(Table378[[#This Row],[End]]) - MINUTE(Table378[[#This Row],[Start]])</f>
        <v>10</v>
      </c>
      <c r="I3" s="20" t="s">
        <v>46</v>
      </c>
      <c r="J3" s="18">
        <f>J1/COUNTA(Table378[Name])</f>
        <v>0.6875</v>
      </c>
    </row>
    <row r="4" spans="1:10">
      <c r="A4" s="33" t="s">
        <v>31</v>
      </c>
      <c r="B4" s="34" t="s">
        <v>32</v>
      </c>
      <c r="C4" s="35" t="s">
        <v>30</v>
      </c>
      <c r="D4" s="35">
        <v>1</v>
      </c>
      <c r="E4" s="36">
        <v>0.98329999999999995</v>
      </c>
      <c r="F4" s="37">
        <v>0</v>
      </c>
      <c r="G4" s="37">
        <v>2.0833333333333332E-2</v>
      </c>
      <c r="H4" s="38">
        <f>(HOUR(Table378[[#This Row],[End]])-HOUR(Table378[[#This Row],[Start]]))*60 + MINUTE(Table378[[#This Row],[End]]) - MINUTE(Table378[[#This Row],[Start]])</f>
        <v>30</v>
      </c>
      <c r="I4" s="20" t="s">
        <v>50</v>
      </c>
      <c r="J4" s="21">
        <f>AVERAGE(Table378[Time])</f>
        <v>25.636363636363637</v>
      </c>
    </row>
    <row r="5" spans="1:10">
      <c r="A5" s="33" t="s">
        <v>6</v>
      </c>
      <c r="B5" s="34" t="s">
        <v>7</v>
      </c>
      <c r="C5" s="35" t="s">
        <v>0</v>
      </c>
      <c r="D5" s="35">
        <v>1</v>
      </c>
      <c r="E5" s="36">
        <v>0.97789999999999999</v>
      </c>
      <c r="F5" s="37">
        <v>0.89374999999999993</v>
      </c>
      <c r="G5" s="37">
        <v>0.92569444444444438</v>
      </c>
      <c r="H5" s="38">
        <f>(HOUR(Table378[[#This Row],[End]])-HOUR(Table378[[#This Row],[Start]]))*60 + MINUTE(Table378[[#This Row],[End]]) - MINUTE(Table378[[#This Row],[Start]])</f>
        <v>46</v>
      </c>
    </row>
    <row r="6" spans="1:10">
      <c r="A6" s="33" t="s">
        <v>8</v>
      </c>
      <c r="B6" s="34" t="s">
        <v>9</v>
      </c>
      <c r="C6" s="35" t="s">
        <v>5</v>
      </c>
      <c r="D6" s="35">
        <v>1</v>
      </c>
      <c r="E6" s="36">
        <v>0.97499999999999998</v>
      </c>
      <c r="F6" s="37">
        <v>0.92847222222222225</v>
      </c>
      <c r="G6" s="37">
        <v>0.94861111111111107</v>
      </c>
      <c r="H6" s="38">
        <f>(HOUR(Table378[[#This Row],[End]])-HOUR(Table378[[#This Row],[Start]]))*60 + MINUTE(Table378[[#This Row],[End]]) - MINUTE(Table378[[#This Row],[Start]])</f>
        <v>29</v>
      </c>
    </row>
    <row r="7" spans="1:10">
      <c r="A7" s="33" t="s">
        <v>10</v>
      </c>
      <c r="B7" s="34" t="s">
        <v>11</v>
      </c>
      <c r="C7" s="35" t="s">
        <v>0</v>
      </c>
      <c r="D7" s="35">
        <v>1</v>
      </c>
      <c r="E7" s="36">
        <v>0.97109999999999996</v>
      </c>
      <c r="F7" s="37">
        <v>0.92291666666666661</v>
      </c>
      <c r="G7" s="37">
        <v>0.93055555555555547</v>
      </c>
      <c r="H7" s="38">
        <f>(HOUR(Table378[[#This Row],[End]])-HOUR(Table378[[#This Row],[Start]]))*60 + MINUTE(Table378[[#This Row],[End]]) - MINUTE(Table378[[#This Row],[Start]])</f>
        <v>11</v>
      </c>
    </row>
    <row r="8" spans="1:10">
      <c r="A8" s="33" t="s">
        <v>34</v>
      </c>
      <c r="B8" s="34" t="s">
        <v>35</v>
      </c>
      <c r="C8" s="35" t="s">
        <v>36</v>
      </c>
      <c r="D8" s="35">
        <v>1</v>
      </c>
      <c r="E8" s="36">
        <v>0.96799999999999997</v>
      </c>
      <c r="F8" s="37"/>
      <c r="G8" s="37"/>
      <c r="H8" s="38"/>
    </row>
    <row r="9" spans="1:10">
      <c r="A9" s="33" t="s">
        <v>12</v>
      </c>
      <c r="B9" s="34" t="s">
        <v>13</v>
      </c>
      <c r="C9" s="35" t="s">
        <v>14</v>
      </c>
      <c r="D9" s="35">
        <v>1</v>
      </c>
      <c r="E9" s="36">
        <v>0.9627</v>
      </c>
      <c r="F9" s="37"/>
      <c r="G9" s="37"/>
      <c r="H9" s="38"/>
    </row>
    <row r="10" spans="1:10">
      <c r="A10" s="33" t="s">
        <v>15</v>
      </c>
      <c r="B10" s="34" t="s">
        <v>16</v>
      </c>
      <c r="C10" s="35" t="s">
        <v>17</v>
      </c>
      <c r="D10" s="35">
        <v>1</v>
      </c>
      <c r="E10" s="36">
        <v>0.9536</v>
      </c>
      <c r="F10" s="37">
        <v>0.91875000000000007</v>
      </c>
      <c r="G10" s="37">
        <v>0.93263888888888891</v>
      </c>
      <c r="H10" s="38">
        <f>(HOUR(Table378[[#This Row],[End]])-HOUR(Table378[[#This Row],[Start]]))*60 + MINUTE(Table378[[#This Row],[End]]) - MINUTE(Table378[[#This Row],[Start]])</f>
        <v>20</v>
      </c>
    </row>
    <row r="11" spans="1:10">
      <c r="A11" s="33" t="s">
        <v>18</v>
      </c>
      <c r="B11" s="34" t="s">
        <v>19</v>
      </c>
      <c r="C11" s="35" t="s">
        <v>20</v>
      </c>
      <c r="D11" s="35">
        <v>1</v>
      </c>
      <c r="E11" s="36">
        <v>0.95340000000000003</v>
      </c>
      <c r="F11" s="37">
        <v>0.89236111111111116</v>
      </c>
      <c r="G11" s="37">
        <v>0.9159722222222223</v>
      </c>
      <c r="H11" s="38">
        <f>(HOUR(Table378[[#This Row],[End]])-HOUR(Table378[[#This Row],[Start]]))*60 + MINUTE(Table378[[#This Row],[End]]) - MINUTE(Table378[[#This Row],[Start]])</f>
        <v>34</v>
      </c>
    </row>
    <row r="12" spans="1:10">
      <c r="A12" s="33" t="s">
        <v>22</v>
      </c>
      <c r="B12" s="34" t="s">
        <v>23</v>
      </c>
      <c r="C12" s="35" t="s">
        <v>21</v>
      </c>
      <c r="D12" s="35">
        <v>1</v>
      </c>
      <c r="E12" s="36">
        <v>0.94259999999999999</v>
      </c>
      <c r="F12" s="37"/>
      <c r="G12" s="37"/>
      <c r="H12" s="38"/>
    </row>
    <row r="13" spans="1:10">
      <c r="A13" s="33" t="s">
        <v>37</v>
      </c>
      <c r="B13" s="34" t="s">
        <v>38</v>
      </c>
      <c r="C13" s="35" t="s">
        <v>39</v>
      </c>
      <c r="D13" s="35">
        <v>1</v>
      </c>
      <c r="E13" s="36">
        <v>0.94020000000000004</v>
      </c>
      <c r="F13" s="37"/>
      <c r="G13" s="37"/>
      <c r="H13" s="38"/>
    </row>
    <row r="14" spans="1:10">
      <c r="A14" s="33" t="s">
        <v>24</v>
      </c>
      <c r="B14" s="34" t="s">
        <v>25</v>
      </c>
      <c r="C14" s="35" t="s">
        <v>0</v>
      </c>
      <c r="D14" s="35">
        <v>1</v>
      </c>
      <c r="E14" s="36">
        <v>0.93789999999999996</v>
      </c>
      <c r="F14" s="37">
        <v>0.92361111111111116</v>
      </c>
      <c r="G14" s="37">
        <v>0.94027777777777777</v>
      </c>
      <c r="H14" s="38">
        <f>(HOUR(Table378[[#This Row],[End]])-HOUR(Table378[[#This Row],[Start]]))*60 + MINUTE(Table378[[#This Row],[End]]) - MINUTE(Table378[[#This Row],[Start]])</f>
        <v>24</v>
      </c>
    </row>
    <row r="15" spans="1:10">
      <c r="A15" s="33" t="s">
        <v>26</v>
      </c>
      <c r="B15" s="34" t="s">
        <v>27</v>
      </c>
      <c r="C15" s="35" t="s">
        <v>21</v>
      </c>
      <c r="D15" s="35">
        <v>1</v>
      </c>
      <c r="E15" s="36">
        <v>0.93310000000000004</v>
      </c>
      <c r="F15" s="37">
        <v>0.15625</v>
      </c>
      <c r="G15" s="37"/>
      <c r="H15" s="38"/>
    </row>
    <row r="16" spans="1:10">
      <c r="A16" s="33" t="s">
        <v>28</v>
      </c>
      <c r="B16" s="34" t="s">
        <v>29</v>
      </c>
      <c r="C16" s="35" t="s">
        <v>0</v>
      </c>
      <c r="D16" s="35">
        <v>1</v>
      </c>
      <c r="E16" s="36">
        <v>0.93189999999999995</v>
      </c>
      <c r="F16" s="37">
        <v>0.9375</v>
      </c>
      <c r="G16" s="37">
        <v>0.94652777777777775</v>
      </c>
      <c r="H16" s="38">
        <f>(HOUR(Table378[[#This Row],[End]])-HOUR(Table378[[#This Row],[Start]]))*60 + MINUTE(Table378[[#This Row],[End]]) - MINUTE(Table378[[#This Row],[Start]])</f>
        <v>13</v>
      </c>
    </row>
    <row r="17" spans="1:8">
      <c r="A17" s="39" t="s">
        <v>40</v>
      </c>
      <c r="B17" s="40" t="s">
        <v>41</v>
      </c>
      <c r="C17" s="41" t="s">
        <v>33</v>
      </c>
      <c r="D17" s="41">
        <v>1</v>
      </c>
      <c r="E17" s="42">
        <v>0.9032</v>
      </c>
      <c r="F17" s="43">
        <v>0.94791666666666663</v>
      </c>
      <c r="G17" s="43">
        <v>0.96875</v>
      </c>
      <c r="H17" s="38">
        <f>(HOUR(Table378[[#This Row],[End]])-HOUR(Table378[[#This Row],[Start]]))*60 + MINUTE(Table378[[#This Row],[End]]) - MINUTE(Table378[[#This Row],[Start]])</f>
        <v>30</v>
      </c>
    </row>
    <row r="18" spans="1:8">
      <c r="C18" s="5"/>
      <c r="D18" s="5"/>
      <c r="E18" s="5"/>
      <c r="F18" s="5"/>
      <c r="G18" s="5"/>
      <c r="H18" s="5"/>
    </row>
    <row r="19" spans="1:8">
      <c r="C19" s="9"/>
    </row>
    <row r="20" spans="1:8">
      <c r="C20" s="9"/>
    </row>
    <row r="21" spans="1:8">
      <c r="C21" s="11"/>
    </row>
    <row r="22" spans="1:8">
      <c r="C22" s="11"/>
    </row>
  </sheetData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showRuler="0" workbookViewId="0">
      <selection activeCell="F10" sqref="F10"/>
    </sheetView>
  </sheetViews>
  <sheetFormatPr baseColWidth="10" defaultRowHeight="15" x14ac:dyDescent="0"/>
  <cols>
    <col min="1" max="1" width="17.1640625" style="4" customWidth="1"/>
    <col min="2" max="2" width="13.6640625" style="4" bestFit="1" customWidth="1"/>
    <col min="3" max="3" width="28.33203125" style="4" customWidth="1"/>
    <col min="4" max="6" width="7.1640625" style="4" customWidth="1"/>
    <col min="7" max="7" width="6.33203125" style="4" customWidth="1"/>
    <col min="8" max="8" width="7.1640625" style="4" customWidth="1"/>
    <col min="9" max="9" width="7.6640625" style="4" customWidth="1"/>
    <col min="10" max="10" width="4.83203125" style="4" customWidth="1"/>
    <col min="11" max="11" width="4.33203125" style="4" customWidth="1"/>
    <col min="12" max="16384" width="10.83203125" style="4"/>
  </cols>
  <sheetData>
    <row r="1" spans="1:8" s="19" customFormat="1" ht="36" customHeight="1">
      <c r="A1" s="24" t="s">
        <v>42</v>
      </c>
      <c r="B1" s="25" t="s">
        <v>43</v>
      </c>
      <c r="C1" s="25" t="s">
        <v>44</v>
      </c>
      <c r="D1" s="25" t="s">
        <v>190</v>
      </c>
      <c r="E1" s="25" t="s">
        <v>189</v>
      </c>
      <c r="F1" s="25" t="s">
        <v>48</v>
      </c>
      <c r="G1" s="25" t="s">
        <v>49</v>
      </c>
      <c r="H1" s="25" t="s">
        <v>47</v>
      </c>
    </row>
    <row r="2" spans="1:8">
      <c r="A2" s="52" t="s">
        <v>53</v>
      </c>
      <c r="B2" s="54" t="s">
        <v>54</v>
      </c>
      <c r="C2" s="48" t="s">
        <v>55</v>
      </c>
      <c r="D2" s="48">
        <v>1</v>
      </c>
      <c r="E2" s="51">
        <v>0.96460000000000001</v>
      </c>
      <c r="F2" s="50">
        <v>0.19999999999999998</v>
      </c>
      <c r="G2" s="50">
        <v>0.25069444444444444</v>
      </c>
      <c r="H2" s="38">
        <f>(HOUR(Table10[[#This Row],[End]])-HOUR(Table10[[#This Row],[Start]]))*60 + MINUTE(Table10[[#This Row],[End]]) - MINUTE(Table10[[#This Row],[Start]])</f>
        <v>73</v>
      </c>
    </row>
    <row r="3" spans="1:8">
      <c r="A3" s="52" t="s">
        <v>56</v>
      </c>
      <c r="B3" s="54" t="s">
        <v>57</v>
      </c>
      <c r="C3" s="48" t="s">
        <v>51</v>
      </c>
      <c r="D3" s="48">
        <v>1</v>
      </c>
      <c r="E3" s="51">
        <v>0.94820000000000004</v>
      </c>
      <c r="F3" s="50"/>
      <c r="G3" s="50"/>
      <c r="H3" s="53"/>
    </row>
    <row r="4" spans="1:8">
      <c r="A4" s="46" t="s">
        <v>96</v>
      </c>
      <c r="B4" s="47" t="s">
        <v>97</v>
      </c>
      <c r="C4" s="48" t="s">
        <v>70</v>
      </c>
      <c r="D4" s="48">
        <v>1</v>
      </c>
      <c r="E4" s="51">
        <v>0.94679999999999997</v>
      </c>
      <c r="F4" s="50">
        <v>0.87916666666666676</v>
      </c>
      <c r="G4" s="50">
        <v>0.8930555555555556</v>
      </c>
      <c r="H4" s="38">
        <f>(HOUR(Table10[[#This Row],[End]])-HOUR(Table10[[#This Row],[Start]]))*60 + MINUTE(Table10[[#This Row],[End]]) - MINUTE(Table10[[#This Row],[Start]])</f>
        <v>20</v>
      </c>
    </row>
    <row r="5" spans="1:8">
      <c r="A5" s="46" t="s">
        <v>108</v>
      </c>
      <c r="B5" s="47" t="s">
        <v>109</v>
      </c>
      <c r="C5" s="48" t="s">
        <v>85</v>
      </c>
      <c r="D5" s="48">
        <v>1</v>
      </c>
      <c r="E5" s="51">
        <v>0.92859999999999998</v>
      </c>
      <c r="F5" s="50">
        <v>0.27430555555555552</v>
      </c>
      <c r="G5" s="50">
        <v>0.30138888888888887</v>
      </c>
      <c r="H5" s="38">
        <f>(HOUR(Table10[[#This Row],[End]])-HOUR(Table10[[#This Row],[Start]]))*60 + MINUTE(Table10[[#This Row],[End]]) - MINUTE(Table10[[#This Row],[Start]])</f>
        <v>39</v>
      </c>
    </row>
    <row r="6" spans="1:8">
      <c r="A6" s="52" t="s">
        <v>61</v>
      </c>
      <c r="B6" s="54" t="s">
        <v>62</v>
      </c>
      <c r="C6" s="48" t="s">
        <v>52</v>
      </c>
      <c r="D6" s="48">
        <v>1</v>
      </c>
      <c r="E6" s="51">
        <v>0.92859999999999998</v>
      </c>
      <c r="F6" s="50"/>
      <c r="G6" s="50"/>
      <c r="H6" s="53"/>
    </row>
    <row r="7" spans="1:8">
      <c r="A7" s="46" t="s">
        <v>110</v>
      </c>
      <c r="B7" s="47" t="s">
        <v>111</v>
      </c>
      <c r="C7" s="48" t="s">
        <v>76</v>
      </c>
      <c r="D7" s="48">
        <v>1</v>
      </c>
      <c r="E7" s="51">
        <v>0.92390000000000005</v>
      </c>
      <c r="F7" s="50"/>
      <c r="G7" s="50"/>
      <c r="H7" s="53"/>
    </row>
    <row r="8" spans="1:8">
      <c r="A8" s="46" t="s">
        <v>112</v>
      </c>
      <c r="B8" s="47" t="s">
        <v>113</v>
      </c>
      <c r="C8" s="48" t="s">
        <v>82</v>
      </c>
      <c r="D8" s="48">
        <v>1</v>
      </c>
      <c r="E8" s="51">
        <v>0.92200000000000004</v>
      </c>
      <c r="F8" s="50"/>
      <c r="G8" s="50"/>
      <c r="H8" s="53"/>
    </row>
    <row r="9" spans="1:8">
      <c r="A9" s="46" t="s">
        <v>116</v>
      </c>
      <c r="B9" s="47" t="s">
        <v>117</v>
      </c>
      <c r="C9" s="48" t="s">
        <v>85</v>
      </c>
      <c r="D9" s="48">
        <v>1</v>
      </c>
      <c r="E9" s="51">
        <v>0.91200000000000003</v>
      </c>
      <c r="F9" s="50">
        <v>0.92222222222222217</v>
      </c>
      <c r="G9" s="50">
        <v>0.95624999999999993</v>
      </c>
      <c r="H9" s="38">
        <f>(HOUR(Table10[[#This Row],[End]])-HOUR(Table10[[#This Row],[Start]]))*60 + MINUTE(Table10[[#This Row],[End]]) - MINUTE(Table10[[#This Row],[Start]])</f>
        <v>49</v>
      </c>
    </row>
    <row r="10" spans="1:8">
      <c r="A10" s="52" t="s">
        <v>63</v>
      </c>
      <c r="B10" s="54" t="s">
        <v>64</v>
      </c>
      <c r="C10" s="48" t="s">
        <v>51</v>
      </c>
      <c r="D10" s="48">
        <v>1</v>
      </c>
      <c r="E10" s="51">
        <v>0.91020000000000001</v>
      </c>
      <c r="F10" s="50"/>
      <c r="G10" s="50"/>
      <c r="H10" s="53"/>
    </row>
    <row r="11" spans="1:8">
      <c r="A11" s="52" t="s">
        <v>65</v>
      </c>
      <c r="B11" s="54" t="s">
        <v>66</v>
      </c>
      <c r="C11" s="48" t="s">
        <v>67</v>
      </c>
      <c r="D11" s="48">
        <v>1</v>
      </c>
      <c r="E11" s="51">
        <v>0.90400000000000003</v>
      </c>
      <c r="F11" s="50"/>
      <c r="G11" s="50"/>
      <c r="H11" s="53"/>
    </row>
    <row r="12" spans="1:8">
      <c r="A12" s="46" t="s">
        <v>121</v>
      </c>
      <c r="B12" s="47" t="s">
        <v>122</v>
      </c>
      <c r="C12" s="48" t="s">
        <v>85</v>
      </c>
      <c r="D12" s="48">
        <v>1</v>
      </c>
      <c r="E12" s="51">
        <v>0.90339999999999998</v>
      </c>
      <c r="F12" s="50">
        <v>0.87152777777777779</v>
      </c>
      <c r="G12" s="50">
        <v>0.87708333333333333</v>
      </c>
      <c r="H12" s="38">
        <f>(HOUR(Table10[[#This Row],[End]])-HOUR(Table10[[#This Row],[Start]]))*60 + MINUTE(Table10[[#This Row],[End]]) - MINUTE(Table10[[#This Row],[Start]])</f>
        <v>8</v>
      </c>
    </row>
    <row r="13" spans="1:8">
      <c r="A13" s="46" t="s">
        <v>240</v>
      </c>
      <c r="B13" s="47" t="s">
        <v>241</v>
      </c>
      <c r="C13" s="48" t="s">
        <v>242</v>
      </c>
      <c r="D13" s="48">
        <v>1</v>
      </c>
      <c r="E13" s="49">
        <v>0.89190000000000003</v>
      </c>
      <c r="F13" s="50">
        <v>0.88194444444444453</v>
      </c>
      <c r="G13" s="50">
        <v>0.90277777777777779</v>
      </c>
      <c r="H13" s="38">
        <f>(HOUR(Table10[[#This Row],[End]])-HOUR(Table10[[#This Row],[Start]]))*60 + MINUTE(Table10[[#This Row],[End]]) - MINUTE(Table10[[#This Row],[Start]])</f>
        <v>30</v>
      </c>
    </row>
    <row r="14" spans="1:8">
      <c r="A14" s="46" t="s">
        <v>243</v>
      </c>
      <c r="B14" s="47" t="s">
        <v>244</v>
      </c>
      <c r="C14" s="48" t="s">
        <v>245</v>
      </c>
      <c r="D14" s="48">
        <v>1</v>
      </c>
      <c r="E14" s="49">
        <v>0.89139999999999997</v>
      </c>
      <c r="F14" s="50"/>
      <c r="G14" s="50"/>
      <c r="H14" s="53"/>
    </row>
    <row r="15" spans="1:8">
      <c r="A15" s="46" t="s">
        <v>246</v>
      </c>
      <c r="B15" s="47" t="s">
        <v>247</v>
      </c>
      <c r="C15" s="48" t="s">
        <v>248</v>
      </c>
      <c r="D15" s="48">
        <v>1</v>
      </c>
      <c r="E15" s="49">
        <v>0.8881</v>
      </c>
      <c r="F15" s="50"/>
      <c r="G15" s="50"/>
      <c r="H15" s="53"/>
    </row>
    <row r="16" spans="1:8">
      <c r="A16" s="46" t="s">
        <v>249</v>
      </c>
      <c r="B16" s="47" t="s">
        <v>250</v>
      </c>
      <c r="C16" s="48" t="s">
        <v>85</v>
      </c>
      <c r="D16" s="48">
        <v>1</v>
      </c>
      <c r="E16" s="49">
        <v>0.88719999999999999</v>
      </c>
      <c r="F16" s="50"/>
      <c r="G16" s="50"/>
      <c r="H16" s="53"/>
    </row>
    <row r="17" spans="1:8">
      <c r="A17" s="46" t="s">
        <v>251</v>
      </c>
      <c r="B17" s="47" t="s">
        <v>252</v>
      </c>
      <c r="C17" s="48" t="s">
        <v>253</v>
      </c>
      <c r="D17" s="48">
        <v>1</v>
      </c>
      <c r="E17" s="49">
        <v>0.88339999999999996</v>
      </c>
      <c r="F17" s="50"/>
      <c r="G17" s="50"/>
      <c r="H17" s="53"/>
    </row>
    <row r="18" spans="1:8">
      <c r="A18" s="46" t="s">
        <v>254</v>
      </c>
      <c r="B18" s="47" t="s">
        <v>255</v>
      </c>
      <c r="C18" s="48" t="s">
        <v>73</v>
      </c>
      <c r="D18" s="48">
        <v>1</v>
      </c>
      <c r="E18" s="49">
        <v>0.88290000000000002</v>
      </c>
      <c r="F18" s="50"/>
      <c r="G18" s="50"/>
      <c r="H18" s="53"/>
    </row>
    <row r="19" spans="1:8">
      <c r="A19" s="46" t="s">
        <v>256</v>
      </c>
      <c r="B19" s="47" t="s">
        <v>257</v>
      </c>
      <c r="C19" s="48" t="s">
        <v>258</v>
      </c>
      <c r="D19" s="48">
        <v>1</v>
      </c>
      <c r="E19" s="49">
        <v>0.88109999999999999</v>
      </c>
      <c r="F19" s="50"/>
      <c r="G19" s="50"/>
      <c r="H19" s="53"/>
    </row>
    <row r="20" spans="1:8">
      <c r="A20" s="46" t="s">
        <v>289</v>
      </c>
      <c r="B20" s="47" t="s">
        <v>290</v>
      </c>
      <c r="C20" s="48" t="s">
        <v>51</v>
      </c>
      <c r="D20" s="48">
        <v>1</v>
      </c>
      <c r="E20" s="49">
        <v>0.87880000000000003</v>
      </c>
      <c r="F20" s="50"/>
      <c r="G20" s="50"/>
      <c r="H20" s="53"/>
    </row>
    <row r="21" spans="1:8">
      <c r="A21" s="46" t="s">
        <v>259</v>
      </c>
      <c r="B21" s="47" t="s">
        <v>260</v>
      </c>
      <c r="C21" s="48" t="s">
        <v>85</v>
      </c>
      <c r="D21" s="48">
        <v>1</v>
      </c>
      <c r="E21" s="49">
        <v>0.87519999999999998</v>
      </c>
      <c r="F21" s="50"/>
      <c r="G21" s="50"/>
      <c r="H21" s="53"/>
    </row>
    <row r="22" spans="1:8">
      <c r="A22" s="46" t="s">
        <v>261</v>
      </c>
      <c r="B22" s="47" t="s">
        <v>262</v>
      </c>
      <c r="C22" s="48" t="s">
        <v>70</v>
      </c>
      <c r="D22" s="48">
        <v>1</v>
      </c>
      <c r="E22" s="49">
        <v>0.86990000000000001</v>
      </c>
      <c r="F22" s="50"/>
      <c r="G22" s="50"/>
      <c r="H22" s="53"/>
    </row>
    <row r="23" spans="1:8">
      <c r="A23" s="46" t="s">
        <v>263</v>
      </c>
      <c r="B23" s="47" t="s">
        <v>264</v>
      </c>
      <c r="C23" s="48" t="s">
        <v>82</v>
      </c>
      <c r="D23" s="48">
        <v>1</v>
      </c>
      <c r="E23" s="49">
        <v>0.86699999999999999</v>
      </c>
      <c r="F23" s="50"/>
      <c r="G23" s="50"/>
      <c r="H23" s="53"/>
    </row>
    <row r="24" spans="1:8">
      <c r="A24" s="46" t="s">
        <v>291</v>
      </c>
      <c r="B24" s="47" t="s">
        <v>292</v>
      </c>
      <c r="C24" s="48" t="s">
        <v>293</v>
      </c>
      <c r="D24" s="48">
        <v>1</v>
      </c>
      <c r="E24" s="49">
        <v>0.86150000000000004</v>
      </c>
      <c r="F24" s="50"/>
      <c r="G24" s="50"/>
      <c r="H24" s="53"/>
    </row>
    <row r="25" spans="1:8">
      <c r="A25" s="46" t="s">
        <v>265</v>
      </c>
      <c r="B25" s="47" t="s">
        <v>266</v>
      </c>
      <c r="C25" s="48" t="s">
        <v>258</v>
      </c>
      <c r="D25" s="48">
        <v>1</v>
      </c>
      <c r="E25" s="49">
        <v>0.85619999999999996</v>
      </c>
      <c r="F25" s="50"/>
      <c r="G25" s="50"/>
      <c r="H25" s="53"/>
    </row>
    <row r="26" spans="1:8">
      <c r="A26" s="46" t="s">
        <v>267</v>
      </c>
      <c r="B26" s="47" t="s">
        <v>268</v>
      </c>
      <c r="C26" s="48" t="s">
        <v>70</v>
      </c>
      <c r="D26" s="48">
        <v>1</v>
      </c>
      <c r="E26" s="49">
        <v>0.84940000000000004</v>
      </c>
      <c r="F26" s="50"/>
      <c r="G26" s="50"/>
      <c r="H26" s="53"/>
    </row>
    <row r="27" spans="1:8">
      <c r="A27" s="46" t="s">
        <v>269</v>
      </c>
      <c r="B27" s="47" t="s">
        <v>270</v>
      </c>
      <c r="C27" s="48" t="s">
        <v>82</v>
      </c>
      <c r="D27" s="48">
        <v>1</v>
      </c>
      <c r="E27" s="49">
        <v>0.84699999999999998</v>
      </c>
      <c r="F27" s="50"/>
      <c r="G27" s="50"/>
      <c r="H27" s="53"/>
    </row>
    <row r="28" spans="1:8">
      <c r="A28" s="46" t="s">
        <v>228</v>
      </c>
      <c r="B28" s="47" t="s">
        <v>229</v>
      </c>
      <c r="C28" s="48" t="s">
        <v>93</v>
      </c>
      <c r="D28" s="48">
        <v>1</v>
      </c>
      <c r="E28" s="49">
        <v>0.84370000000000001</v>
      </c>
      <c r="F28" s="50"/>
      <c r="G28" s="50"/>
      <c r="H28" s="53"/>
    </row>
    <row r="29" spans="1:8">
      <c r="A29" s="46" t="s">
        <v>271</v>
      </c>
      <c r="B29" s="47" t="s">
        <v>272</v>
      </c>
      <c r="C29" s="48" t="s">
        <v>85</v>
      </c>
      <c r="D29" s="48">
        <v>1</v>
      </c>
      <c r="E29" s="49">
        <v>0.84340000000000004</v>
      </c>
      <c r="F29" s="50"/>
      <c r="G29" s="50"/>
      <c r="H29" s="53"/>
    </row>
    <row r="30" spans="1:8">
      <c r="A30" s="46" t="s">
        <v>273</v>
      </c>
      <c r="B30" s="47" t="s">
        <v>274</v>
      </c>
      <c r="C30" s="48" t="s">
        <v>85</v>
      </c>
      <c r="D30" s="48">
        <v>1</v>
      </c>
      <c r="E30" s="49">
        <v>0.84319999999999995</v>
      </c>
      <c r="F30" s="50"/>
      <c r="G30" s="50"/>
      <c r="H30" s="53"/>
    </row>
    <row r="31" spans="1:8">
      <c r="A31" s="46" t="s">
        <v>294</v>
      </c>
      <c r="B31" s="47" t="s">
        <v>295</v>
      </c>
      <c r="C31" s="48" t="s">
        <v>55</v>
      </c>
      <c r="D31" s="48">
        <v>1</v>
      </c>
      <c r="E31" s="49">
        <v>0.83460000000000001</v>
      </c>
      <c r="F31" s="50"/>
      <c r="G31" s="50"/>
      <c r="H31" s="53"/>
    </row>
    <row r="32" spans="1:8">
      <c r="A32" s="46" t="s">
        <v>296</v>
      </c>
      <c r="B32" s="47" t="s">
        <v>297</v>
      </c>
      <c r="C32" s="48" t="s">
        <v>51</v>
      </c>
      <c r="D32" s="48">
        <v>1</v>
      </c>
      <c r="E32" s="49">
        <v>0.83230000000000004</v>
      </c>
      <c r="F32" s="50"/>
      <c r="G32" s="50"/>
      <c r="H32" s="53"/>
    </row>
    <row r="33" spans="1:8">
      <c r="A33" s="26" t="s">
        <v>275</v>
      </c>
      <c r="B33" s="27" t="s">
        <v>276</v>
      </c>
      <c r="C33" s="28" t="s">
        <v>85</v>
      </c>
      <c r="D33" s="28">
        <v>1</v>
      </c>
      <c r="E33" s="49">
        <v>0.82799999999999996</v>
      </c>
      <c r="F33" s="30"/>
      <c r="G33" s="30"/>
      <c r="H33" s="31"/>
    </row>
    <row r="34" spans="1:8">
      <c r="A34" s="46" t="s">
        <v>277</v>
      </c>
      <c r="B34" s="47" t="s">
        <v>278</v>
      </c>
      <c r="C34" s="48" t="s">
        <v>248</v>
      </c>
      <c r="D34" s="48">
        <v>1</v>
      </c>
      <c r="E34" s="49">
        <v>0.82709999999999995</v>
      </c>
      <c r="F34" s="50"/>
      <c r="G34" s="50"/>
      <c r="H34" s="53"/>
    </row>
    <row r="35" spans="1:8">
      <c r="A35" s="46" t="s">
        <v>279</v>
      </c>
      <c r="B35" s="47" t="s">
        <v>280</v>
      </c>
      <c r="C35" s="48" t="s">
        <v>85</v>
      </c>
      <c r="D35" s="48">
        <v>1</v>
      </c>
      <c r="E35" s="49">
        <v>0.81920000000000004</v>
      </c>
      <c r="F35" s="50"/>
      <c r="G35" s="50"/>
      <c r="H35" s="53"/>
    </row>
    <row r="36" spans="1:8">
      <c r="A36" s="46" t="s">
        <v>281</v>
      </c>
      <c r="B36" s="47" t="s">
        <v>282</v>
      </c>
      <c r="C36" s="48" t="s">
        <v>70</v>
      </c>
      <c r="D36" s="48">
        <v>1</v>
      </c>
      <c r="E36" s="49">
        <v>0.81359999999999999</v>
      </c>
      <c r="F36" s="50"/>
      <c r="G36" s="50"/>
      <c r="H36" s="53"/>
    </row>
    <row r="37" spans="1:8">
      <c r="A37" s="46" t="s">
        <v>238</v>
      </c>
      <c r="B37" s="47" t="s">
        <v>239</v>
      </c>
      <c r="C37" s="48" t="s">
        <v>90</v>
      </c>
      <c r="D37" s="48">
        <v>1</v>
      </c>
      <c r="E37" s="49">
        <v>0.81289999999999996</v>
      </c>
      <c r="F37" s="50"/>
      <c r="G37" s="50"/>
      <c r="H37" s="53"/>
    </row>
    <row r="38" spans="1:8">
      <c r="A38" s="46" t="s">
        <v>283</v>
      </c>
      <c r="B38" s="47" t="s">
        <v>284</v>
      </c>
      <c r="C38" s="48" t="s">
        <v>258</v>
      </c>
      <c r="D38" s="48">
        <v>1</v>
      </c>
      <c r="E38" s="49">
        <v>0.81210000000000004</v>
      </c>
      <c r="F38" s="50"/>
      <c r="G38" s="50"/>
      <c r="H38" s="53"/>
    </row>
    <row r="39" spans="1:8">
      <c r="A39" s="46" t="s">
        <v>298</v>
      </c>
      <c r="B39" s="47" t="s">
        <v>299</v>
      </c>
      <c r="C39" s="48" t="s">
        <v>67</v>
      </c>
      <c r="D39" s="48">
        <v>1</v>
      </c>
      <c r="E39" s="49">
        <v>0.81169999999999998</v>
      </c>
      <c r="F39" s="50"/>
      <c r="G39" s="50"/>
      <c r="H39" s="53"/>
    </row>
    <row r="40" spans="1:8">
      <c r="A40" s="46" t="s">
        <v>285</v>
      </c>
      <c r="B40" s="47" t="s">
        <v>286</v>
      </c>
      <c r="C40" s="48" t="s">
        <v>85</v>
      </c>
      <c r="D40" s="48">
        <v>1</v>
      </c>
      <c r="E40" s="49">
        <v>0.80700000000000005</v>
      </c>
      <c r="F40" s="50"/>
      <c r="G40" s="50"/>
      <c r="H40" s="53"/>
    </row>
    <row r="41" spans="1:8">
      <c r="A41" s="46" t="s">
        <v>287</v>
      </c>
      <c r="B41" s="47" t="s">
        <v>288</v>
      </c>
      <c r="C41" s="48" t="s">
        <v>242</v>
      </c>
      <c r="D41" s="48">
        <v>1</v>
      </c>
      <c r="E41" s="49">
        <v>0.8014</v>
      </c>
      <c r="F41" s="50"/>
      <c r="G41" s="50"/>
      <c r="H41" s="53"/>
    </row>
  </sheetData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showRuler="0" workbookViewId="0">
      <selection activeCell="F9" sqref="F9"/>
    </sheetView>
  </sheetViews>
  <sheetFormatPr baseColWidth="10" defaultRowHeight="15" x14ac:dyDescent="0"/>
  <cols>
    <col min="1" max="1" width="17.1640625" style="4" customWidth="1"/>
    <col min="2" max="2" width="7.6640625" style="4" customWidth="1"/>
    <col min="3" max="3" width="34" style="4" bestFit="1" customWidth="1"/>
    <col min="4" max="4" width="5.83203125" style="4" customWidth="1"/>
    <col min="5" max="5" width="6.1640625" style="4" customWidth="1"/>
    <col min="6" max="6" width="4.5" style="4" customWidth="1"/>
    <col min="7" max="7" width="4.1640625" style="4" customWidth="1"/>
    <col min="8" max="8" width="5" style="4" customWidth="1"/>
    <col min="9" max="9" width="14.5" style="4" bestFit="1" customWidth="1"/>
    <col min="10" max="10" width="4.33203125" style="4" customWidth="1"/>
    <col min="11" max="16384" width="10.83203125" style="4"/>
  </cols>
  <sheetData>
    <row r="1" spans="1:11" s="19" customFormat="1" ht="36" customHeight="1">
      <c r="A1" s="8" t="s">
        <v>42</v>
      </c>
      <c r="B1" s="8" t="s">
        <v>43</v>
      </c>
      <c r="C1" s="8" t="s">
        <v>44</v>
      </c>
      <c r="D1" s="8" t="s">
        <v>190</v>
      </c>
      <c r="E1" s="8" t="s">
        <v>189</v>
      </c>
      <c r="F1" s="8" t="s">
        <v>48</v>
      </c>
      <c r="G1" s="8" t="s">
        <v>49</v>
      </c>
      <c r="H1" s="8" t="s">
        <v>47</v>
      </c>
      <c r="I1" s="8" t="s">
        <v>45</v>
      </c>
      <c r="J1" s="9">
        <f>COUNTA(Table3[Time])</f>
        <v>4</v>
      </c>
      <c r="K1" s="4"/>
    </row>
    <row r="2" spans="1:11">
      <c r="A2" s="11" t="s">
        <v>158</v>
      </c>
      <c r="B2" s="11" t="s">
        <v>159</v>
      </c>
      <c r="C2" s="11" t="s">
        <v>160</v>
      </c>
      <c r="D2" s="11">
        <v>1</v>
      </c>
      <c r="E2" s="14">
        <v>0.99509999999999998</v>
      </c>
      <c r="F2" s="13"/>
      <c r="G2" s="13"/>
      <c r="H2" s="15"/>
      <c r="I2" s="20" t="s">
        <v>46</v>
      </c>
      <c r="J2" s="18">
        <f>J1/COUNTA(Table3[Name])</f>
        <v>0.22222222222222221</v>
      </c>
    </row>
    <row r="3" spans="1:11">
      <c r="A3" s="11" t="s">
        <v>154</v>
      </c>
      <c r="B3" s="11" t="s">
        <v>155</v>
      </c>
      <c r="C3" s="11" t="s">
        <v>134</v>
      </c>
      <c r="D3" s="11">
        <v>1</v>
      </c>
      <c r="E3" s="12">
        <v>0.98070000000000002</v>
      </c>
      <c r="F3" s="13">
        <v>0.82638888888888884</v>
      </c>
      <c r="G3" s="13">
        <v>0.83333333333333337</v>
      </c>
      <c r="H3" s="10">
        <f>(HOUR(Table3[[#This Row],[End]])-HOUR(Table3[[#This Row],[Start]]))*60 + MINUTE(Table3[[#This Row],[End]]) - MINUTE(Table3[[#This Row],[Start]])</f>
        <v>10</v>
      </c>
      <c r="I3" s="20" t="s">
        <v>50</v>
      </c>
      <c r="J3" s="21">
        <f>AVERAGE(Table3[Time])</f>
        <v>39.25</v>
      </c>
    </row>
    <row r="4" spans="1:11">
      <c r="A4" s="11" t="s">
        <v>151</v>
      </c>
      <c r="B4" s="11" t="s">
        <v>152</v>
      </c>
      <c r="C4" s="11" t="s">
        <v>153</v>
      </c>
      <c r="D4" s="11">
        <v>1</v>
      </c>
      <c r="E4" s="12">
        <v>0.98019999999999996</v>
      </c>
      <c r="F4" s="13"/>
      <c r="G4" s="13"/>
      <c r="H4" s="10"/>
    </row>
    <row r="5" spans="1:11">
      <c r="A5" s="11" t="s">
        <v>77</v>
      </c>
      <c r="B5" s="11" t="s">
        <v>78</v>
      </c>
      <c r="C5" s="10" t="s">
        <v>79</v>
      </c>
      <c r="D5" s="10">
        <v>1</v>
      </c>
      <c r="E5" s="14">
        <v>0.97709999999999997</v>
      </c>
      <c r="F5" s="13">
        <v>0.84027777777777779</v>
      </c>
      <c r="G5" s="13">
        <v>0.86805555555555547</v>
      </c>
      <c r="H5" s="10">
        <f>(HOUR(Table3[[#This Row],[End]])-HOUR(Table3[[#This Row],[Start]]))*60 + MINUTE(Table3[[#This Row],[End]]) - MINUTE(Table3[[#This Row],[Start]])</f>
        <v>40</v>
      </c>
    </row>
    <row r="6" spans="1:11">
      <c r="A6" s="11" t="s">
        <v>161</v>
      </c>
      <c r="B6" s="11" t="s">
        <v>162</v>
      </c>
      <c r="C6" s="11" t="s">
        <v>163</v>
      </c>
      <c r="D6" s="11">
        <v>1</v>
      </c>
      <c r="E6" s="14">
        <v>0.94099999999999995</v>
      </c>
      <c r="F6" s="13"/>
      <c r="G6" s="13"/>
      <c r="H6" s="15"/>
    </row>
    <row r="7" spans="1:11">
      <c r="A7" s="11" t="s">
        <v>156</v>
      </c>
      <c r="B7" s="11" t="s">
        <v>157</v>
      </c>
      <c r="C7" s="11" t="s">
        <v>134</v>
      </c>
      <c r="D7" s="11">
        <v>1</v>
      </c>
      <c r="E7" s="14">
        <v>0.94059999999999999</v>
      </c>
      <c r="F7" s="13">
        <v>0.4284722222222222</v>
      </c>
      <c r="G7" s="13"/>
      <c r="H7" s="10"/>
    </row>
    <row r="8" spans="1:11">
      <c r="A8" s="11" t="s">
        <v>164</v>
      </c>
      <c r="B8" s="11" t="s">
        <v>165</v>
      </c>
      <c r="C8" s="11" t="s">
        <v>166</v>
      </c>
      <c r="D8" s="11">
        <v>1</v>
      </c>
      <c r="E8" s="14">
        <v>0.9153</v>
      </c>
      <c r="F8" s="16"/>
      <c r="G8" s="16"/>
      <c r="H8" s="17"/>
    </row>
    <row r="9" spans="1:11">
      <c r="A9" s="11" t="s">
        <v>199</v>
      </c>
      <c r="B9" s="11" t="s">
        <v>200</v>
      </c>
      <c r="C9" s="11" t="s">
        <v>201</v>
      </c>
      <c r="D9" s="11">
        <v>1</v>
      </c>
      <c r="E9" s="12">
        <v>0.89229999999999998</v>
      </c>
      <c r="F9" s="13">
        <v>0.86111111111111116</v>
      </c>
      <c r="G9" s="13"/>
      <c r="H9" s="15"/>
    </row>
    <row r="10" spans="1:11">
      <c r="A10" s="11" t="s">
        <v>202</v>
      </c>
      <c r="B10" s="11" t="s">
        <v>203</v>
      </c>
      <c r="C10" s="11" t="s">
        <v>134</v>
      </c>
      <c r="D10" s="11">
        <v>1</v>
      </c>
      <c r="E10" s="12">
        <v>0.88770000000000004</v>
      </c>
      <c r="F10" s="13"/>
      <c r="G10" s="13"/>
      <c r="H10" s="15"/>
    </row>
    <row r="11" spans="1:11">
      <c r="A11" s="11" t="s">
        <v>191</v>
      </c>
      <c r="B11" s="11" t="s">
        <v>192</v>
      </c>
      <c r="C11" s="11" t="s">
        <v>193</v>
      </c>
      <c r="D11" s="11">
        <v>1</v>
      </c>
      <c r="E11" s="12">
        <v>0.88590000000000002</v>
      </c>
      <c r="F11" s="13"/>
      <c r="G11" s="13"/>
      <c r="H11" s="15"/>
    </row>
    <row r="12" spans="1:11">
      <c r="A12" s="11" t="s">
        <v>204</v>
      </c>
      <c r="B12" s="11" t="s">
        <v>205</v>
      </c>
      <c r="C12" s="11" t="s">
        <v>160</v>
      </c>
      <c r="D12" s="11">
        <v>1</v>
      </c>
      <c r="E12" s="12">
        <v>0.85740000000000005</v>
      </c>
      <c r="F12" s="13"/>
      <c r="G12" s="13"/>
      <c r="H12" s="15"/>
    </row>
    <row r="13" spans="1:11">
      <c r="A13" s="11" t="s">
        <v>206</v>
      </c>
      <c r="B13" s="11" t="s">
        <v>207</v>
      </c>
      <c r="C13" s="11" t="s">
        <v>166</v>
      </c>
      <c r="D13" s="11">
        <v>1</v>
      </c>
      <c r="E13" s="12">
        <v>0.85529999999999995</v>
      </c>
      <c r="F13" s="13"/>
      <c r="G13" s="13"/>
      <c r="H13" s="15"/>
    </row>
    <row r="14" spans="1:11">
      <c r="A14" s="11" t="s">
        <v>208</v>
      </c>
      <c r="B14" s="11" t="s">
        <v>209</v>
      </c>
      <c r="C14" s="11" t="s">
        <v>134</v>
      </c>
      <c r="D14" s="11">
        <v>1</v>
      </c>
      <c r="E14" s="12">
        <v>0.85250000000000004</v>
      </c>
      <c r="F14" s="13"/>
      <c r="G14" s="13"/>
      <c r="H14" s="15"/>
    </row>
    <row r="15" spans="1:11">
      <c r="A15" s="11" t="s">
        <v>210</v>
      </c>
      <c r="B15" s="11" t="s">
        <v>211</v>
      </c>
      <c r="C15" s="11" t="s">
        <v>134</v>
      </c>
      <c r="D15" s="11">
        <v>1</v>
      </c>
      <c r="E15" s="12">
        <v>0.84689999999999999</v>
      </c>
      <c r="F15" s="13">
        <v>0.47569444444444442</v>
      </c>
      <c r="G15" s="13">
        <v>0.54166666666666663</v>
      </c>
      <c r="H15" s="10">
        <f>(HOUR(Table3[[#This Row],[End]])-HOUR(Table3[[#This Row],[Start]]))*60 + MINUTE(Table3[[#This Row],[End]]) - MINUTE(Table3[[#This Row],[Start]])</f>
        <v>95</v>
      </c>
    </row>
    <row r="16" spans="1:11">
      <c r="A16" s="11" t="s">
        <v>212</v>
      </c>
      <c r="B16" s="11" t="s">
        <v>213</v>
      </c>
      <c r="C16" s="11" t="s">
        <v>201</v>
      </c>
      <c r="D16" s="11">
        <v>1</v>
      </c>
      <c r="E16" s="12">
        <v>0.83819999999999995</v>
      </c>
      <c r="F16" s="13"/>
      <c r="G16" s="13"/>
      <c r="H16" s="15"/>
    </row>
    <row r="17" spans="1:8">
      <c r="A17" s="11" t="s">
        <v>194</v>
      </c>
      <c r="B17" s="11" t="s">
        <v>195</v>
      </c>
      <c r="C17" s="11" t="s">
        <v>196</v>
      </c>
      <c r="D17" s="11">
        <v>1</v>
      </c>
      <c r="E17" s="12">
        <v>0.82869999999999999</v>
      </c>
      <c r="F17" s="13"/>
      <c r="G17" s="13"/>
      <c r="H17" s="15"/>
    </row>
    <row r="18" spans="1:8">
      <c r="A18" s="11" t="s">
        <v>214</v>
      </c>
      <c r="B18" s="11" t="s">
        <v>215</v>
      </c>
      <c r="C18" s="11" t="s">
        <v>216</v>
      </c>
      <c r="D18" s="11">
        <v>1</v>
      </c>
      <c r="E18" s="12">
        <v>0.82720000000000005</v>
      </c>
      <c r="F18" s="13"/>
      <c r="G18" s="13"/>
      <c r="H18" s="15"/>
    </row>
    <row r="19" spans="1:8">
      <c r="A19" s="22" t="s">
        <v>197</v>
      </c>
      <c r="B19" s="22" t="s">
        <v>198</v>
      </c>
      <c r="C19" s="22" t="s">
        <v>133</v>
      </c>
      <c r="D19" s="22">
        <v>1</v>
      </c>
      <c r="E19" s="23">
        <v>0.80430000000000001</v>
      </c>
      <c r="F19" s="13">
        <v>0.44097222222222227</v>
      </c>
      <c r="G19" s="16">
        <v>0.44930555555555557</v>
      </c>
      <c r="H19" s="10">
        <f>(HOUR(Table3[[#This Row],[End]])-HOUR(Table3[[#This Row],[Start]]))*60 + MINUTE(Table3[[#This Row],[End]]) - MINUTE(Table3[[#This Row],[Start]])</f>
        <v>12</v>
      </c>
    </row>
    <row r="20" spans="1:8">
      <c r="C20" s="5"/>
      <c r="D20" s="5"/>
      <c r="E20" s="5"/>
    </row>
    <row r="21" spans="1:8">
      <c r="C21" s="9"/>
    </row>
    <row r="22" spans="1:8">
      <c r="C22" s="11"/>
    </row>
    <row r="23" spans="1:8">
      <c r="C23" s="11"/>
    </row>
  </sheetData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showRuler="0" workbookViewId="0">
      <selection activeCell="B27" sqref="B27"/>
    </sheetView>
  </sheetViews>
  <sheetFormatPr baseColWidth="10" defaultRowHeight="15" x14ac:dyDescent="0"/>
  <cols>
    <col min="1" max="1" width="17.1640625" style="4" customWidth="1"/>
    <col min="2" max="2" width="8.5" style="4" customWidth="1"/>
    <col min="3" max="3" width="28.33203125" style="4" customWidth="1"/>
    <col min="4" max="4" width="7.1640625" style="4" customWidth="1"/>
    <col min="5" max="5" width="8.83203125" style="4" customWidth="1"/>
    <col min="6" max="6" width="4.5" style="4" customWidth="1"/>
    <col min="7" max="7" width="4.33203125" style="4" customWidth="1"/>
    <col min="8" max="8" width="7.1640625" style="4" customWidth="1"/>
    <col min="9" max="9" width="7.6640625" style="4" customWidth="1"/>
    <col min="10" max="10" width="4.83203125" style="4" customWidth="1"/>
    <col min="11" max="11" width="4.33203125" style="4" customWidth="1"/>
    <col min="12" max="16384" width="10.83203125" style="4"/>
  </cols>
  <sheetData>
    <row r="1" spans="1:8" s="19" customFormat="1" ht="36" customHeight="1">
      <c r="A1" s="24" t="s">
        <v>42</v>
      </c>
      <c r="B1" s="25" t="s">
        <v>43</v>
      </c>
      <c r="C1" s="25" t="s">
        <v>44</v>
      </c>
      <c r="D1" s="25" t="s">
        <v>190</v>
      </c>
      <c r="E1" s="25" t="s">
        <v>189</v>
      </c>
      <c r="F1" s="25" t="s">
        <v>48</v>
      </c>
      <c r="G1" s="25" t="s">
        <v>49</v>
      </c>
      <c r="H1" s="25" t="s">
        <v>47</v>
      </c>
    </row>
    <row r="2" spans="1:8">
      <c r="A2" s="26" t="s">
        <v>185</v>
      </c>
      <c r="B2" s="27" t="s">
        <v>186</v>
      </c>
      <c r="C2" s="28" t="s">
        <v>128</v>
      </c>
      <c r="D2" s="28">
        <v>1</v>
      </c>
      <c r="E2" s="29">
        <v>0.98839999999999995</v>
      </c>
      <c r="F2" s="30">
        <v>0.48055555555555557</v>
      </c>
      <c r="G2" s="30">
        <v>0.49444444444444446</v>
      </c>
      <c r="H2" s="45">
        <f>(HOUR(Table9[[#This Row],[End]])-HOUR(Table9[[#This Row],[Start]]))*60 + MINUTE(Table9[[#This Row],[End]]) - MINUTE(Table9[[#This Row],[Start]])</f>
        <v>20</v>
      </c>
    </row>
    <row r="3" spans="1:8">
      <c r="A3" s="26" t="s">
        <v>187</v>
      </c>
      <c r="B3" s="27" t="s">
        <v>188</v>
      </c>
      <c r="C3" s="28" t="s">
        <v>180</v>
      </c>
      <c r="D3" s="28">
        <v>1</v>
      </c>
      <c r="E3" s="29">
        <v>0.9839</v>
      </c>
      <c r="F3" s="30">
        <v>0.51250000000000007</v>
      </c>
      <c r="G3" s="30">
        <v>0.52361111111111114</v>
      </c>
      <c r="H3" s="45">
        <f>(HOUR(Table9[[#This Row],[End]])-HOUR(Table9[[#This Row],[Start]]))*60 + MINUTE(Table9[[#This Row],[End]]) - MINUTE(Table9[[#This Row],[Start]])</f>
        <v>16</v>
      </c>
    </row>
    <row r="4" spans="1:8">
      <c r="A4" s="26" t="s">
        <v>167</v>
      </c>
      <c r="B4" s="27" t="s">
        <v>168</v>
      </c>
      <c r="C4" s="28" t="s">
        <v>169</v>
      </c>
      <c r="D4" s="28">
        <v>1</v>
      </c>
      <c r="E4" s="29">
        <v>0.97519999999999996</v>
      </c>
      <c r="F4" s="30">
        <v>0.53749999999999998</v>
      </c>
      <c r="G4" s="30">
        <v>0.54513888888888895</v>
      </c>
      <c r="H4" s="45">
        <f>(HOUR(Table9[[#This Row],[End]])-HOUR(Table9[[#This Row],[Start]]))*60 + MINUTE(Table9[[#This Row],[End]]) - MINUTE(Table9[[#This Row],[Start]])</f>
        <v>11</v>
      </c>
    </row>
    <row r="5" spans="1:8">
      <c r="A5" s="26" t="s">
        <v>12</v>
      </c>
      <c r="B5" s="27" t="s">
        <v>13</v>
      </c>
      <c r="C5" s="28" t="s">
        <v>14</v>
      </c>
      <c r="D5" s="28">
        <v>1</v>
      </c>
      <c r="E5" s="29">
        <v>0.9627</v>
      </c>
      <c r="F5" s="30">
        <v>0.56527777777777777</v>
      </c>
      <c r="G5" s="30">
        <v>0.59375</v>
      </c>
      <c r="H5" s="44">
        <f>(HOUR(Table9[[#This Row],[End]])-HOUR(Table9[[#This Row],[Start]]))*60 + MINUTE(Table9[[#This Row],[End]]) - MINUTE(Table9[[#This Row],[Start]])</f>
        <v>41</v>
      </c>
    </row>
    <row r="6" spans="1:8">
      <c r="A6" s="26" t="s">
        <v>170</v>
      </c>
      <c r="B6" s="27" t="s">
        <v>171</v>
      </c>
      <c r="C6" s="28" t="s">
        <v>169</v>
      </c>
      <c r="D6" s="28">
        <v>1</v>
      </c>
      <c r="E6" s="29">
        <v>0.94889999999999997</v>
      </c>
      <c r="F6" s="30">
        <v>0</v>
      </c>
      <c r="G6" s="30">
        <v>2.4305555555555556E-2</v>
      </c>
      <c r="H6" s="45">
        <f>(HOUR(Table9[[#This Row],[End]])-HOUR(Table9[[#This Row],[Start]]))*60 + MINUTE(Table9[[#This Row],[End]]) - MINUTE(Table9[[#This Row],[Start]])</f>
        <v>35</v>
      </c>
    </row>
    <row r="7" spans="1:8">
      <c r="A7" s="26" t="s">
        <v>22</v>
      </c>
      <c r="B7" s="27" t="s">
        <v>23</v>
      </c>
      <c r="C7" s="28" t="s">
        <v>21</v>
      </c>
      <c r="D7" s="28">
        <v>1</v>
      </c>
      <c r="E7" s="29">
        <v>0.94259999999999999</v>
      </c>
      <c r="F7" s="30"/>
      <c r="G7" s="30"/>
      <c r="H7" s="31"/>
    </row>
    <row r="8" spans="1:8">
      <c r="A8" s="26" t="s">
        <v>26</v>
      </c>
      <c r="B8" s="27" t="s">
        <v>27</v>
      </c>
      <c r="C8" s="28" t="s">
        <v>21</v>
      </c>
      <c r="D8" s="28">
        <v>1</v>
      </c>
      <c r="E8" s="51">
        <v>0.93310000000000004</v>
      </c>
      <c r="F8" s="30"/>
      <c r="G8" s="30"/>
      <c r="H8" s="31"/>
    </row>
    <row r="9" spans="1:8">
      <c r="A9" s="46" t="s">
        <v>181</v>
      </c>
      <c r="B9" s="47" t="s">
        <v>182</v>
      </c>
      <c r="C9" s="48" t="s">
        <v>128</v>
      </c>
      <c r="D9" s="48">
        <v>1</v>
      </c>
      <c r="E9" s="51">
        <v>0.92810000000000004</v>
      </c>
      <c r="F9" s="50">
        <v>0.65763888888888888</v>
      </c>
      <c r="G9" s="50">
        <v>0.67847222222222225</v>
      </c>
      <c r="H9" s="45">
        <f>(HOUR(Table9[[#This Row],[End]])-HOUR(Table9[[#This Row],[Start]]))*60 + MINUTE(Table9[[#This Row],[End]]) - MINUTE(Table9[[#This Row],[Start]])</f>
        <v>30</v>
      </c>
    </row>
    <row r="10" spans="1:8">
      <c r="A10" s="46" t="s">
        <v>172</v>
      </c>
      <c r="B10" s="47" t="s">
        <v>173</v>
      </c>
      <c r="C10" s="48" t="s">
        <v>149</v>
      </c>
      <c r="D10" s="48">
        <v>1</v>
      </c>
      <c r="E10" s="51">
        <v>0.92349999999999999</v>
      </c>
      <c r="F10" s="50"/>
      <c r="G10" s="50"/>
      <c r="H10" s="31"/>
    </row>
    <row r="11" spans="1:8">
      <c r="A11" s="46" t="s">
        <v>174</v>
      </c>
      <c r="B11" s="47" t="s">
        <v>175</v>
      </c>
      <c r="C11" s="48" t="s">
        <v>176</v>
      </c>
      <c r="D11" s="48">
        <v>1</v>
      </c>
      <c r="E11" s="51">
        <v>0.9153</v>
      </c>
      <c r="F11" s="50"/>
      <c r="G11" s="50"/>
      <c r="H11" s="31"/>
    </row>
    <row r="12" spans="1:8">
      <c r="A12" s="46" t="s">
        <v>183</v>
      </c>
      <c r="B12" s="47" t="s">
        <v>184</v>
      </c>
      <c r="C12" s="48" t="s">
        <v>128</v>
      </c>
      <c r="D12" s="48">
        <v>1</v>
      </c>
      <c r="E12" s="51">
        <v>0.91300000000000003</v>
      </c>
      <c r="F12" s="50"/>
      <c r="G12" s="50"/>
      <c r="H12" s="31"/>
    </row>
    <row r="13" spans="1:8">
      <c r="A13" s="46" t="s">
        <v>177</v>
      </c>
      <c r="B13" s="47" t="s">
        <v>178</v>
      </c>
      <c r="C13" s="48" t="s">
        <v>179</v>
      </c>
      <c r="D13" s="48">
        <v>1</v>
      </c>
      <c r="E13" s="51">
        <v>0.90590000000000004</v>
      </c>
      <c r="F13" s="50"/>
      <c r="G13" s="50"/>
      <c r="H13" s="31"/>
    </row>
    <row r="14" spans="1:8">
      <c r="A14" s="46" t="s">
        <v>219</v>
      </c>
      <c r="B14" s="47" t="s">
        <v>220</v>
      </c>
      <c r="C14" s="48" t="s">
        <v>221</v>
      </c>
      <c r="D14" s="48">
        <v>1</v>
      </c>
      <c r="E14" s="49">
        <v>0.87480000000000002</v>
      </c>
      <c r="F14" s="50"/>
      <c r="G14" s="50"/>
      <c r="H14" s="31"/>
    </row>
    <row r="15" spans="1:8">
      <c r="A15" s="46" t="s">
        <v>222</v>
      </c>
      <c r="B15" s="47" t="s">
        <v>223</v>
      </c>
      <c r="C15" s="48" t="s">
        <v>224</v>
      </c>
      <c r="D15" s="48">
        <v>1</v>
      </c>
      <c r="E15" s="49">
        <v>0.8599</v>
      </c>
      <c r="F15" s="50"/>
      <c r="G15" s="50"/>
      <c r="H15" s="31"/>
    </row>
    <row r="16" spans="1:8">
      <c r="A16" s="46" t="s">
        <v>226</v>
      </c>
      <c r="B16" s="47" t="s">
        <v>227</v>
      </c>
      <c r="C16" s="48" t="s">
        <v>218</v>
      </c>
      <c r="D16" s="48">
        <v>1</v>
      </c>
      <c r="E16" s="49">
        <v>0.84909999999999997</v>
      </c>
      <c r="F16" s="50"/>
      <c r="G16" s="50"/>
      <c r="H16" s="31"/>
    </row>
    <row r="17" spans="1:8">
      <c r="A17" s="46" t="s">
        <v>228</v>
      </c>
      <c r="B17" s="47" t="s">
        <v>229</v>
      </c>
      <c r="C17" s="48" t="s">
        <v>93</v>
      </c>
      <c r="D17" s="48">
        <v>1</v>
      </c>
      <c r="E17" s="49">
        <v>0.84370000000000001</v>
      </c>
      <c r="F17" s="50"/>
      <c r="G17" s="50"/>
      <c r="H17" s="31"/>
    </row>
    <row r="18" spans="1:8">
      <c r="A18" s="46" t="s">
        <v>230</v>
      </c>
      <c r="B18" s="47" t="s">
        <v>231</v>
      </c>
      <c r="C18" s="48" t="s">
        <v>232</v>
      </c>
      <c r="D18" s="48">
        <v>1</v>
      </c>
      <c r="E18" s="49">
        <v>0.83650000000000002</v>
      </c>
      <c r="F18" s="50"/>
      <c r="G18" s="50"/>
      <c r="H18" s="31"/>
    </row>
    <row r="19" spans="1:8">
      <c r="A19" s="46" t="s">
        <v>233</v>
      </c>
      <c r="B19" s="47" t="s">
        <v>234</v>
      </c>
      <c r="C19" s="48" t="s">
        <v>235</v>
      </c>
      <c r="D19" s="48">
        <v>1</v>
      </c>
      <c r="E19" s="49">
        <v>0.83150000000000002</v>
      </c>
      <c r="F19" s="50"/>
      <c r="G19" s="50"/>
      <c r="H19" s="31"/>
    </row>
    <row r="20" spans="1:8">
      <c r="A20" s="46" t="s">
        <v>236</v>
      </c>
      <c r="B20" s="47" t="s">
        <v>237</v>
      </c>
      <c r="C20" s="48" t="s">
        <v>225</v>
      </c>
      <c r="D20" s="48">
        <v>1</v>
      </c>
      <c r="E20" s="49">
        <v>0.82930000000000004</v>
      </c>
      <c r="F20" s="50"/>
      <c r="G20" s="50"/>
      <c r="H20" s="31"/>
    </row>
    <row r="21" spans="1:8">
      <c r="A21" s="46" t="s">
        <v>194</v>
      </c>
      <c r="B21" s="47" t="s">
        <v>195</v>
      </c>
      <c r="C21" s="48" t="s">
        <v>196</v>
      </c>
      <c r="D21" s="48">
        <v>1</v>
      </c>
      <c r="E21" s="49">
        <v>0.82869999999999999</v>
      </c>
      <c r="F21" s="50"/>
      <c r="G21" s="50"/>
      <c r="H21" s="31"/>
    </row>
    <row r="22" spans="1:8">
      <c r="A22" s="46" t="s">
        <v>238</v>
      </c>
      <c r="B22" s="47" t="s">
        <v>239</v>
      </c>
      <c r="C22" s="48" t="s">
        <v>90</v>
      </c>
      <c r="D22" s="48">
        <v>1</v>
      </c>
      <c r="E22" s="49">
        <v>0.81289999999999996</v>
      </c>
      <c r="F22" s="50"/>
      <c r="G22" s="50"/>
      <c r="H22" s="31"/>
    </row>
    <row r="23" spans="1:8">
      <c r="C23" s="5"/>
      <c r="D23" s="5"/>
      <c r="E23" s="5"/>
    </row>
    <row r="24" spans="1:8">
      <c r="A24" s="8" t="s">
        <v>45</v>
      </c>
      <c r="B24" s="9">
        <f>COUNTA('Sorting and Searching'!$H$2:$H$22)</f>
        <v>6</v>
      </c>
      <c r="C24" s="9"/>
    </row>
    <row r="25" spans="1:8">
      <c r="A25" s="20" t="s">
        <v>46</v>
      </c>
      <c r="B25" s="18">
        <f>B24/COUNTA('Sorting and Searching'!$A$2:$A$22)</f>
        <v>0.2857142857142857</v>
      </c>
      <c r="C25" s="11"/>
    </row>
    <row r="26" spans="1:8">
      <c r="A26" s="20" t="s">
        <v>50</v>
      </c>
      <c r="B26" s="21">
        <f>AVERAGE(Table9[Time])</f>
        <v>25.5</v>
      </c>
      <c r="C26" s="11"/>
    </row>
  </sheetData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showRuler="0" workbookViewId="0">
      <selection activeCell="F14" sqref="F14"/>
    </sheetView>
  </sheetViews>
  <sheetFormatPr baseColWidth="10" defaultRowHeight="15" x14ac:dyDescent="0"/>
  <cols>
    <col min="1" max="1" width="20.33203125" bestFit="1" customWidth="1"/>
  </cols>
  <sheetData>
    <row r="2" spans="1:8">
      <c r="A2" s="2" t="s">
        <v>68</v>
      </c>
      <c r="B2" s="2" t="s">
        <v>69</v>
      </c>
      <c r="C2" s="1" t="s">
        <v>70</v>
      </c>
      <c r="D2" s="1">
        <v>1</v>
      </c>
      <c r="E2" s="3">
        <v>1</v>
      </c>
      <c r="F2" s="1"/>
      <c r="G2" s="1"/>
      <c r="H2" s="6"/>
    </row>
    <row r="3" spans="1:8">
      <c r="A3" s="2" t="s">
        <v>71</v>
      </c>
      <c r="B3" s="2" t="s">
        <v>72</v>
      </c>
      <c r="C3" s="1" t="s">
        <v>73</v>
      </c>
      <c r="D3" s="1">
        <v>1</v>
      </c>
      <c r="E3" s="3">
        <v>0.99139999999999995</v>
      </c>
      <c r="F3" s="1">
        <v>2</v>
      </c>
      <c r="G3" s="3">
        <v>0.93200000000000005</v>
      </c>
      <c r="H3" s="6"/>
    </row>
    <row r="4" spans="1:8">
      <c r="A4" s="2" t="s">
        <v>74</v>
      </c>
      <c r="B4" s="2" t="s">
        <v>75</v>
      </c>
      <c r="C4" s="1" t="s">
        <v>76</v>
      </c>
      <c r="D4" s="1">
        <v>1</v>
      </c>
      <c r="E4" s="3">
        <v>0.97740000000000005</v>
      </c>
      <c r="F4" s="1">
        <v>2</v>
      </c>
      <c r="G4" s="3">
        <v>0.84509999999999996</v>
      </c>
      <c r="H4" s="6"/>
    </row>
    <row r="5" spans="1:8">
      <c r="A5" s="2" t="s">
        <v>77</v>
      </c>
      <c r="B5" s="2" t="s">
        <v>78</v>
      </c>
      <c r="C5" s="1" t="s">
        <v>79</v>
      </c>
      <c r="D5" s="1">
        <v>1</v>
      </c>
      <c r="E5" s="3">
        <v>0.97709999999999997</v>
      </c>
      <c r="F5" s="1"/>
      <c r="G5" s="1"/>
      <c r="H5" s="6"/>
    </row>
    <row r="6" spans="1:8">
      <c r="A6" s="2" t="s">
        <v>80</v>
      </c>
      <c r="B6" s="2" t="s">
        <v>81</v>
      </c>
      <c r="C6" s="1" t="s">
        <v>82</v>
      </c>
      <c r="D6" s="1">
        <v>1</v>
      </c>
      <c r="E6" s="3">
        <v>0.97650000000000003</v>
      </c>
      <c r="F6" s="1">
        <v>2</v>
      </c>
      <c r="G6" s="3">
        <v>0.87790000000000001</v>
      </c>
      <c r="H6" s="6"/>
    </row>
    <row r="7" spans="1:8">
      <c r="A7" s="2" t="s">
        <v>83</v>
      </c>
      <c r="B7" s="2" t="s">
        <v>84</v>
      </c>
      <c r="C7" s="1" t="s">
        <v>85</v>
      </c>
      <c r="D7" s="1">
        <v>1</v>
      </c>
      <c r="E7" s="3">
        <v>0.9677</v>
      </c>
      <c r="F7" s="1">
        <v>2</v>
      </c>
      <c r="G7" s="3">
        <v>0.88790000000000002</v>
      </c>
      <c r="H7" s="6"/>
    </row>
    <row r="8" spans="1:8">
      <c r="A8" s="2" t="s">
        <v>86</v>
      </c>
      <c r="B8" s="2" t="s">
        <v>87</v>
      </c>
      <c r="C8" s="1" t="s">
        <v>85</v>
      </c>
      <c r="D8" s="1">
        <v>1</v>
      </c>
      <c r="E8" s="3">
        <v>0.96640000000000004</v>
      </c>
      <c r="F8" s="1"/>
      <c r="G8" s="1"/>
      <c r="H8" s="6"/>
    </row>
    <row r="9" spans="1:8">
      <c r="A9" s="2" t="s">
        <v>88</v>
      </c>
      <c r="B9" s="2" t="s">
        <v>89</v>
      </c>
      <c r="C9" s="1" t="s">
        <v>90</v>
      </c>
      <c r="D9" s="1">
        <v>1</v>
      </c>
      <c r="E9" s="3">
        <v>0.9647</v>
      </c>
      <c r="F9" s="1">
        <v>2</v>
      </c>
      <c r="G9" s="3">
        <v>0.82279999999999998</v>
      </c>
      <c r="H9" s="6"/>
    </row>
    <row r="10" spans="1:8">
      <c r="A10" s="2" t="s">
        <v>91</v>
      </c>
      <c r="B10" s="2" t="s">
        <v>92</v>
      </c>
      <c r="C10" s="1" t="s">
        <v>93</v>
      </c>
      <c r="D10" s="1">
        <v>1</v>
      </c>
      <c r="E10" s="3">
        <v>0.95909999999999995</v>
      </c>
      <c r="F10" s="1">
        <v>2</v>
      </c>
      <c r="G10" s="3">
        <v>0.84140000000000004</v>
      </c>
      <c r="H10" s="6"/>
    </row>
    <row r="11" spans="1:8">
      <c r="A11" s="2" t="s">
        <v>94</v>
      </c>
      <c r="B11" s="2" t="s">
        <v>95</v>
      </c>
      <c r="C11" s="1" t="s">
        <v>93</v>
      </c>
      <c r="D11" s="1">
        <v>1</v>
      </c>
      <c r="E11" s="3">
        <v>0.95079999999999998</v>
      </c>
      <c r="F11" s="1"/>
      <c r="G11" s="1"/>
      <c r="H11" s="6"/>
    </row>
    <row r="12" spans="1:8">
      <c r="A12" s="2" t="s">
        <v>96</v>
      </c>
      <c r="B12" s="2" t="s">
        <v>97</v>
      </c>
      <c r="C12" s="1" t="s">
        <v>70</v>
      </c>
      <c r="D12" s="1">
        <v>1</v>
      </c>
      <c r="E12" s="3">
        <v>0.94679999999999997</v>
      </c>
      <c r="F12" s="1"/>
      <c r="G12" s="1"/>
      <c r="H12" s="6"/>
    </row>
    <row r="13" spans="1:8">
      <c r="A13" s="2" t="s">
        <v>98</v>
      </c>
      <c r="B13" s="2" t="s">
        <v>99</v>
      </c>
      <c r="C13" s="1" t="s">
        <v>79</v>
      </c>
      <c r="D13" s="1">
        <v>1</v>
      </c>
      <c r="E13" s="3">
        <v>0.94359999999999999</v>
      </c>
      <c r="F13" s="1"/>
      <c r="G13" s="1"/>
      <c r="H13" s="6"/>
    </row>
    <row r="14" spans="1:8">
      <c r="A14" s="2" t="s">
        <v>100</v>
      </c>
      <c r="B14" s="2" t="s">
        <v>101</v>
      </c>
      <c r="C14" s="1" t="s">
        <v>73</v>
      </c>
      <c r="D14" s="1">
        <v>1</v>
      </c>
      <c r="E14" s="3">
        <v>0.94220000000000004</v>
      </c>
      <c r="F14" s="1">
        <v>2</v>
      </c>
      <c r="G14" s="3">
        <v>0.78720000000000001</v>
      </c>
      <c r="H14" s="6"/>
    </row>
    <row r="15" spans="1:8">
      <c r="A15" s="2" t="s">
        <v>102</v>
      </c>
      <c r="B15" s="2" t="s">
        <v>103</v>
      </c>
      <c r="C15" s="1" t="s">
        <v>85</v>
      </c>
      <c r="D15" s="1">
        <v>1</v>
      </c>
      <c r="E15" s="3">
        <v>0.94120000000000004</v>
      </c>
      <c r="F15" s="1"/>
      <c r="G15" s="1"/>
      <c r="H15" s="6"/>
    </row>
    <row r="16" spans="1:8">
      <c r="A16" s="2" t="s">
        <v>58</v>
      </c>
      <c r="B16" s="2" t="s">
        <v>59</v>
      </c>
      <c r="C16" s="1" t="s">
        <v>60</v>
      </c>
      <c r="D16" s="1">
        <v>1</v>
      </c>
      <c r="E16" s="3">
        <v>0.9375</v>
      </c>
      <c r="F16" s="1"/>
      <c r="G16" s="1"/>
      <c r="H16" s="6"/>
    </row>
    <row r="17" spans="1:8">
      <c r="A17" s="2" t="s">
        <v>104</v>
      </c>
      <c r="B17" s="2" t="s">
        <v>105</v>
      </c>
      <c r="C17" s="1" t="s">
        <v>82</v>
      </c>
      <c r="D17" s="1">
        <v>1</v>
      </c>
      <c r="E17" s="3">
        <v>0.93589999999999995</v>
      </c>
      <c r="F17" s="1"/>
      <c r="G17" s="1"/>
      <c r="H17" s="6"/>
    </row>
    <row r="18" spans="1:8">
      <c r="A18" s="2" t="s">
        <v>106</v>
      </c>
      <c r="B18" s="2" t="s">
        <v>107</v>
      </c>
      <c r="C18" s="1" t="s">
        <v>85</v>
      </c>
      <c r="D18" s="1">
        <v>1</v>
      </c>
      <c r="E18" s="3">
        <v>0.93079999999999996</v>
      </c>
      <c r="F18" s="1"/>
      <c r="G18" s="1"/>
      <c r="H18" s="6"/>
    </row>
    <row r="19" spans="1:8">
      <c r="A19" s="2" t="s">
        <v>108</v>
      </c>
      <c r="B19" s="2" t="s">
        <v>109</v>
      </c>
      <c r="C19" s="1" t="s">
        <v>85</v>
      </c>
      <c r="D19" s="1">
        <v>1</v>
      </c>
      <c r="E19" s="3">
        <v>0.92859999999999998</v>
      </c>
      <c r="F19" s="1"/>
      <c r="G19" s="1"/>
      <c r="H19" s="6"/>
    </row>
    <row r="20" spans="1:8">
      <c r="A20" s="2" t="s">
        <v>110</v>
      </c>
      <c r="B20" s="2" t="s">
        <v>111</v>
      </c>
      <c r="C20" s="1" t="s">
        <v>76</v>
      </c>
      <c r="D20" s="1">
        <v>1</v>
      </c>
      <c r="E20" s="3">
        <v>0.92390000000000005</v>
      </c>
      <c r="F20" s="1"/>
      <c r="G20" s="1"/>
      <c r="H20" s="6"/>
    </row>
    <row r="21" spans="1:8">
      <c r="A21" s="2" t="s">
        <v>112</v>
      </c>
      <c r="B21" s="2" t="s">
        <v>113</v>
      </c>
      <c r="C21" s="1" t="s">
        <v>82</v>
      </c>
      <c r="D21" s="1">
        <v>1</v>
      </c>
      <c r="E21" s="3">
        <v>0.92200000000000004</v>
      </c>
      <c r="F21" s="1">
        <v>2</v>
      </c>
      <c r="G21" s="3">
        <v>0.78029999999999999</v>
      </c>
      <c r="H21" s="6"/>
    </row>
    <row r="22" spans="1:8">
      <c r="A22" s="2" t="s">
        <v>114</v>
      </c>
      <c r="B22" s="2" t="s">
        <v>115</v>
      </c>
      <c r="C22" s="1" t="s">
        <v>70</v>
      </c>
      <c r="D22" s="1">
        <v>1</v>
      </c>
      <c r="E22" s="3">
        <v>0.91890000000000005</v>
      </c>
      <c r="F22" s="1"/>
      <c r="G22" s="1"/>
      <c r="H22" s="6"/>
    </row>
    <row r="23" spans="1:8">
      <c r="A23" s="2" t="s">
        <v>116</v>
      </c>
      <c r="B23" s="2" t="s">
        <v>117</v>
      </c>
      <c r="C23" s="1" t="s">
        <v>85</v>
      </c>
      <c r="D23" s="1">
        <v>1</v>
      </c>
      <c r="E23" s="3">
        <v>0.91200000000000003</v>
      </c>
      <c r="F23" s="1">
        <v>2</v>
      </c>
      <c r="G23" s="3">
        <v>0.66210000000000002</v>
      </c>
      <c r="H23" s="6"/>
    </row>
    <row r="24" spans="1:8">
      <c r="A24" s="2" t="s">
        <v>118</v>
      </c>
      <c r="B24" s="2" t="s">
        <v>119</v>
      </c>
      <c r="C24" s="1" t="s">
        <v>120</v>
      </c>
      <c r="D24" s="1">
        <v>1</v>
      </c>
      <c r="E24" s="3">
        <v>0.90900000000000003</v>
      </c>
      <c r="F24" s="1"/>
      <c r="G24" s="1"/>
      <c r="H24" s="6"/>
    </row>
    <row r="25" spans="1:8">
      <c r="A25" s="2" t="s">
        <v>121</v>
      </c>
      <c r="B25" s="2" t="s">
        <v>122</v>
      </c>
      <c r="C25" s="1" t="s">
        <v>85</v>
      </c>
      <c r="D25" s="1">
        <v>1</v>
      </c>
      <c r="E25" s="3">
        <v>0.90339999999999998</v>
      </c>
      <c r="F25" s="1">
        <v>2</v>
      </c>
      <c r="G25" s="3">
        <v>0.67669999999999997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showRuler="0" workbookViewId="0">
      <selection activeCell="B6" sqref="B6"/>
    </sheetView>
  </sheetViews>
  <sheetFormatPr baseColWidth="10" defaultRowHeight="15" x14ac:dyDescent="0"/>
  <sheetData>
    <row r="1" spans="1:4">
      <c r="A1">
        <v>300</v>
      </c>
      <c r="B1">
        <v>30</v>
      </c>
      <c r="C1">
        <v>2</v>
      </c>
      <c r="D1">
        <f>A1-B1*C1</f>
        <v>240</v>
      </c>
    </row>
    <row r="2" spans="1:4">
      <c r="A2">
        <v>600</v>
      </c>
      <c r="B2">
        <f>65-25</f>
        <v>40</v>
      </c>
      <c r="C2">
        <v>4</v>
      </c>
      <c r="D2">
        <f t="shared" ref="D2:D3" si="0">A2-B2*C2</f>
        <v>440</v>
      </c>
    </row>
    <row r="3" spans="1:4">
      <c r="A3">
        <v>900</v>
      </c>
      <c r="B3">
        <f>90</f>
        <v>90</v>
      </c>
      <c r="C3">
        <v>8</v>
      </c>
      <c r="D3">
        <f t="shared" si="0"/>
        <v>180</v>
      </c>
    </row>
    <row r="4" spans="1:4">
      <c r="B4">
        <f>SUM(B1:B3)</f>
        <v>160</v>
      </c>
      <c r="D4">
        <f>SUM(D1:D3)</f>
        <v>860</v>
      </c>
    </row>
    <row r="6" spans="1:4">
      <c r="A6">
        <v>250</v>
      </c>
      <c r="B6">
        <v>1</v>
      </c>
      <c r="C6">
        <v>2</v>
      </c>
      <c r="D6">
        <f>A6-B6*C6</f>
        <v>248</v>
      </c>
    </row>
    <row r="7" spans="1:4">
      <c r="A7">
        <v>550</v>
      </c>
      <c r="B7">
        <v>1</v>
      </c>
      <c r="C7">
        <v>4</v>
      </c>
      <c r="D7">
        <f t="shared" ref="D7:D8" si="1">A7-B7*C7</f>
        <v>546</v>
      </c>
    </row>
    <row r="8" spans="1:4">
      <c r="A8">
        <v>950</v>
      </c>
      <c r="B8">
        <v>1</v>
      </c>
      <c r="C8">
        <v>8</v>
      </c>
      <c r="D8">
        <f t="shared" si="1"/>
        <v>942</v>
      </c>
    </row>
    <row r="9" spans="1:4">
      <c r="D9">
        <f>SUM(D6:D8)</f>
        <v>1736</v>
      </c>
    </row>
    <row r="13" spans="1:4">
      <c r="A13">
        <v>300</v>
      </c>
      <c r="B13">
        <v>80</v>
      </c>
      <c r="C13">
        <v>2</v>
      </c>
      <c r="D13">
        <f>A13-B13*C13</f>
        <v>140</v>
      </c>
    </row>
    <row r="14" spans="1:4">
      <c r="A14">
        <v>600</v>
      </c>
      <c r="B14">
        <v>90</v>
      </c>
      <c r="C14">
        <v>4</v>
      </c>
      <c r="D14">
        <f t="shared" ref="D14:D15" si="2">A14-B14*C14</f>
        <v>240</v>
      </c>
    </row>
    <row r="15" spans="1:4">
      <c r="A15">
        <v>1100</v>
      </c>
      <c r="B15">
        <f>100-4</f>
        <v>96</v>
      </c>
      <c r="C15">
        <v>8</v>
      </c>
      <c r="D15">
        <f t="shared" si="2"/>
        <v>332</v>
      </c>
    </row>
    <row r="16" spans="1:4">
      <c r="D16">
        <f>SUM(D13:D15)</f>
        <v>712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 of Contents</vt:lpstr>
      <vt:lpstr>String</vt:lpstr>
      <vt:lpstr>Graph</vt:lpstr>
      <vt:lpstr>Recursion</vt:lpstr>
      <vt:lpstr>Sorting and Searching</vt:lpstr>
      <vt:lpstr>Brute Force</vt:lpstr>
      <vt:lpstr>Math</vt:lpstr>
      <vt:lpstr>Simulation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 Pham</dc:creator>
  <cp:lastModifiedBy>Nga Pham</cp:lastModifiedBy>
  <dcterms:created xsi:type="dcterms:W3CDTF">2015-07-11T20:06:56Z</dcterms:created>
  <dcterms:modified xsi:type="dcterms:W3CDTF">2015-08-23T14:15:20Z</dcterms:modified>
</cp:coreProperties>
</file>