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\Documents\YY temp\FTDA\STAT6013\"/>
    </mc:Choice>
  </mc:AlternateContent>
  <xr:revisionPtr revIDLastSave="0" documentId="13_ncr:1_{2A71C5F3-F4E1-40AD-BA8F-478517A129BA}" xr6:coauthVersionLast="47" xr6:coauthVersionMax="47" xr10:uidLastSave="{00000000-0000-0000-0000-000000000000}"/>
  <bookViews>
    <workbookView xWindow="-120" yWindow="-120" windowWidth="29040" windowHeight="15840" xr2:uid="{86C3D8A9-ED42-46F6-A2DF-E8D02B575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1" l="1"/>
  <c r="V48" i="1" s="1"/>
  <c r="N47" i="1"/>
  <c r="V47" i="1" s="1"/>
  <c r="N46" i="1"/>
  <c r="V46" i="1" s="1"/>
  <c r="N45" i="1"/>
  <c r="V45" i="1" s="1"/>
  <c r="N44" i="1"/>
  <c r="V44" i="1" s="1"/>
  <c r="N43" i="1"/>
  <c r="V43" i="1" s="1"/>
  <c r="N42" i="1"/>
  <c r="V42" i="1" s="1"/>
  <c r="N41" i="1"/>
  <c r="V41" i="1" s="1"/>
  <c r="N40" i="1"/>
  <c r="V40" i="1" s="1"/>
  <c r="N39" i="1"/>
  <c r="V39" i="1" s="1"/>
  <c r="N38" i="1"/>
  <c r="V38" i="1" s="1"/>
  <c r="N37" i="1"/>
  <c r="V37" i="1" s="1"/>
  <c r="I28" i="1"/>
  <c r="I27" i="1"/>
  <c r="E28" i="1"/>
  <c r="E27" i="1"/>
  <c r="A29" i="1"/>
  <c r="A28" i="1"/>
  <c r="A27" i="1"/>
  <c r="K30" i="1"/>
  <c r="G30" i="1"/>
  <c r="C30" i="1"/>
  <c r="I6" i="1"/>
  <c r="J3" i="1" s="1"/>
  <c r="E6" i="1"/>
  <c r="F2" i="1" s="1"/>
  <c r="A6" i="1"/>
  <c r="B3" i="1" s="1"/>
  <c r="K5" i="1"/>
  <c r="G5" i="1"/>
  <c r="C5" i="1"/>
  <c r="N11" i="1"/>
  <c r="N12" i="1"/>
  <c r="N13" i="1"/>
  <c r="N14" i="1"/>
  <c r="N15" i="1"/>
  <c r="N16" i="1"/>
  <c r="N17" i="1"/>
  <c r="N18" i="1"/>
  <c r="N19" i="1"/>
  <c r="N20" i="1"/>
  <c r="N21" i="1"/>
  <c r="N22" i="1"/>
  <c r="M21" i="1"/>
  <c r="M22" i="1"/>
  <c r="M20" i="1"/>
  <c r="M19" i="1"/>
  <c r="M18" i="1"/>
  <c r="M17" i="1"/>
  <c r="M16" i="1"/>
  <c r="M15" i="1"/>
  <c r="M14" i="1"/>
  <c r="M13" i="1"/>
  <c r="M12" i="1"/>
  <c r="M11" i="1"/>
  <c r="F3" i="1" l="1"/>
  <c r="F6" i="1" s="1"/>
  <c r="J2" i="1"/>
  <c r="J6" i="1" s="1"/>
  <c r="B2" i="1"/>
  <c r="B4" i="1"/>
  <c r="M38" i="1"/>
  <c r="U38" i="1" s="1"/>
  <c r="M44" i="1"/>
  <c r="U44" i="1" s="1"/>
  <c r="M39" i="1"/>
  <c r="U39" i="1" s="1"/>
  <c r="M46" i="1"/>
  <c r="U46" i="1" s="1"/>
  <c r="M47" i="1"/>
  <c r="U47" i="1" s="1"/>
  <c r="M40" i="1"/>
  <c r="U40" i="1" s="1"/>
  <c r="M42" i="1"/>
  <c r="U42" i="1" s="1"/>
  <c r="M37" i="1"/>
  <c r="M45" i="1"/>
  <c r="U45" i="1" s="1"/>
  <c r="N49" i="1"/>
  <c r="M43" i="1"/>
  <c r="U43" i="1" s="1"/>
  <c r="M48" i="1"/>
  <c r="U48" i="1" s="1"/>
  <c r="M41" i="1"/>
  <c r="U41" i="1" s="1"/>
  <c r="E31" i="1"/>
  <c r="F28" i="1" s="1"/>
  <c r="I31" i="1"/>
  <c r="J27" i="1" s="1"/>
  <c r="A31" i="1"/>
  <c r="B29" i="1" s="1"/>
  <c r="O10" i="1"/>
  <c r="N23" i="1"/>
  <c r="B28" i="1" l="1"/>
  <c r="B27" i="1"/>
  <c r="J28" i="1"/>
  <c r="J31" i="1" s="1"/>
  <c r="B6" i="1"/>
  <c r="F27" i="1"/>
  <c r="F31" i="1" s="1"/>
  <c r="O36" i="1"/>
  <c r="U37" i="1"/>
  <c r="N52" i="1"/>
  <c r="R10" i="1"/>
  <c r="O15" i="1"/>
  <c r="P15" i="1" s="1"/>
  <c r="O22" i="1"/>
  <c r="P22" i="1" s="1"/>
  <c r="O19" i="1"/>
  <c r="P19" i="1" s="1"/>
  <c r="O11" i="1"/>
  <c r="P11" i="1" s="1"/>
  <c r="O18" i="1"/>
  <c r="P18" i="1" s="1"/>
  <c r="O17" i="1"/>
  <c r="P17" i="1" s="1"/>
  <c r="O13" i="1"/>
  <c r="P13" i="1" s="1"/>
  <c r="O21" i="1"/>
  <c r="P21" i="1" s="1"/>
  <c r="O14" i="1"/>
  <c r="P14" i="1" s="1"/>
  <c r="O12" i="1"/>
  <c r="P12" i="1" s="1"/>
  <c r="O20" i="1"/>
  <c r="P20" i="1" s="1"/>
  <c r="O16" i="1"/>
  <c r="P16" i="1" s="1"/>
  <c r="W36" i="1" l="1"/>
  <c r="B31" i="1"/>
  <c r="R36" i="1"/>
  <c r="O38" i="1"/>
  <c r="P38" i="1" s="1"/>
  <c r="O46" i="1"/>
  <c r="P46" i="1" s="1"/>
  <c r="O39" i="1"/>
  <c r="P39" i="1" s="1"/>
  <c r="O47" i="1"/>
  <c r="P47" i="1" s="1"/>
  <c r="O44" i="1"/>
  <c r="P44" i="1" s="1"/>
  <c r="O40" i="1"/>
  <c r="P40" i="1" s="1"/>
  <c r="O48" i="1"/>
  <c r="P48" i="1" s="1"/>
  <c r="O41" i="1"/>
  <c r="P41" i="1" s="1"/>
  <c r="O37" i="1"/>
  <c r="P37" i="1" s="1"/>
  <c r="O45" i="1"/>
  <c r="P45" i="1" s="1"/>
  <c r="O42" i="1"/>
  <c r="P42" i="1" s="1"/>
  <c r="O43" i="1"/>
  <c r="P43" i="1" s="1"/>
  <c r="P24" i="1"/>
  <c r="R24" i="1" s="1"/>
  <c r="S24" i="1" s="1"/>
  <c r="W39" i="1" l="1"/>
  <c r="X39" i="1" s="1"/>
  <c r="W47" i="1"/>
  <c r="X47" i="1" s="1"/>
  <c r="Z36" i="1"/>
  <c r="W40" i="1"/>
  <c r="X40" i="1" s="1"/>
  <c r="W48" i="1"/>
  <c r="X48" i="1" s="1"/>
  <c r="W41" i="1"/>
  <c r="X41" i="1" s="1"/>
  <c r="W37" i="1"/>
  <c r="X37" i="1" s="1"/>
  <c r="W38" i="1"/>
  <c r="X38" i="1" s="1"/>
  <c r="W42" i="1"/>
  <c r="X42" i="1" s="1"/>
  <c r="W43" i="1"/>
  <c r="X43" i="1" s="1"/>
  <c r="W44" i="1"/>
  <c r="X44" i="1" s="1"/>
  <c r="W45" i="1"/>
  <c r="X45" i="1" s="1"/>
  <c r="W46" i="1"/>
  <c r="X46" i="1" s="1"/>
  <c r="P50" i="1"/>
  <c r="R50" i="1" s="1"/>
  <c r="S50" i="1" s="1"/>
  <c r="X50" i="1" l="1"/>
  <c r="Z50" i="1" s="1"/>
  <c r="AA50" i="1" s="1"/>
</calcChain>
</file>

<file path=xl/sharedStrings.xml><?xml version="1.0" encoding="utf-8"?>
<sst xmlns="http://schemas.openxmlformats.org/spreadsheetml/2006/main" count="36" uniqueCount="10">
  <si>
    <t>Correct calculation (need to add 1, mean will be different after 3 years)</t>
  </si>
  <si>
    <r>
      <t xml:space="preserve">Incorrect calculation (without adding 1, </t>
    </r>
    <r>
      <rPr>
        <sz val="11"/>
        <color rgb="FFFF0000"/>
        <rFont val="Calibri"/>
        <family val="2"/>
        <scheme val="minor"/>
      </rPr>
      <t>which will be calculating the interest only without putting in the interest into the principal</t>
    </r>
    <r>
      <rPr>
        <sz val="11"/>
        <color theme="1"/>
        <rFont val="Calibri"/>
        <family val="2"/>
        <scheme val="minor"/>
      </rPr>
      <t>)</t>
    </r>
  </si>
  <si>
    <t>Mean</t>
  </si>
  <si>
    <t>Var</t>
  </si>
  <si>
    <t>(X - Mean) ^ 2</t>
  </si>
  <si>
    <t>Prob</t>
  </si>
  <si>
    <t>X1 * X2 * X3</t>
  </si>
  <si>
    <t>Q2b</t>
  </si>
  <si>
    <t>1 / (X1 * X2 * X3)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</si>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</sst>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677E-3F25-4550-BA0B-17FF406DA962}">
  <dimension ref="A1:AA52"/>
  <sheetViews>
    <sheetView tabSelected="1" workbookViewId="0"/>
  </sheetViews>
  <sheetFormatPr defaultRowHeight="15" x14ac:dyDescent="0.25"/>
  <cols>
    <col min="1" max="1" width="12" bestFit="1" customWidth="1"/>
    <col min="2" max="2" width="12" customWidth="1"/>
    <col min="5" max="5" width="10.7109375" bestFit="1" customWidth="1"/>
    <col min="6" max="6" width="10.7109375" customWidth="1"/>
    <col min="7" max="7" width="12" bestFit="1" customWidth="1"/>
    <col min="18" max="18" width="12" bestFit="1" customWidth="1"/>
  </cols>
  <sheetData>
    <row r="1" spans="1:18" x14ac:dyDescent="0.25">
      <c r="A1" s="1" t="s">
        <v>1</v>
      </c>
    </row>
    <row r="2" spans="1:18" x14ac:dyDescent="0.25">
      <c r="A2">
        <v>0.04</v>
      </c>
      <c r="B2">
        <f>POWER(A2-A$6, 2)</f>
        <v>1.0000000000000005E-4</v>
      </c>
      <c r="C2">
        <v>0.3</v>
      </c>
      <c r="E2">
        <v>0.05</v>
      </c>
      <c r="F2">
        <f>POWER(E2-E$6, 2)</f>
        <v>6.3999999999999997E-5</v>
      </c>
      <c r="G2">
        <v>0.6</v>
      </c>
      <c r="I2">
        <v>0.04</v>
      </c>
      <c r="J2">
        <f>POWER(I2-I$6, 2)</f>
        <v>3.2400000000000007E-4</v>
      </c>
      <c r="K2">
        <v>0.4</v>
      </c>
    </row>
    <row r="3" spans="1:18" x14ac:dyDescent="0.25">
      <c r="A3">
        <v>0.05</v>
      </c>
      <c r="B3">
        <f t="shared" ref="B3:B4" si="0">POWER(A3-A$6, 2)</f>
        <v>0</v>
      </c>
      <c r="C3">
        <v>0.4</v>
      </c>
      <c r="E3">
        <v>7.0000000000000007E-2</v>
      </c>
      <c r="F3">
        <f>POWER(E3-E$6, 2)</f>
        <v>1.4400000000000008E-4</v>
      </c>
      <c r="G3">
        <v>0.4</v>
      </c>
      <c r="I3">
        <v>7.0000000000000007E-2</v>
      </c>
      <c r="J3">
        <f>POWER(I3-I$6, 2)</f>
        <v>1.4400000000000008E-4</v>
      </c>
      <c r="K3">
        <v>0.6</v>
      </c>
    </row>
    <row r="4" spans="1:18" x14ac:dyDescent="0.25">
      <c r="A4">
        <v>0.06</v>
      </c>
      <c r="B4">
        <f t="shared" si="0"/>
        <v>9.9999999999999896E-5</v>
      </c>
      <c r="C4">
        <v>0.3</v>
      </c>
    </row>
    <row r="5" spans="1:18" x14ac:dyDescent="0.25">
      <c r="C5">
        <f>SUM(C2:C4)</f>
        <v>1</v>
      </c>
      <c r="G5">
        <f>SUM(G2:G4)</f>
        <v>1</v>
      </c>
      <c r="K5">
        <f>SUM(K2:K4)</f>
        <v>1</v>
      </c>
    </row>
    <row r="6" spans="1:18" x14ac:dyDescent="0.25">
      <c r="A6">
        <f>SUMPRODUCT(A2:A4, $C2:$C4)</f>
        <v>0.05</v>
      </c>
      <c r="B6">
        <f>SUMPRODUCT(B2:B4, C2:C4)</f>
        <v>5.9999999999999981E-5</v>
      </c>
      <c r="E6">
        <f>SUMPRODUCT(E2:E3, $G2:$G3)</f>
        <v>5.8000000000000003E-2</v>
      </c>
      <c r="F6">
        <f>SUMPRODUCT(F2:F4, G2:G4)</f>
        <v>9.600000000000003E-5</v>
      </c>
      <c r="I6">
        <f>SUMPRODUCT(I2:I3, $K2:$K3)</f>
        <v>5.8000000000000003E-2</v>
      </c>
      <c r="J6">
        <f>SUMPRODUCT(J2:J4, K2:K4)</f>
        <v>2.160000000000001E-4</v>
      </c>
    </row>
    <row r="7" spans="1:18" x14ac:dyDescent="0.25">
      <c r="A7" t="s">
        <v>2</v>
      </c>
      <c r="B7" t="s">
        <v>3</v>
      </c>
      <c r="E7" t="s">
        <v>2</v>
      </c>
      <c r="F7" t="s">
        <v>3</v>
      </c>
      <c r="I7" t="s">
        <v>2</v>
      </c>
      <c r="J7" t="s">
        <v>3</v>
      </c>
    </row>
    <row r="9" spans="1:18" x14ac:dyDescent="0.25">
      <c r="M9" t="s">
        <v>6</v>
      </c>
      <c r="N9" t="s">
        <v>5</v>
      </c>
      <c r="O9" t="s">
        <v>2</v>
      </c>
      <c r="P9" t="s">
        <v>4</v>
      </c>
      <c r="R9">
        <v>10000</v>
      </c>
    </row>
    <row r="10" spans="1:18" x14ac:dyDescent="0.25">
      <c r="O10">
        <f>SUMPRODUCT(M11:M22, $N11:$N22)</f>
        <v>1.6820000000000005E-4</v>
      </c>
      <c r="Q10" t="s">
        <v>2</v>
      </c>
      <c r="R10">
        <f>O10*R9</f>
        <v>1.6820000000000006</v>
      </c>
    </row>
    <row r="11" spans="1:18" x14ac:dyDescent="0.25">
      <c r="M11">
        <f>A2*E2*I2</f>
        <v>8.0000000000000007E-5</v>
      </c>
      <c r="N11">
        <f>C2*G2*K2</f>
        <v>7.1999999999999995E-2</v>
      </c>
      <c r="O11">
        <f>O$10</f>
        <v>1.6820000000000005E-4</v>
      </c>
      <c r="P11">
        <f>POWER(M11-O11, 2)</f>
        <v>7.7792400000000084E-9</v>
      </c>
    </row>
    <row r="12" spans="1:18" x14ac:dyDescent="0.25">
      <c r="M12">
        <f>A2*E2*I3</f>
        <v>1.4000000000000001E-4</v>
      </c>
      <c r="N12">
        <f>C2*G2*K3</f>
        <v>0.108</v>
      </c>
      <c r="O12">
        <f>O$10</f>
        <v>1.6820000000000005E-4</v>
      </c>
      <c r="P12">
        <f>POWER(M12-O12, 2)</f>
        <v>7.95240000000002E-10</v>
      </c>
    </row>
    <row r="13" spans="1:18" x14ac:dyDescent="0.25">
      <c r="M13">
        <f>A2*E3*I2</f>
        <v>1.1200000000000001E-4</v>
      </c>
      <c r="N13">
        <f>C2*G3*K2</f>
        <v>4.8000000000000001E-2</v>
      </c>
      <c r="O13">
        <f>O$10</f>
        <v>1.6820000000000005E-4</v>
      </c>
      <c r="P13">
        <f>POWER(M13-O13, 2)</f>
        <v>3.1584400000000042E-9</v>
      </c>
    </row>
    <row r="14" spans="1:18" x14ac:dyDescent="0.25">
      <c r="M14">
        <f>A2*E3*I3</f>
        <v>1.9600000000000005E-4</v>
      </c>
      <c r="N14">
        <f>C2*G3*K3</f>
        <v>7.1999999999999995E-2</v>
      </c>
      <c r="O14">
        <f>O$10</f>
        <v>1.6820000000000005E-4</v>
      </c>
      <c r="P14">
        <f>POWER(M14-O14, 2)</f>
        <v>7.7283999999999989E-10</v>
      </c>
    </row>
    <row r="15" spans="1:18" x14ac:dyDescent="0.25">
      <c r="M15">
        <f>A3*E2*I2</f>
        <v>1.0000000000000002E-4</v>
      </c>
      <c r="N15">
        <f>C3*G2*K2</f>
        <v>9.6000000000000002E-2</v>
      </c>
      <c r="O15">
        <f>O$10</f>
        <v>1.6820000000000005E-4</v>
      </c>
      <c r="P15">
        <f>POWER(M15-O15, 2)</f>
        <v>4.6512400000000043E-9</v>
      </c>
    </row>
    <row r="16" spans="1:18" x14ac:dyDescent="0.25">
      <c r="M16">
        <f>A3*E2*I3</f>
        <v>1.7500000000000005E-4</v>
      </c>
      <c r="N16">
        <f>C3*G2*K3</f>
        <v>0.14399999999999999</v>
      </c>
      <c r="O16">
        <f>O$10</f>
        <v>1.6820000000000005E-4</v>
      </c>
      <c r="P16">
        <f>POWER(M16-O16, 2)</f>
        <v>4.6240000000000039E-11</v>
      </c>
    </row>
    <row r="17" spans="1:19" x14ac:dyDescent="0.25">
      <c r="M17">
        <f>A3*E3*I2</f>
        <v>1.4000000000000001E-4</v>
      </c>
      <c r="N17">
        <f>C3*G3*K2</f>
        <v>6.4000000000000015E-2</v>
      </c>
      <c r="O17">
        <f>O$10</f>
        <v>1.6820000000000005E-4</v>
      </c>
      <c r="P17">
        <f>POWER(M17-O17, 2)</f>
        <v>7.95240000000002E-10</v>
      </c>
    </row>
    <row r="18" spans="1:19" x14ac:dyDescent="0.25">
      <c r="M18">
        <f>A3*E3*I3</f>
        <v>2.4500000000000005E-4</v>
      </c>
      <c r="N18">
        <f>C3*G3*K3</f>
        <v>9.6000000000000016E-2</v>
      </c>
      <c r="O18">
        <f>O$10</f>
        <v>1.6820000000000005E-4</v>
      </c>
      <c r="P18">
        <f>POWER(M18-O18, 2)</f>
        <v>5.8982399999999997E-9</v>
      </c>
    </row>
    <row r="19" spans="1:19" x14ac:dyDescent="0.25">
      <c r="M19">
        <f>A4*E2*I2</f>
        <v>1.2E-4</v>
      </c>
      <c r="N19">
        <f>C4*G2*K2</f>
        <v>7.1999999999999995E-2</v>
      </c>
      <c r="O19">
        <f>O$10</f>
        <v>1.6820000000000005E-4</v>
      </c>
      <c r="P19">
        <f>POWER(M19-O19, 2)</f>
        <v>2.3232400000000045E-9</v>
      </c>
    </row>
    <row r="20" spans="1:19" x14ac:dyDescent="0.25">
      <c r="M20">
        <f>A4*E2*I3</f>
        <v>2.1000000000000004E-4</v>
      </c>
      <c r="N20">
        <f>C4*G2*K3</f>
        <v>0.108</v>
      </c>
      <c r="O20">
        <f>O$10</f>
        <v>1.6820000000000005E-4</v>
      </c>
      <c r="P20">
        <f>POWER(M20-O20, 2)</f>
        <v>1.7472399999999988E-9</v>
      </c>
    </row>
    <row r="21" spans="1:19" x14ac:dyDescent="0.25">
      <c r="M21">
        <f>A4*E3*I2</f>
        <v>1.6800000000000002E-4</v>
      </c>
      <c r="N21">
        <f>C4*G3*K2</f>
        <v>4.8000000000000001E-2</v>
      </c>
      <c r="O21">
        <f>O$10</f>
        <v>1.6820000000000005E-4</v>
      </c>
      <c r="P21">
        <f>POWER(M21-O21, 2)</f>
        <v>4.0000000000012786E-14</v>
      </c>
    </row>
    <row r="22" spans="1:19" x14ac:dyDescent="0.25">
      <c r="M22">
        <f>A4*E3*I3</f>
        <v>2.9400000000000004E-4</v>
      </c>
      <c r="N22">
        <f>C4*G3*K3</f>
        <v>7.1999999999999995E-2</v>
      </c>
      <c r="O22">
        <f>O$10</f>
        <v>1.6820000000000005E-4</v>
      </c>
      <c r="P22">
        <f>POWER(M22-O22, 2)</f>
        <v>1.582564E-8</v>
      </c>
    </row>
    <row r="23" spans="1:19" x14ac:dyDescent="0.25">
      <c r="N23">
        <f>SUM(N11:N22)</f>
        <v>1</v>
      </c>
      <c r="S23" t="s">
        <v>9</v>
      </c>
    </row>
    <row r="24" spans="1:19" x14ac:dyDescent="0.25">
      <c r="P24">
        <f>SUMPRODUCT($N11:$N22, P11:P22)</f>
        <v>3.4189680000000013E-9</v>
      </c>
      <c r="Q24" t="s">
        <v>3</v>
      </c>
      <c r="R24">
        <f>P24*R9*R9</f>
        <v>0.34189680000000017</v>
      </c>
      <c r="S24">
        <f>SQRT(R24)</f>
        <v>0.58471941989299459</v>
      </c>
    </row>
    <row r="26" spans="1:19" x14ac:dyDescent="0.25">
      <c r="A26" s="1" t="s">
        <v>0</v>
      </c>
    </row>
    <row r="27" spans="1:19" x14ac:dyDescent="0.25">
      <c r="A27">
        <f>A2+1</f>
        <v>1.04</v>
      </c>
      <c r="B27">
        <f>POWER(A27-A$31, 2)</f>
        <v>1.0000000000000018E-4</v>
      </c>
      <c r="C27">
        <v>0.3</v>
      </c>
      <c r="E27">
        <f>E2+1</f>
        <v>1.05</v>
      </c>
      <c r="F27">
        <f>POWER(E27-E$31, 2)</f>
        <v>6.4000000000000119E-5</v>
      </c>
      <c r="G27">
        <v>0.6</v>
      </c>
      <c r="I27">
        <f>I2+1</f>
        <v>1.04</v>
      </c>
      <c r="J27">
        <f>POWER(I27-I$31, 2)</f>
        <v>3.2400000000000056E-4</v>
      </c>
      <c r="K27">
        <v>0.4</v>
      </c>
    </row>
    <row r="28" spans="1:19" x14ac:dyDescent="0.25">
      <c r="A28">
        <f>A3+1</f>
        <v>1.05</v>
      </c>
      <c r="B28">
        <f t="shared" ref="B28:B29" si="1">POWER(A28-A$31, 2)</f>
        <v>0</v>
      </c>
      <c r="C28">
        <v>0.4</v>
      </c>
      <c r="E28">
        <f>E3+1</f>
        <v>1.07</v>
      </c>
      <c r="F28">
        <f>POWER(E28-E$31, 2)</f>
        <v>1.4400000000000025E-4</v>
      </c>
      <c r="G28">
        <v>0.4</v>
      </c>
      <c r="I28">
        <f>I3+1</f>
        <v>1.07</v>
      </c>
      <c r="J28">
        <f>POWER(I28-I$31, 2)</f>
        <v>1.4400000000000025E-4</v>
      </c>
      <c r="K28">
        <v>0.6</v>
      </c>
    </row>
    <row r="29" spans="1:19" x14ac:dyDescent="0.25">
      <c r="A29">
        <f>A4+1</f>
        <v>1.06</v>
      </c>
      <c r="B29">
        <f t="shared" si="1"/>
        <v>1.0000000000000018E-4</v>
      </c>
      <c r="C29">
        <v>0.3</v>
      </c>
    </row>
    <row r="30" spans="1:19" x14ac:dyDescent="0.25">
      <c r="C30">
        <f>SUM(C27:C29)</f>
        <v>1</v>
      </c>
      <c r="G30">
        <f>SUM(G27:G29)</f>
        <v>1</v>
      </c>
      <c r="K30">
        <f>SUM(K27:K29)</f>
        <v>1</v>
      </c>
    </row>
    <row r="31" spans="1:19" x14ac:dyDescent="0.25">
      <c r="A31">
        <f>SUMPRODUCT(A27:A29, $C27:$C29)</f>
        <v>1.05</v>
      </c>
      <c r="B31">
        <f>SUMPRODUCT(B27:B29, C27:C29)</f>
        <v>6.0000000000000103E-5</v>
      </c>
      <c r="E31">
        <f>SUMPRODUCT(E27:E28, $G27:$G28)</f>
        <v>1.0580000000000001</v>
      </c>
      <c r="F31">
        <f>SUMPRODUCT(F27:F29, G27:G29)</f>
        <v>9.6000000000000165E-5</v>
      </c>
      <c r="I31">
        <f>SUMPRODUCT(I27:I28, $K27:$K28)</f>
        <v>1.0580000000000001</v>
      </c>
      <c r="J31">
        <f>SUMPRODUCT(J27:J29, K27:K29)</f>
        <v>2.1600000000000037E-4</v>
      </c>
    </row>
    <row r="32" spans="1:19" x14ac:dyDescent="0.25">
      <c r="A32" t="s">
        <v>2</v>
      </c>
      <c r="B32" t="s">
        <v>3</v>
      </c>
      <c r="E32" t="s">
        <v>2</v>
      </c>
      <c r="F32" t="s">
        <v>3</v>
      </c>
      <c r="I32" t="s">
        <v>2</v>
      </c>
      <c r="J32" t="s">
        <v>3</v>
      </c>
    </row>
    <row r="35" spans="13:26" x14ac:dyDescent="0.25">
      <c r="M35" t="s">
        <v>6</v>
      </c>
      <c r="N35" t="s">
        <v>5</v>
      </c>
      <c r="O35" t="s">
        <v>2</v>
      </c>
      <c r="P35" t="s">
        <v>4</v>
      </c>
      <c r="R35">
        <v>10000</v>
      </c>
      <c r="U35" t="s">
        <v>8</v>
      </c>
      <c r="V35" t="s">
        <v>5</v>
      </c>
      <c r="W35" t="s">
        <v>2</v>
      </c>
      <c r="X35" t="s">
        <v>4</v>
      </c>
      <c r="Z35">
        <v>1</v>
      </c>
    </row>
    <row r="36" spans="13:26" x14ac:dyDescent="0.25">
      <c r="O36">
        <f>SUMPRODUCT(M37:M48, N37:N48)</f>
        <v>1.1753322000000002</v>
      </c>
      <c r="Q36" t="s">
        <v>2</v>
      </c>
      <c r="R36" s="1">
        <f>O36*R35</f>
        <v>11753.322000000002</v>
      </c>
      <c r="W36">
        <f>SUMPRODUCT(U37:U48, V37:V48)</f>
        <v>0.85110746623856159</v>
      </c>
      <c r="Y36" t="s">
        <v>2</v>
      </c>
      <c r="Z36" s="1">
        <f>W36*Z35</f>
        <v>0.85110746623856159</v>
      </c>
    </row>
    <row r="37" spans="13:26" x14ac:dyDescent="0.25">
      <c r="M37">
        <f>A27*E27*I27</f>
        <v>1.13568</v>
      </c>
      <c r="N37">
        <f>C27*G27*K27</f>
        <v>7.1999999999999995E-2</v>
      </c>
      <c r="O37">
        <f>O$36</f>
        <v>1.1753322000000002</v>
      </c>
      <c r="P37">
        <f>POWER(M37-O37, 2)</f>
        <v>1.572296964840011E-3</v>
      </c>
      <c r="U37">
        <f>1/M37</f>
        <v>0.88052972668357277</v>
      </c>
      <c r="V37">
        <f>N37</f>
        <v>7.1999999999999995E-2</v>
      </c>
      <c r="W37">
        <f>W$36</f>
        <v>0.85110746623856159</v>
      </c>
      <c r="X37">
        <f>POWER(U37-W37, 2)</f>
        <v>8.6566940969406904E-4</v>
      </c>
    </row>
    <row r="38" spans="13:26" x14ac:dyDescent="0.25">
      <c r="M38">
        <f>A27*E27*I28</f>
        <v>1.1684400000000001</v>
      </c>
      <c r="N38">
        <f>C27*G27*K28</f>
        <v>0.108</v>
      </c>
      <c r="O38">
        <f t="shared" ref="O38:O48" si="2">O$36</f>
        <v>1.1753322000000002</v>
      </c>
      <c r="P38">
        <f>POWER(M38-O38, 2)</f>
        <v>4.7502420840000205E-5</v>
      </c>
      <c r="U38">
        <f>1/M38</f>
        <v>0.85584197733730438</v>
      </c>
      <c r="V38">
        <f>N38</f>
        <v>0.108</v>
      </c>
      <c r="W38">
        <f t="shared" ref="W38:W48" si="3">W$36</f>
        <v>0.85110746623856159</v>
      </c>
      <c r="X38">
        <f t="shared" ref="X38:X48" si="4">POWER(U38-W38, 2)</f>
        <v>2.2415595344118647E-5</v>
      </c>
    </row>
    <row r="39" spans="13:26" x14ac:dyDescent="0.25">
      <c r="M39">
        <f>A27*E28*I27</f>
        <v>1.1573120000000001</v>
      </c>
      <c r="N39">
        <f>C27*G28*K27</f>
        <v>4.8000000000000001E-2</v>
      </c>
      <c r="O39">
        <f t="shared" si="2"/>
        <v>1.1753322000000002</v>
      </c>
      <c r="P39">
        <f>POWER(M39-O39, 2)</f>
        <v>3.2472760804000151E-4</v>
      </c>
      <c r="U39">
        <f>1/M39</f>
        <v>0.86407122711939377</v>
      </c>
      <c r="V39">
        <f>N39</f>
        <v>4.8000000000000001E-2</v>
      </c>
      <c r="W39">
        <f t="shared" si="3"/>
        <v>0.85110746623856159</v>
      </c>
      <c r="X39">
        <f t="shared" si="4"/>
        <v>1.6805909617539463E-4</v>
      </c>
    </row>
    <row r="40" spans="13:26" x14ac:dyDescent="0.25">
      <c r="M40">
        <f>A27*E28*I28</f>
        <v>1.190696</v>
      </c>
      <c r="N40">
        <f>C27*G28*K28</f>
        <v>7.1999999999999995E-2</v>
      </c>
      <c r="O40">
        <f t="shared" si="2"/>
        <v>1.1753322000000002</v>
      </c>
      <c r="P40">
        <f>POWER(M40-O40, 2)</f>
        <v>2.3604635043999436E-4</v>
      </c>
      <c r="U40">
        <f>1/M40</f>
        <v>0.83984493103193425</v>
      </c>
      <c r="V40">
        <f>N40</f>
        <v>7.1999999999999995E-2</v>
      </c>
      <c r="W40">
        <f t="shared" si="3"/>
        <v>0.85110746623856159</v>
      </c>
      <c r="X40">
        <f t="shared" si="4"/>
        <v>1.2684469928052043E-4</v>
      </c>
    </row>
    <row r="41" spans="13:26" x14ac:dyDescent="0.25">
      <c r="M41">
        <f>A28*E27*I27</f>
        <v>1.1466000000000001</v>
      </c>
      <c r="N41">
        <f>C28*G27*K27</f>
        <v>9.6000000000000002E-2</v>
      </c>
      <c r="O41">
        <f t="shared" si="2"/>
        <v>1.1753322000000002</v>
      </c>
      <c r="P41">
        <f>POWER(M41-O41, 2)</f>
        <v>8.2553931684000554E-4</v>
      </c>
      <c r="U41">
        <f>1/M41</f>
        <v>0.87214372928658634</v>
      </c>
      <c r="V41">
        <f>N41</f>
        <v>9.6000000000000002E-2</v>
      </c>
      <c r="W41">
        <f t="shared" si="3"/>
        <v>0.85110746623856159</v>
      </c>
      <c r="X41">
        <f t="shared" si="4"/>
        <v>4.4252436302569156E-4</v>
      </c>
    </row>
    <row r="42" spans="13:26" x14ac:dyDescent="0.25">
      <c r="M42">
        <f>A28*E27*I28</f>
        <v>1.179675</v>
      </c>
      <c r="N42">
        <f>C28*G27*K28</f>
        <v>0.14399999999999999</v>
      </c>
      <c r="O42">
        <f t="shared" si="2"/>
        <v>1.1753322000000002</v>
      </c>
      <c r="P42">
        <f>POWER(M42-O42, 2)</f>
        <v>1.8859911839998863E-5</v>
      </c>
      <c r="U42">
        <f>1/M42</f>
        <v>0.84769110136266346</v>
      </c>
      <c r="V42">
        <f>N42</f>
        <v>0.14399999999999999</v>
      </c>
      <c r="W42">
        <f t="shared" si="3"/>
        <v>0.85110746623856159</v>
      </c>
      <c r="X42">
        <f t="shared" si="4"/>
        <v>1.1671548965270493E-5</v>
      </c>
    </row>
    <row r="43" spans="13:26" x14ac:dyDescent="0.25">
      <c r="M43">
        <f>A28*E28*I27</f>
        <v>1.1684400000000001</v>
      </c>
      <c r="N43">
        <f>C28*G28*K27</f>
        <v>6.4000000000000015E-2</v>
      </c>
      <c r="O43">
        <f t="shared" si="2"/>
        <v>1.1753322000000002</v>
      </c>
      <c r="P43">
        <f>POWER(M43-O43, 2)</f>
        <v>4.7502420840000205E-5</v>
      </c>
      <c r="U43">
        <f>1/M43</f>
        <v>0.85584197733730438</v>
      </c>
      <c r="V43">
        <f>N43</f>
        <v>6.4000000000000015E-2</v>
      </c>
      <c r="W43">
        <f t="shared" si="3"/>
        <v>0.85110746623856159</v>
      </c>
      <c r="X43">
        <f t="shared" si="4"/>
        <v>2.2415595344118647E-5</v>
      </c>
    </row>
    <row r="44" spans="13:26" x14ac:dyDescent="0.25">
      <c r="M44">
        <f>A28*E28*I28</f>
        <v>1.2021450000000002</v>
      </c>
      <c r="N44">
        <f>C28*G28*K28</f>
        <v>9.6000000000000016E-2</v>
      </c>
      <c r="O44">
        <f t="shared" si="2"/>
        <v>1.1753322000000002</v>
      </c>
      <c r="P44">
        <f>POWER(M44-O44, 2)</f>
        <v>7.1892624384000433E-4</v>
      </c>
      <c r="U44">
        <f>1/M44</f>
        <v>0.83184640787924902</v>
      </c>
      <c r="V44">
        <f>N44</f>
        <v>9.6000000000000016E-2</v>
      </c>
      <c r="W44">
        <f t="shared" si="3"/>
        <v>0.85110746623856159</v>
      </c>
      <c r="X44">
        <f t="shared" si="4"/>
        <v>3.7098836912084489E-4</v>
      </c>
    </row>
    <row r="45" spans="13:26" x14ac:dyDescent="0.25">
      <c r="M45">
        <f>A29*E27*I27</f>
        <v>1.1575200000000003</v>
      </c>
      <c r="N45">
        <f>C29*G27*K27</f>
        <v>7.1999999999999995E-2</v>
      </c>
      <c r="O45">
        <f t="shared" si="2"/>
        <v>1.1753322000000002</v>
      </c>
      <c r="P45">
        <f>POWER(M45-O45, 2)</f>
        <v>3.172744688399941E-4</v>
      </c>
      <c r="U45">
        <f>1/M45</f>
        <v>0.86391595825558065</v>
      </c>
      <c r="V45">
        <f>N45</f>
        <v>7.1999999999999995E-2</v>
      </c>
      <c r="W45">
        <f t="shared" si="3"/>
        <v>0.85110746623856159</v>
      </c>
      <c r="X45">
        <f t="shared" si="4"/>
        <v>1.6405746775004093E-4</v>
      </c>
    </row>
    <row r="46" spans="13:26" x14ac:dyDescent="0.25">
      <c r="M46">
        <f>A29*E27*I28</f>
        <v>1.1909100000000004</v>
      </c>
      <c r="N46">
        <f>C29*G27*K28</f>
        <v>0.108</v>
      </c>
      <c r="O46">
        <f t="shared" si="2"/>
        <v>1.1753322000000002</v>
      </c>
      <c r="P46">
        <f>POWER(M46-O46, 2)</f>
        <v>2.4266785284000615E-4</v>
      </c>
      <c r="U46">
        <f>1/M46</f>
        <v>0.83969401550075129</v>
      </c>
      <c r="V46">
        <f>N46</f>
        <v>0.108</v>
      </c>
      <c r="W46">
        <f t="shared" si="3"/>
        <v>0.85110746623856159</v>
      </c>
      <c r="X46">
        <f t="shared" si="4"/>
        <v>1.3026685774442258E-4</v>
      </c>
    </row>
    <row r="47" spans="13:26" x14ac:dyDescent="0.25">
      <c r="M47">
        <f>A29*E28*I27</f>
        <v>1.1795680000000002</v>
      </c>
      <c r="N47">
        <f>C29*G28*K27</f>
        <v>4.8000000000000001E-2</v>
      </c>
      <c r="O47">
        <f t="shared" si="2"/>
        <v>1.1753322000000002</v>
      </c>
      <c r="P47">
        <f>POWER(M47-O47, 2)</f>
        <v>1.7942001640000099E-5</v>
      </c>
      <c r="U47">
        <f>1/M47</f>
        <v>0.84776799641902789</v>
      </c>
      <c r="V47">
        <f>N47</f>
        <v>4.8000000000000001E-2</v>
      </c>
      <c r="W47">
        <f t="shared" si="3"/>
        <v>0.85110746623856159</v>
      </c>
      <c r="X47">
        <f t="shared" si="4"/>
        <v>1.115205867557646E-5</v>
      </c>
    </row>
    <row r="48" spans="13:26" x14ac:dyDescent="0.25">
      <c r="M48">
        <f>A29*E28*I28</f>
        <v>1.2135940000000003</v>
      </c>
      <c r="N48">
        <f>C29*G28*K28</f>
        <v>7.1999999999999995E-2</v>
      </c>
      <c r="O48">
        <f t="shared" si="2"/>
        <v>1.1753322000000002</v>
      </c>
      <c r="P48">
        <f>POWER(M48-O48, 2)</f>
        <v>1.4639653392400094E-3</v>
      </c>
      <c r="U48">
        <f>1/M48</f>
        <v>0.82399880025774663</v>
      </c>
      <c r="V48">
        <f>N48</f>
        <v>7.1999999999999995E-2</v>
      </c>
      <c r="W48">
        <f t="shared" si="3"/>
        <v>0.85110746623856159</v>
      </c>
      <c r="X48">
        <f t="shared" si="4"/>
        <v>7.3487977125939437E-4</v>
      </c>
    </row>
    <row r="49" spans="13:27" x14ac:dyDescent="0.25">
      <c r="N49">
        <f>SUM(N37:N48)</f>
        <v>1</v>
      </c>
      <c r="S49" t="s">
        <v>9</v>
      </c>
      <c r="AA49" t="s">
        <v>9</v>
      </c>
    </row>
    <row r="50" spans="13:27" x14ac:dyDescent="0.25">
      <c r="P50">
        <f>SUMPRODUCT($N37:$N48, P37:P48)</f>
        <v>4.602611917680022E-4</v>
      </c>
      <c r="Q50" t="s">
        <v>3</v>
      </c>
      <c r="R50" s="1">
        <f>P50*R35*R35</f>
        <v>46026.119176800225</v>
      </c>
      <c r="S50" s="1">
        <f>SQRT(R50)</f>
        <v>214.53698789905721</v>
      </c>
      <c r="X50">
        <f>SUMPRODUCT($N37:$N48, X37:X48)</f>
        <v>2.4248886086034889E-4</v>
      </c>
      <c r="Y50" t="s">
        <v>3</v>
      </c>
      <c r="Z50" s="1">
        <f>X50*Z35*Z35</f>
        <v>2.4248886086034889E-4</v>
      </c>
      <c r="AA50" s="1">
        <f>SQRT(Z50)</f>
        <v>1.5572053842070702E-2</v>
      </c>
    </row>
    <row r="52" spans="13:27" x14ac:dyDescent="0.25">
      <c r="M52" t="s">
        <v>7</v>
      </c>
      <c r="N52" s="1">
        <f>SUMIFS(N37:N48,M37:M48,"&gt;"&amp;1.2)</f>
        <v>0.16800000000000001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Man</cp:lastModifiedBy>
  <dcterms:created xsi:type="dcterms:W3CDTF">2022-09-26T15:49:57Z</dcterms:created>
  <dcterms:modified xsi:type="dcterms:W3CDTF">2022-09-26T16:30:39Z</dcterms:modified>
</cp:coreProperties>
</file>