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2"/>
  <workbookPr defaultThemeVersion="202300"/>
  <mc:AlternateContent xmlns:mc="http://schemas.openxmlformats.org/markup-compatibility/2006">
    <mc:Choice Requires="x15">
      <x15ac:absPath xmlns:x15ac="http://schemas.microsoft.com/office/spreadsheetml/2010/11/ac" url="/Users/Florence/Documents/CFA/Climate Risk (Certification)/Hard_Commodity/"/>
    </mc:Choice>
  </mc:AlternateContent>
  <xr:revisionPtr revIDLastSave="0" documentId="13_ncr:1_{74D6E93E-0C1E-A84E-8496-E09D9CEC39D7}" xr6:coauthVersionLast="47" xr6:coauthVersionMax="47" xr10:uidLastSave="{00000000-0000-0000-0000-000000000000}"/>
  <bookViews>
    <workbookView xWindow="0" yWindow="760" windowWidth="34560" windowHeight="18480" xr2:uid="{7D89A806-8ACD-214D-9640-67BB26CECAB5}"/>
  </bookViews>
  <sheets>
    <sheet name="Analysis" sheetId="3" r:id="rId1"/>
    <sheet name="Copper" sheetId="2" r:id="rId2"/>
    <sheet name="Data Base" sheetId="1"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1" i="2" l="1"/>
  <c r="T21" i="2"/>
  <c r="S21" i="2"/>
  <c r="R21" i="2"/>
  <c r="Q21" i="2"/>
  <c r="J21" i="2"/>
  <c r="N21" i="2"/>
  <c r="M21" i="2"/>
  <c r="L21" i="2"/>
  <c r="K21" i="2"/>
  <c r="D21" i="2"/>
  <c r="F21" i="2"/>
  <c r="G21" i="2"/>
  <c r="H21" i="2"/>
  <c r="E21" i="2"/>
  <c r="D32" i="2"/>
  <c r="E32" i="2"/>
  <c r="F32" i="2"/>
  <c r="G32" i="2"/>
  <c r="H32" i="2"/>
  <c r="J32" i="2"/>
  <c r="K32" i="2"/>
  <c r="L32" i="2"/>
  <c r="M32" i="2"/>
  <c r="N32" i="2"/>
  <c r="P32" i="2"/>
  <c r="Q32" i="2"/>
  <c r="R32" i="2"/>
  <c r="S32" i="2"/>
  <c r="T32" i="2"/>
  <c r="T33" i="2"/>
  <c r="T34" i="2" s="1"/>
  <c r="S33" i="2"/>
  <c r="S34" i="2" s="1"/>
  <c r="R33" i="2"/>
  <c r="R34" i="2" s="1"/>
  <c r="Q33" i="2"/>
  <c r="Q34" i="2" s="1"/>
  <c r="P33" i="2"/>
  <c r="P34" i="2" s="1"/>
  <c r="N33" i="2"/>
  <c r="N34" i="2" s="1"/>
  <c r="M33" i="2"/>
  <c r="M34" i="2" s="1"/>
  <c r="L33" i="2"/>
  <c r="L34" i="2" s="1"/>
  <c r="K33" i="2"/>
  <c r="K34" i="2" s="1"/>
  <c r="J33" i="2"/>
  <c r="J34" i="2" s="1"/>
  <c r="E33" i="2"/>
  <c r="E34" i="2" s="1"/>
  <c r="F33" i="2"/>
  <c r="F34" i="2" s="1"/>
  <c r="G33" i="2"/>
  <c r="G34" i="2" s="1"/>
  <c r="H33" i="2"/>
  <c r="H34" i="2" s="1"/>
  <c r="D33" i="2"/>
  <c r="D34" i="2" s="1"/>
  <c r="T28" i="2"/>
  <c r="T29" i="2" s="1"/>
  <c r="S28" i="2"/>
  <c r="S29" i="2" s="1"/>
  <c r="R28" i="2"/>
  <c r="R29" i="2" s="1"/>
  <c r="N28" i="2"/>
  <c r="N29" i="2" s="1"/>
  <c r="M28" i="2"/>
  <c r="M29" i="2" s="1"/>
  <c r="L28" i="2"/>
  <c r="L29" i="2" s="1"/>
  <c r="F28" i="2"/>
  <c r="F29" i="2" s="1"/>
  <c r="G28" i="2"/>
  <c r="G29" i="2" s="1"/>
  <c r="H28" i="2"/>
  <c r="H29" i="2" s="1"/>
  <c r="N35" i="2" l="1"/>
  <c r="H35" i="2"/>
  <c r="T35" i="2"/>
  <c r="S24" i="2" l="1"/>
  <c r="S25" i="2" s="1"/>
  <c r="R24" i="2"/>
  <c r="R25" i="2" s="1"/>
  <c r="Q24" i="2"/>
  <c r="Q25" i="2" s="1"/>
  <c r="M24" i="2"/>
  <c r="M25" i="2" s="1"/>
  <c r="L24" i="2"/>
  <c r="L25" i="2" s="1"/>
  <c r="K24" i="2"/>
  <c r="K25" i="2" s="1"/>
  <c r="F24" i="2"/>
  <c r="F25" i="2" s="1"/>
  <c r="G24" i="2"/>
  <c r="G25" i="2" s="1"/>
  <c r="E24" i="2"/>
  <c r="E25" i="2" s="1"/>
</calcChain>
</file>

<file path=xl/sharedStrings.xml><?xml version="1.0" encoding="utf-8"?>
<sst xmlns="http://schemas.openxmlformats.org/spreadsheetml/2006/main" count="199" uniqueCount="51">
  <si>
    <t>Demand for key energy transition minerals (kt)</t>
  </si>
  <si>
    <t>Stated Policies scenario</t>
  </si>
  <si>
    <t>Announced Pledges scenario</t>
  </si>
  <si>
    <t>Net Zero Emissions by 2050 scenario</t>
  </si>
  <si>
    <t>Copper</t>
  </si>
  <si>
    <t>Solar PV</t>
  </si>
  <si>
    <t>Wind</t>
  </si>
  <si>
    <t>Other low emissions power generation</t>
  </si>
  <si>
    <t>Low-emissions</t>
  </si>
  <si>
    <t>Electric vehicles</t>
  </si>
  <si>
    <t>Electric vehicle</t>
  </si>
  <si>
    <t>Grid battery storage</t>
  </si>
  <si>
    <t>Battery storage</t>
  </si>
  <si>
    <t>Electricity networks</t>
  </si>
  <si>
    <t>Transmission and distribution</t>
  </si>
  <si>
    <t>Hydrogen technologies</t>
  </si>
  <si>
    <t>Hydrogen</t>
  </si>
  <si>
    <t>Total clean technologies</t>
  </si>
  <si>
    <t>Clean energy</t>
  </si>
  <si>
    <t>Other uses</t>
  </si>
  <si>
    <t>Total demand</t>
  </si>
  <si>
    <t xml:space="preserve">Share of clean technologies in total demand </t>
  </si>
  <si>
    <t>Cobalt</t>
  </si>
  <si>
    <t>Low emissions power generation</t>
  </si>
  <si>
    <t>Lithium</t>
  </si>
  <si>
    <t>Nickel</t>
  </si>
  <si>
    <t>Magnet rare earth elements</t>
  </si>
  <si>
    <t>Neodymium</t>
  </si>
  <si>
    <t>Graphite (all grades: natural and synthetic)</t>
  </si>
  <si>
    <t>EV battery_Graphite</t>
  </si>
  <si>
    <t>Grid storage_Graphite</t>
  </si>
  <si>
    <t>Total clean technologies_Graphite</t>
  </si>
  <si>
    <t>Total other sectors_Graphite</t>
  </si>
  <si>
    <t>Demand_Graphite</t>
  </si>
  <si>
    <t xml:space="preserve">Notes: Lithium demand is in lithium (Li) content, not carbonate equivalent (LCE). Demand for magnet rare earth elements covers praseodymium (Pr), neodymium (Nd), terbium (Tb) and dysprosium (Dy). Graphite demand  includes all grades of mined and synthetic graphite. </t>
  </si>
  <si>
    <t>Further Analysis</t>
  </si>
  <si>
    <t>NA</t>
  </si>
  <si>
    <t>2) Different Time Frame, All else equal</t>
  </si>
  <si>
    <t>Copper Demand for key energy transition (kt)</t>
  </si>
  <si>
    <t>Original Data Source: IEA</t>
  </si>
  <si>
    <t>Highlights</t>
  </si>
  <si>
    <t>%  Change in Total Demand (Same beginning year 2023)</t>
  </si>
  <si>
    <t>% Change in Demand (Per each period)</t>
  </si>
  <si>
    <t>Long term compounded growth rate (g_L )</t>
  </si>
  <si>
    <t>Growth Rate Change (Longest to shortest)</t>
  </si>
  <si>
    <t>1a) Different Beginning Year, Same Time Periods</t>
  </si>
  <si>
    <t>1b) Different Beginning Year, Same Time Periods</t>
  </si>
  <si>
    <t>Time Period (Year / Begining at 2030)</t>
  </si>
  <si>
    <t>Time Period (Year / Begining at 2035)</t>
  </si>
  <si>
    <t>Time Period (Year / Begining at 2023)</t>
  </si>
  <si>
    <r>
      <rPr>
        <b/>
        <sz val="12"/>
        <color theme="1"/>
        <rFont val="Aptos Narrow"/>
        <scheme val="minor"/>
      </rPr>
      <t xml:space="preserve">1a) &amp; 1b): </t>
    </r>
    <r>
      <rPr>
        <sz val="12"/>
        <color theme="1"/>
        <rFont val="Aptos Narrow"/>
        <family val="2"/>
        <scheme val="minor"/>
      </rPr>
      <t>Over identical time periods, the long-term sustainable growth rate, calculated from different starting years, exhibits significant variance. These fluctuations generally correspond with changes in demand for each respective period, highlighting the sensitivity of growth projections to initial conditions and market dynamics at different points in time</t>
    </r>
    <r>
      <rPr>
        <sz val="12"/>
        <color theme="1"/>
        <rFont val="Aptos Narrow"/>
        <scheme val="minor"/>
      </rPr>
      <t xml:space="preserve">
</t>
    </r>
    <r>
      <rPr>
        <b/>
        <sz val="12"/>
        <color theme="1"/>
        <rFont val="Aptos Narrow"/>
        <scheme val="minor"/>
      </rPr>
      <t xml:space="preserve">2):  </t>
    </r>
    <r>
      <rPr>
        <sz val="12"/>
        <color theme="1"/>
        <rFont val="Aptos Narrow"/>
        <scheme val="minor"/>
      </rPr>
      <t>All else being equal, the long-term sustainable growth rate decreases with increasing time periods, potentially exerting a negative impact on equity valuation. Comparing the growth rate changes between the shortest time period (7 years) and the longest time period (27 years) across all scenarios, the average percentage growth rate reduces by approximately 48%. Under the Net Zero Emission 2050 scenario, the percentage growth rate reduction is the highest at 54.45%.</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</si>
</sst>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82" formatCode="0.000%"/>
  </numFmts>
  <fonts count="16" x14ac:knownFonts="1">
    <font>
      <sz val="12"/>
      <color theme="1"/>
      <name val="Aptos Narrow"/>
      <family val="2"/>
      <scheme val="minor"/>
    </font>
    <font>
      <sz val="12"/>
      <color theme="1"/>
      <name val="Aptos Narrow"/>
      <family val="2"/>
      <scheme val="minor"/>
    </font>
    <font>
      <b/>
      <sz val="15"/>
      <color theme="3"/>
      <name val="Aptos Narrow"/>
      <family val="2"/>
      <scheme val="minor"/>
    </font>
    <font>
      <b/>
      <sz val="13"/>
      <color theme="3"/>
      <name val="Aptos Narrow"/>
      <family val="2"/>
      <scheme val="minor"/>
    </font>
    <font>
      <b/>
      <sz val="12"/>
      <color theme="1"/>
      <name val="Aptos Narrow"/>
      <family val="2"/>
      <scheme val="minor"/>
    </font>
    <font>
      <sz val="11"/>
      <color theme="0" tint="-0.499984740745262"/>
      <name val="Aptos Narrow"/>
      <family val="2"/>
      <scheme val="minor"/>
    </font>
    <font>
      <b/>
      <sz val="18"/>
      <color theme="1"/>
      <name val="Aptos Narrow"/>
      <family val="2"/>
      <scheme val="minor"/>
    </font>
    <font>
      <b/>
      <sz val="15"/>
      <color theme="0"/>
      <name val="Aptos Narrow"/>
      <family val="2"/>
      <scheme val="minor"/>
    </font>
    <font>
      <sz val="11"/>
      <color theme="0"/>
      <name val="Aptos Narrow"/>
      <family val="2"/>
      <scheme val="minor"/>
    </font>
    <font>
      <i/>
      <sz val="11"/>
      <color theme="1"/>
      <name val="Aptos Narrow"/>
      <family val="2"/>
      <scheme val="minor"/>
    </font>
    <font>
      <i/>
      <sz val="11"/>
      <color theme="0" tint="-0.499984740745262"/>
      <name val="Aptos Narrow"/>
      <family val="2"/>
      <scheme val="minor"/>
    </font>
    <font>
      <sz val="14"/>
      <color theme="1"/>
      <name val="Aptos Narrow"/>
      <family val="2"/>
      <scheme val="minor"/>
    </font>
    <font>
      <b/>
      <i/>
      <sz val="14"/>
      <color theme="3"/>
      <name val="Aptos Narrow"/>
      <scheme val="minor"/>
    </font>
    <font>
      <b/>
      <sz val="12"/>
      <color theme="1"/>
      <name val="Aptos Narrow"/>
      <scheme val="minor"/>
    </font>
    <font>
      <i/>
      <sz val="12"/>
      <color theme="1"/>
      <name val="Aptos Narrow"/>
      <scheme val="minor"/>
    </font>
    <font>
      <sz val="12"/>
      <color theme="1"/>
      <name val="Aptos Narrow"/>
      <scheme val="minor"/>
    </font>
  </fonts>
  <fills count="6">
    <fill>
      <patternFill patternType="none"/>
    </fill>
    <fill>
      <patternFill patternType="gray125"/>
    </fill>
    <fill>
      <patternFill patternType="solid">
        <fgColor theme="0"/>
        <bgColor indexed="64"/>
      </patternFill>
    </fill>
    <fill>
      <patternFill patternType="solid">
        <fgColor theme="8"/>
        <bgColor indexed="64"/>
      </patternFill>
    </fill>
    <fill>
      <patternFill patternType="solid">
        <fgColor rgb="FFFFC000"/>
        <bgColor indexed="64"/>
      </patternFill>
    </fill>
    <fill>
      <patternFill patternType="solid">
        <fgColor rgb="FF92D050"/>
        <bgColor indexed="64"/>
      </patternFill>
    </fill>
  </fills>
  <borders count="5">
    <border>
      <left/>
      <right/>
      <top/>
      <bottom/>
      <diagonal/>
    </border>
    <border>
      <left/>
      <right/>
      <top/>
      <bottom style="thick">
        <color theme="4"/>
      </bottom>
      <diagonal/>
    </border>
    <border>
      <left/>
      <right/>
      <top/>
      <bottom style="thick">
        <color theme="4" tint="0.499984740745262"/>
      </bottom>
      <diagonal/>
    </border>
    <border>
      <left/>
      <right/>
      <top style="thin">
        <color theme="4"/>
      </top>
      <bottom style="double">
        <color theme="4"/>
      </bottom>
      <diagonal/>
    </border>
    <border>
      <left/>
      <right/>
      <top/>
      <bottom style="medium">
        <color indexed="64"/>
      </bottom>
      <diagonal/>
    </border>
  </borders>
  <cellStyleXfs count="5">
    <xf numFmtId="0" fontId="0" fillId="0" borderId="0"/>
    <xf numFmtId="9" fontId="1" fillId="0" borderId="0" applyFont="0" applyFill="0" applyBorder="0" applyAlignment="0" applyProtection="0"/>
    <xf numFmtId="0" fontId="2" fillId="0" borderId="1" applyNumberFormat="0" applyFill="0" applyAlignment="0" applyProtection="0"/>
    <xf numFmtId="0" fontId="3" fillId="0" borderId="2" applyNumberFormat="0" applyFill="0" applyAlignment="0" applyProtection="0"/>
    <xf numFmtId="0" fontId="4" fillId="0" borderId="3" applyNumberFormat="0" applyFill="0" applyAlignment="0" applyProtection="0"/>
  </cellStyleXfs>
  <cellXfs count="40">
    <xf numFmtId="0" fontId="0" fillId="0" borderId="0" xfId="0"/>
    <xf numFmtId="0" fontId="0" fillId="2" borderId="0" xfId="0" applyFill="1"/>
    <xf numFmtId="0" fontId="5" fillId="2" borderId="0" xfId="0" applyFont="1" applyFill="1"/>
    <xf numFmtId="0" fontId="6" fillId="2" borderId="0" xfId="0" applyFont="1" applyFill="1"/>
    <xf numFmtId="0" fontId="2" fillId="2" borderId="0" xfId="2" applyFill="1" applyBorder="1" applyAlignment="1">
      <alignment horizontal="centerContinuous"/>
    </xf>
    <xf numFmtId="0" fontId="7" fillId="3" borderId="0" xfId="2" applyFont="1" applyFill="1" applyBorder="1" applyAlignment="1">
      <alignment horizontal="centerContinuous"/>
    </xf>
    <xf numFmtId="0" fontId="8" fillId="3" borderId="0" xfId="0" applyFont="1" applyFill="1" applyAlignment="1">
      <alignment horizontal="centerContinuous"/>
    </xf>
    <xf numFmtId="0" fontId="8" fillId="2" borderId="0" xfId="0" applyFont="1" applyFill="1"/>
    <xf numFmtId="0" fontId="7" fillId="4" borderId="0" xfId="2" applyFont="1" applyFill="1" applyBorder="1" applyAlignment="1">
      <alignment horizontal="centerContinuous"/>
    </xf>
    <xf numFmtId="0" fontId="8" fillId="4" borderId="0" xfId="0" applyFont="1" applyFill="1" applyAlignment="1">
      <alignment horizontal="centerContinuous"/>
    </xf>
    <xf numFmtId="0" fontId="7" fillId="5" borderId="0" xfId="2" applyFont="1" applyFill="1" applyBorder="1" applyAlignment="1">
      <alignment horizontal="centerContinuous"/>
    </xf>
    <xf numFmtId="0" fontId="8" fillId="5" borderId="0" xfId="0" applyFont="1" applyFill="1" applyAlignment="1">
      <alignment horizontal="centerContinuous"/>
    </xf>
    <xf numFmtId="0" fontId="2" fillId="2" borderId="1" xfId="2" applyFill="1" applyAlignment="1">
      <alignment horizontal="centerContinuous"/>
    </xf>
    <xf numFmtId="0" fontId="2" fillId="2" borderId="1" xfId="2" applyFill="1"/>
    <xf numFmtId="0" fontId="3" fillId="2" borderId="2" xfId="3" applyFill="1"/>
    <xf numFmtId="1" fontId="0" fillId="2" borderId="0" xfId="0" applyNumberFormat="1" applyFill="1"/>
    <xf numFmtId="0" fontId="9" fillId="2" borderId="0" xfId="0" applyFont="1" applyFill="1"/>
    <xf numFmtId="1" fontId="9" fillId="2" borderId="0" xfId="0" applyNumberFormat="1" applyFont="1" applyFill="1"/>
    <xf numFmtId="0" fontId="10" fillId="2" borderId="0" xfId="0" applyFont="1" applyFill="1"/>
    <xf numFmtId="0" fontId="4" fillId="2" borderId="3" xfId="4" applyFill="1"/>
    <xf numFmtId="1" fontId="4" fillId="2" borderId="3" xfId="4" applyNumberFormat="1" applyFill="1"/>
    <xf numFmtId="9" fontId="9" fillId="2" borderId="0" xfId="1" applyFont="1" applyFill="1"/>
    <xf numFmtId="9" fontId="10" fillId="2" borderId="0" xfId="1" applyFont="1" applyFill="1"/>
    <xf numFmtId="1" fontId="3" fillId="2" borderId="2" xfId="3" applyNumberFormat="1" applyFill="1"/>
    <xf numFmtId="0" fontId="0" fillId="0" borderId="0" xfId="0" applyBorder="1"/>
    <xf numFmtId="0" fontId="11" fillId="0" borderId="0" xfId="0" applyFont="1" applyBorder="1"/>
    <xf numFmtId="0" fontId="12" fillId="2" borderId="0" xfId="3" applyFont="1" applyFill="1" applyBorder="1"/>
    <xf numFmtId="0" fontId="0" fillId="0" borderId="0" xfId="0" applyAlignment="1">
      <alignment horizontal="right"/>
    </xf>
    <xf numFmtId="0" fontId="13" fillId="0" borderId="0" xfId="0" applyFont="1" applyAlignment="1">
      <alignment horizontal="right"/>
    </xf>
    <xf numFmtId="0" fontId="13" fillId="0" borderId="0" xfId="0" applyFont="1"/>
    <xf numFmtId="0" fontId="14" fillId="2" borderId="0" xfId="0" applyFont="1" applyFill="1" applyAlignment="1">
      <alignment vertical="top"/>
    </xf>
    <xf numFmtId="10" fontId="0" fillId="0" borderId="0" xfId="1" applyNumberFormat="1" applyFont="1" applyAlignment="1">
      <alignment horizontal="right"/>
    </xf>
    <xf numFmtId="182" fontId="0" fillId="0" borderId="0" xfId="1" applyNumberFormat="1" applyFont="1" applyAlignment="1">
      <alignment horizontal="right"/>
    </xf>
    <xf numFmtId="10" fontId="13" fillId="0" borderId="0" xfId="1" applyNumberFormat="1" applyFont="1"/>
    <xf numFmtId="0" fontId="14" fillId="0" borderId="0" xfId="0" applyFont="1"/>
    <xf numFmtId="182" fontId="0" fillId="0" borderId="0" xfId="1" applyNumberFormat="1" applyFont="1"/>
    <xf numFmtId="0" fontId="0" fillId="0" borderId="0" xfId="0" applyAlignment="1">
      <alignment horizontal="left" vertical="top" wrapText="1"/>
    </xf>
    <xf numFmtId="0" fontId="15" fillId="0" borderId="0" xfId="0" applyFont="1" applyAlignment="1">
      <alignment horizontal="left" vertical="top" wrapText="1"/>
    </xf>
    <xf numFmtId="0" fontId="13" fillId="0" borderId="4" xfId="0" applyFont="1" applyBorder="1"/>
    <xf numFmtId="0" fontId="0" fillId="0" borderId="4" xfId="0" applyBorder="1"/>
  </cellXfs>
  <cellStyles count="5">
    <cellStyle name="Heading 1" xfId="2" builtinId="16"/>
    <cellStyle name="Heading 2" xfId="3" builtinId="17"/>
    <cellStyle name="Normal" xfId="0" builtinId="0"/>
    <cellStyle name="Percent" xfId="1" builtinId="5"/>
    <cellStyle name="Total" xfId="4" builtinId="2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007073-8C50-B14B-BD55-98E79DCC59AC}">
  <dimension ref="A1:L10"/>
  <sheetViews>
    <sheetView showGridLines="0" tabSelected="1" zoomScale="140" zoomScaleNormal="140" workbookViewId="0">
      <selection activeCell="D13" sqref="D13"/>
    </sheetView>
  </sheetViews>
  <sheetFormatPr baseColWidth="10" defaultRowHeight="16" x14ac:dyDescent="0.2"/>
  <sheetData>
    <row r="1" spans="1:12" ht="17" thickBot="1" x14ac:dyDescent="0.25">
      <c r="A1" s="38" t="s">
        <v>40</v>
      </c>
      <c r="B1" s="39"/>
      <c r="C1" s="39"/>
      <c r="D1" s="24"/>
      <c r="E1" s="24"/>
      <c r="F1" s="24"/>
      <c r="G1" s="24"/>
      <c r="H1" s="24"/>
      <c r="I1" s="24"/>
      <c r="J1" s="24"/>
      <c r="K1" s="24"/>
      <c r="L1" s="24"/>
    </row>
    <row r="2" spans="1:12" x14ac:dyDescent="0.2">
      <c r="A2" s="37" t="s">
        <v>50</v>
      </c>
      <c r="B2" s="36"/>
      <c r="C2" s="36"/>
      <c r="D2" s="36"/>
      <c r="E2" s="36"/>
      <c r="F2" s="36"/>
      <c r="G2" s="36"/>
      <c r="H2" s="36"/>
      <c r="I2" s="36"/>
      <c r="J2" s="36"/>
      <c r="K2" s="36"/>
      <c r="L2" s="36"/>
    </row>
    <row r="3" spans="1:12" x14ac:dyDescent="0.2">
      <c r="A3" s="36"/>
      <c r="B3" s="36"/>
      <c r="C3" s="36"/>
      <c r="D3" s="36"/>
      <c r="E3" s="36"/>
      <c r="F3" s="36"/>
      <c r="G3" s="36"/>
      <c r="H3" s="36"/>
      <c r="I3" s="36"/>
      <c r="J3" s="36"/>
      <c r="K3" s="36"/>
      <c r="L3" s="36"/>
    </row>
    <row r="4" spans="1:12" x14ac:dyDescent="0.2">
      <c r="A4" s="36"/>
      <c r="B4" s="36"/>
      <c r="C4" s="36"/>
      <c r="D4" s="36"/>
      <c r="E4" s="36"/>
      <c r="F4" s="36"/>
      <c r="G4" s="36"/>
      <c r="H4" s="36"/>
      <c r="I4" s="36"/>
      <c r="J4" s="36"/>
      <c r="K4" s="36"/>
      <c r="L4" s="36"/>
    </row>
    <row r="5" spans="1:12" x14ac:dyDescent="0.2">
      <c r="A5" s="36"/>
      <c r="B5" s="36"/>
      <c r="C5" s="36"/>
      <c r="D5" s="36"/>
      <c r="E5" s="36"/>
      <c r="F5" s="36"/>
      <c r="G5" s="36"/>
      <c r="H5" s="36"/>
      <c r="I5" s="36"/>
      <c r="J5" s="36"/>
      <c r="K5" s="36"/>
      <c r="L5" s="36"/>
    </row>
    <row r="6" spans="1:12" x14ac:dyDescent="0.2">
      <c r="A6" s="36"/>
      <c r="B6" s="36"/>
      <c r="C6" s="36"/>
      <c r="D6" s="36"/>
      <c r="E6" s="36"/>
      <c r="F6" s="36"/>
      <c r="G6" s="36"/>
      <c r="H6" s="36"/>
      <c r="I6" s="36"/>
      <c r="J6" s="36"/>
      <c r="K6" s="36"/>
      <c r="L6" s="36"/>
    </row>
    <row r="7" spans="1:12" x14ac:dyDescent="0.2">
      <c r="A7" s="36"/>
      <c r="B7" s="36"/>
      <c r="C7" s="36"/>
      <c r="D7" s="36"/>
      <c r="E7" s="36"/>
      <c r="F7" s="36"/>
      <c r="G7" s="36"/>
      <c r="H7" s="36"/>
      <c r="I7" s="36"/>
      <c r="J7" s="36"/>
      <c r="K7" s="36"/>
      <c r="L7" s="36"/>
    </row>
    <row r="8" spans="1:12" x14ac:dyDescent="0.2">
      <c r="A8" s="36"/>
      <c r="B8" s="36"/>
      <c r="C8" s="36"/>
      <c r="D8" s="36"/>
      <c r="E8" s="36"/>
      <c r="F8" s="36"/>
      <c r="G8" s="36"/>
      <c r="H8" s="36"/>
      <c r="I8" s="36"/>
      <c r="J8" s="36"/>
      <c r="K8" s="36"/>
      <c r="L8" s="36"/>
    </row>
    <row r="9" spans="1:12" x14ac:dyDescent="0.2">
      <c r="A9" s="36"/>
      <c r="B9" s="36"/>
      <c r="C9" s="36"/>
      <c r="D9" s="36"/>
      <c r="E9" s="36"/>
      <c r="F9" s="36"/>
      <c r="G9" s="36"/>
      <c r="H9" s="36"/>
      <c r="I9" s="36"/>
      <c r="J9" s="36"/>
      <c r="K9" s="36"/>
      <c r="L9" s="36"/>
    </row>
    <row r="10" spans="1:12" x14ac:dyDescent="0.2">
      <c r="A10" s="36"/>
      <c r="B10" s="36"/>
      <c r="C10" s="36"/>
      <c r="D10" s="36"/>
      <c r="E10" s="36"/>
      <c r="F10" s="36"/>
      <c r="G10" s="36"/>
      <c r="H10" s="36"/>
      <c r="I10" s="36"/>
      <c r="J10" s="36"/>
      <c r="K10" s="36"/>
      <c r="L10" s="36"/>
    </row>
  </sheetData>
  <mergeCells count="1">
    <mergeCell ref="A2:L10"/>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CB0BEC-515F-4649-B26A-39F2DE131043}">
  <dimension ref="A1:X35"/>
  <sheetViews>
    <sheetView topLeftCell="A19" zoomScale="110" zoomScaleNormal="110" workbookViewId="0">
      <selection activeCell="A33" sqref="A33"/>
    </sheetView>
  </sheetViews>
  <sheetFormatPr baseColWidth="10" defaultRowHeight="16" x14ac:dyDescent="0.2"/>
  <cols>
    <col min="1" max="1" width="33" customWidth="1"/>
    <col min="5" max="5" width="12.6640625" customWidth="1"/>
  </cols>
  <sheetData>
    <row r="1" spans="1:24" s="1" customFormat="1" ht="26" customHeight="1" x14ac:dyDescent="0.2">
      <c r="W1" s="2"/>
      <c r="X1" s="2"/>
    </row>
    <row r="2" spans="1:24" s="1" customFormat="1" ht="26" customHeight="1" x14ac:dyDescent="0.3">
      <c r="A2" s="3" t="s">
        <v>38</v>
      </c>
      <c r="W2" s="2"/>
      <c r="X2" s="2"/>
    </row>
    <row r="3" spans="1:24" s="1" customFormat="1" ht="26" customHeight="1" x14ac:dyDescent="0.2">
      <c r="A3" s="30" t="s">
        <v>39</v>
      </c>
      <c r="W3" s="2"/>
      <c r="X3" s="2"/>
    </row>
    <row r="4" spans="1:24" s="1" customFormat="1" ht="26" customHeight="1" x14ac:dyDescent="0.25">
      <c r="C4" s="4"/>
      <c r="D4" s="5" t="s">
        <v>1</v>
      </c>
      <c r="E4" s="6"/>
      <c r="F4" s="6"/>
      <c r="G4" s="6"/>
      <c r="H4" s="6"/>
      <c r="I4" s="7"/>
      <c r="J4" s="8" t="s">
        <v>2</v>
      </c>
      <c r="K4" s="9"/>
      <c r="L4" s="9"/>
      <c r="M4" s="9"/>
      <c r="N4" s="9"/>
      <c r="O4" s="7"/>
      <c r="P4" s="10" t="s">
        <v>3</v>
      </c>
      <c r="Q4" s="11"/>
      <c r="R4" s="11"/>
      <c r="S4" s="11"/>
      <c r="T4" s="11"/>
      <c r="W4" s="2"/>
      <c r="X4" s="2"/>
    </row>
    <row r="5" spans="1:24" s="1" customFormat="1" ht="21" thickBot="1" x14ac:dyDescent="0.3">
      <c r="A5" s="12"/>
      <c r="B5" s="13">
        <v>2023</v>
      </c>
      <c r="D5" s="13">
        <v>2030</v>
      </c>
      <c r="E5" s="13">
        <v>2035</v>
      </c>
      <c r="F5" s="13">
        <v>2040</v>
      </c>
      <c r="G5" s="13">
        <v>2045</v>
      </c>
      <c r="H5" s="13">
        <v>2050</v>
      </c>
      <c r="J5" s="13">
        <v>2030</v>
      </c>
      <c r="K5" s="13">
        <v>2035</v>
      </c>
      <c r="L5" s="13">
        <v>2040</v>
      </c>
      <c r="M5" s="13">
        <v>2045</v>
      </c>
      <c r="N5" s="13">
        <v>2050</v>
      </c>
      <c r="P5" s="13">
        <v>2030</v>
      </c>
      <c r="Q5" s="13">
        <v>2035</v>
      </c>
      <c r="R5" s="13">
        <v>2040</v>
      </c>
      <c r="S5" s="13">
        <v>2045</v>
      </c>
      <c r="T5" s="13">
        <v>2050</v>
      </c>
      <c r="W5" s="2"/>
      <c r="X5" s="2"/>
    </row>
    <row r="6" spans="1:24" s="1" customFormat="1" ht="17" thickTop="1" x14ac:dyDescent="0.2">
      <c r="W6" s="2"/>
      <c r="X6" s="2"/>
    </row>
    <row r="7" spans="1:24" s="1" customFormat="1" ht="19" thickBot="1" x14ac:dyDescent="0.3">
      <c r="A7" s="14" t="s">
        <v>4</v>
      </c>
      <c r="B7" s="14"/>
      <c r="D7" s="14"/>
      <c r="E7" s="14"/>
      <c r="F7" s="14"/>
      <c r="G7" s="14"/>
      <c r="H7" s="14"/>
      <c r="J7" s="14"/>
      <c r="K7" s="14"/>
      <c r="L7" s="14"/>
      <c r="M7" s="14"/>
      <c r="N7" s="14"/>
      <c r="P7" s="14"/>
      <c r="Q7" s="14"/>
      <c r="R7" s="14"/>
      <c r="S7" s="14"/>
      <c r="T7" s="14"/>
      <c r="W7" s="2"/>
      <c r="X7" s="2"/>
    </row>
    <row r="8" spans="1:24" s="1" customFormat="1" ht="17" hidden="1" thickTop="1" x14ac:dyDescent="0.2">
      <c r="A8" s="1" t="s">
        <v>5</v>
      </c>
      <c r="B8" s="15">
        <v>1208.23</v>
      </c>
      <c r="C8" s="15"/>
      <c r="D8" s="15">
        <v>1691.18</v>
      </c>
      <c r="E8" s="15">
        <v>1727.66</v>
      </c>
      <c r="F8" s="15">
        <v>1683.97</v>
      </c>
      <c r="G8" s="15">
        <v>1772.88</v>
      </c>
      <c r="H8" s="15">
        <v>1958.85</v>
      </c>
      <c r="I8" s="15"/>
      <c r="J8" s="15">
        <v>2116.59</v>
      </c>
      <c r="K8" s="15">
        <v>2168.0100000000002</v>
      </c>
      <c r="L8" s="15">
        <v>2048.7600000000002</v>
      </c>
      <c r="M8" s="15">
        <v>1983.9</v>
      </c>
      <c r="N8" s="15">
        <v>2401.4899999999998</v>
      </c>
      <c r="O8" s="15"/>
      <c r="P8" s="15">
        <v>2564.33</v>
      </c>
      <c r="Q8" s="15">
        <v>2651.29</v>
      </c>
      <c r="R8" s="15">
        <v>2245.3000000000002</v>
      </c>
      <c r="S8" s="15">
        <v>1840.51</v>
      </c>
      <c r="T8" s="15">
        <v>2390.46</v>
      </c>
      <c r="W8" s="2" t="s">
        <v>5</v>
      </c>
      <c r="X8" s="2" t="s">
        <v>4</v>
      </c>
    </row>
    <row r="9" spans="1:24" s="1" customFormat="1" hidden="1" x14ac:dyDescent="0.2">
      <c r="A9" s="1" t="s">
        <v>6</v>
      </c>
      <c r="B9" s="15">
        <v>501.61799999999999</v>
      </c>
      <c r="C9" s="15"/>
      <c r="D9" s="15">
        <v>803.56500000000005</v>
      </c>
      <c r="E9" s="15">
        <v>691.79899999999998</v>
      </c>
      <c r="F9" s="15">
        <v>579.89300000000003</v>
      </c>
      <c r="G9" s="15">
        <v>626.26199999999994</v>
      </c>
      <c r="H9" s="15">
        <v>804.51199999999994</v>
      </c>
      <c r="I9" s="15"/>
      <c r="J9" s="15">
        <v>1052.22</v>
      </c>
      <c r="K9" s="15">
        <v>967.952</v>
      </c>
      <c r="L9" s="15">
        <v>939.09500000000003</v>
      </c>
      <c r="M9" s="15">
        <v>1046.9100000000001</v>
      </c>
      <c r="N9" s="15">
        <v>1297.05</v>
      </c>
      <c r="O9" s="15"/>
      <c r="P9" s="15">
        <v>1419.33</v>
      </c>
      <c r="Q9" s="15">
        <v>1445.27</v>
      </c>
      <c r="R9" s="15">
        <v>1242.8499999999999</v>
      </c>
      <c r="S9" s="15">
        <v>1107.76</v>
      </c>
      <c r="T9" s="15">
        <v>1451.29</v>
      </c>
      <c r="W9" s="2" t="s">
        <v>6</v>
      </c>
      <c r="X9" s="2" t="s">
        <v>4</v>
      </c>
    </row>
    <row r="10" spans="1:24" s="16" customFormat="1" ht="15" hidden="1" x14ac:dyDescent="0.2">
      <c r="A10" s="16" t="s">
        <v>7</v>
      </c>
      <c r="B10" s="17">
        <v>82.82200000000006</v>
      </c>
      <c r="C10" s="17"/>
      <c r="D10" s="17">
        <v>123.15499999999997</v>
      </c>
      <c r="E10" s="17">
        <v>80.941000000000031</v>
      </c>
      <c r="F10" s="17">
        <v>82.856999999999744</v>
      </c>
      <c r="G10" s="17">
        <v>107.78799999999978</v>
      </c>
      <c r="H10" s="17">
        <v>103.81799999999998</v>
      </c>
      <c r="I10" s="17"/>
      <c r="J10" s="17">
        <v>162.8299999999997</v>
      </c>
      <c r="K10" s="17">
        <v>162.60799999999995</v>
      </c>
      <c r="L10" s="17">
        <v>146.32499999999959</v>
      </c>
      <c r="M10" s="17">
        <v>154.95999999999981</v>
      </c>
      <c r="N10" s="17">
        <v>138.30000000000041</v>
      </c>
      <c r="O10" s="17"/>
      <c r="P10" s="17">
        <v>229.27000000000044</v>
      </c>
      <c r="Q10" s="17">
        <v>222.86000000000013</v>
      </c>
      <c r="R10" s="17">
        <v>183.04999999999973</v>
      </c>
      <c r="S10" s="17">
        <v>150.51000000000022</v>
      </c>
      <c r="T10" s="17">
        <v>130.46000000000004</v>
      </c>
      <c r="W10" s="18" t="s">
        <v>8</v>
      </c>
      <c r="X10" s="18" t="s">
        <v>4</v>
      </c>
    </row>
    <row r="11" spans="1:24" s="1" customFormat="1" hidden="1" x14ac:dyDescent="0.2">
      <c r="A11" s="1" t="s">
        <v>9</v>
      </c>
      <c r="B11" s="15">
        <v>395.95</v>
      </c>
      <c r="C11" s="15"/>
      <c r="D11" s="15">
        <v>1644.59</v>
      </c>
      <c r="E11" s="15">
        <v>2594.14</v>
      </c>
      <c r="F11" s="15">
        <v>3131.08</v>
      </c>
      <c r="G11" s="15">
        <v>3286.87</v>
      </c>
      <c r="H11" s="15">
        <v>3470.4</v>
      </c>
      <c r="I11" s="15"/>
      <c r="J11" s="15">
        <v>1870.16</v>
      </c>
      <c r="K11" s="15">
        <v>3256.05</v>
      </c>
      <c r="L11" s="15">
        <v>4297.34</v>
      </c>
      <c r="M11" s="15">
        <v>4585.13</v>
      </c>
      <c r="N11" s="15">
        <v>4804.46</v>
      </c>
      <c r="O11" s="15"/>
      <c r="P11" s="15">
        <v>2611.54</v>
      </c>
      <c r="Q11" s="15">
        <v>4028.1</v>
      </c>
      <c r="R11" s="15">
        <v>4642.25</v>
      </c>
      <c r="S11" s="15">
        <v>5043.91</v>
      </c>
      <c r="T11" s="15">
        <v>5123.7299999999996</v>
      </c>
      <c r="W11" s="2" t="s">
        <v>10</v>
      </c>
      <c r="X11" s="2" t="s">
        <v>4</v>
      </c>
    </row>
    <row r="12" spans="1:24" s="1" customFormat="1" hidden="1" x14ac:dyDescent="0.2">
      <c r="A12" s="1" t="s">
        <v>11</v>
      </c>
      <c r="B12" s="15">
        <v>39.596600000000002</v>
      </c>
      <c r="C12" s="15"/>
      <c r="D12" s="15">
        <v>175.74700000000001</v>
      </c>
      <c r="E12" s="15">
        <v>260.28199999999998</v>
      </c>
      <c r="F12" s="15">
        <v>380.67700000000002</v>
      </c>
      <c r="G12" s="15">
        <v>454.31700000000001</v>
      </c>
      <c r="H12" s="15">
        <v>544.67399999999998</v>
      </c>
      <c r="I12" s="15"/>
      <c r="J12" s="15">
        <v>220.845</v>
      </c>
      <c r="K12" s="15">
        <v>327.40300000000002</v>
      </c>
      <c r="L12" s="15">
        <v>509.25</v>
      </c>
      <c r="M12" s="15">
        <v>589.00900000000001</v>
      </c>
      <c r="N12" s="15">
        <v>701.529</v>
      </c>
      <c r="O12" s="15"/>
      <c r="P12" s="15">
        <v>281.99</v>
      </c>
      <c r="Q12" s="15">
        <v>443.25299999999999</v>
      </c>
      <c r="R12" s="15">
        <v>654.38800000000003</v>
      </c>
      <c r="S12" s="15">
        <v>745.10900000000004</v>
      </c>
      <c r="T12" s="15">
        <v>897.63800000000003</v>
      </c>
      <c r="W12" s="2" t="s">
        <v>12</v>
      </c>
      <c r="X12" s="2" t="s">
        <v>4</v>
      </c>
    </row>
    <row r="13" spans="1:24" s="1" customFormat="1" hidden="1" x14ac:dyDescent="0.2">
      <c r="A13" s="1" t="s">
        <v>13</v>
      </c>
      <c r="B13" s="15">
        <v>4143.4799999999996</v>
      </c>
      <c r="C13" s="15"/>
      <c r="D13" s="15">
        <v>6103.96</v>
      </c>
      <c r="E13" s="15">
        <v>6168.15</v>
      </c>
      <c r="F13" s="15">
        <v>6125.22</v>
      </c>
      <c r="G13" s="15">
        <v>6312.07</v>
      </c>
      <c r="H13" s="15">
        <v>6084.43</v>
      </c>
      <c r="I13" s="15"/>
      <c r="J13" s="15">
        <v>6807.73</v>
      </c>
      <c r="K13" s="15">
        <v>7542.02</v>
      </c>
      <c r="L13" s="15">
        <v>8186.27</v>
      </c>
      <c r="M13" s="15">
        <v>8471.33</v>
      </c>
      <c r="N13" s="15">
        <v>8095.97</v>
      </c>
      <c r="O13" s="15"/>
      <c r="P13" s="15">
        <v>7939.65</v>
      </c>
      <c r="Q13" s="15">
        <v>9793.41</v>
      </c>
      <c r="R13" s="15">
        <v>10510.1</v>
      </c>
      <c r="S13" s="15">
        <v>10437.799999999999</v>
      </c>
      <c r="T13" s="15">
        <v>9245.51</v>
      </c>
      <c r="W13" s="2" t="s">
        <v>14</v>
      </c>
      <c r="X13" s="2" t="s">
        <v>4</v>
      </c>
    </row>
    <row r="14" spans="1:24" s="1" customFormat="1" hidden="1" x14ac:dyDescent="0.2">
      <c r="A14" s="1" t="s">
        <v>15</v>
      </c>
      <c r="B14" s="15">
        <v>2.1228900000000001E-3</v>
      </c>
      <c r="C14" s="15"/>
      <c r="D14" s="15">
        <v>1.19271E-2</v>
      </c>
      <c r="E14" s="15">
        <v>1.31684E-2</v>
      </c>
      <c r="F14" s="15">
        <v>1.04E-2</v>
      </c>
      <c r="G14" s="15">
        <v>1.0005500000000001E-2</v>
      </c>
      <c r="H14" s="15">
        <v>1.36965E-2</v>
      </c>
      <c r="I14" s="15"/>
      <c r="J14" s="15">
        <v>8.30042E-2</v>
      </c>
      <c r="K14" s="15">
        <v>8.1990300000000002E-2</v>
      </c>
      <c r="L14" s="15">
        <v>8.2371E-2</v>
      </c>
      <c r="M14" s="15">
        <v>0.115454</v>
      </c>
      <c r="N14" s="15">
        <v>0.16326299999999999</v>
      </c>
      <c r="O14" s="15"/>
      <c r="P14" s="15">
        <v>0.187135</v>
      </c>
      <c r="Q14" s="15">
        <v>0.20322699999999999</v>
      </c>
      <c r="R14" s="15">
        <v>0.17346600000000001</v>
      </c>
      <c r="S14" s="15">
        <v>0.14893200000000001</v>
      </c>
      <c r="T14" s="15">
        <v>0.19252</v>
      </c>
      <c r="W14" s="2" t="s">
        <v>16</v>
      </c>
      <c r="X14" s="2" t="s">
        <v>4</v>
      </c>
    </row>
    <row r="15" spans="1:24" s="1" customFormat="1" ht="18" thickTop="1" thickBot="1" x14ac:dyDescent="0.25">
      <c r="A15" s="19" t="s">
        <v>17</v>
      </c>
      <c r="B15" s="20">
        <v>6371.7</v>
      </c>
      <c r="C15" s="15"/>
      <c r="D15" s="20">
        <v>10542.2</v>
      </c>
      <c r="E15" s="20">
        <v>11523</v>
      </c>
      <c r="F15" s="20">
        <v>11983.7</v>
      </c>
      <c r="G15" s="20">
        <v>12560.2</v>
      </c>
      <c r="H15" s="20">
        <v>12966.7</v>
      </c>
      <c r="I15" s="15"/>
      <c r="J15" s="20">
        <v>12230.5</v>
      </c>
      <c r="K15" s="20">
        <v>14424.1</v>
      </c>
      <c r="L15" s="20">
        <v>16127.1</v>
      </c>
      <c r="M15" s="20">
        <v>16831.400000000001</v>
      </c>
      <c r="N15" s="20">
        <v>17439</v>
      </c>
      <c r="O15" s="15"/>
      <c r="P15" s="20">
        <v>15046.3</v>
      </c>
      <c r="Q15" s="20">
        <v>18584.400000000001</v>
      </c>
      <c r="R15" s="20">
        <v>19478.099999999999</v>
      </c>
      <c r="S15" s="20">
        <v>19325.8</v>
      </c>
      <c r="T15" s="20">
        <v>19239.3</v>
      </c>
      <c r="W15" s="2" t="s">
        <v>18</v>
      </c>
      <c r="X15" s="2" t="s">
        <v>4</v>
      </c>
    </row>
    <row r="16" spans="1:24" s="1" customFormat="1" ht="17" thickTop="1" x14ac:dyDescent="0.2">
      <c r="A16" s="1" t="s">
        <v>19</v>
      </c>
      <c r="B16" s="15">
        <v>19543.3</v>
      </c>
      <c r="C16" s="15"/>
      <c r="D16" s="15">
        <v>20340.900000000001</v>
      </c>
      <c r="E16" s="15">
        <v>21038.400000000001</v>
      </c>
      <c r="F16" s="15">
        <v>21997.200000000001</v>
      </c>
      <c r="G16" s="15">
        <v>23564.2</v>
      </c>
      <c r="H16" s="15">
        <v>24670.799999999999</v>
      </c>
      <c r="I16" s="15"/>
      <c r="J16" s="15">
        <v>19127.099999999999</v>
      </c>
      <c r="K16" s="15">
        <v>19284.8</v>
      </c>
      <c r="L16" s="15">
        <v>20036.099999999999</v>
      </c>
      <c r="M16" s="15">
        <v>21189.1</v>
      </c>
      <c r="N16" s="15">
        <v>22045.7</v>
      </c>
      <c r="O16" s="15"/>
      <c r="P16" s="15">
        <v>18399.2</v>
      </c>
      <c r="Q16" s="15">
        <v>18538.5</v>
      </c>
      <c r="R16" s="15">
        <v>19433.5</v>
      </c>
      <c r="S16" s="15">
        <v>20555.599999999999</v>
      </c>
      <c r="T16" s="15">
        <v>21473.200000000001</v>
      </c>
      <c r="W16" s="2" t="s">
        <v>19</v>
      </c>
      <c r="X16" s="2" t="s">
        <v>4</v>
      </c>
    </row>
    <row r="17" spans="1:24" s="1" customFormat="1" ht="17" thickBot="1" x14ac:dyDescent="0.25">
      <c r="A17" s="19" t="s">
        <v>20</v>
      </c>
      <c r="B17" s="20">
        <v>25915</v>
      </c>
      <c r="C17" s="15"/>
      <c r="D17" s="20">
        <v>30883.100000000002</v>
      </c>
      <c r="E17" s="20">
        <v>32561.4</v>
      </c>
      <c r="F17" s="20">
        <v>33980.9</v>
      </c>
      <c r="G17" s="20">
        <v>36124.400000000001</v>
      </c>
      <c r="H17" s="20">
        <v>37637.5</v>
      </c>
      <c r="I17" s="15"/>
      <c r="J17" s="20">
        <v>31357.599999999999</v>
      </c>
      <c r="K17" s="20">
        <v>33708.9</v>
      </c>
      <c r="L17" s="20">
        <v>36163.199999999997</v>
      </c>
      <c r="M17" s="20">
        <v>38020.5</v>
      </c>
      <c r="N17" s="20">
        <v>39484.699999999997</v>
      </c>
      <c r="O17" s="15"/>
      <c r="P17" s="20">
        <v>33445.5</v>
      </c>
      <c r="Q17" s="20">
        <v>37122.9</v>
      </c>
      <c r="R17" s="20">
        <v>38911.599999999999</v>
      </c>
      <c r="S17" s="20">
        <v>39881.399999999994</v>
      </c>
      <c r="T17" s="20">
        <v>40712.5</v>
      </c>
      <c r="W17" s="2"/>
      <c r="X17" s="2"/>
    </row>
    <row r="18" spans="1:24" s="21" customFormat="1" thickTop="1" x14ac:dyDescent="0.2">
      <c r="A18" s="21" t="s">
        <v>21</v>
      </c>
      <c r="B18" s="21">
        <v>0.2458691877291144</v>
      </c>
      <c r="D18" s="21">
        <v>0.34135821857261739</v>
      </c>
      <c r="E18" s="21">
        <v>0.35388527520315466</v>
      </c>
      <c r="F18" s="21">
        <v>0.35265987657772457</v>
      </c>
      <c r="G18" s="21">
        <v>0.34769297206320382</v>
      </c>
      <c r="H18" s="21">
        <v>0.34451544337429429</v>
      </c>
      <c r="J18" s="21">
        <v>0.39003303824272267</v>
      </c>
      <c r="K18" s="21">
        <v>0.42790183008048321</v>
      </c>
      <c r="L18" s="21">
        <v>0.44595334483674015</v>
      </c>
      <c r="M18" s="21">
        <v>0.4426927578543155</v>
      </c>
      <c r="N18" s="21">
        <v>0.44166474609152412</v>
      </c>
      <c r="P18" s="21">
        <v>0.44987517005277239</v>
      </c>
      <c r="Q18" s="21">
        <v>0.50061821678802032</v>
      </c>
      <c r="R18" s="21">
        <v>0.50057309388459992</v>
      </c>
      <c r="S18" s="21">
        <v>0.48458178499250282</v>
      </c>
      <c r="T18" s="21">
        <v>0.47256493705864289</v>
      </c>
      <c r="W18" s="22"/>
      <c r="X18" s="22"/>
    </row>
    <row r="20" spans="1:24" s="25" customFormat="1" ht="19" x14ac:dyDescent="0.25">
      <c r="A20" s="26" t="s">
        <v>35</v>
      </c>
    </row>
    <row r="21" spans="1:24" x14ac:dyDescent="0.2">
      <c r="A21" t="s">
        <v>42</v>
      </c>
      <c r="D21" s="31">
        <f>D17/B17-1</f>
        <v>0.19170750530580749</v>
      </c>
      <c r="E21" s="31">
        <f>E17/D17-1</f>
        <v>5.4343637782476417E-2</v>
      </c>
      <c r="F21" s="31">
        <f t="shared" ref="F21:H21" si="0">F17/E17-1</f>
        <v>4.359456288734509E-2</v>
      </c>
      <c r="G21" s="31">
        <f t="shared" si="0"/>
        <v>6.3079553513885722E-2</v>
      </c>
      <c r="H21" s="31">
        <f t="shared" si="0"/>
        <v>4.1885816788652441E-2</v>
      </c>
      <c r="I21" s="27"/>
      <c r="J21" s="31">
        <f>J17/B17-1</f>
        <v>0.21001736446073704</v>
      </c>
      <c r="K21" s="31">
        <f>K17/J17-1</f>
        <v>7.4983417098247518E-2</v>
      </c>
      <c r="L21" s="31">
        <f t="shared" ref="L21:N21" si="1">L17/K17-1</f>
        <v>7.2808664773991394E-2</v>
      </c>
      <c r="M21" s="31">
        <f t="shared" si="1"/>
        <v>5.1358839925670363E-2</v>
      </c>
      <c r="N21" s="31">
        <f t="shared" si="1"/>
        <v>3.8510803382385772E-2</v>
      </c>
      <c r="O21" s="27"/>
      <c r="P21" s="31">
        <f>P17/B17-1</f>
        <v>0.29058460351147986</v>
      </c>
      <c r="Q21" s="31">
        <f>Q17/P17-1</f>
        <v>0.10995201148136524</v>
      </c>
      <c r="R21" s="31">
        <f t="shared" ref="R21:T21" si="2">R17/Q17-1</f>
        <v>4.8183196894639124E-2</v>
      </c>
      <c r="S21" s="31">
        <f t="shared" si="2"/>
        <v>2.4923159160764374E-2</v>
      </c>
      <c r="T21" s="31">
        <f t="shared" si="2"/>
        <v>2.0839288490374086E-2</v>
      </c>
    </row>
    <row r="22" spans="1:24" x14ac:dyDescent="0.2">
      <c r="D22" s="27"/>
      <c r="E22" s="28"/>
      <c r="F22" s="28"/>
      <c r="G22" s="28"/>
      <c r="H22" s="27"/>
      <c r="I22" s="27"/>
      <c r="J22" s="27"/>
      <c r="K22" s="28"/>
      <c r="L22" s="28"/>
      <c r="M22" s="28"/>
      <c r="N22" s="27"/>
      <c r="O22" s="27"/>
      <c r="P22" s="27"/>
      <c r="Q22" s="28"/>
      <c r="R22" s="28"/>
      <c r="S22" s="28"/>
      <c r="T22" s="27"/>
    </row>
    <row r="23" spans="1:24" s="1" customFormat="1" ht="19" thickBot="1" x14ac:dyDescent="0.3">
      <c r="A23" s="14" t="s">
        <v>45</v>
      </c>
      <c r="B23" s="14"/>
      <c r="D23" s="14"/>
      <c r="E23" s="14"/>
      <c r="F23" s="14"/>
      <c r="G23" s="14"/>
      <c r="H23" s="14"/>
      <c r="J23" s="14"/>
      <c r="K23" s="14"/>
      <c r="L23" s="14"/>
      <c r="M23" s="14"/>
      <c r="N23" s="14"/>
      <c r="P23" s="14"/>
      <c r="Q23" s="14"/>
      <c r="R23" s="14"/>
      <c r="S23" s="14"/>
      <c r="T23" s="14"/>
      <c r="W23" s="2"/>
      <c r="X23" s="2"/>
    </row>
    <row r="24" spans="1:24" ht="17" thickTop="1" x14ac:dyDescent="0.2">
      <c r="A24" t="s">
        <v>47</v>
      </c>
      <c r="D24" s="27" t="s">
        <v>36</v>
      </c>
      <c r="E24" s="28">
        <f>E5-$D$5</f>
        <v>5</v>
      </c>
      <c r="F24" s="28">
        <f>F5-$D$5</f>
        <v>10</v>
      </c>
      <c r="G24" s="28">
        <f>G5-$D$5</f>
        <v>15</v>
      </c>
      <c r="H24" s="27" t="s">
        <v>36</v>
      </c>
      <c r="I24" s="27"/>
      <c r="J24" s="27" t="s">
        <v>36</v>
      </c>
      <c r="K24" s="28">
        <f>K5-$D$5</f>
        <v>5</v>
      </c>
      <c r="L24" s="28">
        <f>L5-$D$5</f>
        <v>10</v>
      </c>
      <c r="M24" s="28">
        <f>M5-$D$5</f>
        <v>15</v>
      </c>
      <c r="N24" s="27" t="s">
        <v>36</v>
      </c>
      <c r="O24" s="27"/>
      <c r="P24" s="27" t="s">
        <v>36</v>
      </c>
      <c r="Q24" s="28">
        <f>Q5-$D$5</f>
        <v>5</v>
      </c>
      <c r="R24" s="28">
        <f>R5-$D$5</f>
        <v>10</v>
      </c>
      <c r="S24" s="28">
        <f>S5-$D$5</f>
        <v>15</v>
      </c>
      <c r="T24" s="27" t="s">
        <v>36</v>
      </c>
    </row>
    <row r="25" spans="1:24" x14ac:dyDescent="0.2">
      <c r="A25" t="s">
        <v>43</v>
      </c>
      <c r="D25" s="27" t="s">
        <v>36</v>
      </c>
      <c r="E25" s="32">
        <f>ROUND((E17/$D$17)^(1/E24)-1,4)</f>
        <v>1.06E-2</v>
      </c>
      <c r="F25" s="32">
        <f t="shared" ref="F25:H25" si="3">ROUND((F17/$D$17)^(1/F24)-1,4)</f>
        <v>9.5999999999999992E-3</v>
      </c>
      <c r="G25" s="32">
        <f t="shared" si="3"/>
        <v>1.0500000000000001E-2</v>
      </c>
      <c r="H25" s="27" t="s">
        <v>36</v>
      </c>
      <c r="I25" s="27"/>
      <c r="J25" s="27" t="s">
        <v>36</v>
      </c>
      <c r="K25" s="32">
        <f>ROUND((K17/$J$17)^(1/K24)-1,4)</f>
        <v>1.46E-2</v>
      </c>
      <c r="L25" s="32">
        <f t="shared" ref="L25:N25" si="4">ROUND((L17/$J$17)^(1/L24)-1,4)</f>
        <v>1.44E-2</v>
      </c>
      <c r="M25" s="32">
        <f t="shared" si="4"/>
        <v>1.29E-2</v>
      </c>
      <c r="N25" s="27" t="s">
        <v>36</v>
      </c>
      <c r="O25" s="27"/>
      <c r="P25" s="27" t="s">
        <v>36</v>
      </c>
      <c r="Q25" s="32">
        <f>ROUND((Q17/$P$17)^(1/Q24)-1,4)</f>
        <v>2.1100000000000001E-2</v>
      </c>
      <c r="R25" s="32">
        <f t="shared" ref="R25:T25" si="5">ROUND((R17/$P$17)^(1/R24)-1,4)</f>
        <v>1.5299999999999999E-2</v>
      </c>
      <c r="S25" s="32">
        <f t="shared" si="5"/>
        <v>1.18E-2</v>
      </c>
      <c r="T25" s="27" t="s">
        <v>36</v>
      </c>
    </row>
    <row r="26" spans="1:24" x14ac:dyDescent="0.2">
      <c r="D26" s="27"/>
      <c r="E26" s="27"/>
      <c r="F26" s="27"/>
      <c r="G26" s="27"/>
      <c r="H26" s="27"/>
      <c r="I26" s="27"/>
      <c r="J26" s="27"/>
      <c r="K26" s="27"/>
      <c r="L26" s="27"/>
      <c r="M26" s="27"/>
      <c r="N26" s="27"/>
      <c r="O26" s="27"/>
      <c r="P26" s="27"/>
      <c r="Q26" s="27"/>
      <c r="R26" s="27"/>
      <c r="S26" s="27"/>
      <c r="T26" s="27"/>
    </row>
    <row r="27" spans="1:24" s="1" customFormat="1" ht="19" thickBot="1" x14ac:dyDescent="0.3">
      <c r="A27" s="14" t="s">
        <v>46</v>
      </c>
      <c r="B27" s="14"/>
      <c r="D27" s="14"/>
      <c r="E27" s="14"/>
      <c r="F27" s="14"/>
      <c r="G27" s="14"/>
      <c r="H27" s="14"/>
      <c r="J27" s="14"/>
      <c r="K27" s="14"/>
      <c r="L27" s="14"/>
      <c r="M27" s="14"/>
      <c r="N27" s="14"/>
      <c r="P27" s="14"/>
      <c r="Q27" s="14"/>
      <c r="R27" s="14"/>
      <c r="S27" s="14"/>
      <c r="T27" s="14"/>
      <c r="W27" s="2"/>
      <c r="X27" s="2"/>
    </row>
    <row r="28" spans="1:24" ht="17" thickTop="1" x14ac:dyDescent="0.2">
      <c r="A28" t="s">
        <v>48</v>
      </c>
      <c r="D28" s="27" t="s">
        <v>36</v>
      </c>
      <c r="E28" s="27" t="s">
        <v>36</v>
      </c>
      <c r="F28" s="28">
        <f>F5-E5</f>
        <v>5</v>
      </c>
      <c r="G28" s="29">
        <f>G5-$E$5</f>
        <v>10</v>
      </c>
      <c r="H28" s="29">
        <f>H5-$E$5</f>
        <v>15</v>
      </c>
      <c r="J28" s="27" t="s">
        <v>36</v>
      </c>
      <c r="K28" s="27" t="s">
        <v>36</v>
      </c>
      <c r="L28" s="28">
        <f>L5-K5</f>
        <v>5</v>
      </c>
      <c r="M28" s="29">
        <f>M5-$E$5</f>
        <v>10</v>
      </c>
      <c r="N28" s="29">
        <f>N5-$E$5</f>
        <v>15</v>
      </c>
      <c r="P28" s="27" t="s">
        <v>36</v>
      </c>
      <c r="Q28" s="27" t="s">
        <v>36</v>
      </c>
      <c r="R28" s="28">
        <f>R5-Q5</f>
        <v>5</v>
      </c>
      <c r="S28" s="29">
        <f>S5-$E$5</f>
        <v>10</v>
      </c>
      <c r="T28" s="29">
        <f>T5-$E$5</f>
        <v>15</v>
      </c>
    </row>
    <row r="29" spans="1:24" x14ac:dyDescent="0.2">
      <c r="A29" t="s">
        <v>43</v>
      </c>
      <c r="D29" s="27" t="s">
        <v>36</v>
      </c>
      <c r="E29" s="27" t="s">
        <v>36</v>
      </c>
      <c r="F29" s="32">
        <f>ROUND((F17/$E$17)^(1/F28)-1,4)</f>
        <v>8.6E-3</v>
      </c>
      <c r="G29" s="32">
        <f t="shared" ref="G29:H29" si="6">ROUND((G17/$E$17)^(1/G28)-1,4)</f>
        <v>1.04E-2</v>
      </c>
      <c r="H29" s="32">
        <f t="shared" si="6"/>
        <v>9.7000000000000003E-3</v>
      </c>
      <c r="J29" s="27" t="s">
        <v>36</v>
      </c>
      <c r="K29" s="27" t="s">
        <v>36</v>
      </c>
      <c r="L29" s="32">
        <f>ROUND((L17/$J$17)^(1/L28)-1,4)</f>
        <v>2.8899999999999999E-2</v>
      </c>
      <c r="M29" s="32">
        <f t="shared" ref="M29:N29" si="7">ROUND((M17/$J$17)^(1/M28)-1,4)</f>
        <v>1.95E-2</v>
      </c>
      <c r="N29" s="32">
        <f t="shared" si="7"/>
        <v>1.55E-2</v>
      </c>
      <c r="P29" s="27" t="s">
        <v>36</v>
      </c>
      <c r="Q29" s="27" t="s">
        <v>36</v>
      </c>
      <c r="R29" s="32">
        <f>ROUND((R17/$P$17)^(1/R28)-1,4)</f>
        <v>3.0700000000000002E-2</v>
      </c>
      <c r="S29" s="32">
        <f t="shared" ref="S29:T29" si="8">ROUND((S17/$P$17)^(1/S28)-1,4)</f>
        <v>1.78E-2</v>
      </c>
      <c r="T29" s="32">
        <f t="shared" si="8"/>
        <v>1.32E-2</v>
      </c>
    </row>
    <row r="31" spans="1:24" s="1" customFormat="1" ht="19" thickBot="1" x14ac:dyDescent="0.3">
      <c r="A31" s="14" t="s">
        <v>37</v>
      </c>
      <c r="B31" s="14"/>
      <c r="D31" s="14"/>
      <c r="E31" s="14"/>
      <c r="F31" s="14"/>
      <c r="G31" s="14"/>
      <c r="H31" s="14"/>
      <c r="J31" s="14"/>
      <c r="K31" s="14"/>
      <c r="L31" s="14"/>
      <c r="M31" s="14"/>
      <c r="N31" s="14"/>
      <c r="P31" s="14"/>
      <c r="Q31" s="14"/>
      <c r="R31" s="14"/>
      <c r="S31" s="14"/>
      <c r="T31" s="14"/>
      <c r="W31" s="2"/>
      <c r="X31" s="2"/>
    </row>
    <row r="32" spans="1:24" ht="17" thickTop="1" x14ac:dyDescent="0.2">
      <c r="A32" t="s">
        <v>41</v>
      </c>
      <c r="D32" s="31">
        <f>(D17/$B$17)-1</f>
        <v>0.19170750530580749</v>
      </c>
      <c r="E32" s="31">
        <f t="shared" ref="E32:H32" si="9">(E17/$B$17)-1</f>
        <v>0.25646922631680491</v>
      </c>
      <c r="F32" s="31">
        <f t="shared" si="9"/>
        <v>0.31124445301948689</v>
      </c>
      <c r="G32" s="31">
        <f t="shared" si="9"/>
        <v>0.39395716766351541</v>
      </c>
      <c r="H32" s="31">
        <f t="shared" si="9"/>
        <v>0.45234420219949834</v>
      </c>
      <c r="J32" s="31">
        <f>(J17/$B$17)-1</f>
        <v>0.21001736446073704</v>
      </c>
      <c r="K32" s="31">
        <f t="shared" ref="K32:N32" si="10">(K17/$B$17)-1</f>
        <v>0.30074860119621838</v>
      </c>
      <c r="L32" s="31">
        <f t="shared" si="10"/>
        <v>0.39545437005595208</v>
      </c>
      <c r="M32" s="31">
        <f t="shared" si="10"/>
        <v>0.46712328767123279</v>
      </c>
      <c r="N32" s="31">
        <f t="shared" si="10"/>
        <v>0.52362338414045917</v>
      </c>
      <c r="P32" s="31">
        <f>(P17/$B$17)-1</f>
        <v>0.29058460351147986</v>
      </c>
      <c r="Q32" s="31">
        <f t="shared" ref="Q32:T32" si="11">(Q17/$B$17)-1</f>
        <v>0.43248697665444724</v>
      </c>
      <c r="R32" s="31">
        <f t="shared" si="11"/>
        <v>0.50150877869959487</v>
      </c>
      <c r="S32" s="31">
        <f t="shared" si="11"/>
        <v>0.53893112097240947</v>
      </c>
      <c r="T32" s="31">
        <f t="shared" si="11"/>
        <v>0.57100135056916845</v>
      </c>
    </row>
    <row r="33" spans="1:20" ht="17" thickTop="1" x14ac:dyDescent="0.2">
      <c r="A33" t="s">
        <v>49</v>
      </c>
      <c r="D33" s="27">
        <f>D5-$B$5</f>
        <v>7</v>
      </c>
      <c r="E33" s="27">
        <f t="shared" ref="E33:H33" si="12">E5-$B$5</f>
        <v>12</v>
      </c>
      <c r="F33" s="27">
        <f t="shared" si="12"/>
        <v>17</v>
      </c>
      <c r="G33" s="27">
        <f t="shared" si="12"/>
        <v>22</v>
      </c>
      <c r="H33" s="27">
        <f t="shared" si="12"/>
        <v>27</v>
      </c>
      <c r="J33" s="27">
        <f>J5-$B$5</f>
        <v>7</v>
      </c>
      <c r="K33" s="27">
        <f t="shared" ref="K33:N33" si="13">K5-$B$5</f>
        <v>12</v>
      </c>
      <c r="L33" s="27">
        <f t="shared" si="13"/>
        <v>17</v>
      </c>
      <c r="M33" s="27">
        <f t="shared" si="13"/>
        <v>22</v>
      </c>
      <c r="N33" s="27">
        <f t="shared" si="13"/>
        <v>27</v>
      </c>
      <c r="P33" s="27">
        <f>P5-$B$5</f>
        <v>7</v>
      </c>
      <c r="Q33" s="27">
        <f t="shared" ref="Q33:T33" si="14">Q5-$B$5</f>
        <v>12</v>
      </c>
      <c r="R33" s="27">
        <f t="shared" si="14"/>
        <v>17</v>
      </c>
      <c r="S33" s="27">
        <f t="shared" si="14"/>
        <v>22</v>
      </c>
      <c r="T33" s="27">
        <f t="shared" si="14"/>
        <v>27</v>
      </c>
    </row>
    <row r="34" spans="1:20" x14ac:dyDescent="0.2">
      <c r="A34" t="s">
        <v>43</v>
      </c>
      <c r="D34" s="32">
        <f>ROUND((D17/$B$17)^(1/D33)-1,4)</f>
        <v>2.5399999999999999E-2</v>
      </c>
      <c r="E34" s="32">
        <f>ROUND((E17/$B$17)^(1/E33)-1,4)</f>
        <v>1.9199999999999998E-2</v>
      </c>
      <c r="F34" s="32">
        <f>ROUND((F17/$B$17)^(1/F33)-1,4)</f>
        <v>1.61E-2</v>
      </c>
      <c r="G34" s="32">
        <f>ROUND((G17/$B$17)^(1/G33)-1,4)</f>
        <v>1.52E-2</v>
      </c>
      <c r="H34" s="32">
        <f>ROUND((H17/$B$17)^(1/H33)-1,4)</f>
        <v>1.3899999999999999E-2</v>
      </c>
      <c r="I34" s="35"/>
      <c r="J34" s="32">
        <f>ROUND((J17/$B$17)^(1/J33)-1,4)</f>
        <v>2.76E-2</v>
      </c>
      <c r="K34" s="32">
        <f>ROUND((K17/$B$17)^(1/K33)-1,4)</f>
        <v>2.2200000000000001E-2</v>
      </c>
      <c r="L34" s="32">
        <f>ROUND((L17/$B$17)^(1/L33)-1,4)</f>
        <v>1.9800000000000002E-2</v>
      </c>
      <c r="M34" s="32">
        <f>ROUND((M17/$B$17)^(1/M33)-1,4)</f>
        <v>1.7600000000000001E-2</v>
      </c>
      <c r="N34" s="32">
        <f>ROUND((N17/$B$17)^(1/N33)-1,4)</f>
        <v>1.5699999999999999E-2</v>
      </c>
      <c r="O34" s="35"/>
      <c r="P34" s="32">
        <f>ROUND((P17/$B$17)^(1/P33)-1,4)</f>
        <v>3.7100000000000001E-2</v>
      </c>
      <c r="Q34" s="32">
        <f>ROUND((Q17/$B$17)^(1/Q33)-1,4)</f>
        <v>3.04E-2</v>
      </c>
      <c r="R34" s="32">
        <f>ROUND((R17/$B$17)^(1/R33)-1,4)</f>
        <v>2.4199999999999999E-2</v>
      </c>
      <c r="S34" s="32">
        <f>ROUND((S17/$B$17)^(1/S33)-1,4)</f>
        <v>1.9800000000000002E-2</v>
      </c>
      <c r="T34" s="32">
        <f>ROUND((T17/$B$17)^(1/T33)-1,4)</f>
        <v>1.6899999999999998E-2</v>
      </c>
    </row>
    <row r="35" spans="1:20" x14ac:dyDescent="0.2">
      <c r="A35" s="34" t="s">
        <v>44</v>
      </c>
      <c r="H35" s="33">
        <f>H34/D34-1</f>
        <v>-0.452755905511811</v>
      </c>
      <c r="N35" s="33">
        <f>N34/J34-1</f>
        <v>-0.4311594202898551</v>
      </c>
      <c r="T35" s="33">
        <f>T34/P34-1</f>
        <v>-0.54447439353099736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B6F2F6-DE9D-134C-92DE-452F44E07976}">
  <dimension ref="A1:X71"/>
  <sheetViews>
    <sheetView workbookViewId="0">
      <selection activeCell="E27" sqref="E27"/>
    </sheetView>
  </sheetViews>
  <sheetFormatPr baseColWidth="10" defaultColWidth="8.6640625" defaultRowHeight="16" x14ac:dyDescent="0.2"/>
  <cols>
    <col min="1" max="1" width="40.6640625" style="1" customWidth="1"/>
    <col min="2" max="2" width="10.6640625" style="1" customWidth="1"/>
    <col min="3" max="3" width="6.6640625" style="1" customWidth="1"/>
    <col min="4" max="8" width="10.6640625" style="1" customWidth="1"/>
    <col min="9" max="9" width="6.6640625" style="1" customWidth="1"/>
    <col min="10" max="14" width="10.6640625" style="1" customWidth="1"/>
    <col min="15" max="15" width="6.6640625" style="1" customWidth="1"/>
    <col min="16" max="20" width="10.6640625" style="1" customWidth="1"/>
    <col min="21" max="22" width="8.6640625" style="1"/>
    <col min="23" max="24" width="9.1640625" style="2" customWidth="1"/>
    <col min="25" max="16384" width="8.6640625" style="1"/>
  </cols>
  <sheetData>
    <row r="1" spans="1:24" ht="26" customHeight="1" x14ac:dyDescent="0.2"/>
    <row r="2" spans="1:24" ht="26" customHeight="1" x14ac:dyDescent="0.3">
      <c r="A2" s="3" t="s">
        <v>0</v>
      </c>
    </row>
    <row r="3" spans="1:24" ht="26" customHeight="1" x14ac:dyDescent="0.2"/>
    <row r="4" spans="1:24" ht="26" customHeight="1" x14ac:dyDescent="0.25">
      <c r="C4" s="4"/>
      <c r="D4" s="5" t="s">
        <v>1</v>
      </c>
      <c r="E4" s="6"/>
      <c r="F4" s="6"/>
      <c r="G4" s="6"/>
      <c r="H4" s="6"/>
      <c r="I4" s="7"/>
      <c r="J4" s="8" t="s">
        <v>2</v>
      </c>
      <c r="K4" s="9"/>
      <c r="L4" s="9"/>
      <c r="M4" s="9"/>
      <c r="N4" s="9"/>
      <c r="O4" s="7"/>
      <c r="P4" s="10" t="s">
        <v>3</v>
      </c>
      <c r="Q4" s="11"/>
      <c r="R4" s="11"/>
      <c r="S4" s="11"/>
      <c r="T4" s="11"/>
    </row>
    <row r="5" spans="1:24" ht="21" thickBot="1" x14ac:dyDescent="0.3">
      <c r="A5" s="12"/>
      <c r="B5" s="13">
        <v>2023</v>
      </c>
      <c r="D5" s="13">
        <v>2030</v>
      </c>
      <c r="E5" s="13">
        <v>2035</v>
      </c>
      <c r="F5" s="13">
        <v>2040</v>
      </c>
      <c r="G5" s="13">
        <v>2045</v>
      </c>
      <c r="H5" s="13">
        <v>2050</v>
      </c>
      <c r="J5" s="13">
        <v>2030</v>
      </c>
      <c r="K5" s="13">
        <v>2035</v>
      </c>
      <c r="L5" s="13">
        <v>2040</v>
      </c>
      <c r="M5" s="13">
        <v>2045</v>
      </c>
      <c r="N5" s="13">
        <v>2050</v>
      </c>
      <c r="P5" s="13">
        <v>2030</v>
      </c>
      <c r="Q5" s="13">
        <v>2035</v>
      </c>
      <c r="R5" s="13">
        <v>2040</v>
      </c>
      <c r="S5" s="13">
        <v>2045</v>
      </c>
      <c r="T5" s="13">
        <v>2050</v>
      </c>
    </row>
    <row r="6" spans="1:24" ht="17" thickTop="1" x14ac:dyDescent="0.2"/>
    <row r="7" spans="1:24" ht="19" thickBot="1" x14ac:dyDescent="0.3">
      <c r="A7" s="14" t="s">
        <v>4</v>
      </c>
      <c r="B7" s="14"/>
      <c r="D7" s="14"/>
      <c r="E7" s="14"/>
      <c r="F7" s="14"/>
      <c r="G7" s="14"/>
      <c r="H7" s="14"/>
      <c r="J7" s="14"/>
      <c r="K7" s="14"/>
      <c r="L7" s="14"/>
      <c r="M7" s="14"/>
      <c r="N7" s="14"/>
      <c r="P7" s="14"/>
      <c r="Q7" s="14"/>
      <c r="R7" s="14"/>
      <c r="S7" s="14"/>
      <c r="T7" s="14"/>
    </row>
    <row r="8" spans="1:24" ht="17" thickTop="1" x14ac:dyDescent="0.2">
      <c r="A8" s="1" t="s">
        <v>5</v>
      </c>
      <c r="B8" s="15">
        <v>1208.23</v>
      </c>
      <c r="C8" s="15"/>
      <c r="D8" s="15">
        <v>1691.18</v>
      </c>
      <c r="E8" s="15">
        <v>1727.66</v>
      </c>
      <c r="F8" s="15">
        <v>1683.97</v>
      </c>
      <c r="G8" s="15">
        <v>1772.88</v>
      </c>
      <c r="H8" s="15">
        <v>1958.85</v>
      </c>
      <c r="I8" s="15"/>
      <c r="J8" s="15">
        <v>2116.59</v>
      </c>
      <c r="K8" s="15">
        <v>2168.0100000000002</v>
      </c>
      <c r="L8" s="15">
        <v>2048.7600000000002</v>
      </c>
      <c r="M8" s="15">
        <v>1983.9</v>
      </c>
      <c r="N8" s="15">
        <v>2401.4899999999998</v>
      </c>
      <c r="O8" s="15"/>
      <c r="P8" s="15">
        <v>2564.33</v>
      </c>
      <c r="Q8" s="15">
        <v>2651.29</v>
      </c>
      <c r="R8" s="15">
        <v>2245.3000000000002</v>
      </c>
      <c r="S8" s="15">
        <v>1840.51</v>
      </c>
      <c r="T8" s="15">
        <v>2390.46</v>
      </c>
      <c r="W8" s="2" t="s">
        <v>5</v>
      </c>
      <c r="X8" s="2" t="s">
        <v>4</v>
      </c>
    </row>
    <row r="9" spans="1:24" x14ac:dyDescent="0.2">
      <c r="A9" s="1" t="s">
        <v>6</v>
      </c>
      <c r="B9" s="15">
        <v>501.61799999999999</v>
      </c>
      <c r="C9" s="15"/>
      <c r="D9" s="15">
        <v>803.56500000000005</v>
      </c>
      <c r="E9" s="15">
        <v>691.79899999999998</v>
      </c>
      <c r="F9" s="15">
        <v>579.89300000000003</v>
      </c>
      <c r="G9" s="15">
        <v>626.26199999999994</v>
      </c>
      <c r="H9" s="15">
        <v>804.51199999999994</v>
      </c>
      <c r="I9" s="15"/>
      <c r="J9" s="15">
        <v>1052.22</v>
      </c>
      <c r="K9" s="15">
        <v>967.952</v>
      </c>
      <c r="L9" s="15">
        <v>939.09500000000003</v>
      </c>
      <c r="M9" s="15">
        <v>1046.9100000000001</v>
      </c>
      <c r="N9" s="15">
        <v>1297.05</v>
      </c>
      <c r="O9" s="15"/>
      <c r="P9" s="15">
        <v>1419.33</v>
      </c>
      <c r="Q9" s="15">
        <v>1445.27</v>
      </c>
      <c r="R9" s="15">
        <v>1242.8499999999999</v>
      </c>
      <c r="S9" s="15">
        <v>1107.76</v>
      </c>
      <c r="T9" s="15">
        <v>1451.29</v>
      </c>
      <c r="W9" s="2" t="s">
        <v>6</v>
      </c>
      <c r="X9" s="2" t="s">
        <v>4</v>
      </c>
    </row>
    <row r="10" spans="1:24" s="16" customFormat="1" ht="15" x14ac:dyDescent="0.2">
      <c r="A10" s="16" t="s">
        <v>7</v>
      </c>
      <c r="B10" s="17">
        <v>82.82200000000006</v>
      </c>
      <c r="C10" s="17"/>
      <c r="D10" s="17">
        <v>123.15499999999997</v>
      </c>
      <c r="E10" s="17">
        <v>80.941000000000031</v>
      </c>
      <c r="F10" s="17">
        <v>82.856999999999744</v>
      </c>
      <c r="G10" s="17">
        <v>107.78799999999978</v>
      </c>
      <c r="H10" s="17">
        <v>103.81799999999998</v>
      </c>
      <c r="I10" s="17"/>
      <c r="J10" s="17">
        <v>162.8299999999997</v>
      </c>
      <c r="K10" s="17">
        <v>162.60799999999995</v>
      </c>
      <c r="L10" s="17">
        <v>146.32499999999959</v>
      </c>
      <c r="M10" s="17">
        <v>154.95999999999981</v>
      </c>
      <c r="N10" s="17">
        <v>138.30000000000041</v>
      </c>
      <c r="O10" s="17"/>
      <c r="P10" s="17">
        <v>229.27000000000044</v>
      </c>
      <c r="Q10" s="17">
        <v>222.86000000000013</v>
      </c>
      <c r="R10" s="17">
        <v>183.04999999999973</v>
      </c>
      <c r="S10" s="17">
        <v>150.51000000000022</v>
      </c>
      <c r="T10" s="17">
        <v>130.46000000000004</v>
      </c>
      <c r="W10" s="18" t="s">
        <v>8</v>
      </c>
      <c r="X10" s="18" t="s">
        <v>4</v>
      </c>
    </row>
    <row r="11" spans="1:24" x14ac:dyDescent="0.2">
      <c r="A11" s="1" t="s">
        <v>9</v>
      </c>
      <c r="B11" s="15">
        <v>395.95</v>
      </c>
      <c r="C11" s="15"/>
      <c r="D11" s="15">
        <v>1644.59</v>
      </c>
      <c r="E11" s="15">
        <v>2594.14</v>
      </c>
      <c r="F11" s="15">
        <v>3131.08</v>
      </c>
      <c r="G11" s="15">
        <v>3286.87</v>
      </c>
      <c r="H11" s="15">
        <v>3470.4</v>
      </c>
      <c r="I11" s="15"/>
      <c r="J11" s="15">
        <v>1870.16</v>
      </c>
      <c r="K11" s="15">
        <v>3256.05</v>
      </c>
      <c r="L11" s="15">
        <v>4297.34</v>
      </c>
      <c r="M11" s="15">
        <v>4585.13</v>
      </c>
      <c r="N11" s="15">
        <v>4804.46</v>
      </c>
      <c r="O11" s="15"/>
      <c r="P11" s="15">
        <v>2611.54</v>
      </c>
      <c r="Q11" s="15">
        <v>4028.1</v>
      </c>
      <c r="R11" s="15">
        <v>4642.25</v>
      </c>
      <c r="S11" s="15">
        <v>5043.91</v>
      </c>
      <c r="T11" s="15">
        <v>5123.7299999999996</v>
      </c>
      <c r="W11" s="2" t="s">
        <v>10</v>
      </c>
      <c r="X11" s="2" t="s">
        <v>4</v>
      </c>
    </row>
    <row r="12" spans="1:24" x14ac:dyDescent="0.2">
      <c r="A12" s="1" t="s">
        <v>11</v>
      </c>
      <c r="B12" s="15">
        <v>39.596600000000002</v>
      </c>
      <c r="C12" s="15"/>
      <c r="D12" s="15">
        <v>175.74700000000001</v>
      </c>
      <c r="E12" s="15">
        <v>260.28199999999998</v>
      </c>
      <c r="F12" s="15">
        <v>380.67700000000002</v>
      </c>
      <c r="G12" s="15">
        <v>454.31700000000001</v>
      </c>
      <c r="H12" s="15">
        <v>544.67399999999998</v>
      </c>
      <c r="I12" s="15"/>
      <c r="J12" s="15">
        <v>220.845</v>
      </c>
      <c r="K12" s="15">
        <v>327.40300000000002</v>
      </c>
      <c r="L12" s="15">
        <v>509.25</v>
      </c>
      <c r="M12" s="15">
        <v>589.00900000000001</v>
      </c>
      <c r="N12" s="15">
        <v>701.529</v>
      </c>
      <c r="O12" s="15"/>
      <c r="P12" s="15">
        <v>281.99</v>
      </c>
      <c r="Q12" s="15">
        <v>443.25299999999999</v>
      </c>
      <c r="R12" s="15">
        <v>654.38800000000003</v>
      </c>
      <c r="S12" s="15">
        <v>745.10900000000004</v>
      </c>
      <c r="T12" s="15">
        <v>897.63800000000003</v>
      </c>
      <c r="W12" s="2" t="s">
        <v>12</v>
      </c>
      <c r="X12" s="2" t="s">
        <v>4</v>
      </c>
    </row>
    <row r="13" spans="1:24" x14ac:dyDescent="0.2">
      <c r="A13" s="1" t="s">
        <v>13</v>
      </c>
      <c r="B13" s="15">
        <v>4143.4799999999996</v>
      </c>
      <c r="C13" s="15"/>
      <c r="D13" s="15">
        <v>6103.96</v>
      </c>
      <c r="E13" s="15">
        <v>6168.15</v>
      </c>
      <c r="F13" s="15">
        <v>6125.22</v>
      </c>
      <c r="G13" s="15">
        <v>6312.07</v>
      </c>
      <c r="H13" s="15">
        <v>6084.43</v>
      </c>
      <c r="I13" s="15"/>
      <c r="J13" s="15">
        <v>6807.73</v>
      </c>
      <c r="K13" s="15">
        <v>7542.02</v>
      </c>
      <c r="L13" s="15">
        <v>8186.27</v>
      </c>
      <c r="M13" s="15">
        <v>8471.33</v>
      </c>
      <c r="N13" s="15">
        <v>8095.97</v>
      </c>
      <c r="O13" s="15"/>
      <c r="P13" s="15">
        <v>7939.65</v>
      </c>
      <c r="Q13" s="15">
        <v>9793.41</v>
      </c>
      <c r="R13" s="15">
        <v>10510.1</v>
      </c>
      <c r="S13" s="15">
        <v>10437.799999999999</v>
      </c>
      <c r="T13" s="15">
        <v>9245.51</v>
      </c>
      <c r="W13" s="2" t="s">
        <v>14</v>
      </c>
      <c r="X13" s="2" t="s">
        <v>4</v>
      </c>
    </row>
    <row r="14" spans="1:24" x14ac:dyDescent="0.2">
      <c r="A14" s="1" t="s">
        <v>15</v>
      </c>
      <c r="B14" s="15">
        <v>2.1228900000000001E-3</v>
      </c>
      <c r="C14" s="15"/>
      <c r="D14" s="15">
        <v>1.19271E-2</v>
      </c>
      <c r="E14" s="15">
        <v>1.31684E-2</v>
      </c>
      <c r="F14" s="15">
        <v>1.04E-2</v>
      </c>
      <c r="G14" s="15">
        <v>1.0005500000000001E-2</v>
      </c>
      <c r="H14" s="15">
        <v>1.36965E-2</v>
      </c>
      <c r="I14" s="15"/>
      <c r="J14" s="15">
        <v>8.30042E-2</v>
      </c>
      <c r="K14" s="15">
        <v>8.1990300000000002E-2</v>
      </c>
      <c r="L14" s="15">
        <v>8.2371E-2</v>
      </c>
      <c r="M14" s="15">
        <v>0.115454</v>
      </c>
      <c r="N14" s="15">
        <v>0.16326299999999999</v>
      </c>
      <c r="O14" s="15"/>
      <c r="P14" s="15">
        <v>0.187135</v>
      </c>
      <c r="Q14" s="15">
        <v>0.20322699999999999</v>
      </c>
      <c r="R14" s="15">
        <v>0.17346600000000001</v>
      </c>
      <c r="S14" s="15">
        <v>0.14893200000000001</v>
      </c>
      <c r="T14" s="15">
        <v>0.19252</v>
      </c>
      <c r="W14" s="2" t="s">
        <v>16</v>
      </c>
      <c r="X14" s="2" t="s">
        <v>4</v>
      </c>
    </row>
    <row r="15" spans="1:24" ht="17" thickBot="1" x14ac:dyDescent="0.25">
      <c r="A15" s="19" t="s">
        <v>17</v>
      </c>
      <c r="B15" s="20">
        <v>6371.7</v>
      </c>
      <c r="C15" s="15"/>
      <c r="D15" s="20">
        <v>10542.2</v>
      </c>
      <c r="E15" s="20">
        <v>11523</v>
      </c>
      <c r="F15" s="20">
        <v>11983.7</v>
      </c>
      <c r="G15" s="20">
        <v>12560.2</v>
      </c>
      <c r="H15" s="20">
        <v>12966.7</v>
      </c>
      <c r="I15" s="15"/>
      <c r="J15" s="20">
        <v>12230.5</v>
      </c>
      <c r="K15" s="20">
        <v>14424.1</v>
      </c>
      <c r="L15" s="20">
        <v>16127.1</v>
      </c>
      <c r="M15" s="20">
        <v>16831.400000000001</v>
      </c>
      <c r="N15" s="20">
        <v>17439</v>
      </c>
      <c r="O15" s="15"/>
      <c r="P15" s="20">
        <v>15046.3</v>
      </c>
      <c r="Q15" s="20">
        <v>18584.400000000001</v>
      </c>
      <c r="R15" s="20">
        <v>19478.099999999999</v>
      </c>
      <c r="S15" s="20">
        <v>19325.8</v>
      </c>
      <c r="T15" s="20">
        <v>19239.3</v>
      </c>
      <c r="W15" s="2" t="s">
        <v>18</v>
      </c>
      <c r="X15" s="2" t="s">
        <v>4</v>
      </c>
    </row>
    <row r="16" spans="1:24" ht="17" thickTop="1" x14ac:dyDescent="0.2">
      <c r="A16" s="1" t="s">
        <v>19</v>
      </c>
      <c r="B16" s="15">
        <v>19543.3</v>
      </c>
      <c r="C16" s="15"/>
      <c r="D16" s="15">
        <v>20340.900000000001</v>
      </c>
      <c r="E16" s="15">
        <v>21038.400000000001</v>
      </c>
      <c r="F16" s="15">
        <v>21997.200000000001</v>
      </c>
      <c r="G16" s="15">
        <v>23564.2</v>
      </c>
      <c r="H16" s="15">
        <v>24670.799999999999</v>
      </c>
      <c r="I16" s="15"/>
      <c r="J16" s="15">
        <v>19127.099999999999</v>
      </c>
      <c r="K16" s="15">
        <v>19284.8</v>
      </c>
      <c r="L16" s="15">
        <v>20036.099999999999</v>
      </c>
      <c r="M16" s="15">
        <v>21189.1</v>
      </c>
      <c r="N16" s="15">
        <v>22045.7</v>
      </c>
      <c r="O16" s="15"/>
      <c r="P16" s="15">
        <v>18399.2</v>
      </c>
      <c r="Q16" s="15">
        <v>18538.5</v>
      </c>
      <c r="R16" s="15">
        <v>19433.5</v>
      </c>
      <c r="S16" s="15">
        <v>20555.599999999999</v>
      </c>
      <c r="T16" s="15">
        <v>21473.200000000001</v>
      </c>
      <c r="W16" s="2" t="s">
        <v>19</v>
      </c>
      <c r="X16" s="2" t="s">
        <v>4</v>
      </c>
    </row>
    <row r="17" spans="1:24" ht="17" thickBot="1" x14ac:dyDescent="0.25">
      <c r="A17" s="19" t="s">
        <v>20</v>
      </c>
      <c r="B17" s="20">
        <v>25915</v>
      </c>
      <c r="C17" s="15"/>
      <c r="D17" s="20">
        <v>30883.100000000002</v>
      </c>
      <c r="E17" s="20">
        <v>32561.4</v>
      </c>
      <c r="F17" s="20">
        <v>33980.9</v>
      </c>
      <c r="G17" s="20">
        <v>36124.400000000001</v>
      </c>
      <c r="H17" s="20">
        <v>37637.5</v>
      </c>
      <c r="I17" s="15"/>
      <c r="J17" s="20">
        <v>31357.599999999999</v>
      </c>
      <c r="K17" s="20">
        <v>33708.9</v>
      </c>
      <c r="L17" s="20">
        <v>36163.199999999997</v>
      </c>
      <c r="M17" s="20">
        <v>38020.5</v>
      </c>
      <c r="N17" s="20">
        <v>39484.699999999997</v>
      </c>
      <c r="O17" s="15"/>
      <c r="P17" s="20">
        <v>33445.5</v>
      </c>
      <c r="Q17" s="20">
        <v>37122.9</v>
      </c>
      <c r="R17" s="20">
        <v>38911.599999999999</v>
      </c>
      <c r="S17" s="20">
        <v>39881.399999999994</v>
      </c>
      <c r="T17" s="20">
        <v>40712.5</v>
      </c>
    </row>
    <row r="18" spans="1:24" s="21" customFormat="1" thickTop="1" x14ac:dyDescent="0.2">
      <c r="A18" s="21" t="s">
        <v>21</v>
      </c>
      <c r="B18" s="21">
        <v>0.2458691877291144</v>
      </c>
      <c r="D18" s="21">
        <v>0.34135821857261739</v>
      </c>
      <c r="E18" s="21">
        <v>0.35388527520315466</v>
      </c>
      <c r="F18" s="21">
        <v>0.35265987657772457</v>
      </c>
      <c r="G18" s="21">
        <v>0.34769297206320382</v>
      </c>
      <c r="H18" s="21">
        <v>0.34451544337429429</v>
      </c>
      <c r="J18" s="21">
        <v>0.39003303824272267</v>
      </c>
      <c r="K18" s="21">
        <v>0.42790183008048321</v>
      </c>
      <c r="L18" s="21">
        <v>0.44595334483674015</v>
      </c>
      <c r="M18" s="21">
        <v>0.4426927578543155</v>
      </c>
      <c r="N18" s="21">
        <v>0.44166474609152412</v>
      </c>
      <c r="P18" s="21">
        <v>0.44987517005277239</v>
      </c>
      <c r="Q18" s="21">
        <v>0.50061821678802032</v>
      </c>
      <c r="R18" s="21">
        <v>0.50057309388459992</v>
      </c>
      <c r="S18" s="21">
        <v>0.48458178499250282</v>
      </c>
      <c r="T18" s="21">
        <v>0.47256493705864289</v>
      </c>
      <c r="W18" s="22"/>
      <c r="X18" s="22"/>
    </row>
    <row r="19" spans="1:24" x14ac:dyDescent="0.2">
      <c r="B19" s="15"/>
      <c r="C19" s="15"/>
      <c r="D19" s="15"/>
      <c r="E19" s="15"/>
      <c r="F19" s="15"/>
      <c r="G19" s="15"/>
      <c r="H19" s="15"/>
      <c r="I19" s="15"/>
      <c r="J19" s="15"/>
      <c r="K19" s="15"/>
      <c r="L19" s="15"/>
      <c r="M19" s="15"/>
      <c r="N19" s="15"/>
      <c r="O19" s="15"/>
      <c r="P19" s="15"/>
      <c r="Q19" s="15"/>
      <c r="R19" s="15"/>
      <c r="S19" s="15"/>
      <c r="T19" s="15"/>
    </row>
    <row r="20" spans="1:24" x14ac:dyDescent="0.2">
      <c r="B20" s="15"/>
      <c r="C20" s="15"/>
      <c r="D20" s="15"/>
      <c r="E20" s="15"/>
      <c r="F20" s="15"/>
      <c r="G20" s="15"/>
      <c r="H20" s="15"/>
      <c r="I20" s="15"/>
      <c r="J20" s="15"/>
      <c r="K20" s="15"/>
      <c r="L20" s="15"/>
      <c r="M20" s="15"/>
      <c r="N20" s="15"/>
      <c r="O20" s="15"/>
      <c r="P20" s="15"/>
      <c r="Q20" s="15"/>
      <c r="R20" s="15"/>
      <c r="S20" s="15"/>
      <c r="T20" s="15"/>
    </row>
    <row r="21" spans="1:24" ht="19" thickBot="1" x14ac:dyDescent="0.3">
      <c r="A21" s="14" t="s">
        <v>22</v>
      </c>
      <c r="B21" s="23"/>
      <c r="C21" s="15"/>
      <c r="D21" s="23"/>
      <c r="E21" s="23"/>
      <c r="F21" s="23"/>
      <c r="G21" s="23"/>
      <c r="H21" s="23"/>
      <c r="I21" s="15"/>
      <c r="J21" s="23"/>
      <c r="K21" s="23"/>
      <c r="L21" s="23"/>
      <c r="M21" s="23"/>
      <c r="N21" s="23"/>
      <c r="O21" s="15"/>
      <c r="P21" s="23"/>
      <c r="Q21" s="23"/>
      <c r="R21" s="23"/>
      <c r="S21" s="23"/>
      <c r="T21" s="23"/>
    </row>
    <row r="22" spans="1:24" ht="17" thickTop="1" x14ac:dyDescent="0.2">
      <c r="A22" s="1" t="s">
        <v>23</v>
      </c>
      <c r="B22" s="15">
        <v>1.6494499999999999E-2</v>
      </c>
      <c r="C22" s="15"/>
      <c r="D22" s="15">
        <v>2.8895199999999999E-2</v>
      </c>
      <c r="E22" s="15">
        <v>1.35566E-2</v>
      </c>
      <c r="F22" s="15">
        <v>1.6180400000000001E-2</v>
      </c>
      <c r="G22" s="15">
        <v>1.71346E-2</v>
      </c>
      <c r="H22" s="15">
        <v>1.9779499999999998E-2</v>
      </c>
      <c r="I22" s="15"/>
      <c r="J22" s="15">
        <v>3.8067499999999997E-2</v>
      </c>
      <c r="K22" s="15">
        <v>3.14563E-2</v>
      </c>
      <c r="L22" s="15">
        <v>3.0841400000000001E-2</v>
      </c>
      <c r="M22" s="15">
        <v>3.1903800000000003E-2</v>
      </c>
      <c r="N22" s="15">
        <v>2.8251800000000001E-2</v>
      </c>
      <c r="O22" s="15"/>
      <c r="P22" s="15">
        <v>5.1267800000000002E-2</v>
      </c>
      <c r="Q22" s="15">
        <v>4.6894199999999997E-2</v>
      </c>
      <c r="R22" s="15">
        <v>3.6475800000000003E-2</v>
      </c>
      <c r="S22" s="15">
        <v>2.7891699999999998E-2</v>
      </c>
      <c r="T22" s="15">
        <v>2.5334300000000001E-2</v>
      </c>
      <c r="W22" s="2" t="s">
        <v>8</v>
      </c>
      <c r="X22" s="2" t="s">
        <v>22</v>
      </c>
    </row>
    <row r="23" spans="1:24" x14ac:dyDescent="0.2">
      <c r="A23" s="1" t="s">
        <v>9</v>
      </c>
      <c r="B23" s="15">
        <v>61.840899999999998</v>
      </c>
      <c r="C23" s="15"/>
      <c r="D23" s="15">
        <v>150.71799999999999</v>
      </c>
      <c r="E23" s="15">
        <v>160.685</v>
      </c>
      <c r="F23" s="15">
        <v>187.20599999999999</v>
      </c>
      <c r="G23" s="15">
        <v>203.124</v>
      </c>
      <c r="H23" s="15">
        <v>216.036</v>
      </c>
      <c r="I23" s="15"/>
      <c r="J23" s="15">
        <v>171.26400000000001</v>
      </c>
      <c r="K23" s="15">
        <v>202.80199999999999</v>
      </c>
      <c r="L23" s="15">
        <v>259.971</v>
      </c>
      <c r="M23" s="15">
        <v>286.27300000000002</v>
      </c>
      <c r="N23" s="15">
        <v>302.79899999999998</v>
      </c>
      <c r="O23" s="15"/>
      <c r="P23" s="15">
        <v>236.40899999999999</v>
      </c>
      <c r="Q23" s="15">
        <v>247.364</v>
      </c>
      <c r="R23" s="15">
        <v>278.86399999999998</v>
      </c>
      <c r="S23" s="15">
        <v>313.12700000000001</v>
      </c>
      <c r="T23" s="15">
        <v>322.57299999999998</v>
      </c>
      <c r="W23" s="2" t="s">
        <v>10</v>
      </c>
      <c r="X23" s="2" t="s">
        <v>22</v>
      </c>
    </row>
    <row r="24" spans="1:24" x14ac:dyDescent="0.2">
      <c r="A24" s="1" t="s">
        <v>11</v>
      </c>
      <c r="B24" s="15">
        <v>2.5278299999999998</v>
      </c>
      <c r="C24" s="15"/>
      <c r="D24" s="15">
        <v>4.1344599999999998</v>
      </c>
      <c r="E24" s="15">
        <v>3.2653400000000001</v>
      </c>
      <c r="F24" s="15">
        <v>0</v>
      </c>
      <c r="G24" s="15">
        <v>0</v>
      </c>
      <c r="H24" s="15">
        <v>0</v>
      </c>
      <c r="I24" s="15"/>
      <c r="J24" s="15">
        <v>5.1954000000000002</v>
      </c>
      <c r="K24" s="15">
        <v>4.1074000000000002</v>
      </c>
      <c r="L24" s="15">
        <v>0</v>
      </c>
      <c r="M24" s="15">
        <v>0</v>
      </c>
      <c r="N24" s="15">
        <v>0</v>
      </c>
      <c r="O24" s="15"/>
      <c r="P24" s="15">
        <v>6.6338499999999998</v>
      </c>
      <c r="Q24" s="15">
        <v>5.5607800000000003</v>
      </c>
      <c r="R24" s="15">
        <v>0</v>
      </c>
      <c r="S24" s="15">
        <v>0</v>
      </c>
      <c r="T24" s="15">
        <v>0</v>
      </c>
      <c r="W24" s="2" t="s">
        <v>12</v>
      </c>
      <c r="X24" s="2" t="s">
        <v>22</v>
      </c>
    </row>
    <row r="25" spans="1:24" x14ac:dyDescent="0.2">
      <c r="A25" s="1" t="s">
        <v>15</v>
      </c>
      <c r="B25" s="15">
        <v>5.1140300000000003E-3</v>
      </c>
      <c r="C25" s="15"/>
      <c r="D25" s="15">
        <v>4.0955399999999999E-3</v>
      </c>
      <c r="E25" s="15">
        <v>4.5197299999999996E-3</v>
      </c>
      <c r="F25" s="15">
        <v>3.5679900000000001E-3</v>
      </c>
      <c r="G25" s="15">
        <v>3.4312100000000001E-3</v>
      </c>
      <c r="H25" s="15">
        <v>4.69507E-3</v>
      </c>
      <c r="I25" s="15"/>
      <c r="J25" s="15">
        <v>2.8502099999999999E-2</v>
      </c>
      <c r="K25" s="15">
        <v>2.8141300000000001E-2</v>
      </c>
      <c r="L25" s="15">
        <v>2.8259599999999999E-2</v>
      </c>
      <c r="M25" s="15">
        <v>3.95929E-2</v>
      </c>
      <c r="N25" s="15">
        <v>5.5965599999999997E-2</v>
      </c>
      <c r="O25" s="15"/>
      <c r="P25" s="15">
        <v>6.4258499999999996E-2</v>
      </c>
      <c r="Q25" s="15">
        <v>6.9753099999999998E-2</v>
      </c>
      <c r="R25" s="15">
        <v>5.9512099999999998E-2</v>
      </c>
      <c r="S25" s="15">
        <v>5.1073800000000003E-2</v>
      </c>
      <c r="T25" s="15">
        <v>6.5994700000000003E-2</v>
      </c>
      <c r="W25" s="2" t="s">
        <v>16</v>
      </c>
      <c r="X25" s="2" t="s">
        <v>22</v>
      </c>
    </row>
    <row r="26" spans="1:24" ht="17" thickBot="1" x14ac:dyDescent="0.25">
      <c r="A26" s="19" t="s">
        <v>17</v>
      </c>
      <c r="B26" s="20">
        <v>64.390299999999996</v>
      </c>
      <c r="C26" s="15"/>
      <c r="D26" s="20">
        <v>154.88499999999999</v>
      </c>
      <c r="E26" s="20">
        <v>163.96799999999999</v>
      </c>
      <c r="F26" s="20">
        <v>187.22499999999999</v>
      </c>
      <c r="G26" s="20">
        <v>203.14400000000001</v>
      </c>
      <c r="H26" s="20">
        <v>216.06100000000001</v>
      </c>
      <c r="I26" s="15"/>
      <c r="J26" s="20">
        <v>176.52600000000001</v>
      </c>
      <c r="K26" s="20">
        <v>206.96899999999999</v>
      </c>
      <c r="L26" s="20">
        <v>260.03100000000001</v>
      </c>
      <c r="M26" s="20">
        <v>286.34500000000003</v>
      </c>
      <c r="N26" s="20">
        <v>302.88299999999998</v>
      </c>
      <c r="O26" s="15"/>
      <c r="P26" s="20">
        <v>243.15899999999999</v>
      </c>
      <c r="Q26" s="20">
        <v>253.041</v>
      </c>
      <c r="R26" s="20">
        <v>278.95999999999998</v>
      </c>
      <c r="S26" s="20">
        <v>313.20600000000002</v>
      </c>
      <c r="T26" s="20">
        <v>322.66399999999999</v>
      </c>
      <c r="W26" s="2" t="s">
        <v>18</v>
      </c>
      <c r="X26" s="2" t="s">
        <v>22</v>
      </c>
    </row>
    <row r="27" spans="1:24" ht="17" thickTop="1" x14ac:dyDescent="0.2">
      <c r="A27" s="1" t="s">
        <v>19</v>
      </c>
      <c r="B27" s="15">
        <v>150.4</v>
      </c>
      <c r="C27" s="15"/>
      <c r="D27" s="15">
        <v>168.6</v>
      </c>
      <c r="E27" s="15">
        <v>185.2</v>
      </c>
      <c r="F27" s="15">
        <v>197.5</v>
      </c>
      <c r="G27" s="15">
        <v>210</v>
      </c>
      <c r="H27" s="15">
        <v>222.4</v>
      </c>
      <c r="I27" s="15"/>
      <c r="J27" s="15">
        <v>167.5</v>
      </c>
      <c r="K27" s="15">
        <v>182.8</v>
      </c>
      <c r="L27" s="15">
        <v>193.8</v>
      </c>
      <c r="M27" s="15">
        <v>205.9</v>
      </c>
      <c r="N27" s="15">
        <v>217.8</v>
      </c>
      <c r="O27" s="15"/>
      <c r="P27" s="15">
        <v>167</v>
      </c>
      <c r="Q27" s="15">
        <v>182.2</v>
      </c>
      <c r="R27" s="15">
        <v>193.1</v>
      </c>
      <c r="S27" s="15">
        <v>204.9</v>
      </c>
      <c r="T27" s="15">
        <v>216.5</v>
      </c>
      <c r="W27" s="2" t="s">
        <v>19</v>
      </c>
      <c r="X27" s="2" t="s">
        <v>22</v>
      </c>
    </row>
    <row r="28" spans="1:24" ht="17" thickBot="1" x14ac:dyDescent="0.25">
      <c r="A28" s="19" t="s">
        <v>20</v>
      </c>
      <c r="B28" s="20">
        <v>214.7903</v>
      </c>
      <c r="C28" s="15"/>
      <c r="D28" s="20">
        <v>323.48500000000001</v>
      </c>
      <c r="E28" s="20">
        <v>349.16800000000001</v>
      </c>
      <c r="F28" s="20">
        <v>384.72500000000002</v>
      </c>
      <c r="G28" s="20">
        <v>413.14400000000001</v>
      </c>
      <c r="H28" s="20">
        <v>438.46100000000001</v>
      </c>
      <c r="I28" s="15"/>
      <c r="J28" s="20">
        <v>344.02600000000001</v>
      </c>
      <c r="K28" s="20">
        <v>389.76900000000001</v>
      </c>
      <c r="L28" s="20">
        <v>453.83100000000002</v>
      </c>
      <c r="M28" s="20">
        <v>492.245</v>
      </c>
      <c r="N28" s="20">
        <v>520.68299999999999</v>
      </c>
      <c r="O28" s="15"/>
      <c r="P28" s="20">
        <v>410.15899999999999</v>
      </c>
      <c r="Q28" s="20">
        <v>435.24099999999999</v>
      </c>
      <c r="R28" s="20">
        <v>472.05999999999995</v>
      </c>
      <c r="S28" s="20">
        <v>518.10599999999999</v>
      </c>
      <c r="T28" s="20">
        <v>539.16399999999999</v>
      </c>
    </row>
    <row r="29" spans="1:24" s="21" customFormat="1" thickTop="1" x14ac:dyDescent="0.2">
      <c r="A29" s="21" t="s">
        <v>21</v>
      </c>
      <c r="B29" s="21">
        <v>0.29978215962266452</v>
      </c>
      <c r="D29" s="21">
        <v>0.47880118088937657</v>
      </c>
      <c r="E29" s="21">
        <v>0.46959629748430554</v>
      </c>
      <c r="F29" s="21">
        <v>0.48664630580284612</v>
      </c>
      <c r="G29" s="21">
        <v>0.49170265089169879</v>
      </c>
      <c r="H29" s="21">
        <v>0.49277130691213128</v>
      </c>
      <c r="J29" s="21">
        <v>0.51311819455506269</v>
      </c>
      <c r="K29" s="21">
        <v>0.53100426149847724</v>
      </c>
      <c r="L29" s="21">
        <v>0.57296879234781228</v>
      </c>
      <c r="M29" s="21">
        <v>0.58171235868317606</v>
      </c>
      <c r="N29" s="21">
        <v>0.58170326282978313</v>
      </c>
      <c r="P29" s="21">
        <v>0.59284082514341996</v>
      </c>
      <c r="Q29" s="21">
        <v>0.58138134964307131</v>
      </c>
      <c r="R29" s="21">
        <v>0.59094182942846252</v>
      </c>
      <c r="S29" s="21">
        <v>0.60452108255839543</v>
      </c>
      <c r="T29" s="21">
        <v>0.5984524189300473</v>
      </c>
      <c r="W29" s="22"/>
      <c r="X29" s="22"/>
    </row>
    <row r="30" spans="1:24" x14ac:dyDescent="0.2">
      <c r="B30" s="15"/>
      <c r="C30" s="15"/>
      <c r="D30" s="15"/>
      <c r="E30" s="15"/>
      <c r="F30" s="15"/>
      <c r="G30" s="15"/>
      <c r="H30" s="15"/>
      <c r="I30" s="15"/>
      <c r="J30" s="15"/>
      <c r="K30" s="15"/>
      <c r="L30" s="15"/>
      <c r="M30" s="15"/>
      <c r="N30" s="15"/>
      <c r="O30" s="15"/>
      <c r="P30" s="15"/>
      <c r="Q30" s="15"/>
      <c r="R30" s="15"/>
      <c r="S30" s="15"/>
      <c r="T30" s="15"/>
    </row>
    <row r="31" spans="1:24" x14ac:dyDescent="0.2">
      <c r="B31" s="15"/>
      <c r="C31" s="15"/>
      <c r="D31" s="15"/>
      <c r="E31" s="15"/>
      <c r="F31" s="15"/>
      <c r="G31" s="15"/>
      <c r="H31" s="15"/>
      <c r="I31" s="15"/>
      <c r="J31" s="15"/>
      <c r="K31" s="15"/>
      <c r="L31" s="15"/>
      <c r="M31" s="15"/>
      <c r="N31" s="15"/>
      <c r="O31" s="15"/>
      <c r="P31" s="15"/>
      <c r="Q31" s="15"/>
      <c r="R31" s="15"/>
      <c r="S31" s="15"/>
      <c r="T31" s="15"/>
    </row>
    <row r="32" spans="1:24" ht="19" thickBot="1" x14ac:dyDescent="0.3">
      <c r="A32" s="14" t="s">
        <v>24</v>
      </c>
      <c r="B32" s="23"/>
      <c r="C32" s="15"/>
      <c r="D32" s="23"/>
      <c r="E32" s="23"/>
      <c r="F32" s="23"/>
      <c r="G32" s="23"/>
      <c r="H32" s="23"/>
      <c r="I32" s="15"/>
      <c r="J32" s="23"/>
      <c r="K32" s="23"/>
      <c r="L32" s="23"/>
      <c r="M32" s="23"/>
      <c r="N32" s="23"/>
      <c r="O32" s="15"/>
      <c r="P32" s="23"/>
      <c r="Q32" s="23"/>
      <c r="R32" s="23"/>
      <c r="S32" s="23"/>
      <c r="T32" s="23"/>
    </row>
    <row r="33" spans="1:24" ht="17" thickTop="1" x14ac:dyDescent="0.2">
      <c r="A33" s="1" t="s">
        <v>9</v>
      </c>
      <c r="B33" s="15">
        <v>82.852699999999999</v>
      </c>
      <c r="C33" s="15"/>
      <c r="D33" s="15">
        <v>346.685</v>
      </c>
      <c r="E33" s="15">
        <v>581.51300000000003</v>
      </c>
      <c r="F33" s="15">
        <v>808.25400000000002</v>
      </c>
      <c r="G33" s="15">
        <v>908.76</v>
      </c>
      <c r="H33" s="15">
        <v>964.43600000000004</v>
      </c>
      <c r="I33" s="15"/>
      <c r="J33" s="15">
        <v>397.97500000000002</v>
      </c>
      <c r="K33" s="15">
        <v>737.09699999999998</v>
      </c>
      <c r="L33" s="15">
        <v>1123.77</v>
      </c>
      <c r="M33" s="15">
        <v>1283.95</v>
      </c>
      <c r="N33" s="15">
        <v>1353.29</v>
      </c>
      <c r="O33" s="15"/>
      <c r="P33" s="15">
        <v>559.74400000000003</v>
      </c>
      <c r="Q33" s="15">
        <v>908.98299999999995</v>
      </c>
      <c r="R33" s="15">
        <v>1205.81</v>
      </c>
      <c r="S33" s="15">
        <v>1410.26</v>
      </c>
      <c r="T33" s="15">
        <v>1446.84</v>
      </c>
      <c r="W33" s="2" t="s">
        <v>10</v>
      </c>
      <c r="X33" s="2" t="s">
        <v>24</v>
      </c>
    </row>
    <row r="34" spans="1:24" x14ac:dyDescent="0.2">
      <c r="A34" s="1" t="s">
        <v>11</v>
      </c>
      <c r="B34" s="15">
        <v>9.2195599999999995</v>
      </c>
      <c r="C34" s="15"/>
      <c r="D34" s="15">
        <v>34.8063</v>
      </c>
      <c r="E34" s="15">
        <v>45.3536</v>
      </c>
      <c r="F34" s="15">
        <v>59.387</v>
      </c>
      <c r="G34" s="15">
        <v>68.291700000000006</v>
      </c>
      <c r="H34" s="15">
        <v>76.6447</v>
      </c>
      <c r="I34" s="15"/>
      <c r="J34" s="15">
        <v>43.7378</v>
      </c>
      <c r="K34" s="15">
        <v>57.049199999999999</v>
      </c>
      <c r="L34" s="15">
        <v>79.444900000000004</v>
      </c>
      <c r="M34" s="15">
        <v>88.538300000000007</v>
      </c>
      <c r="N34" s="15">
        <v>98.7166</v>
      </c>
      <c r="O34" s="15"/>
      <c r="P34" s="15">
        <v>55.8476</v>
      </c>
      <c r="Q34" s="15">
        <v>77.235799999999998</v>
      </c>
      <c r="R34" s="15">
        <v>102.087</v>
      </c>
      <c r="S34" s="15">
        <v>112.003</v>
      </c>
      <c r="T34" s="15">
        <v>126.312</v>
      </c>
      <c r="W34" s="2" t="s">
        <v>12</v>
      </c>
      <c r="X34" s="2" t="s">
        <v>24</v>
      </c>
    </row>
    <row r="35" spans="1:24" ht="17" thickBot="1" x14ac:dyDescent="0.25">
      <c r="A35" s="19" t="s">
        <v>17</v>
      </c>
      <c r="B35" s="20">
        <v>92.072299999999998</v>
      </c>
      <c r="C35" s="15"/>
      <c r="D35" s="20">
        <v>381.49099999999999</v>
      </c>
      <c r="E35" s="20">
        <v>626.86599999999999</v>
      </c>
      <c r="F35" s="20">
        <v>867.64099999999996</v>
      </c>
      <c r="G35" s="20">
        <v>977.05200000000002</v>
      </c>
      <c r="H35" s="20">
        <v>1041.08</v>
      </c>
      <c r="I35" s="15"/>
      <c r="J35" s="20">
        <v>441.71300000000002</v>
      </c>
      <c r="K35" s="20">
        <v>794.14599999999996</v>
      </c>
      <c r="L35" s="20">
        <v>1203.22</v>
      </c>
      <c r="M35" s="20">
        <v>1372.49</v>
      </c>
      <c r="N35" s="20">
        <v>1452.01</v>
      </c>
      <c r="O35" s="15"/>
      <c r="P35" s="20">
        <v>615.59100000000001</v>
      </c>
      <c r="Q35" s="20">
        <v>986.21799999999996</v>
      </c>
      <c r="R35" s="20">
        <v>1307.9000000000001</v>
      </c>
      <c r="S35" s="20">
        <v>1522.27</v>
      </c>
      <c r="T35" s="20">
        <v>1573.15</v>
      </c>
      <c r="W35" s="2" t="s">
        <v>18</v>
      </c>
      <c r="X35" s="2" t="s">
        <v>24</v>
      </c>
    </row>
    <row r="36" spans="1:24" ht="17" thickTop="1" x14ac:dyDescent="0.2">
      <c r="A36" s="1" t="s">
        <v>19</v>
      </c>
      <c r="B36" s="15">
        <v>73.3</v>
      </c>
      <c r="C36" s="15"/>
      <c r="D36" s="15">
        <v>89.8</v>
      </c>
      <c r="E36" s="15">
        <v>109</v>
      </c>
      <c r="F36" s="15">
        <v>122.9</v>
      </c>
      <c r="G36" s="15">
        <v>138.4</v>
      </c>
      <c r="H36" s="15">
        <v>155.1</v>
      </c>
      <c r="I36" s="15"/>
      <c r="J36" s="15">
        <v>89.8</v>
      </c>
      <c r="K36" s="15">
        <v>109</v>
      </c>
      <c r="L36" s="15">
        <v>122.9</v>
      </c>
      <c r="M36" s="15">
        <v>138.4</v>
      </c>
      <c r="N36" s="15">
        <v>155.1</v>
      </c>
      <c r="O36" s="15"/>
      <c r="P36" s="15">
        <v>89.8</v>
      </c>
      <c r="Q36" s="15">
        <v>109</v>
      </c>
      <c r="R36" s="15">
        <v>122.9</v>
      </c>
      <c r="S36" s="15">
        <v>138.4</v>
      </c>
      <c r="T36" s="15">
        <v>155.1</v>
      </c>
      <c r="W36" s="2" t="s">
        <v>19</v>
      </c>
      <c r="X36" s="2" t="s">
        <v>24</v>
      </c>
    </row>
    <row r="37" spans="1:24" ht="17" thickBot="1" x14ac:dyDescent="0.25">
      <c r="A37" s="19" t="s">
        <v>20</v>
      </c>
      <c r="B37" s="20">
        <v>165.3723</v>
      </c>
      <c r="C37" s="15"/>
      <c r="D37" s="20">
        <v>471.291</v>
      </c>
      <c r="E37" s="20">
        <v>735.86599999999999</v>
      </c>
      <c r="F37" s="20">
        <v>990.54099999999994</v>
      </c>
      <c r="G37" s="20">
        <v>1115.452</v>
      </c>
      <c r="H37" s="20">
        <v>1196.1799999999998</v>
      </c>
      <c r="I37" s="15"/>
      <c r="J37" s="20">
        <v>531.51300000000003</v>
      </c>
      <c r="K37" s="20">
        <v>903.14599999999996</v>
      </c>
      <c r="L37" s="20">
        <v>1326.1200000000001</v>
      </c>
      <c r="M37" s="20">
        <v>1510.89</v>
      </c>
      <c r="N37" s="20">
        <v>1607.11</v>
      </c>
      <c r="O37" s="15"/>
      <c r="P37" s="20">
        <v>705.39099999999996</v>
      </c>
      <c r="Q37" s="20">
        <v>1095.2179999999998</v>
      </c>
      <c r="R37" s="20">
        <v>1430.8000000000002</v>
      </c>
      <c r="S37" s="20">
        <v>1660.67</v>
      </c>
      <c r="T37" s="20">
        <v>1728.25</v>
      </c>
    </row>
    <row r="38" spans="1:24" s="21" customFormat="1" thickTop="1" x14ac:dyDescent="0.2">
      <c r="A38" s="21" t="s">
        <v>21</v>
      </c>
      <c r="B38" s="21">
        <v>0.5567576915843826</v>
      </c>
      <c r="D38" s="21">
        <v>0.8094595483469873</v>
      </c>
      <c r="E38" s="21">
        <v>0.85187520554013907</v>
      </c>
      <c r="F38" s="21">
        <v>0.8759263877012663</v>
      </c>
      <c r="G38" s="21">
        <v>0.87592473723656417</v>
      </c>
      <c r="H38" s="21">
        <v>0.87033724021468351</v>
      </c>
      <c r="J38" s="21">
        <v>0.83104834688897544</v>
      </c>
      <c r="K38" s="21">
        <v>0.87931076481543402</v>
      </c>
      <c r="L38" s="21">
        <v>0.90732362078846551</v>
      </c>
      <c r="M38" s="21">
        <v>0.90839836123079765</v>
      </c>
      <c r="N38" s="21">
        <v>0.90349136026780996</v>
      </c>
      <c r="P38" s="21">
        <v>0.87269471824846079</v>
      </c>
      <c r="Q38" s="21">
        <v>0.90047643482850004</v>
      </c>
      <c r="R38" s="21">
        <v>0.91410399776348894</v>
      </c>
      <c r="S38" s="21">
        <v>0.91666014319521638</v>
      </c>
      <c r="T38" s="21">
        <v>0.91025603934615951</v>
      </c>
      <c r="W38" s="22"/>
      <c r="X38" s="22"/>
    </row>
    <row r="39" spans="1:24" x14ac:dyDescent="0.2">
      <c r="B39" s="15"/>
      <c r="C39" s="15"/>
      <c r="D39" s="15"/>
      <c r="E39" s="15"/>
      <c r="F39" s="15"/>
      <c r="G39" s="15"/>
      <c r="H39" s="15"/>
      <c r="I39" s="15"/>
      <c r="J39" s="15"/>
      <c r="K39" s="15"/>
      <c r="L39" s="15"/>
      <c r="M39" s="15"/>
      <c r="N39" s="15"/>
      <c r="O39" s="15"/>
      <c r="P39" s="15"/>
      <c r="Q39" s="15"/>
      <c r="R39" s="15"/>
      <c r="S39" s="15"/>
      <c r="T39" s="15"/>
    </row>
    <row r="40" spans="1:24" x14ac:dyDescent="0.2">
      <c r="B40" s="15"/>
      <c r="C40" s="15"/>
      <c r="D40" s="15"/>
      <c r="E40" s="15"/>
      <c r="F40" s="15"/>
      <c r="G40" s="15"/>
      <c r="H40" s="15"/>
      <c r="I40" s="15"/>
      <c r="J40" s="15"/>
      <c r="K40" s="15"/>
      <c r="L40" s="15"/>
      <c r="M40" s="15"/>
      <c r="N40" s="15"/>
      <c r="O40" s="15"/>
      <c r="P40" s="15"/>
      <c r="Q40" s="15"/>
      <c r="R40" s="15"/>
      <c r="S40" s="15"/>
      <c r="T40" s="15"/>
    </row>
    <row r="41" spans="1:24" ht="19" thickBot="1" x14ac:dyDescent="0.3">
      <c r="A41" s="14" t="s">
        <v>25</v>
      </c>
      <c r="B41" s="23"/>
      <c r="C41" s="15"/>
      <c r="D41" s="23"/>
      <c r="E41" s="23"/>
      <c r="F41" s="23"/>
      <c r="G41" s="23"/>
      <c r="H41" s="23"/>
      <c r="I41" s="15"/>
      <c r="J41" s="23"/>
      <c r="K41" s="23"/>
      <c r="L41" s="23"/>
      <c r="M41" s="23"/>
      <c r="N41" s="23"/>
      <c r="O41" s="15"/>
      <c r="P41" s="23"/>
      <c r="Q41" s="23"/>
      <c r="R41" s="23"/>
      <c r="S41" s="23"/>
      <c r="T41" s="23"/>
    </row>
    <row r="42" spans="1:24" ht="17" thickTop="1" x14ac:dyDescent="0.2">
      <c r="A42" s="1" t="s">
        <v>5</v>
      </c>
      <c r="B42" s="15">
        <v>0.434666</v>
      </c>
      <c r="C42" s="15"/>
      <c r="D42" s="15">
        <v>0.61758000000000002</v>
      </c>
      <c r="E42" s="15">
        <v>0.63360899999999998</v>
      </c>
      <c r="F42" s="15">
        <v>0.62449500000000002</v>
      </c>
      <c r="G42" s="15">
        <v>0.65139599999999998</v>
      </c>
      <c r="H42" s="15">
        <v>0.71128499999999995</v>
      </c>
      <c r="I42" s="15"/>
      <c r="J42" s="15">
        <v>0.781281</v>
      </c>
      <c r="K42" s="15">
        <v>0.81429399999999996</v>
      </c>
      <c r="L42" s="15">
        <v>0.77411300000000005</v>
      </c>
      <c r="M42" s="15">
        <v>0.74236400000000002</v>
      </c>
      <c r="N42" s="15">
        <v>0.88731499999999996</v>
      </c>
      <c r="O42" s="15"/>
      <c r="P42" s="15">
        <v>0.99013499999999999</v>
      </c>
      <c r="Q42" s="15">
        <v>1.0319700000000001</v>
      </c>
      <c r="R42" s="15">
        <v>0.87080800000000003</v>
      </c>
      <c r="S42" s="15">
        <v>0.70707799999999998</v>
      </c>
      <c r="T42" s="15">
        <v>0.89351100000000006</v>
      </c>
      <c r="W42" s="2" t="s">
        <v>5</v>
      </c>
      <c r="X42" s="2" t="s">
        <v>25</v>
      </c>
    </row>
    <row r="43" spans="1:24" x14ac:dyDescent="0.2">
      <c r="A43" s="1" t="s">
        <v>6</v>
      </c>
      <c r="B43" s="15">
        <v>45.739199999999997</v>
      </c>
      <c r="C43" s="15"/>
      <c r="D43" s="15">
        <v>60.2136</v>
      </c>
      <c r="E43" s="15">
        <v>53.950800000000001</v>
      </c>
      <c r="F43" s="15">
        <v>47.970500000000001</v>
      </c>
      <c r="G43" s="15">
        <v>53.245800000000003</v>
      </c>
      <c r="H43" s="15">
        <v>65.282899999999998</v>
      </c>
      <c r="I43" s="15"/>
      <c r="J43" s="15">
        <v>80.694400000000002</v>
      </c>
      <c r="K43" s="15">
        <v>75.278899999999993</v>
      </c>
      <c r="L43" s="15">
        <v>75.38</v>
      </c>
      <c r="M43" s="15">
        <v>78.502099999999999</v>
      </c>
      <c r="N43" s="15">
        <v>97.0578</v>
      </c>
      <c r="O43" s="15"/>
      <c r="P43" s="15">
        <v>105.425</v>
      </c>
      <c r="Q43" s="15">
        <v>115.437</v>
      </c>
      <c r="R43" s="15">
        <v>100.648</v>
      </c>
      <c r="S43" s="15">
        <v>84.446600000000004</v>
      </c>
      <c r="T43" s="15">
        <v>104.66800000000001</v>
      </c>
      <c r="W43" s="2" t="s">
        <v>6</v>
      </c>
      <c r="X43" s="2" t="s">
        <v>25</v>
      </c>
    </row>
    <row r="44" spans="1:24" x14ac:dyDescent="0.2">
      <c r="A44" s="16" t="s">
        <v>7</v>
      </c>
      <c r="B44" s="15">
        <v>119.19613400000001</v>
      </c>
      <c r="C44" s="17"/>
      <c r="D44" s="15">
        <v>317.81282000000004</v>
      </c>
      <c r="E44" s="15">
        <v>237.831591</v>
      </c>
      <c r="F44" s="15">
        <v>276.60400499999997</v>
      </c>
      <c r="G44" s="15">
        <v>235.75380400000003</v>
      </c>
      <c r="H44" s="15">
        <v>203.10781500000002</v>
      </c>
      <c r="I44" s="17"/>
      <c r="J44" s="15">
        <v>478.25831900000003</v>
      </c>
      <c r="K44" s="15">
        <v>412.30980599999998</v>
      </c>
      <c r="L44" s="15">
        <v>409.54588699999999</v>
      </c>
      <c r="M44" s="15">
        <v>373.90753599999999</v>
      </c>
      <c r="N44" s="15">
        <v>461.88988500000011</v>
      </c>
      <c r="O44" s="17"/>
      <c r="P44" s="15">
        <v>759.81886500000007</v>
      </c>
      <c r="Q44" s="15">
        <v>613.73302999999999</v>
      </c>
      <c r="R44" s="15">
        <v>492.49219199999993</v>
      </c>
      <c r="S44" s="15">
        <v>374.444322</v>
      </c>
      <c r="T44" s="15">
        <v>279.14648900000003</v>
      </c>
      <c r="W44" s="2" t="s">
        <v>8</v>
      </c>
      <c r="X44" s="2" t="s">
        <v>25</v>
      </c>
    </row>
    <row r="45" spans="1:24" x14ac:dyDescent="0.2">
      <c r="A45" s="1" t="s">
        <v>9</v>
      </c>
      <c r="B45" s="15">
        <v>299.26799999999997</v>
      </c>
      <c r="C45" s="15"/>
      <c r="D45" s="15">
        <v>1184.46</v>
      </c>
      <c r="E45" s="15">
        <v>1759.43</v>
      </c>
      <c r="F45" s="15">
        <v>2081.34</v>
      </c>
      <c r="G45" s="15">
        <v>1997.76</v>
      </c>
      <c r="H45" s="15">
        <v>1799.25</v>
      </c>
      <c r="I45" s="15"/>
      <c r="J45" s="15">
        <v>1338</v>
      </c>
      <c r="K45" s="15">
        <v>2203.66</v>
      </c>
      <c r="L45" s="15">
        <v>2862.48</v>
      </c>
      <c r="M45" s="15">
        <v>2784.5</v>
      </c>
      <c r="N45" s="15">
        <v>2508.12</v>
      </c>
      <c r="O45" s="15"/>
      <c r="P45" s="15">
        <v>1825.34</v>
      </c>
      <c r="Q45" s="15">
        <v>2590.0100000000002</v>
      </c>
      <c r="R45" s="15">
        <v>2921.33</v>
      </c>
      <c r="S45" s="15">
        <v>2933.51</v>
      </c>
      <c r="T45" s="15">
        <v>2634.18</v>
      </c>
      <c r="W45" s="2" t="s">
        <v>10</v>
      </c>
      <c r="X45" s="2" t="s">
        <v>25</v>
      </c>
    </row>
    <row r="46" spans="1:24" x14ac:dyDescent="0.2">
      <c r="A46" s="1" t="s">
        <v>11</v>
      </c>
      <c r="B46" s="15">
        <v>12.1058</v>
      </c>
      <c r="C46" s="15"/>
      <c r="D46" s="15">
        <v>17.571000000000002</v>
      </c>
      <c r="E46" s="15">
        <v>14.822699999999999</v>
      </c>
      <c r="F46" s="15">
        <v>0</v>
      </c>
      <c r="G46" s="15">
        <v>0</v>
      </c>
      <c r="H46" s="15">
        <v>0</v>
      </c>
      <c r="I46" s="15"/>
      <c r="J46" s="15">
        <v>22.079899999999999</v>
      </c>
      <c r="K46" s="15">
        <v>18.645099999999999</v>
      </c>
      <c r="L46" s="15">
        <v>0</v>
      </c>
      <c r="M46" s="15">
        <v>0</v>
      </c>
      <c r="N46" s="15">
        <v>0</v>
      </c>
      <c r="O46" s="15"/>
      <c r="P46" s="15">
        <v>28.193100000000001</v>
      </c>
      <c r="Q46" s="15">
        <v>25.242599999999999</v>
      </c>
      <c r="R46" s="15">
        <v>0</v>
      </c>
      <c r="S46" s="15">
        <v>0</v>
      </c>
      <c r="T46" s="15">
        <v>0</v>
      </c>
      <c r="W46" s="2" t="s">
        <v>12</v>
      </c>
      <c r="X46" s="2" t="s">
        <v>25</v>
      </c>
    </row>
    <row r="47" spans="1:24" x14ac:dyDescent="0.2">
      <c r="A47" s="1" t="s">
        <v>15</v>
      </c>
      <c r="B47" s="15">
        <v>0.95534600000000003</v>
      </c>
      <c r="C47" s="15"/>
      <c r="D47" s="15">
        <v>4.7149299999999998</v>
      </c>
      <c r="E47" s="15">
        <v>5.1928700000000001</v>
      </c>
      <c r="F47" s="15">
        <v>4.0925799999999999</v>
      </c>
      <c r="G47" s="15">
        <v>3.92909</v>
      </c>
      <c r="H47" s="15">
        <v>5.3672300000000002</v>
      </c>
      <c r="I47" s="15"/>
      <c r="J47" s="15">
        <v>32.812600000000003</v>
      </c>
      <c r="K47" s="15">
        <v>32.3324</v>
      </c>
      <c r="L47" s="15">
        <v>32.414499999999997</v>
      </c>
      <c r="M47" s="15">
        <v>45.337899999999998</v>
      </c>
      <c r="N47" s="15">
        <v>63.977800000000002</v>
      </c>
      <c r="O47" s="15"/>
      <c r="P47" s="15">
        <v>73.976699999999994</v>
      </c>
      <c r="Q47" s="15">
        <v>80.141599999999997</v>
      </c>
      <c r="R47" s="15">
        <v>68.261799999999994</v>
      </c>
      <c r="S47" s="15">
        <v>58.484699999999997</v>
      </c>
      <c r="T47" s="15">
        <v>75.442800000000005</v>
      </c>
      <c r="W47" s="2" t="s">
        <v>16</v>
      </c>
      <c r="X47" s="2" t="s">
        <v>25</v>
      </c>
    </row>
    <row r="48" spans="1:24" ht="17" thickBot="1" x14ac:dyDescent="0.25">
      <c r="A48" s="19" t="s">
        <v>17</v>
      </c>
      <c r="B48" s="20">
        <v>477.69900000000001</v>
      </c>
      <c r="C48" s="15"/>
      <c r="D48" s="20">
        <v>1585.39</v>
      </c>
      <c r="E48" s="20">
        <v>2071.87</v>
      </c>
      <c r="F48" s="20">
        <v>2410.63</v>
      </c>
      <c r="G48" s="20">
        <v>2291.34</v>
      </c>
      <c r="H48" s="20">
        <v>2073.7199999999998</v>
      </c>
      <c r="I48" s="15"/>
      <c r="J48" s="20">
        <v>1952.62</v>
      </c>
      <c r="K48" s="20">
        <v>2743.04</v>
      </c>
      <c r="L48" s="20">
        <v>3380.6</v>
      </c>
      <c r="M48" s="20">
        <v>3282.99</v>
      </c>
      <c r="N48" s="20">
        <v>3131.94</v>
      </c>
      <c r="O48" s="15"/>
      <c r="P48" s="20">
        <v>2793.75</v>
      </c>
      <c r="Q48" s="20">
        <v>3425.6</v>
      </c>
      <c r="R48" s="20">
        <v>3583.6</v>
      </c>
      <c r="S48" s="20">
        <v>3451.59</v>
      </c>
      <c r="T48" s="20">
        <v>3094.33</v>
      </c>
      <c r="W48" s="2" t="s">
        <v>18</v>
      </c>
      <c r="X48" s="2" t="s">
        <v>25</v>
      </c>
    </row>
    <row r="49" spans="1:24" ht="17" thickTop="1" x14ac:dyDescent="0.2">
      <c r="A49" s="1" t="s">
        <v>19</v>
      </c>
      <c r="B49" s="15">
        <v>2626.8</v>
      </c>
      <c r="C49" s="15"/>
      <c r="D49" s="15">
        <v>2865.7</v>
      </c>
      <c r="E49" s="15">
        <v>2997.9</v>
      </c>
      <c r="F49" s="15">
        <v>3120</v>
      </c>
      <c r="G49" s="15">
        <v>3238.7</v>
      </c>
      <c r="H49" s="15">
        <v>3354.3</v>
      </c>
      <c r="I49" s="15"/>
      <c r="J49" s="15">
        <v>2801.8</v>
      </c>
      <c r="K49" s="15">
        <v>2824.2</v>
      </c>
      <c r="L49" s="15">
        <v>2857.3</v>
      </c>
      <c r="M49" s="15">
        <v>2940</v>
      </c>
      <c r="N49" s="15">
        <v>3014.4</v>
      </c>
      <c r="O49" s="15"/>
      <c r="P49" s="15">
        <v>2776.4</v>
      </c>
      <c r="Q49" s="15">
        <v>2780.3</v>
      </c>
      <c r="R49" s="15">
        <v>2802.5</v>
      </c>
      <c r="S49" s="15">
        <v>2867.7</v>
      </c>
      <c r="T49" s="15">
        <v>2935.3</v>
      </c>
      <c r="W49" s="2" t="s">
        <v>19</v>
      </c>
      <c r="X49" s="2" t="s">
        <v>25</v>
      </c>
    </row>
    <row r="50" spans="1:24" ht="17" thickBot="1" x14ac:dyDescent="0.25">
      <c r="A50" s="19" t="s">
        <v>20</v>
      </c>
      <c r="B50" s="20">
        <v>3104.4990000000003</v>
      </c>
      <c r="C50" s="15"/>
      <c r="D50" s="20">
        <v>4451.09</v>
      </c>
      <c r="E50" s="20">
        <v>5069.7700000000004</v>
      </c>
      <c r="F50" s="20">
        <v>5530.63</v>
      </c>
      <c r="G50" s="20">
        <v>5530.04</v>
      </c>
      <c r="H50" s="20">
        <v>5428.02</v>
      </c>
      <c r="I50" s="15"/>
      <c r="J50" s="20">
        <v>4754.42</v>
      </c>
      <c r="K50" s="20">
        <v>5567.24</v>
      </c>
      <c r="L50" s="20">
        <v>6237.9</v>
      </c>
      <c r="M50" s="20">
        <v>6222.99</v>
      </c>
      <c r="N50" s="20">
        <v>6146.34</v>
      </c>
      <c r="O50" s="15"/>
      <c r="P50" s="20">
        <v>5570.15</v>
      </c>
      <c r="Q50" s="20">
        <v>6205.9</v>
      </c>
      <c r="R50" s="20">
        <v>6386.1</v>
      </c>
      <c r="S50" s="20">
        <v>6319.29</v>
      </c>
      <c r="T50" s="20">
        <v>6029.63</v>
      </c>
    </row>
    <row r="51" spans="1:24" s="21" customFormat="1" thickTop="1" x14ac:dyDescent="0.2">
      <c r="A51" s="21" t="s">
        <v>21</v>
      </c>
      <c r="B51" s="21">
        <v>0.15387313701824351</v>
      </c>
      <c r="D51" s="21">
        <v>0.35618017159841747</v>
      </c>
      <c r="E51" s="21">
        <v>0.40867139929424801</v>
      </c>
      <c r="F51" s="21">
        <v>0.4358689697195437</v>
      </c>
      <c r="G51" s="21">
        <v>0.41434420004195271</v>
      </c>
      <c r="H51" s="21">
        <v>0.38203985983839406</v>
      </c>
      <c r="J51" s="21">
        <v>0.41069573155085159</v>
      </c>
      <c r="K51" s="21">
        <v>0.49271093037124319</v>
      </c>
      <c r="L51" s="21">
        <v>0.54194520591865858</v>
      </c>
      <c r="M51" s="21">
        <v>0.52755829593169845</v>
      </c>
      <c r="N51" s="21">
        <v>0.5095617879909019</v>
      </c>
      <c r="P51" s="21">
        <v>0.5015574086873783</v>
      </c>
      <c r="Q51" s="21">
        <v>0.5519908474193912</v>
      </c>
      <c r="R51" s="21">
        <v>0.56115626125491291</v>
      </c>
      <c r="S51" s="21">
        <v>0.54619901919361191</v>
      </c>
      <c r="T51" s="21">
        <v>0.51318737633984168</v>
      </c>
      <c r="W51" s="22"/>
      <c r="X51" s="22"/>
    </row>
    <row r="52" spans="1:24" x14ac:dyDescent="0.2">
      <c r="B52" s="15"/>
      <c r="C52" s="15"/>
      <c r="D52" s="15"/>
      <c r="E52" s="15"/>
      <c r="F52" s="15"/>
      <c r="G52" s="15"/>
      <c r="H52" s="15"/>
      <c r="I52" s="15"/>
      <c r="J52" s="15"/>
      <c r="K52" s="15"/>
      <c r="L52" s="15"/>
      <c r="M52" s="15"/>
      <c r="N52" s="15"/>
      <c r="O52" s="15"/>
      <c r="P52" s="15"/>
      <c r="Q52" s="15"/>
      <c r="R52" s="15"/>
      <c r="S52" s="15"/>
      <c r="T52" s="15"/>
    </row>
    <row r="53" spans="1:24" x14ac:dyDescent="0.2">
      <c r="B53" s="15"/>
      <c r="C53" s="15"/>
      <c r="D53" s="15"/>
      <c r="E53" s="15"/>
      <c r="F53" s="15"/>
      <c r="G53" s="15"/>
      <c r="H53" s="15"/>
      <c r="I53" s="15"/>
      <c r="J53" s="15"/>
      <c r="K53" s="15"/>
      <c r="L53" s="15"/>
      <c r="M53" s="15"/>
      <c r="N53" s="15"/>
      <c r="O53" s="15"/>
      <c r="P53" s="15"/>
      <c r="Q53" s="15"/>
      <c r="R53" s="15"/>
      <c r="S53" s="15"/>
      <c r="T53" s="15"/>
    </row>
    <row r="54" spans="1:24" ht="19" thickBot="1" x14ac:dyDescent="0.3">
      <c r="A54" s="14" t="s">
        <v>26</v>
      </c>
      <c r="B54" s="23"/>
      <c r="C54" s="15"/>
      <c r="D54" s="23"/>
      <c r="E54" s="23"/>
      <c r="F54" s="23"/>
      <c r="G54" s="23"/>
      <c r="H54" s="23"/>
      <c r="I54" s="15"/>
      <c r="J54" s="23"/>
      <c r="K54" s="23"/>
      <c r="L54" s="23"/>
      <c r="M54" s="23"/>
      <c r="N54" s="23"/>
      <c r="O54" s="15"/>
      <c r="P54" s="23"/>
      <c r="Q54" s="23"/>
      <c r="R54" s="23"/>
      <c r="S54" s="23"/>
      <c r="T54" s="23"/>
    </row>
    <row r="55" spans="1:24" ht="17" thickTop="1" x14ac:dyDescent="0.2">
      <c r="A55" s="1" t="s">
        <v>6</v>
      </c>
      <c r="B55" s="15">
        <v>9.7425809999999977</v>
      </c>
      <c r="C55" s="15"/>
      <c r="D55" s="15">
        <v>17.023810999999998</v>
      </c>
      <c r="E55" s="15">
        <v>14.450931000000001</v>
      </c>
      <c r="F55" s="15">
        <v>11.849485</v>
      </c>
      <c r="G55" s="15">
        <v>12.943502999999998</v>
      </c>
      <c r="H55" s="15">
        <v>17.205292</v>
      </c>
      <c r="I55" s="15"/>
      <c r="J55" s="15">
        <v>21.713422999999999</v>
      </c>
      <c r="K55" s="15">
        <v>19.739939</v>
      </c>
      <c r="L55" s="15">
        <v>18.755142000000003</v>
      </c>
      <c r="M55" s="15">
        <v>21.481800000000003</v>
      </c>
      <c r="N55" s="15">
        <v>26.554605000000002</v>
      </c>
      <c r="O55" s="15"/>
      <c r="P55" s="15">
        <v>29.270059</v>
      </c>
      <c r="Q55" s="15">
        <v>28.375736000000003</v>
      </c>
      <c r="R55" s="15">
        <v>23.795390999999999</v>
      </c>
      <c r="S55" s="15">
        <v>21.396013000000004</v>
      </c>
      <c r="T55" s="15">
        <v>27.732189999999999</v>
      </c>
      <c r="W55" s="2" t="s">
        <v>6</v>
      </c>
      <c r="X55" s="2" t="s">
        <v>27</v>
      </c>
    </row>
    <row r="56" spans="1:24" x14ac:dyDescent="0.2">
      <c r="A56" s="1" t="s">
        <v>9</v>
      </c>
      <c r="B56" s="15">
        <v>6.5775380000000006</v>
      </c>
      <c r="C56" s="15"/>
      <c r="D56" s="15">
        <v>22.768095000000002</v>
      </c>
      <c r="E56" s="15">
        <v>32.012385999999999</v>
      </c>
      <c r="F56" s="15">
        <v>36.432657000000006</v>
      </c>
      <c r="G56" s="15">
        <v>38.557795999999996</v>
      </c>
      <c r="H56" s="15">
        <v>40.277391999999999</v>
      </c>
      <c r="I56" s="15"/>
      <c r="J56" s="15">
        <v>24.565159000000001</v>
      </c>
      <c r="K56" s="15">
        <v>37.822589000000001</v>
      </c>
      <c r="L56" s="15">
        <v>45.581335999999993</v>
      </c>
      <c r="M56" s="15">
        <v>48.811717999999999</v>
      </c>
      <c r="N56" s="15">
        <v>50.963746999999998</v>
      </c>
      <c r="O56" s="15"/>
      <c r="P56" s="15">
        <v>32.691096000000002</v>
      </c>
      <c r="Q56" s="15">
        <v>46.556715000000004</v>
      </c>
      <c r="R56" s="15">
        <v>48.025278999999991</v>
      </c>
      <c r="S56" s="15">
        <v>50.596933</v>
      </c>
      <c r="T56" s="15">
        <v>52.105894000000006</v>
      </c>
      <c r="W56" s="2" t="s">
        <v>10</v>
      </c>
      <c r="X56" s="2" t="s">
        <v>27</v>
      </c>
    </row>
    <row r="57" spans="1:24" ht="17" thickBot="1" x14ac:dyDescent="0.25">
      <c r="A57" s="19" t="s">
        <v>17</v>
      </c>
      <c r="B57" s="20">
        <v>16.320099000000003</v>
      </c>
      <c r="C57" s="15"/>
      <c r="D57" s="20">
        <v>39.791905999999997</v>
      </c>
      <c r="E57" s="20">
        <v>46.463315999999999</v>
      </c>
      <c r="F57" s="20">
        <v>48.282139999999998</v>
      </c>
      <c r="G57" s="20">
        <v>51.501249999999992</v>
      </c>
      <c r="H57" s="20">
        <v>57.482680000000002</v>
      </c>
      <c r="I57" s="15"/>
      <c r="J57" s="20">
        <v>46.278570000000002</v>
      </c>
      <c r="K57" s="20">
        <v>57.562529999999995</v>
      </c>
      <c r="L57" s="20">
        <v>64.336370000000002</v>
      </c>
      <c r="M57" s="20">
        <v>70.293509999999998</v>
      </c>
      <c r="N57" s="20">
        <v>77.518389999999997</v>
      </c>
      <c r="O57" s="15"/>
      <c r="P57" s="20">
        <v>61.96114</v>
      </c>
      <c r="Q57" s="20">
        <v>74.932450000000003</v>
      </c>
      <c r="R57" s="20">
        <v>71.820670000000007</v>
      </c>
      <c r="S57" s="20">
        <v>71.993049999999997</v>
      </c>
      <c r="T57" s="20">
        <v>79.838099999999997</v>
      </c>
      <c r="W57" s="2" t="s">
        <v>18</v>
      </c>
      <c r="X57" s="2" t="s">
        <v>27</v>
      </c>
    </row>
    <row r="58" spans="1:24" ht="17" thickTop="1" x14ac:dyDescent="0.2">
      <c r="A58" s="1" t="s">
        <v>19</v>
      </c>
      <c r="B58" s="15">
        <v>76.3</v>
      </c>
      <c r="C58" s="15"/>
      <c r="D58" s="15">
        <v>87.4</v>
      </c>
      <c r="E58" s="15">
        <v>96.2</v>
      </c>
      <c r="F58" s="15">
        <v>105</v>
      </c>
      <c r="G58" s="15">
        <v>113.9</v>
      </c>
      <c r="H58" s="15">
        <v>122.6</v>
      </c>
      <c r="I58" s="15"/>
      <c r="J58" s="15">
        <v>87.2</v>
      </c>
      <c r="K58" s="15">
        <v>95.9</v>
      </c>
      <c r="L58" s="15">
        <v>104.7</v>
      </c>
      <c r="M58" s="15">
        <v>113.7</v>
      </c>
      <c r="N58" s="15">
        <v>122.7</v>
      </c>
      <c r="O58" s="15"/>
      <c r="P58" s="15">
        <v>86.1</v>
      </c>
      <c r="Q58" s="15">
        <v>94.5</v>
      </c>
      <c r="R58" s="15">
        <v>103.8</v>
      </c>
      <c r="S58" s="15">
        <v>113.3</v>
      </c>
      <c r="T58" s="15">
        <v>122.6</v>
      </c>
      <c r="W58" s="2" t="s">
        <v>19</v>
      </c>
      <c r="X58" s="2" t="s">
        <v>26</v>
      </c>
    </row>
    <row r="59" spans="1:24" ht="17" thickBot="1" x14ac:dyDescent="0.25">
      <c r="A59" s="19" t="s">
        <v>20</v>
      </c>
      <c r="B59" s="20">
        <v>92.620098999999996</v>
      </c>
      <c r="C59" s="15"/>
      <c r="D59" s="20">
        <v>127.191906</v>
      </c>
      <c r="E59" s="20">
        <v>142.66331600000001</v>
      </c>
      <c r="F59" s="20">
        <v>153.28214</v>
      </c>
      <c r="G59" s="20">
        <v>165.40125</v>
      </c>
      <c r="H59" s="20">
        <v>180.08267999999998</v>
      </c>
      <c r="I59" s="15"/>
      <c r="J59" s="20">
        <v>133.47856999999999</v>
      </c>
      <c r="K59" s="20">
        <v>153.46253000000002</v>
      </c>
      <c r="L59" s="20">
        <v>169.03637000000001</v>
      </c>
      <c r="M59" s="20">
        <v>183.99351000000001</v>
      </c>
      <c r="N59" s="20">
        <v>200.21839</v>
      </c>
      <c r="O59" s="15"/>
      <c r="P59" s="20">
        <v>148.06113999999999</v>
      </c>
      <c r="Q59" s="20">
        <v>169.43245000000002</v>
      </c>
      <c r="R59" s="20">
        <v>175.62067000000002</v>
      </c>
      <c r="S59" s="20">
        <v>185.29304999999999</v>
      </c>
      <c r="T59" s="20">
        <v>202.43809999999999</v>
      </c>
    </row>
    <row r="60" spans="1:24" s="21" customFormat="1" ht="17" thickTop="1" x14ac:dyDescent="0.2">
      <c r="A60" s="21" t="s">
        <v>21</v>
      </c>
      <c r="B60" s="21">
        <v>0.17620472420354466</v>
      </c>
      <c r="C60" s="15"/>
      <c r="D60" s="21">
        <v>0.31284935693942661</v>
      </c>
      <c r="E60" s="21">
        <v>0.32568509763224623</v>
      </c>
      <c r="F60" s="21">
        <v>0.31498868687506582</v>
      </c>
      <c r="G60" s="21">
        <v>0.31137158878787186</v>
      </c>
      <c r="H60" s="21">
        <v>0.31920160228623878</v>
      </c>
      <c r="I60" s="15"/>
      <c r="J60" s="21">
        <v>0.34671161071024365</v>
      </c>
      <c r="K60" s="21">
        <v>0.37509175692594138</v>
      </c>
      <c r="L60" s="21">
        <v>0.38060667062360604</v>
      </c>
      <c r="M60" s="21">
        <v>0.38204342098805544</v>
      </c>
      <c r="N60" s="21">
        <v>0.38716918061322936</v>
      </c>
      <c r="O60" s="15"/>
      <c r="P60" s="21">
        <v>0.41848347243577894</v>
      </c>
      <c r="Q60" s="21">
        <v>0.44225560097844302</v>
      </c>
      <c r="R60" s="21">
        <v>0.40895339939199638</v>
      </c>
      <c r="S60" s="21">
        <v>0.3885361593432673</v>
      </c>
      <c r="T60" s="21">
        <v>0.39438277675990835</v>
      </c>
      <c r="W60" s="22"/>
      <c r="X60" s="22"/>
    </row>
    <row r="61" spans="1:24" x14ac:dyDescent="0.2">
      <c r="C61" s="15"/>
    </row>
    <row r="63" spans="1:24" ht="19" thickBot="1" x14ac:dyDescent="0.3">
      <c r="A63" s="14" t="s">
        <v>28</v>
      </c>
      <c r="B63" s="23"/>
      <c r="C63" s="15"/>
      <c r="D63" s="23"/>
      <c r="E63" s="23"/>
      <c r="F63" s="23"/>
      <c r="G63" s="23"/>
      <c r="H63" s="23"/>
      <c r="I63" s="15"/>
      <c r="J63" s="23"/>
      <c r="K63" s="23"/>
      <c r="L63" s="23"/>
      <c r="M63" s="23"/>
      <c r="N63" s="23"/>
      <c r="O63" s="15"/>
      <c r="P63" s="23"/>
      <c r="Q63" s="23"/>
      <c r="R63" s="23"/>
      <c r="S63" s="23"/>
      <c r="T63" s="23"/>
    </row>
    <row r="64" spans="1:24" ht="17" thickTop="1" x14ac:dyDescent="0.2">
      <c r="A64" s="1" t="s">
        <v>9</v>
      </c>
      <c r="B64" s="15">
        <v>1147.0856847999999</v>
      </c>
      <c r="C64" s="15"/>
      <c r="D64" s="15">
        <v>4671.105904</v>
      </c>
      <c r="E64" s="15">
        <v>6400.9939199999999</v>
      </c>
      <c r="F64" s="15">
        <v>6148.3239880000001</v>
      </c>
      <c r="G64" s="15">
        <v>4631.7522399999998</v>
      </c>
      <c r="H64" s="15">
        <v>3706.5228360000001</v>
      </c>
      <c r="I64" s="15"/>
      <c r="J64" s="15">
        <v>5374.9040199999999</v>
      </c>
      <c r="K64" s="15">
        <v>8141.1721160000006</v>
      </c>
      <c r="L64" s="15">
        <v>8628.8597200000004</v>
      </c>
      <c r="M64" s="15">
        <v>6677.1053839999995</v>
      </c>
      <c r="N64" s="15">
        <v>5318.2160039999999</v>
      </c>
      <c r="O64" s="15"/>
      <c r="P64" s="15">
        <v>7592.0780720000002</v>
      </c>
      <c r="Q64" s="15">
        <v>10179.715335999999</v>
      </c>
      <c r="R64" s="15">
        <v>9667.6324760000007</v>
      </c>
      <c r="S64" s="15">
        <v>7797.7980120000002</v>
      </c>
      <c r="T64" s="15">
        <v>6012.2259000000004</v>
      </c>
      <c r="W64" s="2" t="s">
        <v>29</v>
      </c>
    </row>
    <row r="65" spans="1:24" x14ac:dyDescent="0.2">
      <c r="A65" s="1" t="s">
        <v>11</v>
      </c>
      <c r="B65" s="15">
        <v>144.93024152000001</v>
      </c>
      <c r="C65" s="15"/>
      <c r="D65" s="15">
        <v>507.740906</v>
      </c>
      <c r="E65" s="15">
        <v>686.44201240000007</v>
      </c>
      <c r="F65" s="15">
        <v>904.49510959999998</v>
      </c>
      <c r="G65" s="15">
        <v>1001.6260428000001</v>
      </c>
      <c r="H65" s="15">
        <v>1132.7564</v>
      </c>
      <c r="I65" s="15"/>
      <c r="J65" s="15">
        <v>638.03131680000001</v>
      </c>
      <c r="K65" s="15">
        <v>863.45987960000002</v>
      </c>
      <c r="L65" s="15">
        <v>1209.9879656000001</v>
      </c>
      <c r="M65" s="15">
        <v>1298.5805591999999</v>
      </c>
      <c r="N65" s="15">
        <v>1458.9651452000001</v>
      </c>
      <c r="O65" s="15"/>
      <c r="P65" s="15">
        <v>814.68442640000001</v>
      </c>
      <c r="Q65" s="15">
        <v>1168.9912191999999</v>
      </c>
      <c r="R65" s="15">
        <v>1554.8395052000001</v>
      </c>
      <c r="S65" s="15">
        <v>1642.7310279999999</v>
      </c>
      <c r="T65" s="15">
        <v>1866.8059720000001</v>
      </c>
      <c r="W65" s="2" t="s">
        <v>30</v>
      </c>
    </row>
    <row r="66" spans="1:24" ht="17" thickBot="1" x14ac:dyDescent="0.25">
      <c r="A66" s="19" t="s">
        <v>17</v>
      </c>
      <c r="B66" s="20">
        <v>1292.0159263199998</v>
      </c>
      <c r="C66" s="15"/>
      <c r="D66" s="20">
        <v>5178.84681</v>
      </c>
      <c r="E66" s="20">
        <v>7087.4359323999997</v>
      </c>
      <c r="F66" s="20">
        <v>7052.8190976000005</v>
      </c>
      <c r="G66" s="20">
        <v>5633.3782828000003</v>
      </c>
      <c r="H66" s="20">
        <v>4839.2792360000003</v>
      </c>
      <c r="I66" s="15"/>
      <c r="J66" s="20">
        <v>6012.9353368000002</v>
      </c>
      <c r="K66" s="20">
        <v>9004.6319956000007</v>
      </c>
      <c r="L66" s="20">
        <v>9838.8476855999997</v>
      </c>
      <c r="M66" s="20">
        <v>7975.6859431999992</v>
      </c>
      <c r="N66" s="20">
        <v>6777.1811491999997</v>
      </c>
      <c r="O66" s="15"/>
      <c r="P66" s="20">
        <v>8406.7624983999995</v>
      </c>
      <c r="Q66" s="20">
        <v>11348.706555199999</v>
      </c>
      <c r="R66" s="20">
        <v>11222.4719812</v>
      </c>
      <c r="S66" s="20">
        <v>9440.5290399999994</v>
      </c>
      <c r="T66" s="20">
        <v>7879.0318720000005</v>
      </c>
      <c r="W66" s="2" t="s">
        <v>31</v>
      </c>
    </row>
    <row r="67" spans="1:24" ht="17" thickTop="1" x14ac:dyDescent="0.2">
      <c r="A67" s="1" t="s">
        <v>19</v>
      </c>
      <c r="B67" s="15">
        <v>3340.3522786084473</v>
      </c>
      <c r="C67" s="15"/>
      <c r="D67" s="15">
        <v>4430.4162019907017</v>
      </c>
      <c r="E67" s="15">
        <v>5267.0475823533134</v>
      </c>
      <c r="F67" s="15">
        <v>6046.7020071560937</v>
      </c>
      <c r="G67" s="15">
        <v>6833.1563398829903</v>
      </c>
      <c r="H67" s="15">
        <v>7647.9425146792591</v>
      </c>
      <c r="I67" s="15"/>
      <c r="J67" s="15">
        <v>4406.0896089797016</v>
      </c>
      <c r="K67" s="15">
        <v>5304.4078986656004</v>
      </c>
      <c r="L67" s="15">
        <v>6184.6231517308488</v>
      </c>
      <c r="M67" s="15">
        <v>7045.3234842721004</v>
      </c>
      <c r="N67" s="15">
        <v>7955.3320657711974</v>
      </c>
      <c r="O67" s="15"/>
      <c r="P67" s="15">
        <v>4615.8838541326604</v>
      </c>
      <c r="Q67" s="15">
        <v>5606.8976373564501</v>
      </c>
      <c r="R67" s="15">
        <v>6650.4008863264507</v>
      </c>
      <c r="S67" s="15">
        <v>7649.5342017936355</v>
      </c>
      <c r="T67" s="15">
        <v>8472.6858712951253</v>
      </c>
      <c r="W67" s="2" t="s">
        <v>32</v>
      </c>
    </row>
    <row r="68" spans="1:24" ht="17" thickBot="1" x14ac:dyDescent="0.25">
      <c r="A68" s="19" t="s">
        <v>20</v>
      </c>
      <c r="B68" s="20">
        <v>4632.3682049284471</v>
      </c>
      <c r="C68" s="15"/>
      <c r="D68" s="20">
        <v>9609.2630119907008</v>
      </c>
      <c r="E68" s="20">
        <v>12354.483514753312</v>
      </c>
      <c r="F68" s="20">
        <v>13099.521104756095</v>
      </c>
      <c r="G68" s="20">
        <v>12466.53462268299</v>
      </c>
      <c r="H68" s="20">
        <v>12487.221750679259</v>
      </c>
      <c r="I68" s="15"/>
      <c r="J68" s="20">
        <v>10419.024945779702</v>
      </c>
      <c r="K68" s="20">
        <v>14309.039894265601</v>
      </c>
      <c r="L68" s="20">
        <v>16023.470837330849</v>
      </c>
      <c r="M68" s="20">
        <v>15021.0094274721</v>
      </c>
      <c r="N68" s="20">
        <v>14732.513214971197</v>
      </c>
      <c r="O68" s="15"/>
      <c r="P68" s="20">
        <v>13022.64635253266</v>
      </c>
      <c r="Q68" s="20">
        <v>16955.60419255645</v>
      </c>
      <c r="R68" s="20">
        <v>17872.87286752645</v>
      </c>
      <c r="S68" s="20">
        <v>17090.063241793636</v>
      </c>
      <c r="T68" s="20">
        <v>16351.717743295125</v>
      </c>
      <c r="W68" s="2" t="s">
        <v>33</v>
      </c>
    </row>
    <row r="69" spans="1:24" s="21" customFormat="1" thickTop="1" x14ac:dyDescent="0.2">
      <c r="A69" s="21" t="s">
        <v>21</v>
      </c>
      <c r="B69" s="21">
        <v>0.27891045555174226</v>
      </c>
      <c r="D69" s="21">
        <v>0.53894318466855295</v>
      </c>
      <c r="E69" s="21">
        <v>0.57367318706090953</v>
      </c>
      <c r="F69" s="21">
        <v>0.53840281955340374</v>
      </c>
      <c r="G69" s="21">
        <v>0.4518800495327715</v>
      </c>
      <c r="H69" s="21">
        <v>0.38753850397000927</v>
      </c>
      <c r="J69" s="21">
        <v>0.57711113737524755</v>
      </c>
      <c r="K69" s="21">
        <v>0.62929672865114028</v>
      </c>
      <c r="L69" s="21">
        <v>0.61402724699806244</v>
      </c>
      <c r="M69" s="21">
        <v>0.53096870631165272</v>
      </c>
      <c r="N69" s="21">
        <v>0.46001527711599272</v>
      </c>
      <c r="P69" s="21">
        <v>0.64554947364942017</v>
      </c>
      <c r="Q69" s="21">
        <v>0.66931891227928686</v>
      </c>
      <c r="R69" s="21">
        <v>0.62790532134262056</v>
      </c>
      <c r="S69" s="21">
        <v>0.55239871885981373</v>
      </c>
      <c r="T69" s="21">
        <v>0.48184735057763134</v>
      </c>
      <c r="W69" s="2"/>
      <c r="X69" s="2"/>
    </row>
    <row r="71" spans="1:24" x14ac:dyDescent="0.2">
      <c r="A71" s="1" t="s">
        <v>34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Analysis</vt:lpstr>
      <vt:lpstr>Copper</vt:lpstr>
      <vt:lpstr>Data Base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Florence Chen Xu</dc:creator>
  <cp:lastModifiedBy>Florence Chen Xu</cp:lastModifiedBy>
  <dcterms:created xsi:type="dcterms:W3CDTF">2024-06-08T20:43:18Z</dcterms:created>
  <dcterms:modified xsi:type="dcterms:W3CDTF">2024-06-09T03:55:43Z</dcterms:modified>
</cp:coreProperties>
</file>